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7170" tabRatio="890" activeTab="0"/>
  </bookViews>
  <sheets>
    <sheet name="financiera" sheetId="1" r:id="rId1"/>
    <sheet name="deportes" sheetId="2" r:id="rId2"/>
    <sheet name="sistemas" sheetId="3" r:id="rId3"/>
    <sheet name="bomberos" sheetId="4" r:id="rId4"/>
    <sheet name="archivo" sheetId="5" r:id="rId5"/>
    <sheet name="participacion" sheetId="6" r:id="rId6"/>
    <sheet name="seguridad" sheetId="7" r:id="rId7"/>
    <sheet name="cultura" sheetId="8" r:id="rId8"/>
    <sheet name="planeacion" sheetId="9" r:id="rId9"/>
    <sheet name="educacion" sheetId="10" r:id="rId10"/>
    <sheet name="sisben" sheetId="11" r:id="rId11"/>
    <sheet name="des.social" sheetId="12" r:id="rId12"/>
    <sheet name="oataa" sheetId="13" r:id="rId13"/>
    <sheet name="empleo" sheetId="14" r:id="rId14"/>
    <sheet name="comisaria" sheetId="15" r:id="rId15"/>
    <sheet name="aseguramiento" sheetId="16" r:id="rId16"/>
    <sheet name="adul.mayor" sheetId="17" r:id="rId17"/>
    <sheet name="prestacion" sheetId="18" r:id="rId18"/>
    <sheet name="salud publica" sheetId="19" r:id="rId19"/>
    <sheet name="gestion conocim" sheetId="20" r:id="rId20"/>
    <sheet name="epc" sheetId="21" r:id="rId21"/>
    <sheet name="pgirs" sheetId="22" r:id="rId22"/>
    <sheet name="control int" sheetId="23" r:id="rId23"/>
    <sheet name="insvivienda" sheetId="24" r:id="rId24"/>
    <sheet name="victimas" sheetId="25" r:id="rId25"/>
  </sheets>
  <definedNames>
    <definedName name="_xlnm.Print_Area" localSheetId="0">'financiera'!$A$1:$AI$27</definedName>
  </definedNames>
  <calcPr fullCalcOnLoad="1"/>
</workbook>
</file>

<file path=xl/comments18.xml><?xml version="1.0" encoding="utf-8"?>
<comments xmlns="http://schemas.openxmlformats.org/spreadsheetml/2006/main">
  <authors>
    <author>JULLY ESPERANZA ROZO GONZALEZ</author>
  </authors>
  <commentList>
    <comment ref="C10" authorId="0">
      <text>
        <r>
          <rPr>
            <b/>
            <sz val="9"/>
            <rFont val="Tahoma"/>
            <family val="2"/>
          </rPr>
          <t>JULLY ESPERANZA ROZO GONZALEZ:</t>
        </r>
        <r>
          <rPr>
            <sz val="9"/>
            <rFont val="Tahoma"/>
            <family val="2"/>
          </rPr>
          <t xml:space="preserve">
</t>
        </r>
      </text>
    </comment>
  </commentList>
</comments>
</file>

<file path=xl/sharedStrings.xml><?xml version="1.0" encoding="utf-8"?>
<sst xmlns="http://schemas.openxmlformats.org/spreadsheetml/2006/main" count="9618" uniqueCount="1897">
  <si>
    <t>RECURSOS FINANCIEROS (MILES DE PESOS )</t>
  </si>
  <si>
    <t>GERENCIA</t>
  </si>
  <si>
    <t xml:space="preserve">Responsable </t>
  </si>
  <si>
    <t xml:space="preserve">META DE RESULTADO </t>
  </si>
  <si>
    <t xml:space="preserve">INDICADOR </t>
  </si>
  <si>
    <t xml:space="preserve">LINEA BASE </t>
  </si>
  <si>
    <t>META  CUATRIENIO</t>
  </si>
  <si>
    <t>META  ALCANZADA 1ª SEMESTRE</t>
  </si>
  <si>
    <t>META  ALCANZADA 2ª SEMESTRE</t>
  </si>
  <si>
    <t>RECURSO PROPIO</t>
  </si>
  <si>
    <t>SGP ESPECIFICO</t>
  </si>
  <si>
    <t>SGP LIBRE DESTINACION</t>
  </si>
  <si>
    <t>CREDITO</t>
  </si>
  <si>
    <t>REGALIAS</t>
  </si>
  <si>
    <t>NACION</t>
  </si>
  <si>
    <t>DPTO</t>
  </si>
  <si>
    <t xml:space="preserve">OTROS </t>
  </si>
  <si>
    <t>TOTAL</t>
  </si>
  <si>
    <t>POBLACION BENEFICIADA</t>
  </si>
  <si>
    <t xml:space="preserve">VERIFICACIÒN </t>
  </si>
  <si>
    <t xml:space="preserve">COOPERANTE </t>
  </si>
  <si>
    <t>RESPONSABLE DIRECTO</t>
  </si>
  <si>
    <t>programado</t>
  </si>
  <si>
    <t xml:space="preserve">ejecutado </t>
  </si>
  <si>
    <t>ejecutado</t>
  </si>
  <si>
    <t>PROYECTO</t>
  </si>
  <si>
    <t>CODIGO REGISTRO PROYECTO</t>
  </si>
  <si>
    <t xml:space="preserve">ACTIVIDADES </t>
  </si>
  <si>
    <t xml:space="preserve">UNIDAD DE MEDIDA </t>
  </si>
  <si>
    <t xml:space="preserve">Ejecutado 1º Semestre </t>
  </si>
  <si>
    <t>Ejecutado 2º  Semestre</t>
  </si>
  <si>
    <t>META DE PRODUCTO 1</t>
  </si>
  <si>
    <t>INDICADOR</t>
  </si>
  <si>
    <t>UNIDAD DE MEDIDA</t>
  </si>
  <si>
    <t>META DE PRODUCTO 2</t>
  </si>
  <si>
    <t>PLAN DE DESARROLLO: "PROGRESO CON RESPONSABILIDAD SOCIAL" 2012-2015</t>
  </si>
  <si>
    <t>EJE: DESARROLLO HUMANO INTEGRAL</t>
  </si>
  <si>
    <t>META  VIGENCIA 2012</t>
  </si>
  <si>
    <t>UN</t>
  </si>
  <si>
    <t>SECTOR : FORTALECIMIENTO INSTITUCIONAL</t>
  </si>
  <si>
    <t xml:space="preserve">IMPLEMENTAR UN PLAN ANUAL DE RECUPERACIÓN DE CARTERA DE LOS IMPUESTOS MUNICIPALES. </t>
  </si>
  <si>
    <t>MANTENER ACTUALIZADO EL ESTADO DE LOS ACUERDOS DE PAGO</t>
  </si>
  <si>
    <t>TODA LA POBLACION DEL MUNICIPIO</t>
  </si>
  <si>
    <t>GERENTE FINANCIERO</t>
  </si>
  <si>
    <t>FISCALIZAR LOS TRIBUTOS MUNICIPALES. ATRAVES DE SEGUIMIENTO DE PAGO</t>
  </si>
  <si>
    <t>ACTUALIZAR LAS DOS BASES DE DATOS DE CONTRIBUYENTES.   ICA - PREDIAL</t>
  </si>
  <si>
    <t>IMPLEMENTAR PAGO DE ICA A TRAVES DE PSE - LIQUIDACION Y PAGO EN LINEA DEL IMPUESTO PREDIAL ATRAVES DE LA INCORPORACION DE LAS TICS</t>
  </si>
  <si>
    <t xml:space="preserve">REALIZAR  UNA CAMPAÑA DE SENSIBILIZACIÓN Y ACOMPAÑAMIENTO ANUAL EN EL PAGO DE TRIBUTOS EN CAJICÁ. </t>
  </si>
  <si>
    <t>% DE AVANCE DEL PROYECTO</t>
  </si>
  <si>
    <t>NUMERO DE CAMPAÑAS REALIZADAS</t>
  </si>
  <si>
    <t>ACTUALIZAR EL ESTATUTO TRIBUTARIO CON LA NORMATIVIDAD VIGENTE</t>
  </si>
  <si>
    <t>SOLICITAR  A LA DIAN Y A LA CAMARA DE COMERCIO  COPIA DE LA BASE DE DATOS  DELOS  EMPRESARIOS Y COMERCIANTES DEL MUNICIPIO DE CAJICA</t>
  </si>
  <si>
    <t xml:space="preserve">CONTRATAR LA PRESTACION DE SERVICIO  DE APÒYO EN LOS PROCESOS DE FISCALIZACIÓN PARA LA ENTREGA DE NOTIFICACIONES Y CORRESPONDENCIA GENERADA POR LA GERENCIA FINANCIERA </t>
  </si>
  <si>
    <t>CONTRATAR LA PRESTACIÓN DE SERVICIOS PARA OPERAR LA PAGINA WEB DEL IMPUESTO DE INDUSTRIA Y COMERCIO Y LIIGIC, PROYECCIÓN DE RESOLUCIONES DE ACUERDOS DE PAGO, APOYO ALA GESTIÓN DE LA GERENCIA FINANCIERA PARA MEJORAR LOS CONTROLES TRIBUTARIOS A CONTRIBUYENTES DEL IMPUESTO DE INDUSTRIA Y COMERCIO .</t>
  </si>
  <si>
    <t>CONTRATAR LA PRESTACION  DEL SERVICIO DE MANTENIMIENTO, ACTUALIZACIÓN Y SOPORTE TÉCNICO DE LA PAGINA WEB DEL IMPUESTO DE INDUSTRIA Y COMERCIO LIIGIC Y LA PRESTACIÓN DEL SERVICIO DE  HOSTING PARA EL ALOJAMIENTO DE LA PAGINA WEB Y LA BASE DE DATOS LIIGIC.</t>
  </si>
  <si>
    <t>CONTRATAR LA PRESTACION DEL SERVICIO DE SOPORTE Y ACTUALIZACIÓN DE LOS MÓDULOS DE CONTABILIDAD, TESORERÍA, PRESUPUESTO, ALMACÉN E INVENTARIOS, NOMINA, IMPUESTO PREDIAL, CONTROL DE CONTRATOS Y UTILITARIOS DE GENERACIÓN DE INFORMES</t>
  </si>
  <si>
    <t>SOLICITAR LA ACTUALIZACION DE LA BASE DE DATOS AL INSTITUTO GEOGRAFICO  AGUSTIN CODAZZI</t>
  </si>
  <si>
    <t>INICIAR LAS PRUEBAS E INVITAR  A  LOS CONTRIBUYENTES PARA QUE CONOZCAN ESTE MEDIO DE PAGO.</t>
  </si>
  <si>
    <t>CONTRATAR UN PROFESIONAL QUE SERA ENCARGADO DE REALIZAR TODOS LOS TRAMITES DEL COBRO DE LA CARTERA DEL MUNICIPIO</t>
  </si>
  <si>
    <t>CONTRATAR  LA PRESTASTACION DE  LOS SERVICIOS PROFESIONALES PARA OPERAR ADMINISTRAR EL MODULO DE PREDIAL , ASESORAR Y ORIENTAR A LOS DIFERENTES CONTRIBUYENTES EN LOS  TEMAS CONSULTADOS POR CONCEPTO DE LOS  TRIBUTOS MUNICIPALES .</t>
  </si>
  <si>
    <t>VISITA A LAS DIFERENTES JUNTAS DE ACCION COMUNAL</t>
  </si>
  <si>
    <t>REALIZAR EL CENSO MUNICIPAL</t>
  </si>
  <si>
    <t>TODA LOS CONTRIBUYENTES DEL MUNICIPIO</t>
  </si>
  <si>
    <t>No. DE CONTRATOS</t>
  </si>
  <si>
    <t>No. DE ACTUALIZACIONES</t>
  </si>
  <si>
    <t>NUMERO DE CONTRATOS CELEBRADOS</t>
  </si>
  <si>
    <t>NUMERO DE ACTUALIZACIONES REALIZADAS</t>
  </si>
  <si>
    <t>NUMEROS DE CONTRATOS CELEBRADOS</t>
  </si>
  <si>
    <t>No. DE   BASES SOLICITADAS</t>
  </si>
  <si>
    <t>3.500.000</t>
  </si>
  <si>
    <t xml:space="preserve">COMPONENTE DE EFICACIA - PLAN DE ACCIÒN - VIGENCIA  2012 </t>
  </si>
  <si>
    <t>OBJETIVO DEL EJE / DIMENSIÓN: Avanzar en el fortalecimiento  de las capacidades y oportunidades de los habitantes del municipio de Cajicá, garantizando el respeto de  sus derechos y su desarrollo integral.</t>
  </si>
  <si>
    <r>
      <t>PROGRAMA</t>
    </r>
    <r>
      <rPr>
        <b/>
        <sz val="7"/>
        <rFont val="Arial"/>
        <family val="2"/>
      </rPr>
      <t>: FINANZAS RESPONSABLES</t>
    </r>
  </si>
  <si>
    <r>
      <t>OBJETIVOS</t>
    </r>
    <r>
      <rPr>
        <sz val="7"/>
        <rFont val="Arial"/>
        <family val="2"/>
      </rPr>
      <t>: Avanzar en la sostenibilidad fiscal y financiera del municipio, y en la eficiencia en el recaudo, la asignación de recursos, y en el manejo del financiamiento y en la ejecución del gasto</t>
    </r>
  </si>
  <si>
    <t>COMPONENTE DE EFICACIA - PLAN DE ACCIÒN - VIGENCIA  2012</t>
  </si>
  <si>
    <t>SECTOR : DEPORTES Y RECREACION</t>
  </si>
  <si>
    <r>
      <t>PROGRAMA</t>
    </r>
    <r>
      <rPr>
        <b/>
        <sz val="8"/>
        <rFont val="Arial"/>
        <family val="2"/>
      </rPr>
      <t xml:space="preserve">:  CULTURA, RECREACION Y DEPORTE PARA CAJICA                    </t>
    </r>
  </si>
  <si>
    <r>
      <t>OBJETIVOS</t>
    </r>
    <r>
      <rPr>
        <sz val="9"/>
        <rFont val="Arial"/>
        <family val="2"/>
      </rPr>
      <t xml:space="preserve">:     Garantizar el desarrollo integral de los ciudadanos y ciudadanas y su participación en actividades de formación cultural y recreativa                      </t>
    </r>
  </si>
  <si>
    <t>INSTITUTO MUNICIPAL DE DEPORTES Y RECREACION</t>
  </si>
  <si>
    <t>META  VIGENCIA(2012)</t>
  </si>
  <si>
    <t>DIRECTOR INSTITUTO DE DEPORTES Y RECREACION</t>
  </si>
  <si>
    <t>AMPLIAR EN 700 PERSONAS LA COBERTURA DE ASISTENCIA  A LAS ESCUELAS DE FORMACION DEPORTIVA</t>
  </si>
  <si>
    <t>PERSONAS QUE ASISTEN A ESCUELAS DE FORMACION DEPORTIVA</t>
  </si>
  <si>
    <t>REALIZAR EL MANTENIMIENTO A 30 ESCENARIOS RECREATIVOS DEPORTIVOS EXISTENTES</t>
  </si>
  <si>
    <t>REALIZAR MANTENIMIENTO A ESCENARIOS DEPORTIVOS DESARROLLANDO ACTIVIDADES COMO LA PODA DE CAMPOS DE FUTBOL, DEMARCACION Y PINTURA, SOLDADURA DE ESTRUCTURAS</t>
  </si>
  <si>
    <t>NUMERO DE ESCENARIOS RECREATIVOS, DEPORTIVOS CON MANTENIMIENTO</t>
  </si>
  <si>
    <t>20 CAMPOS</t>
  </si>
  <si>
    <t>22 CAMPOS</t>
  </si>
  <si>
    <t>DIRECTOR DEL INSTITUTO MUNICIPAL DE DEPORTES Y RECREACION</t>
  </si>
  <si>
    <t>FORTALECER  LAS ESCUELAS DE FORMACION CULTURALES Y DEPORTIVAS EN LOS DIFERENTES SECTORES DEL MUNICIPIO, MEDIANTE LA CONTRATACION DE FORMADORES E INSTRUCTORES , LA DESCENTRALIZACION DE LOS PROGRAMAS, COMPRA DE INSTRUMENTOS E IMPLEMENTACION DEPORTIVA</t>
  </si>
  <si>
    <t>CONTRATAR PROFESORES PARA LAS ESCUELAS DE FORMACION</t>
  </si>
  <si>
    <t>NUMERO DE CONTRATOS</t>
  </si>
  <si>
    <t>NUMERO DE CONTRATOS SUSCRITOS</t>
  </si>
  <si>
    <t>ENTREGAR INCENTIVOS ECONOMICOS PARA EL DESPALZAMIENTO DE LOS DEPORTISTAS A LOS DIFERENTES EVENTOS</t>
  </si>
  <si>
    <t>NUMERO DE INCENTIVOS</t>
  </si>
  <si>
    <t>NUMERO DE INCENTIVOS ENTREGADOS</t>
  </si>
  <si>
    <t>ENTREGAR IMPLEMENTOS DEPORTIVOS A LAS DIFERENTES ESCUELAS</t>
  </si>
  <si>
    <t>NUMERO DE ESCUELAS</t>
  </si>
  <si>
    <t>NUMERO DE ESCUELAS CON IMPLEMENTACION</t>
  </si>
  <si>
    <t>APOYAR LAS ACTIVIDADES DEL PROGRAMA ADULTO MAYOR Y DISCAPACIDAD</t>
  </si>
  <si>
    <t>NUMERO DE BENEFICIARIOS</t>
  </si>
  <si>
    <t>META DE PRODUCTO 3</t>
  </si>
  <si>
    <t xml:space="preserve"> CREAR Y DEJAR EN FUNCIONAMIENTO NUEVAS ESCUELAS DE FORMACIÓN CULTURALES Y DEPORTIVAS, A TRAVES DE LA CREACION DE 2 NUEVAS ESCUELAS DE FORMACION</t>
  </si>
  <si>
    <t>CREAR LA ESCUELA DE FORMACION DEPORTIVA EN NATACION</t>
  </si>
  <si>
    <t>NUMERO DE ESCUELAS CREADAS</t>
  </si>
  <si>
    <t>ORGANIZAR Y PARTICIPAR EN 30 EVENTOS DEPORTIVOS COMPETITIVOS A NIVEL MUNICIPAL, REGIONAL Y NACIONAL ANUALES</t>
  </si>
  <si>
    <t>ENTREGAR INCENTIVOS ECONOMICOS PARA EL DESPLAZAMIENTO DE LOS DEPORTISTAS DE CLUBES DEPORTIVOS   A LOS DIFERENTES EVENTOS</t>
  </si>
  <si>
    <t>CLUBES DEPORTIVOS</t>
  </si>
  <si>
    <t>COMPONENTE DE EFICACIA - PLAN DE ACCIÒN - VIGENCIA  2012 - 2015</t>
  </si>
  <si>
    <t>SECTOR : FORTALECIMIENTO INSTITUCIONAL - OTROS</t>
  </si>
  <si>
    <t>OBJETIVO DEL EJE / DIMENSIÓN: Desarrollar una gestión moderna, transparente y cercana a los ciudadanos de Cajicá.</t>
  </si>
  <si>
    <r>
      <t>PROGRAMA</t>
    </r>
    <r>
      <rPr>
        <b/>
        <sz val="8"/>
        <rFont val="Arial"/>
        <family val="2"/>
      </rPr>
      <t>:        GESTION PUBLICA PARA LA ATENCION AL CIUDADANO Y A LA CIUDADANA</t>
    </r>
  </si>
  <si>
    <r>
      <t>OBJETIVOS</t>
    </r>
    <r>
      <rPr>
        <sz val="9"/>
        <rFont val="Arial"/>
        <family val="2"/>
      </rPr>
      <t>: Desarrollar una gestión moderna, transparente y cercana a los ciudadanos de Cajicá.</t>
    </r>
  </si>
  <si>
    <t>GERENTE DE DESARROLLO ADMINISTRATIVO</t>
  </si>
  <si>
    <t>% DE AVANCE EN LA IMPLEMENTACION DEL INDICE DE GOBIERNO EN LINEA</t>
  </si>
  <si>
    <t>FORTALECER EL PROGRAMA GOBIERNO EN LÍNEA, MEDIANTE LA IMPLEMENTACION DE HERRAMIENTAS NECESARIAS Y CAPACITACION A USUARIOS</t>
  </si>
  <si>
    <t>SUSCRIPCIÓN DE CONTRATOS DE APOYO EN EL FORTALECIMIENTO DEL PROGRAMA GOBIERNO EN LINEA Y MODERNIZACIÓN TECNOLOGICA</t>
  </si>
  <si>
    <t>% DEL MANUAL DE GOBIERNO EN LÍNEA IMPLEMENTADO.</t>
  </si>
  <si>
    <t>TODA</t>
  </si>
  <si>
    <t>CONTRATISTA CESAR FORERO</t>
  </si>
  <si>
    <t>REALIZACIÓN DE REUNIONES CON EL DELEGADO REGIONAL DE GOBIERNO EN LINEA VERIFICAND EL AVANCE DE LA IMPLEMENTACIÓN POR ETAPAS, DEJANDO COMPROMISOS PLANTEADOS</t>
  </si>
  <si>
    <t>ASISTENCIA A FOROS Y CAPACITACIONES PARA ADQUIRIR CONOCIMIENTOS EN EL NUEVO MODELO PARA SU IMPLEMENTACIÓN 2013-2016</t>
  </si>
  <si>
    <t>SE ACTUALIZO MEDIANTE RESOLUCIÓN LA CONFORMACIÓN DEL COMITÉ GELT</t>
  </si>
  <si>
    <t>A TRAVES DE LA INTRANET SE SOCIALIZÓ EL NUEVO MANUAL Y SUS PRINCIPALES ASPECTOS</t>
  </si>
  <si>
    <t>SUSCRIPCIÓN DE UN CONTRATO PARA LA COMPRA DE EQUIPOS DE COMPUTO</t>
  </si>
  <si>
    <t>FUNCIONARIOS ADMON MPAL</t>
  </si>
  <si>
    <t xml:space="preserve">CAPACITAR A 50 FUNCIONARIOS EN HERRAMIENTAS INFORMÁTICAS Y GESTIÓN PÚBLICA PARA LOS FUNCIONARIOS DE LA ALCALDÍA.  </t>
  </si>
  <si>
    <t xml:space="preserve">SE LEVANTÓ CRONOGRAMA DE ACTIVIDADES </t>
  </si>
  <si>
    <t>NUMERO DE SERVIDORES PÚBLICOS CAPACITADOS EN EL USO DE TICS</t>
  </si>
  <si>
    <t>ELABORACIÓN DEL  MANUAL PARA USO DE INTRANET Y HERRAMIENTAS GOOGLE APPS</t>
  </si>
  <si>
    <t>SE REALIZÓ CAPACITACIÓN AREA POR AREA DEL USO DE HERRAMIENTA INTRANET</t>
  </si>
  <si>
    <t>EJE: MEDIO AMBIENTE</t>
  </si>
  <si>
    <t>SECTOR : PREVENCION Y ATENCION DE DESASTRES</t>
  </si>
  <si>
    <t xml:space="preserve">OBJETIVO DEL EJE / DIMENSIÓN: Armonizar el desarrollo humano, social y económico, con la conservación y la protección de los bienes y servicios ambientales del municipio, así como gestionar de manera responsable el riesgo y las emergencias que se presenten en el territorio </t>
  </si>
  <si>
    <r>
      <t>PROGRAMA</t>
    </r>
    <r>
      <rPr>
        <b/>
        <sz val="8"/>
        <rFont val="Arial"/>
        <family val="2"/>
      </rPr>
      <t>:               CAJICA RESPONSABLE ANTE EL RIESGO Y LAS EMERGENCIAS</t>
    </r>
  </si>
  <si>
    <r>
      <t>OBJETIVOS</t>
    </r>
    <r>
      <rPr>
        <sz val="9"/>
        <rFont val="Arial"/>
        <family val="2"/>
      </rPr>
      <t>: Visibilizar el riesgo natural y antrópico en el municipio y generar estrategias de atención a emergencias</t>
    </r>
  </si>
  <si>
    <t>GERENCIA ADMINISTRATIVA</t>
  </si>
  <si>
    <t>ACTUALIZAR EL PLAN DE GESTIÓN Y MITIGACIÓN DE RIESGOS EN EL MUNICIPIO EN EL CUATRENIO</t>
  </si>
  <si>
    <t>IDENTIFICAR LOS PUNTOS CRITICOS DEL MUNICIPIO</t>
  </si>
  <si>
    <t>No. DE PUNTOS</t>
  </si>
  <si>
    <t>NUMERO DE PUNTOS IDENTIFICADOS</t>
  </si>
  <si>
    <t>GERENTE ADMINISTRATIVO</t>
  </si>
  <si>
    <t>FORTALECER EL COMITÉ LOCAL PARA LA ATENCIÓN DE DESASTRES (CLOPAD) A TRAVES DE ADQUISICION DE BIENES MUEBLES E INMUEBLES DURANTE EL CUATRENIO</t>
  </si>
  <si>
    <t>CERLABRAR UN CONTRATO DE SUMINISTROS PARA ADQUIRIR EQUIPOS PARA LA CORRECTA ATENCION Y PREVENCIONDE EMERGENCIAS POR EL CUERPO OFICIAL DE BOMBEROS</t>
  </si>
  <si>
    <t>No. CONTRATOS</t>
  </si>
  <si>
    <t>FORTALECER EL COMITÉ LOCAL PARA LA ATENCIÓN DE DESASTRES (CLOPAD) A TRAVES DE  LA CAPACITACION AL PERSONAL VINCULADO A LOS ORGANISMOS DE RESPUESTA EN EL CUATRENIO</t>
  </si>
  <si>
    <t>REALIZAR CAPACITACIONES EN TEMAS DE IPRIMEROS AUXILIOS Y EVACUACION PARA LOS FUNCIONARIO DE LA ADMINISTRACION</t>
  </si>
  <si>
    <t>No. DE CAPACITACIONES</t>
  </si>
  <si>
    <t>NUMERO DE CAPACITACIONES REALIZADAS</t>
  </si>
  <si>
    <t>8 INTEGRANTES DEL CUERPO OFICIAL DE BOMBEROS</t>
  </si>
  <si>
    <t>CAPACITAR A 4000 CIUDADANOS EN ATENCIÓN DE EMERGENCIAS Y DESASTRES DURANTE EL CUATRENIO</t>
  </si>
  <si>
    <t>REALIZAR CAPACITACIONES EN TEMAS DE PRIMEROS AUXILIOS, EVACUACION, CONFORMACION DE BRIGADAS CONTRAT INCENDIOS  PARA LOS HABITANTES DEL MUNICIPIO</t>
  </si>
  <si>
    <r>
      <t>PROGRAMA</t>
    </r>
    <r>
      <rPr>
        <b/>
        <sz val="8"/>
        <rFont val="Arial"/>
        <family val="2"/>
      </rPr>
      <t>:                FORTALECIMIENTO INSTITUCIONAL</t>
    </r>
  </si>
  <si>
    <r>
      <t>OBJETIVOS</t>
    </r>
    <r>
      <rPr>
        <sz val="9"/>
        <rFont val="Arial"/>
        <family val="2"/>
      </rPr>
      <t>: Fortalecer la estructura orgánica de la Alcaldía Municipal, al igual que los recursos técnicos, tecnológicos y logísticos</t>
    </r>
  </si>
  <si>
    <t>TECNIFICAR EL 30% DEL SISTEMA DE ARCHIVO, ATRAVES DE LA IMPLEMENTACION DE UN PROYECTO PARA LA ORGANIZACIÓN FISICA, TECNICA Y FUNCIONAL DEL MISMO EN EL CUATRENIO</t>
  </si>
  <si>
    <t>APLICAR LISTAS DE VERIFICACION DEL MANEJO DOCUMENTAL EN LAS DEPENDENCIAS DE LA ALCALDIA</t>
  </si>
  <si>
    <t>% AVANCE DEL PROYECTO</t>
  </si>
  <si>
    <t>TODOS LOS FUNCIONARIO DE LA ADMINISTRACION MUNICIPAL (67 PERSONAS)</t>
  </si>
  <si>
    <t>RICARDO CHIBUQUE</t>
  </si>
  <si>
    <t>CAPACITAR A LOS FUNCIONARIOS Y CONTRATISTAS DE CADA AREA</t>
  </si>
  <si>
    <t>SEGUIMIENTO A LA IMPLEMENTACION DE LAS TABLAS DE RETENCION DOCUMENTAL EN LAS GERENCIA DE LA ALCALDIA</t>
  </si>
  <si>
    <t>ACTUALIZACION DEL MANUAL DE PROCESOS Y PROCEDIMIENTOS</t>
  </si>
  <si>
    <t>SECTOR : DESARROLLO COMUNITARIO</t>
  </si>
  <si>
    <t>OBJETIVO DEL EJE / DIMENSIÓN: Avanzar en construir un municipio en el que las ciudadanas y los ciudadanos incidan en la formulación, implementación y monitoreo de las políticas públicas, al igual que en el participen en los diferentes espacios políticos</t>
  </si>
  <si>
    <r>
      <t>PROGRAMA</t>
    </r>
    <r>
      <rPr>
        <b/>
        <sz val="8"/>
        <rFont val="Arial"/>
        <family val="2"/>
      </rPr>
      <t xml:space="preserve">:  TODOS Y TODAS PARTICIPANDO               </t>
    </r>
  </si>
  <si>
    <r>
      <t>OBJETIVOS</t>
    </r>
    <r>
      <rPr>
        <sz val="9"/>
        <rFont val="Arial"/>
        <family val="2"/>
      </rPr>
      <t>: Avanzar en construir un municipio en el que las ciudadanas y los ciudadanos incidan en la formulación, implementación y monitoreo de las políticas públicas, al igual que en el participen en los diferentes espacios políticos</t>
    </r>
  </si>
  <si>
    <t>FORTALECER  LAS 28 JUNTAS DE ACCION COMUNAL A TRAVES DE CAPACITACION Y APOYO ADMINISTRATIVO</t>
  </si>
  <si>
    <t>JUNTAS DE ACCION COMUNAL CAPACITADAS</t>
  </si>
  <si>
    <t>NANCY VENEGAS</t>
  </si>
  <si>
    <t>APOYAR EN LA CREACION Y FORTALECIMIENTO DE 2 AGREMIACIONES DE CARÁCTER CIVIL</t>
  </si>
  <si>
    <t>NUMERO DE AGREMIACIONES CREADAS Y FORTALECIDAS</t>
  </si>
  <si>
    <t>FORTALECER  LOS CONSEJOS:  TERRITORIAL DE PLANEACIÓN, CONSEJO DE CULTURA, CONSEJO MUNICIPAL DE POLÍTICA SOCIAL Y DEL CONSEJO CONSULTIVO DE ORDENAMIENTO TERRITORIAL. A TRAVES DE CAPACITACION Y APOYO ADMINISTRATIVO</t>
  </si>
  <si>
    <t>% ACTIVIDADES DE APOYO REALIZADAS</t>
  </si>
  <si>
    <t xml:space="preserve">ACTUALIZACIÓN PERMANENTE DE TODAS LAS ORGANIZACIONES EN SUS ASPECTOS LEGALES </t>
  </si>
  <si>
    <t>gerencia de desarrollo administrativo/despacho</t>
  </si>
  <si>
    <t>CELEBRACIÓN DE CONTRATOS PARA ADQUISICIÓN DE CHALECOS COMO DISTINCIÓN  PARA LOS LIDERES COMUNALES. ADQUISICIÓN DE CARPAS Y CARTELERAS INFORMATIVAS PARA LAS JAC</t>
  </si>
  <si>
    <t xml:space="preserve">CAPACITACION PARA LA EJECUCION DE PROYECTOS RENTABLES </t>
  </si>
  <si>
    <t>fortalecimiento</t>
  </si>
  <si>
    <t xml:space="preserve">CONFORMACION DE ESPACIOS DE ENCUENTRO DIALOGO E INTEGRACIÒN  </t>
  </si>
  <si>
    <t>CAPACITACION SOBRE MANEJO ADECUADO DE LOS LIBROS Y LOS RECURSOS</t>
  </si>
  <si>
    <t xml:space="preserve">CAPACITACION EN LA CREACION DE AGREMIACIONES DE CARÁCTER  PRODUCTIVO </t>
  </si>
  <si>
    <t xml:space="preserve">NUMERO DE AGREMIACIONES CREADAS Y FORTALECIDAS </t>
  </si>
  <si>
    <t xml:space="preserve">GERENCIA ADMINISTRATIVA Y DESPACHO </t>
  </si>
  <si>
    <t xml:space="preserve">APOYO EN LA  IMPLEMENTACION DE PROYECTOS QUE PERMITAN EL CRECIMIENTO FINANCIERO Y DE RECURSO HUMANO </t>
  </si>
  <si>
    <t>BRINDAR APOYO  ADMINISTRATIVO QUE PERMITA EL CRECIMIENTO Y RECONOCIMIENTO A NIVEL MUNICIPAL, DEPARTAMENTAL</t>
  </si>
  <si>
    <t>FORTALECER LOS CONSEJOS CON HERRAMIENTAS PARA QUE CREZCAN EN SU CAPACIDAD DE GESTION  MEDIANTE APOYO  EN LA PARTICIPACIÓN DE CONGRESOS NACIONALES DE PLANEACIÓN</t>
  </si>
  <si>
    <t>CARACTERIZACIÓN ORGANIZACIONAL Y DE CAPACIDAD DE GESTIÓN  DE LOS DIFERENTES CONSEJOS.</t>
  </si>
  <si>
    <t>EJE:  JUSTICIA</t>
  </si>
  <si>
    <t>SECTOR :  SEGURIDAD</t>
  </si>
  <si>
    <t>OBJETIVO DEL EJE / DIMENSIÓN: Generar las condiciones de seguridad y convivencia ciudadana para que la ciudadanía puede desarrollarse política, social y económicamente en un ambiente seguro</t>
  </si>
  <si>
    <r>
      <t>PROGRAMA</t>
    </r>
    <r>
      <rPr>
        <b/>
        <sz val="8"/>
        <rFont val="Arial"/>
        <family val="2"/>
      </rPr>
      <t>:        SEGURIDAD PARA TODOS Y TODAS/CONVIVENCIA CIUDADANA</t>
    </r>
  </si>
  <si>
    <r>
      <t>OBJETIVOS</t>
    </r>
    <r>
      <rPr>
        <sz val="9"/>
        <rFont val="Arial"/>
        <family val="2"/>
      </rPr>
      <t>: Generar las condiciones para que los cajiqueños desarrollen su proyecto de vida, ejerza sus derechos libremente y disfruten a Cajicá en un entorno seguro. Lograr mayores niveles de convivencia, respeto a la diferencia, sentido de pertenencia e identidad con Cajicá.</t>
    </r>
  </si>
  <si>
    <t>GERENCIA DE DESARROLLO ADMINISTRATIVO</t>
  </si>
  <si>
    <t>DISMINUIR EL NUMERO DE HOMICIDIOS EN EL MUNICIPIO AL  AÑO</t>
  </si>
  <si>
    <t xml:space="preserve">NUMERO DE HOMICIDIOS </t>
  </si>
  <si>
    <t>DISMINUIR EL NUMERO DE CASOS DE HURTO COMUN AL AÑO EN EL MUNICIPIO</t>
  </si>
  <si>
    <t>NUMERO DE CASOS DE HURTO COMUN</t>
  </si>
  <si>
    <t>CONSTRUIR UNA ESTACIÓN DE POLICÍA EN CAJICÁ EN EL CUATRENIO</t>
  </si>
  <si>
    <t>Meta programada para el año 2013</t>
  </si>
  <si>
    <t>ESTACION DE POLICIA CONSTRUIDA</t>
  </si>
  <si>
    <t>GERENTE DE DESARROOLO ADMINISTRATIVO</t>
  </si>
  <si>
    <t>DOTAR AL MUNICIPIO DE 2 CENTROS DE ATENCIÓN INMEDIATA (CAI)  MOVILES</t>
  </si>
  <si>
    <t xml:space="preserve">Adquisición de CAI´s móviles totalmente dotados, los cuales se daran a conocer en el primer semestre de 2013 y que constan de dos unidades de policía dotadas de circuito cerrado de televisión, radios de comunicación, portátiles y cuatro motos cada uno. </t>
  </si>
  <si>
    <t>NUMERO DE CENTROS DE ATENCION INMEDIATA ADQUIRIDOS</t>
  </si>
  <si>
    <t>FORTALECER  LA FUERZA PÚBLICA CON EL AUMENTO DE POLICIAS PROFESIONALES Y AUXILIARES REGULARES A TRAVES DE LA FORMULACION DE UN CONVENIO ANUAL</t>
  </si>
  <si>
    <t xml:space="preserve">Se celebraron dos convenios con el Departamento de Policía de Cundinamarca para el apoyo de Auxiliares Bachilleres y Auxiliares Regulares </t>
  </si>
  <si>
    <t>NUMERO DE CONVENIOS SUSCRITOS</t>
  </si>
  <si>
    <t>META DE PRODUCTO 4</t>
  </si>
  <si>
    <t>ANALIZAR  Y REGLAMENTAR HORARIOS PARA ESTABLECIMIENTOS DE COMERCIO A TRAVÉS DE LA PROYECCION DE UN ACTO ADMINISTRATIVO ANUAL</t>
  </si>
  <si>
    <t>Expedición y puesta en marcha del Decreto 012 de 2012 – Protección de menores de Edad el cual establece la restricción de horario hasta las 10 pm velando por seguridad de los menores, evitando que sean víctimas de actos violentos y acciones delictivas.</t>
  </si>
  <si>
    <t>NUMERO DE ACTOS ADMINISTRATIVOS SANCIONADOS</t>
  </si>
  <si>
    <t>Para dar cumplimiento al decreto se realizaron 16 operativos coordinados con la Comisaría de Familia y la Policía de Infancia y Adolescencia y 1415 jóvenes infractores fueron vinculados a programas terapéuticos.</t>
  </si>
  <si>
    <t>META DE PRODUCTO 5</t>
  </si>
  <si>
    <t>CREAR UN CUADRANTE DE SEGURIDAD  Y FOTALECER LOS 4 EXISTENTES A TRAVES DE CAMPAÑAS DE SOCIALIZACIÓN DE SEGURIDAD POR CUADRANTES</t>
  </si>
  <si>
    <t>Por la conformación del territorio se reconstituyeron tres cuadrantes a saber: CUADRANTE 1:  Las  manas, Rincon Santo,  El Misterio, Calle Séptima, El rocio, La Capellanía, Santa Inés, Aguanica, Chuntame, La Cumbre, Tayrona . CUADRANTE 2: Puente Vargas, Granjitas, La estación, Gran colombia, Zona Urbana, Santa Cruz, Hato Grande. CUADRANTE 3:  Río Frío La palma, La Laguna, Río Frío - La florida, Canelón, El Cortijo, Calahorra, Buena Suerte.</t>
  </si>
  <si>
    <t>NUMERO DE CUADRANTES CREADOS Y FOTALECIDOS</t>
  </si>
  <si>
    <t>contratos de prestación de servicios para el correcto funcionamiento del  COP y para el apoyo al cumplimiento de la politica pública de seguridad</t>
  </si>
  <si>
    <t>CONTRATISTA VICTOR MARTINEZ</t>
  </si>
  <si>
    <t>contratos de prestación de servicios para el mantenimiento preventivo y correctivo de alarmas comunitarias</t>
  </si>
  <si>
    <t>META DE PRODUCTO 6</t>
  </si>
  <si>
    <t>FORTALECER LAS ESCUELAS DE SEGURIDAD COMUNITARIA MEDIANTE LA CAPACITACION DE 240 INTEGRANTES EN EL CUATRENIO</t>
  </si>
  <si>
    <t>Con apoyo de la PONAL se realizaron consejos comunales a fin de dar capacitación y aumentar el personal de las escuelas de seguridad. La Policía Nacional en conjunto con la Adminis¬tración Municipal graduó  a 28 jóvenes de municipio como grupo de apoyo co¬munitario</t>
  </si>
  <si>
    <t>NUMERO DE PERSONAS CAPACITADAS</t>
  </si>
  <si>
    <t>SECTOR : CULTURA</t>
  </si>
  <si>
    <r>
      <t>PROGRAMA</t>
    </r>
    <r>
      <rPr>
        <b/>
        <sz val="8"/>
        <rFont val="Arial"/>
        <family val="2"/>
      </rPr>
      <t>: LEER PARA CRECER</t>
    </r>
  </si>
  <si>
    <r>
      <t>OBJETIVOS</t>
    </r>
    <r>
      <rPr>
        <sz val="9"/>
        <rFont val="Arial"/>
        <family val="2"/>
      </rPr>
      <t xml:space="preserve">: Aumentar los niveles de lectura en la población de Cajicá como una estrategia para avanzar en una formación de calidad y que responda a los desafíos regionales, nacionales y globales.  </t>
    </r>
  </si>
  <si>
    <t>DIRECTOR EJECUTIVO</t>
  </si>
  <si>
    <t>FORTALECER  LAS 2 BIBLIOTECAS  Y 2 LUDOTECAS DEL MUNICIPIO A TRAVES DE LA ADQUISICION DE LOS ELEMENTOS NECESARIOS PARA EL BUEN FUNCIONAMIENTO DE LAS MISMAS</t>
  </si>
  <si>
    <t>CONTRATAR EL PERSONAL IDONEO PARA EL FUNCIONAMIENTO DE LA BIBLIOTECA</t>
  </si>
  <si>
    <t>NUMERO DE BIBLIOTECAS Y LUDOTECAS FOTALECIDAS</t>
  </si>
  <si>
    <t>NANCY CORREA TORRES Y CATHERINE NIETO MARTINEZ</t>
  </si>
  <si>
    <t>DIRECTOR EJECUTIVO INSCULTURA</t>
  </si>
  <si>
    <t>DESCENTRALIZAR LAS BIBLIOTECAS PUBLICAS MUNICIPALES</t>
  </si>
  <si>
    <t>NUMERO DE CENTROS</t>
  </si>
  <si>
    <t>RECUPERAR E  INCENTIVAR EL USO DE LA BIBLIOTECA  POR PARTE DE LA POBLACION ESTUDIANTIL DEL MUNICIPIO</t>
  </si>
  <si>
    <t>NUMERO DE ESTRATEGIAS</t>
  </si>
  <si>
    <t>APOYO AL PROGRAMA DEL ADULTO MAYOR Y DISCAPACITADOS  DEL MUNICIPIO</t>
  </si>
  <si>
    <t>NUMERO DE PROGRAMAS</t>
  </si>
  <si>
    <t>ADECUACION Y DOTACION DE LAS HERRAMIENTAS TECNOLOGICAS MODERNAS PARA LAS BIBLIOTECAS MUNICIPALES</t>
  </si>
  <si>
    <t>NUMERO DE DOTACIONES</t>
  </si>
  <si>
    <r>
      <t>PROGRAMA</t>
    </r>
    <r>
      <rPr>
        <b/>
        <sz val="8"/>
        <rFont val="Arial"/>
        <family val="2"/>
      </rPr>
      <t>:  CULTURA, RECREACIÓN Y DEPORTE PARA CAJICÁ</t>
    </r>
  </si>
  <si>
    <r>
      <t>OBJETIVOS</t>
    </r>
    <r>
      <rPr>
        <sz val="9"/>
        <rFont val="Arial"/>
        <family val="2"/>
      </rPr>
      <t>:  Garantizar el desarrollo integral de los ciudadanos y ciudadanas y su participación en actividades de formación cultural y recreativa.</t>
    </r>
  </si>
  <si>
    <t>AMPLIAR LA COBERTURA DE PERSONAS QUE ASISTEN A LAS ESCUELAS DE FORMACION MUSICAL Y ARTISTICA</t>
  </si>
  <si>
    <t xml:space="preserve"> CREAR Y DEJAR EN FUNCIONAMIENTO NUEVAS ESCUELAS DE FORMACIÓN CULTURALES Y DEPORTIVAS, A TRAVES DE LA CREACION DE 11 NUEVAS ESCUELAS DE FORMACION</t>
  </si>
  <si>
    <t>CONTRATACION DE LAS PERSONAS IDONEAS PARA LA CREACION, PUESTA EN MARCHA Y FUNCIONAMIENTO DE LAS NUEVAS ESCUELAS DE FORMACION</t>
  </si>
  <si>
    <t xml:space="preserve">NANCY CORREA TORRES / CATHERINE NIETO </t>
  </si>
  <si>
    <t>DOTAR LAS NUEVAS ESCUELAS DE FORMACION</t>
  </si>
  <si>
    <t>NUMERO DE DOTACIONES ENTREGADAS</t>
  </si>
  <si>
    <t>ORGANIZAR Y PARTICIPAR EN 10 ENCUENTROS CULTURALES VEREDALES MUNICIPALES, REGIONALES  Y NACIONALES ANUALES</t>
  </si>
  <si>
    <t xml:space="preserve">PARTICIPAR EN ACTIVIDADES CULTURALES Y ARTISTICAS A NIVEL MUNICIPAL, REGIONAL, DEPARTAMENTAL </t>
  </si>
  <si>
    <t>NUMERO DE PARTICIPACIONES</t>
  </si>
  <si>
    <t>NUMERO DE PARTICIPACIONES DE LAS ESCUELAS DE FORMACION</t>
  </si>
  <si>
    <t>ORGANIZAR ACTIVIDADES DE CARÁCTER ARTISTICO Y CULTURAL A NIVEL MUNICIPAL</t>
  </si>
  <si>
    <t>NUMERO DE EVENTOS</t>
  </si>
  <si>
    <t>NUMERO DE EVENTOS ORGANIZADOS</t>
  </si>
  <si>
    <t>SECTOR : EDUCACION</t>
  </si>
  <si>
    <r>
      <t>PROGRAMA</t>
    </r>
    <r>
      <rPr>
        <b/>
        <sz val="8"/>
        <rFont val="Arial"/>
        <family val="2"/>
      </rPr>
      <t xml:space="preserve">:  CIUDADANOS DE CAJICA CON ACCESO A LA EDUCACION                     </t>
    </r>
  </si>
  <si>
    <r>
      <t>OBJETIVOS</t>
    </r>
    <r>
      <rPr>
        <sz val="9"/>
        <rFont val="Arial"/>
        <family val="2"/>
      </rPr>
      <t xml:space="preserve">: Garantizar a las niñas, niños y jóvenes de Cajicá el acceso a la educación, ampliando y garantizando la cobertura en educación en el municipio.       </t>
    </r>
  </si>
  <si>
    <t xml:space="preserve">RECURSOS FINANCIEROS </t>
  </si>
  <si>
    <t>GERENTE DE PLANEACION E INFRAESTRUCTURA</t>
  </si>
  <si>
    <t>AMPLIAR EN 10% LA TASA DE COBERTURA BRUTA EN TRANSICIÓN</t>
  </si>
  <si>
    <t>% DE COBERTURA EN TRANSICION</t>
  </si>
  <si>
    <t xml:space="preserve">AMPLIAR EN 2% LATASA DE COBERTURA BRUTA EN EDUCACIÓN BÁSICA PRIMARIA </t>
  </si>
  <si>
    <t>% DE COBERTURA EN EDUCACION BASICA PRIMARIA</t>
  </si>
  <si>
    <t xml:space="preserve">AMPLIAR EN UN 15% LA TASA DE COBERTURA BRUTA EN EDUCACIÓN BÁSICA SECUNDARIA EN INSTITUCIONES EDUCATIVAS OFICIALES </t>
  </si>
  <si>
    <t>% DE COBERTURA EN EDUCACION BASICA SECUNDARIA</t>
  </si>
  <si>
    <t xml:space="preserve">AMPLIAR EN UN 10% LA TASA DE COBERTURA BRUTA EN EDUCACIÓN MEDIA </t>
  </si>
  <si>
    <t>% DE COBERTURA EN EDUCACION MEDIA</t>
  </si>
  <si>
    <t>CONSTRUIR 3679 M2 DE INFRAESTRUCTURA PARA INSTITUCIONES EDUCATIVAS</t>
  </si>
  <si>
    <t>REALIZAR LOS DISEÑOS ARQUITECTONICOS,  ESTRUCTURALES YCOMPLEMENTARIOS
 ( HIDRAULICOSANITARIO Y ELECTRICOS)</t>
  </si>
  <si>
    <t>No. DE ESTUDIOS</t>
  </si>
  <si>
    <t>NUMERO DE ESTUDIOS REALIZADOS</t>
  </si>
  <si>
    <t>ING JOSE GUIZA</t>
  </si>
  <si>
    <t>MEJORAR LA INFRAESTRUCTURA FISICA PARA 6 INSTITUCIONES EDUCATIVAS</t>
  </si>
  <si>
    <t>ADECUACION BATERIAS DE BAÑOS COLEGIO ANTONIO NARIÑO</t>
  </si>
  <si>
    <t>No. DE BATERIAS SANITARIAS</t>
  </si>
  <si>
    <t>No. DE BATERIAS SANITARIAS ADECUADAS</t>
  </si>
  <si>
    <t>ING CESAR CRUZ</t>
  </si>
  <si>
    <t>ADECUACION CUBIERTA Y TECHOS DRYWALL COLEGIO SAN GABRIEL</t>
  </si>
  <si>
    <t>No. DE METROS CUADRADOS</t>
  </si>
  <si>
    <t>No DE METROS CUADRADOS DE CUBIERTA ADECUADOS</t>
  </si>
  <si>
    <t>CERRAMIENTO COLEGIO PABLO HERRERA</t>
  </si>
  <si>
    <t>No. DE METROS</t>
  </si>
  <si>
    <t>No. DE METROS CONSTRUIDOS</t>
  </si>
  <si>
    <r>
      <t>PROGRAMA</t>
    </r>
    <r>
      <rPr>
        <b/>
        <sz val="8"/>
        <rFont val="Arial"/>
        <family val="2"/>
      </rPr>
      <t>:  FOMENTO AL TRABAJO Y A LA EDUCACION SUPERIOR</t>
    </r>
  </si>
  <si>
    <r>
      <t>OBJETIVOS</t>
    </r>
    <r>
      <rPr>
        <sz val="9"/>
        <rFont val="Arial"/>
        <family val="2"/>
      </rPr>
      <t>:  Garantizar a los jóvenes de Cajicá el derecho a procesos de formación para el trabajo y el acceso a una educación superior de calidad que les permita avanzar en sus proyectos de vida</t>
    </r>
  </si>
  <si>
    <t>AMPLIAR EN 14%  LA TASA DE COBERTURA EN EDUCACION SUPERIOR</t>
  </si>
  <si>
    <t>% DE COBERTURA EN EDUCACION SUPERIOR</t>
  </si>
  <si>
    <t xml:space="preserve">ADECUAR   8 DEPENDENCIAS (TALLERES, BATERIAS SANITARIAS Y AUDITORIO)  DEL POLITECNICO DE LA SABANA </t>
  </si>
  <si>
    <t>ADECUACION DE AULAS BLOQUE C EL POLITECNICO DE LA SABANA</t>
  </si>
  <si>
    <t>No. DE AULAS</t>
  </si>
  <si>
    <t>No. DE AULAS ADECUADAS</t>
  </si>
  <si>
    <t>SECTOR : ATENCION A GRUPOS VULNERABLES</t>
  </si>
  <si>
    <r>
      <t>PROGRAMA</t>
    </r>
    <r>
      <rPr>
        <b/>
        <sz val="8"/>
        <rFont val="Arial"/>
        <family val="2"/>
      </rPr>
      <t>:  DE 0 A 5IEMPRE PROTEGIDOS EN CAJICA</t>
    </r>
  </si>
  <si>
    <r>
      <t>OBJETIVOS</t>
    </r>
    <r>
      <rPr>
        <sz val="9"/>
        <rFont val="Arial"/>
        <family val="2"/>
      </rPr>
      <t>:  Privilegiar la atención a la primera infancia en el municipio como ciclo fundamental para el desarrollo de los ciudadanos de Cajicá.</t>
    </r>
  </si>
  <si>
    <t xml:space="preserve">CONSTRUIR  UN CENTRO DE DESARROLLO INTEGRAL PARA LA PRIMERA INFANCIA EN CAJICÁ.  </t>
  </si>
  <si>
    <r>
      <t>PROGRAMA</t>
    </r>
    <r>
      <rPr>
        <b/>
        <sz val="8"/>
        <rFont val="Arial"/>
        <family val="2"/>
      </rPr>
      <t>:  CULTURA, RECREACION Y DEPORTE PARA CAJICA</t>
    </r>
  </si>
  <si>
    <r>
      <t>OBJETIVOS</t>
    </r>
    <r>
      <rPr>
        <sz val="9"/>
        <rFont val="Arial"/>
        <family val="2"/>
      </rPr>
      <t xml:space="preserve">: Garantizar el desarrollo integral de los ciudadanos y ciudadanas y su participación en actividades de formación cultural y recreativa                            </t>
    </r>
  </si>
  <si>
    <t xml:space="preserve">DISEÑAR UN CENTRO CULTURAL Y RECREATIVO PARA CAJICÁ EN EL QUE SE INCLUIRÁN ESPACIOS PARA LA MUJER Y LA JUVENTUD </t>
  </si>
  <si>
    <t>ING. CESAR CRUZ</t>
  </si>
  <si>
    <t>CERRAMIENTO PARQUE  DE LA VIDA, PARQUE SKATEBOARD,  SECTOR EL MISTERIO LOTE SAN CARLOS (POCHO), CERRAMIENTO EN LA IED PABLO HERRERA</t>
  </si>
  <si>
    <t xml:space="preserve">NUMERO DE ESCENARIOS </t>
  </si>
  <si>
    <t>NUMERO DE ESCENARIOS DEPEORTIVOS CON MANTENIMIENTO</t>
  </si>
  <si>
    <t>COMPRA E INSTALACION DE 9 BIOPARQUES</t>
  </si>
  <si>
    <t>No. DE PARQUES</t>
  </si>
  <si>
    <t>No. DE PARQUES INSTALADOS</t>
  </si>
  <si>
    <t>MANUEL ALDANA</t>
  </si>
  <si>
    <r>
      <t>PROGRAMA</t>
    </r>
    <r>
      <rPr>
        <b/>
        <sz val="8"/>
        <rFont val="Arial"/>
        <family val="2"/>
      </rPr>
      <t>:  FORTALECIMIENTO INSTITUCIONAL</t>
    </r>
  </si>
  <si>
    <r>
      <t>OBJETIVOS</t>
    </r>
    <r>
      <rPr>
        <sz val="9"/>
        <rFont val="Arial"/>
        <family val="2"/>
      </rPr>
      <t xml:space="preserve">:  Fortalecer la estructura orgánica de la Alcaldía Municipal, al igual que los recursos técnicos, tecnológicos y logísticos      </t>
    </r>
  </si>
  <si>
    <t>FORTALECER EL BANCO DE PROYECTOS MUNICIPAL A TRAVES DE LA ADQUISICION DE UN SOFTWARE.</t>
  </si>
  <si>
    <t xml:space="preserve">ADQUIRIR UN SOFTWARE  </t>
  </si>
  <si>
    <t>No. DE SOFTWARE</t>
  </si>
  <si>
    <t>NUMERO DE SOFTWARE ADQUIRIDO</t>
  </si>
  <si>
    <t>EJE: SERVICIOS PUBLICOS E INFRAESTRUCTURA</t>
  </si>
  <si>
    <t>SECTOR : TRANSPORTE</t>
  </si>
  <si>
    <r>
      <t xml:space="preserve">OBJETIVO DEL EJE / DIMENSIÓN: </t>
    </r>
    <r>
      <rPr>
        <sz val="8"/>
        <rFont val="Arial"/>
        <family val="2"/>
      </rPr>
      <t>Garantizar que todas y todos gocen de su derecho al municipio al promover la construcción y el mantenimiento colectivo de viviendas, mejorar la prestación de los servicios públicos, optimizar la infraestructura vial para mejorar las condiciones de movilidad en el municipio, y fortalecer el ordenamiento territorial en Cajicá</t>
    </r>
  </si>
  <si>
    <r>
      <t>PROGRAMA</t>
    </r>
    <r>
      <rPr>
        <b/>
        <sz val="8"/>
        <rFont val="Arial"/>
        <family val="2"/>
      </rPr>
      <t>:  MOVILIDAD EN CAJICA</t>
    </r>
  </si>
  <si>
    <r>
      <t>OBJETIVOS</t>
    </r>
    <r>
      <rPr>
        <sz val="9"/>
        <rFont val="Arial"/>
        <family val="2"/>
      </rPr>
      <t xml:space="preserve">:  Mejorar la infraestructura y la movilidad en el municipio, en armonía con el medio ambiente, con el propósito de que la población cuente con las condiciones necesarias para ejercer el derecho al municipio </t>
    </r>
  </si>
  <si>
    <t>REVISAR,  ACTUALIZAR E IMPLEMENTAR EL PLAN DE MOVILIDAD MUNICIPAL Y ARMONIZARLO CON EL PLAN DE MOVILIDAD REGIONAL.</t>
  </si>
  <si>
    <t>SUSCRIBIR UN CONTRATO PARA LA REVISION Y AJUSTE DEL PLAN DE MOVILIDAD DEL MUNICIPIO</t>
  </si>
  <si>
    <t>No. DE CONTRATOS SUSCRITOS</t>
  </si>
  <si>
    <t>ING. JOSE GUIZA</t>
  </si>
  <si>
    <t>MANTENER Y EXPANDIR EN 6 KILOMETROS LA MALLA VIAL PRINCIPAL</t>
  </si>
  <si>
    <t>PAVIMENTACION DE LOS CAMINOS:  PERALONSO, SAN ISIDRO, LOS CANASTERO, CAMINO A LA LAGUNA</t>
  </si>
  <si>
    <t>KILOMETROS</t>
  </si>
  <si>
    <t>KILOMETROS DE RED VIAL CON CARPETA ASFALTICA</t>
  </si>
  <si>
    <t>ING. RODRIGO HERRERA</t>
  </si>
  <si>
    <t>MANTENER Y REHABILITAR 17 KILOMETROS DE LA RED TERCIARIA EN LAS VEREDAS DE CAJICÁ.</t>
  </si>
  <si>
    <t xml:space="preserve">MANTENIMIENTO RUTINARIO CON RECEBO Y MAQUINARIA PROPIA• EN LOS SECTORES DE : CAMINO DE LA LAGUNA, CAMINO DEL RIO, CANAL VIA ZIPAQUIRA, CAMINO DE LOS INFANTE, CAMINO DE LOS PUENTES, CAMINO DE LOS UMAÑA, CAMINO DE CANTA RANA, CAMINO DE LA MEJORANA. </t>
  </si>
  <si>
    <t>KILOMETROS DE RED VIAL TERCIARIA CON MANTENIMIENTO RUTINARIO</t>
  </si>
  <si>
    <r>
      <t>PROGRAMA</t>
    </r>
    <r>
      <rPr>
        <b/>
        <sz val="8"/>
        <rFont val="Arial"/>
        <family val="2"/>
      </rPr>
      <t>:  RENOVACION DE ESPACIO PUBLICO</t>
    </r>
  </si>
  <si>
    <r>
      <t>OBJETIVOS</t>
    </r>
    <r>
      <rPr>
        <sz val="9"/>
        <rFont val="Arial"/>
        <family val="2"/>
      </rPr>
      <t>:   Generar, mantener, proteger y aprovechar el espacio público de Cajicá</t>
    </r>
  </si>
  <si>
    <t>AMPLIAR Y MANTENER EL BANCO DE MAQUINARIA A TRAVÉS DE LA ADQUISICION DE 8 MAQUINAS</t>
  </si>
  <si>
    <t>ADQUIRIR 3 MAQUINAS NUEVAS PARA EL MUNICIPIO</t>
  </si>
  <si>
    <t>No. DE MAQUINAS</t>
  </si>
  <si>
    <t>NUMERO DE MAQUINAS ADQUIRIDAS</t>
  </si>
  <si>
    <t>CONVENIO CON GOBERNACION PARA ADQUISICION DE MOTONIVELADORA</t>
  </si>
  <si>
    <t>No. DE CONVENIOS</t>
  </si>
  <si>
    <t>ADECUAR Y MANTENER  EDIFICIOS PÚBLICOS MUNICIPALES</t>
  </si>
  <si>
    <t>REALIZAR MANTENIMIENTO A 5 EDIFICOS PUBLICOS, MEDIANTE LA CELEBRACION DE CONTRATOS CON LAS JAC DEL MUNICIPIO</t>
  </si>
  <si>
    <t>No. DE EDIFICIOS</t>
  </si>
  <si>
    <t>NUMERO DE EDIFICIOS PUBLICOS CON MANTENIMIENTO Y/O ADECUACION</t>
  </si>
  <si>
    <t>26 JAC</t>
  </si>
  <si>
    <t>DISEÑAR Y CONSTRUIR 14 KILOMETROS DE ALAMEDAS, CICLO VÍAS Y ANDENES EN EL MUNICIPIO.</t>
  </si>
  <si>
    <t>CELEBRAR UN CONTRATO DE OBRA PARA LA CONSTRUCCION DE ANDENES EN LA AVENIDA  CAVELIER ENTRE LA CARRERA SÉPTIMA Y EL SECTOR EL PRADO, COSTADO NORTE Y SUR EN EL MUNICIPIO DE CAJICA</t>
  </si>
  <si>
    <t>CONSTRUIR Y/O MEJORAR 21 ZONAS VERDES EN EL MUNICIPIO</t>
  </si>
  <si>
    <t xml:space="preserve">INSTALACION DE LA CUBIERTA DEL ESCENARIO DEPORTIVO DEL SECTOR TAYRONA </t>
  </si>
  <si>
    <t>No. DE CUBIERTAS</t>
  </si>
  <si>
    <t>NUMERO DE CIBIERTAS INSTALADAS</t>
  </si>
  <si>
    <t>REALIZAR EL CERRAMIENTO DEL PARQUE ELVIRA PAEZ MEDIANTE LA CELEBRACION DE UN CONTRATO CON LA JAC DE PUENTE VARGAS</t>
  </si>
  <si>
    <t>JUNTA DE ACCION COMUNAL</t>
  </si>
  <si>
    <r>
      <t>PROGRAMA</t>
    </r>
    <r>
      <rPr>
        <b/>
        <sz val="8"/>
        <rFont val="Arial"/>
        <family val="2"/>
      </rPr>
      <t>:  ORDENAMIENTO TERRITORIAL</t>
    </r>
  </si>
  <si>
    <r>
      <t>OBJETIVOS</t>
    </r>
    <r>
      <rPr>
        <sz val="9"/>
        <rFont val="Arial"/>
        <family val="2"/>
      </rPr>
      <t xml:space="preserve">:  Democratizar y hacer productivo el uso y la gestión del suelo en Cajicá </t>
    </r>
  </si>
  <si>
    <t>IMPLEMENTAR UN SISTEMA DE INFORMACIÓN PARA LA EXPEDICIÓN Y SEGUIMIENTO DE LICENCIAS DE CONSTRUCCIÓN.</t>
  </si>
  <si>
    <t>CONTRATAR UNA EMPRESA CONSULTORA PARA QUE SE ENCARGUE DE DISEÑAR EL SOFTWARE DE LICENCIAS DE CONSTRUCCION</t>
  </si>
  <si>
    <t>No. DE CONTRATOS CELEBRADOS</t>
  </si>
  <si>
    <t>NUMERO DE CONTRATOS CELEBRADOS PARA QUE SE ENCARGUE DE DISEÑAR EL SOFTWARE DE LICENCIAS DE CONSTRUCCION</t>
  </si>
  <si>
    <t>ING. HILDA ALFONSO
ARQ. GERMAN GARAY</t>
  </si>
  <si>
    <t xml:space="preserve">REVISAR EL PLAN BÁSICO DE ORDENAMIENTO TERRITORIAL (PBOT) DEL MUNICIPIO.  </t>
  </si>
  <si>
    <t>CONTRATAR UNA EMPRESA CONSULTORA PARA QUE SE ENCARGUE DE LA REVISION DEL PBOT</t>
  </si>
  <si>
    <t>NUMERO DE CONTRATOS CELEBRADOS PARA LA REVISION DEL PBOT</t>
  </si>
  <si>
    <t>ARQ. GERMAN GARAY</t>
  </si>
  <si>
    <t>REVISAR LOS 4 PLANES PARCIALES EXISTENTES.</t>
  </si>
  <si>
    <t>REVISAR LA  UPR CAPELLANIA</t>
  </si>
  <si>
    <t xml:space="preserve">No. DE PLANES </t>
  </si>
  <si>
    <t>NUMERO DE PLANES PARCIALES REVISADOS</t>
  </si>
  <si>
    <t>POBLACION DEL SECTOR</t>
  </si>
  <si>
    <t>REVISAR EL PLAN PARCIAL DE GRANJITAS NORTE</t>
  </si>
  <si>
    <t>REVISAR EL PLAN PARCIAL EL ROCIO</t>
  </si>
  <si>
    <t xml:space="preserve">REALIZAR LA ACTUALIZACIÓN CATASTRAL DEL MUNICIPIO.    </t>
  </si>
  <si>
    <t>SUSCRIBIR UN CONVENIO CON IGAC PARA REALIZAR LA ACTUALIZACION CATASTRAL</t>
  </si>
  <si>
    <t>POBLACION DEL MUNICIPIO</t>
  </si>
  <si>
    <t>EJE: SEGURIDAD</t>
  </si>
  <si>
    <t>SECTOR : EQUIPAMENTO MUNICIPAL</t>
  </si>
  <si>
    <r>
      <t xml:space="preserve">OBJETIVO DEL EJE / DIMENSIÓN: </t>
    </r>
    <r>
      <rPr>
        <sz val="8"/>
        <rFont val="Arial"/>
        <family val="2"/>
      </rPr>
      <t>Generar las condiciones de seguridad y convivencia ciudadana para que la ciudadanía pueda desarrollarse política, social y económicamente en un ambiente seguro</t>
    </r>
  </si>
  <si>
    <r>
      <t>PROGRAMA</t>
    </r>
    <r>
      <rPr>
        <b/>
        <sz val="8"/>
        <rFont val="Arial"/>
        <family val="2"/>
      </rPr>
      <t>:  SEGURIDAD PARA TODOS Y TODAS</t>
    </r>
  </si>
  <si>
    <r>
      <t>OBJETIVOS</t>
    </r>
    <r>
      <rPr>
        <sz val="9"/>
        <rFont val="Arial"/>
        <family val="2"/>
      </rPr>
      <t xml:space="preserve">: Generar las condiciones para que los cajiqueños desarrollen su proyecto de vida, ejerza sus derechos libremente y disfruten a Cajicá en un entorno seguro </t>
    </r>
  </si>
  <si>
    <t>NUMERO DE HOMICIDIOS</t>
  </si>
  <si>
    <t>SUSCRIBIR UN CONVENIO CON EL FONDO ROTATORIO DE LA POLICIA PARA LA ADQUISICION DE 2 CAI MOVILES</t>
  </si>
  <si>
    <t xml:space="preserve">No. DE CONVENIOS SUSCRITOS </t>
  </si>
  <si>
    <t>REALIZAR UN CONVENIO ANUAL PARA EL MANTENIMIENTO DE LA RED DE ALUMBRADO PUBLICO</t>
  </si>
  <si>
    <t>SUSCRIBIR CONVENIO CON CODENSA PARA EL MANTENIMIENTO DE LA RED DE ALUMBRADO PUBLICO</t>
  </si>
  <si>
    <t>No. DE CONVENIOS SUSCRITOS PARA EL MANTENIMIENTO DE LA RED DE ALUMBRADO PUBLICO</t>
  </si>
  <si>
    <t>OBJETIVO DEL EJE / DIMENSIÓN: Avanzar en el fortalecimiento  de las capacidades y oportunidades de los habitantes del municipio de Cajicá, garantizando el respeto de  sus derechos y su desarrollo integral</t>
  </si>
  <si>
    <r>
      <t>PROGRAMA</t>
    </r>
    <r>
      <rPr>
        <b/>
        <sz val="8"/>
        <rFont val="Arial"/>
        <family val="2"/>
      </rPr>
      <t>: CIUDADANOS DE CAJICA CON ACCESO  A LA EDUCACION</t>
    </r>
  </si>
  <si>
    <r>
      <t>OBJETIVOS</t>
    </r>
    <r>
      <rPr>
        <sz val="9"/>
        <rFont val="Arial"/>
        <family val="2"/>
      </rPr>
      <t>: Garantizar a las niñas, niños y jóvenes de Cajicá el acceso a la educación, ampliando y garantizando la cobertura en educación en el municipio</t>
    </r>
  </si>
  <si>
    <t>GERENTE DE DESARROLLO ECONOMICO Y SOCIAL</t>
  </si>
  <si>
    <t>PRIMERA INFANCIA</t>
  </si>
  <si>
    <t>ANDREA MEDINA</t>
  </si>
  <si>
    <t>NIÑOSHASTA LOS 12 AÑOS DE EDAD</t>
  </si>
  <si>
    <t>NIÑOS HASTA LOS 15 AÑOS DE EDAD</t>
  </si>
  <si>
    <t>JOVENES ADOLESCENTES Y ADULTOS</t>
  </si>
  <si>
    <t xml:space="preserve">SISTEMA DE  TRANSPORTE ESCOLAR </t>
  </si>
  <si>
    <t>CONTRATAR CON UNA EMPRESA DE TRANSPORTE LOS RECORRIDOS</t>
  </si>
  <si>
    <t>EMPRESAS CONTRATADAS</t>
  </si>
  <si>
    <t>NUMERO DE MEPRESAS CONTRADAS</t>
  </si>
  <si>
    <t>NIÑOS DE DIFICIL ACCESO ESCOLAR QUE VIVEN A MAS DE 5KM DE LA EDUCACION EDCUATIVA EN DONDE ESTUDIAN</t>
  </si>
  <si>
    <t>CARNETIZAR LOS NIÑOS USUARIOS DEL SERVICIO VERIFICANDO QUE REQUIEREN DEL MISMO</t>
  </si>
  <si>
    <t>No. DE CARNETS</t>
  </si>
  <si>
    <t>NUMERO DE ESTUDIANTES CARNETIZADOS</t>
  </si>
  <si>
    <t>BENEFICIAR A LAS 6 IED EN EL APOYO DE EL TRALADO DE LOS ESTUDIANTES RESIDENTES EN ZONAS DE DIFICIL ACCESO</t>
  </si>
  <si>
    <t>No. DE IED</t>
  </si>
  <si>
    <t>NUMERO DE IED BENEFICIADAS</t>
  </si>
  <si>
    <r>
      <t>PROGRAMA</t>
    </r>
    <r>
      <rPr>
        <b/>
        <sz val="8"/>
        <rFont val="Arial"/>
        <family val="2"/>
      </rPr>
      <t>:  TODOS Y TODAS CON EDUCACION DE CALIDAD</t>
    </r>
  </si>
  <si>
    <r>
      <t>OBJETIVOS</t>
    </r>
    <r>
      <rPr>
        <sz val="9"/>
        <rFont val="Arial"/>
        <family val="2"/>
      </rPr>
      <t>: Garantizar a las niñas, niños y jóvenes de Cajicá el derecho a una educación de calidad que responda a las expectativas individuales y a los desafíos del mundo actual</t>
    </r>
  </si>
  <si>
    <t>FOTALECER  EL ESTUDIO DE LA SEGUNDA LENGUA EN EL 20% DE LOS ESTUDIANTES DE LOS COLEGIOS PUBLICOS DEL MUNICIPIO</t>
  </si>
  <si>
    <t xml:space="preserve">% DE ESTUDIANTES DE COLEGIOS PÚBLICOS QUE TIENEN UN NIVEL BÁSICO INGLÉS EN EL MUNICIPIO </t>
  </si>
  <si>
    <t>20% DE LOS ESTUDIANTES DE LOS COLEGIOS PUBLICOS DEL MUNICIPIO</t>
  </si>
  <si>
    <t>FORTALECER Y APOYAR  LA IMPLEMENTACION DE PROYECTOS EDUCATIVOS INSTITUCIONALES (PEIS), A TRAVES DE 3 ALIANZAS INTERSECTORIALES EN EL CUATRIENIO</t>
  </si>
  <si>
    <t>CAPACITACIONES PEDAGOGICAS</t>
  </si>
  <si>
    <t>CAPACITACIONES</t>
  </si>
  <si>
    <t>TODAS LAS INSTITUCIONES EDUCATIVAS DEPARTAMENTALES</t>
  </si>
  <si>
    <t>REALIZAR UN CONVENIO CON UN INSTITUTO DESCENTRALIZADO PARA AUNAR ESFUERZOS PARA FORTALECER LOS PEIS</t>
  </si>
  <si>
    <t>No. CONVENIO</t>
  </si>
  <si>
    <t>SUSCRIBIR  CONVENIOS CON FUDACIONES QUE TRABAJEN EN LA CALIDAD EDUCATIVA</t>
  </si>
  <si>
    <t xml:space="preserve">FORTALER  Y APOYAR PEDAGOGICAMENTE LOS PROCESOS INTEGRALES DE LAS INSTITUCIONES EDUCATIVAS A TRAVES DE LA CREACION DEL PREMIO AL MAESTRO Y EL DESARROLLO DE TALLERES Y SEMINARIOS EN TEMAS DE CALIDAD EDUCATIVA </t>
  </si>
  <si>
    <t>ADQUIRIR MATERIALES Y SUMINISTROS PARA FORTALECER EL DESARROLLO DE LAS ACTIVIDADES EDUCATIVAS</t>
  </si>
  <si>
    <t>TODAS LAS INSTITUCIONES EDUCATIVAS DEPARTAMENTALES Y LOS DOCENTES QUE PRESENTAN EL PROYECTO</t>
  </si>
  <si>
    <t>PREMIAR LOS 3 MEJORES PROYECTOS Y APOYARLOS EN SU DESARROLLO</t>
  </si>
  <si>
    <t>No. PROYECTOS</t>
  </si>
  <si>
    <t>NUMERO DE PROYECTOS APOYADOS</t>
  </si>
  <si>
    <t>BRINDAR APOYO  PEDAGOGICO Y TERAPEUTICO PARA MEJORAR EL DESEMPEÑO ESCOLAR EN NIÑOS CON DIFICULTADES DE APRENDIZAJE, A TRAVES DE LA REALIZACION DE UN PROGRAMA "ACELERACION" ANUALMENTE</t>
  </si>
  <si>
    <t xml:space="preserve"> CONTRATAR UN  PROFESIONAL IDONEO EN EL PROGRAMA DE ACELEREACION</t>
  </si>
  <si>
    <t>CONTRATO</t>
  </si>
  <si>
    <t>NUMERO DE PROFESIONALES CONTRATADOS</t>
  </si>
  <si>
    <t>NIÑOS DE PRIMARIA CON DIFICULTADES EN EL APRENDIZAJE</t>
  </si>
  <si>
    <t>SEGUIMIENTO CONTINUO AL DESARROLLO DEL PROGRAMA A TRAVÉS DE INFORMES MENSUALES</t>
  </si>
  <si>
    <t>INFORMES ENTREGADOS</t>
  </si>
  <si>
    <t>NUMERO DE INFORMES ENTREGADOS</t>
  </si>
  <si>
    <t>APOYAR CON LOS ENTES DESCENTRALIZADOS DEL MUNICIPIO EN ACTIVIDADES PEDAGOGICASA LOS ESTUDIANTES</t>
  </si>
  <si>
    <t>ACTIVIDADES PEDAGOGICAS</t>
  </si>
  <si>
    <t>NUMERO DE ACTIVIDADES PEDAGOGICAS REALIZADAS</t>
  </si>
  <si>
    <t>FORTALECER LAS  7 BANDAS MUSICO MARCIALES A TRAVES DE LA ADQUISICION DE ELEMENTOS NECESARIOS PARA EL BUEN FUNCIONAMIENTO DE LAS MISMAS</t>
  </si>
  <si>
    <t>COMPRA DE INSTRUMENTOS MUSICALES</t>
  </si>
  <si>
    <t>No. INSTRUMENTOS</t>
  </si>
  <si>
    <t>N. DE INSTRUMENTOS ADQUIRIDOS</t>
  </si>
  <si>
    <t>INSTITUCIONES EDUCATIVAS</t>
  </si>
  <si>
    <t xml:space="preserve"> CONTRATAR  INSTRUCTORES   IDONEOS PARA  LAS BANDAS DE LAS IED</t>
  </si>
  <si>
    <t>No. DE INSTRUCTORES</t>
  </si>
  <si>
    <t>No. DE INSTRUCTORES CONTRATADOS</t>
  </si>
  <si>
    <t>APOYO LOGISTICO PARA PRESENTACIONES Y CONCURSOS DE LAS BANDAS EN DIFERENTES EVENTOS</t>
  </si>
  <si>
    <t>PRESENTACIONES REALIZADAS</t>
  </si>
  <si>
    <t>No DE PRESENTACIONES APOYADAS</t>
  </si>
  <si>
    <t>FORTALECER LOS PROCESOS PEDAGOGICOS ADMINISTRATIVOS Y  LOGISTICOS DE LAS INSTITUCIONES EDUCATIVAS DEPARTAMENTALES MEDIANTE LA VINCULACION DE PROFESIONAL IDONEO PARA DICHO PROCESO</t>
  </si>
  <si>
    <t>CONTRATAR PERSONAL PARA FORTALECER EL BUEN FUNCIONAMIENTO DE LAS INSTITUCIONES EDUCATIVAS</t>
  </si>
  <si>
    <t>CONTRATOS</t>
  </si>
  <si>
    <t>% DE VINCULACION DE PERSONAL REQUERIDO DE ACUERDO CON LA NECESIDAD DEL SERVICIO</t>
  </si>
  <si>
    <t xml:space="preserve">CONTRATAR LOS SUMINISTROS PARA DOTAR A LAS IED DE LOS ELEMENTOS NECESARIOS PARA SU BUEN FUNCIONAMIENTO </t>
  </si>
  <si>
    <t>SISTEMA DE SEGURIDAD ADQUIRIDO</t>
  </si>
  <si>
    <t>INICIAR LA IMPLEMENTACION LA  JORNADA UNICA DE ESTUDIO</t>
  </si>
  <si>
    <t>RECUPERACION DE ESPACIO FISICO EN LAS INSTITUCIONES EDUCATIVAS</t>
  </si>
  <si>
    <t>NUMERO DE INSTITUCIONES EDUCATIVAS CON ESPACIOS RECUPERADOS</t>
  </si>
  <si>
    <t>TODOS LOS ESTUDIANTES DE LAS IED</t>
  </si>
  <si>
    <t>GESTIONAR LA DONACION DE REFRIGERIOS PARA NIÑOS DE ESTRATOS 1 Y 2</t>
  </si>
  <si>
    <t xml:space="preserve">NUMERO DE REFRIGERIOS </t>
  </si>
  <si>
    <t>NUMERO DE REFRIGERIOS GESTIONADOS</t>
  </si>
  <si>
    <t>REALIZAR 500 JORNADAS COMPLEMENTARIAS PARA LA OCUPACION DEL TIEMPO LIBRE EN LAS INSTITUCIONES EDUCATIVAS DEPARTAMENTALES ANUALES</t>
  </si>
  <si>
    <t>FORTALECER EL PROGRAMA DE ALIMENTACION ESCOLAR PARA LOS ESTUDIANTES QUE PARTICIPEN EN LAS ACTIVIDADES EXTRACURRICULARES</t>
  </si>
  <si>
    <t>NUMERO DE ESTUDIANTES</t>
  </si>
  <si>
    <t>NUMERO DE ESTUDIANTES BENEFICIADOS CON LA ENTREGA DE REFRIGERIOS</t>
  </si>
  <si>
    <t>BRINDAR A LOS ESTUDIANTES DIFERENTES OPCIONES DIDACTICAS Y LUDICAS PARA LA OCUPACION DEL TIEMPO LIBRE A TRAVES DE ACTIVIDADES REALIZADAS CON  LOS ENTES DESCENTRALIZADOS DEL MUNICIPIO</t>
  </si>
  <si>
    <t>NUMERO DE INSTITUCIONES EDUCATIVAS BENEFICIADAS CON  LAS ACTIVIDADES LUDICAS</t>
  </si>
  <si>
    <t>DESARROLLAR EL PROGRAMA DE FORTALECIMIENTO DE LA SEGUNDA LENGUA CON LOS ESTIDIANTES DE LOS GRADOS 5 DE LAS 6 INSTITUCIONES EDUCATIVAS DEPARTAMENTALES</t>
  </si>
  <si>
    <t>GENERAR CONVENIO CON LA ENTIDAD IDONEA PARA EL DESARROLLO DE ESTE PROGRAMA</t>
  </si>
  <si>
    <t>CONVENIO</t>
  </si>
  <si>
    <t>CONVENIO SUSCRITO</t>
  </si>
  <si>
    <t>AMPLIR LA COBERTURA EN CONECTIVIDAD PARA LAS 6 INSTITUCIONES EDUCATIVAS DEPARTAMENTALES Y SUS 15 SEDES</t>
  </si>
  <si>
    <t>AMPLIAR LA COBERTURA DE RED EN LAS INSTITUCIONES EDUCATIVAS</t>
  </si>
  <si>
    <t>NUMERO DE INSTITUCIONES Y SEDES EDUCATIVAS CON AMPLIACION DE CONECTIVIDAD</t>
  </si>
  <si>
    <t>INSTALAR LA CONECTIVIDAD A TRAVES DE WIFI EN LAS 6 IED</t>
  </si>
  <si>
    <t>NUMERO DE INSTITUCIONES Y SEDES EDUCATIVAS CON INSTALACION DE WIFI</t>
  </si>
  <si>
    <t>PROGRAMA:  FOMENTO AL TRABAJO Y  LA EDUCACION SUPERIOR</t>
  </si>
  <si>
    <t>OBJETIVOS:Garantizar a los jóvenes de Cajicá el derecho a procesos de formación para el trabajo y el acceso a una educación superior de calidad que les permita avanzar en sus proyectos de vida</t>
  </si>
  <si>
    <t>JOVENS Y ADULTOS DEL MUNICIPIO</t>
  </si>
  <si>
    <t>FORTALECER EL PROGRAMA DE ARTICULACION CON ENTIDADES DE EDUCACION SUPERIOR PARA 300 ESTUDIANTES, A TRAVES DE LA REALIZACION DE CONVENIOS ANUALES</t>
  </si>
  <si>
    <t>APOYAR A LAS INSTITUCIONES EDUCATIVAS PARA QUE GENEREN CONVENIOS CON DIFERENTES ENTIDADES DE EDUCACION SUPERIOR</t>
  </si>
  <si>
    <t>CONVENIOS SUSCRITOS</t>
  </si>
  <si>
    <t>JOVENES Y ADULTOS</t>
  </si>
  <si>
    <t>PROPORCIONAR EL ESPACIO FISICO PARA LOS PROGRAMAS DE ARTICULACION</t>
  </si>
  <si>
    <t>ESPACIO FISICO</t>
  </si>
  <si>
    <t>NUMERO DE ESPACIOS FISICOS PARA BENEFIIAR ESTUDIANTES</t>
  </si>
  <si>
    <t xml:space="preserve">  APOYAR CON EL TRANSPORTE PARA EL DESPLAZAMIENTO DE LOS JOVENES</t>
  </si>
  <si>
    <t>NUMERO DE ESTUDIANTES BENEFICIADOS CON EL TRANSPORTE</t>
  </si>
  <si>
    <t>ADQUIRIR MUEBLES Y EQUIPOS DE COMPUTO PARA PODER DESARROLLAR LAS ACTIVIDES DE LOS PROGRAMAS DE ARTICULACION DE LAS IED</t>
  </si>
  <si>
    <t xml:space="preserve"> ELEMENTOS ADQUIRIDOS</t>
  </si>
  <si>
    <t>NUMERO DE ELEMENTOS ADQUIRIDOS</t>
  </si>
  <si>
    <t>FORTALECER EL PROCESO DE FORMACION PARA EL TRABAJO A TRAVES DE LA REALIZACION DE UN CONVENIO QUE BRINDE A LOS JOVENES OBTENER EL TITULO DE BACHILLER EN FORMACION TECNICA ANUALMENTE</t>
  </si>
  <si>
    <t>ESTABLECER UN CONVENIO ANUAL CON LAS COOPERATIVAS DE TRANSPORTE PARA FACILITAR EL DESPLAZAMIENTO DE LOS ESTUDIANTES DE EDUCACION SUPERIOR DEL MUNICIPIO</t>
  </si>
  <si>
    <t>GESTIONAR ACUERDOS CON LAS EMPRESAS TRANASPORTADORAS DE CAJICA PARA LA OBTENCION DE UNA TARIFA ESPECIAL A LOS ESTUDIANTES</t>
  </si>
  <si>
    <t>ADOLESCENTES, JOVENES Y ADULTOS</t>
  </si>
  <si>
    <t>PROGRAMA:  EDUCACION PARA LA CONVIVENCIA CIUDADANA</t>
  </si>
  <si>
    <t>OBJETIVOS: Generar procesos de educación para la convivencia ciudadana con los niños, niñas, jóvenes, y la familia cajiqueña en general, para avanzar en el desarrollo de un municipio más respetuoso con la diversidad y con más sentido de pertenencia</t>
  </si>
  <si>
    <t>FORTALECER EL AREA DE CIVISMO,  URBANIDAD Y CULTURA CIUDADANA EN LAS INSTITUCIONES EDUCATIVAS DE CAJICA A TRAVES DE UN CONVENIO CON UNA FUNDACION</t>
  </si>
  <si>
    <t>GENERAR UN CONVENIO CON UNA FUNDACION PARA TRABAJAR CON LOS GRADOS 10 Y 11 DE CADA INSTITUCION EDUCATIVA</t>
  </si>
  <si>
    <t>TODAS LAS INSTITUCIONES EDUCATIVAS</t>
  </si>
  <si>
    <t>DESARROLLAR ACCIONES CONJUNTAS  CON LA COMISARIA DE FAMILIA EN LAS 6 IED  PARA HACER SEGUIMIENTO A NIÑOS, JOVENES, ADOLESCENTES Y PREADOLESCENTES</t>
  </si>
  <si>
    <t>ACCIONES REALIZADAS</t>
  </si>
  <si>
    <t>NUMERO DE NUMERO DE INSTITUCIONES EDUCATIVAS VISITADAS</t>
  </si>
  <si>
    <t>DESARROLLAR ESTRATEGIAS PARA FORMAR EN  LA RESOLUCIÓN PACÍFICA DE CONFLICTOS, FORTALECIMIENTO DE LA DEMOCRACIA Y EL RESPETO DE LOS DERECHOS HUMANOS A TRAVES DE UN CONVENIO CON UNA FUNDACION</t>
  </si>
  <si>
    <t>GENERAR CONVENIOS CON LA COMISARIA DE FAMILIA PARA HACER SEGUIMIENTO A NIÑOS, JOVENES, ADOLESCENTES Y PREADOLESCENTES</t>
  </si>
  <si>
    <t>PROGRAMA:  LEER PARA CRECER</t>
  </si>
  <si>
    <t>OBJETIVOS: Aumentar los niveles de lectura en la población de Cajicá como una estrategia para avanzar en una formación de calidad y que responda a los desafíos regionales, nacionales y globales</t>
  </si>
  <si>
    <t>FORTALECER Y GENERAR LA CULTURA DEL HABITO DE LA LECTURA EN LOS NIÑOS Y JOVENES DEL MUNICIPIO A TRAVES DE UNA CAMPAÑA ANUALPROGRAMA EDUCATIVO FORMATIVO DE LECTURA</t>
  </si>
  <si>
    <t>DOTAR A LAS INSTITUCIONES EDUCATIVAS CON LOS BIBLIOBANCOS NECESARIOS</t>
  </si>
  <si>
    <t>BIBLIOBANCOS ADQUIRIDOS</t>
  </si>
  <si>
    <t>NUMERO DE INSTITUCIONES DOTADAS DE BIBLIOBANCOS</t>
  </si>
  <si>
    <t xml:space="preserve">REALIZAR CAMPAÑAS DE FOMENTO A LA LECTURA A TRAVES DE VISITAS A FERIAS DE LIBRO Y BIBLIOTECAS MUNICIPALES </t>
  </si>
  <si>
    <t>CAMPAÑAS</t>
  </si>
  <si>
    <t>PROGRAMA:  INFANCIA FELIZ Y PROTEGIDA</t>
  </si>
  <si>
    <t>OBJETIVOS: Proteger a los niñas y niños del municipio para que crezcan en un ambiente seguro que les permita un desarrollo integral</t>
  </si>
  <si>
    <t xml:space="preserve">CREAR UNA LUDOTECA Y  FORTALECER LAS EXISTENTES </t>
  </si>
  <si>
    <t>DOTAR CON MATERIAL EDUCATIVO LAS LUDOTECAS EXISTENTES</t>
  </si>
  <si>
    <t>LUDOTECAS DOTADAS</t>
  </si>
  <si>
    <t>NUMERO DE LUDOTECAS EN FUNCIONAMIENTO</t>
  </si>
  <si>
    <t xml:space="preserve">PROGRAMA: CAJICA DE CARA A LA SOCIEDAD DE CONOCIMIENTO </t>
  </si>
  <si>
    <t>OBJETIVOS: Avanzar en el fortalecimiento del que hacer científico, tecnológico y de innovación para consolidar a Cajicá como un municipio del conocimiento</t>
  </si>
  <si>
    <t>FOMENTAR EL USO DE LAS TICS EN LAS 6 INSTITUCIONES EDUCATIVAS DEPARTAMENTALES</t>
  </si>
  <si>
    <t>PROYECTOS TICS EN EJECUCION</t>
  </si>
  <si>
    <t xml:space="preserve">CREAR ELCOMITÉ DE CIENCIA, TECNOLOGÍAS E INNOVACIÓN. </t>
  </si>
  <si>
    <t>PROMOVER LA CREACION DEL COMITÉ</t>
  </si>
  <si>
    <t>COMITÉ CREADO Y EN  FUNCIONAMIENTO</t>
  </si>
  <si>
    <t>FORTALECER LA IMPLEMENTACION DE LAS TICS (TECNOLOGÍAS DE LA INFORMACIÓN) EN EL MUNICIPIO MEDIANTE LA PARTICIPACION DE LOS DOCENTES DE SECUNDARIA DE LAS 6 INSTITUCIONES EDUCATIVAS DEPARTAMENTALES EN EL PROCESO</t>
  </si>
  <si>
    <t>ADQUIRIR EQUIPOS NECESARIOS PARA EL DESARROLLO DEL PROYECTO TICS</t>
  </si>
  <si>
    <t>NUMERO DE EQUIPOS</t>
  </si>
  <si>
    <t>NUMERO DE EQUIPOS ADQUIRIDOS</t>
  </si>
  <si>
    <t>FORATELECER 2 INSTITUCIONES EDUCATIVAS MEDIANTE LA DOTACION CON LA ENTREGA DE EQUIPOS DE COMPUTO</t>
  </si>
  <si>
    <t>Aprobó</t>
  </si>
  <si>
    <t xml:space="preserve">OLGA VIVIANA GUACANEME RAMIREZ    </t>
  </si>
  <si>
    <t>Elaboró</t>
  </si>
  <si>
    <t xml:space="preserve">ANDREA MEDINA </t>
  </si>
  <si>
    <t xml:space="preserve">  Gerente del Desarrollo Econòmico y Social   </t>
  </si>
  <si>
    <t>Profesional Universitario - Educación</t>
  </si>
  <si>
    <r>
      <t>PROGRAMA</t>
    </r>
    <r>
      <rPr>
        <b/>
        <sz val="8"/>
        <rFont val="Arial"/>
        <family val="2"/>
      </rPr>
      <t>:  CAJICA CONOCE A SU POBLACION</t>
    </r>
  </si>
  <si>
    <r>
      <t>OBJETIVOS</t>
    </r>
    <r>
      <rPr>
        <sz val="9"/>
        <rFont val="Arial"/>
        <family val="2"/>
      </rPr>
      <t>: Generar información pertinente sobre la población de Cajicá como instrumento para tomar decisiones de política pública</t>
    </r>
  </si>
  <si>
    <t xml:space="preserve">FORTALECER LOS PROCESOS DE LA OFICINA DEL SISBEN PARA GENERAR INFORMACIÓN PERTINENTE SOBRE LA POBLACIÓN DE CAJICÁ  A TRAVES DE 3 ESTRATEGIAS </t>
  </si>
  <si>
    <t>ACTUALIZACION DE BASES DE DATOS DE LOS HOGARES PENDIENTES DE ENCUESTAR</t>
  </si>
  <si>
    <t>BASES DE DATOS</t>
  </si>
  <si>
    <t>% DE ACTUALIZACION DE LA BASE DE DATOS</t>
  </si>
  <si>
    <t>TODA LA POBLACION DE MUNICIPIO</t>
  </si>
  <si>
    <t>DORA LUCIA PALACIOS LEON</t>
  </si>
  <si>
    <t xml:space="preserve">GERENTE DESARROLLO ECONOMICO Y SOCIAL </t>
  </si>
  <si>
    <t>CONTRATACION DE RECURSO HUMANO PARA LA ACTUALIZACION DE LA BASE DE DATOS DE TODA LA POBLACION DEL MUNICIPIO</t>
  </si>
  <si>
    <t xml:space="preserve"> </t>
  </si>
  <si>
    <t>OLGA VIVIANA GUACANEME RAMIREZ                                                             OSCAR MAURICIO BEJARANO NAVARRETE                                                                          DORA LUCIA PALACIOS LEON</t>
  </si>
  <si>
    <t xml:space="preserve">     Gerente del Desarrollo Econòmico y Social                                                                         Alcalde Municipal de Cajicà                                                                                 Técnico Administrativo del Sisben</t>
  </si>
  <si>
    <r>
      <t>PROGRAMA</t>
    </r>
    <r>
      <rPr>
        <b/>
        <sz val="10"/>
        <rFont val="Arial"/>
        <family val="2"/>
      </rPr>
      <t>:  DE 0 A 5IEMPRE PROTEGIDOS EN CAJICA</t>
    </r>
  </si>
  <si>
    <r>
      <t>OBJETIVOS</t>
    </r>
    <r>
      <rPr>
        <sz val="10"/>
        <rFont val="Arial"/>
        <family val="2"/>
      </rPr>
      <t>: Privilegiar la atención a la primera infancia en el municipio como ciclo fundamental para el desarrollo de los ciudadanos de Cajicá</t>
    </r>
  </si>
  <si>
    <t xml:space="preserve">GERENTE DE DESARROLLO ECONOMICO Y SOCIAL </t>
  </si>
  <si>
    <t>ATENDER EL 100% DE LOS CASOS QUE SE PRESENTEN EN EL MUNICIPIO, RELACIONADOS CON LAS DIFERENTES PROBLEMATICAS SOCIO-FAMILIARES</t>
  </si>
  <si>
    <t>NUMERO DE CASOS ATENDIDOS CON DIFERENTES PROBLEMATICAS SOCIO-FAMILIARES</t>
  </si>
  <si>
    <t>4539 (10% DE LA POBLACION CAJIQUEÑA)</t>
  </si>
  <si>
    <t>5000 (10% DE LA POBLACION CAJIQUEÑA)</t>
  </si>
  <si>
    <t>FORMULAR  E IMPLEMENTAR LA POLITICA PUBLICA DE PRIMERA INFANCIA EN CAJICA</t>
  </si>
  <si>
    <t xml:space="preserve">Elaborar los estudios pertinentes para realizar el proceso de contratación que permita  la contrucción de la politica pública </t>
  </si>
  <si>
    <t>ESTUDIOS</t>
  </si>
  <si>
    <t>DORIS C. PALOMINO ULLOA</t>
  </si>
  <si>
    <t>CAPACITAR A PADRES DE FAMILIA, CUIDADORES Y LA COMUNIDAD CAJIQUEÑA EN GENERAL PARA FORTALECER LOS DERECHOS DE LA PRIMERA INFANCIA A TRAVES DE LA REALIZACION DE 8O TALLERES ANUALMENTE</t>
  </si>
  <si>
    <t>Realizar un diagnostico que permita identificar las necesidades de la población</t>
  </si>
  <si>
    <t>DIAGNOSTICO</t>
  </si>
  <si>
    <t>NUMERO DE DIAGNOSTICOS REALIZADOS</t>
  </si>
  <si>
    <t>realizar un contrato para el apoyo en el área de psicologia que permita la prevención y promociòn del maltrato infantil</t>
  </si>
  <si>
    <t>NUMERO DE CONTRATOS REALIZADOS</t>
  </si>
  <si>
    <t>realización de talleres a padres de familia, cuidadores y docentes</t>
  </si>
  <si>
    <t>TALLERES</t>
  </si>
  <si>
    <t>NUMERO DE TALLERES REALIZADOS</t>
  </si>
  <si>
    <t>PROGRAMA:  DE 0 A 5IEMPRE PROTEGIDOS EN CAJICA</t>
  </si>
  <si>
    <t>OBJETIVOS: Privilegiar la atención a la primera infancia en el municipio como ciclo fundamental para el desarrollo de los ciudadanos de Cajicá</t>
  </si>
  <si>
    <t xml:space="preserve">FORTALECER EL DESEMPEÑO,  LA VIGILANCIA Y CONTROL DE LOS CENTROS PRESTADORES DE ATENCION A LA PRIMERA INFANCIA A TRAVES DE LA REALIZACION DE 4 ACCIONES  ANUALES </t>
  </si>
  <si>
    <t>Gestionar la vinculación de la Estrategia de 0  a 5iempre en el Municipio mediante reuniones con el ICBF</t>
  </si>
  <si>
    <t>No. DE REUNIONES</t>
  </si>
  <si>
    <t>NUMERO DE REUNIONES REALIZADAS</t>
  </si>
  <si>
    <t xml:space="preserve">Realizar el acompañamiento para la implementación de la estrategia en los Hogares Comunitarios y Jardin Platero y yo, mediante visitas </t>
  </si>
  <si>
    <t>No. VISITAS</t>
  </si>
  <si>
    <t>NUMERO DE VISITAS REALIZADAS</t>
  </si>
  <si>
    <t xml:space="preserve">Apoyar el funciomaniemto de los CDIT con la cancelación de los canon de arrendamiento y dotación </t>
  </si>
  <si>
    <t>Realizar alianzas público privada que permita la adecuación de una infraestructura adecuada para la primera infancia</t>
  </si>
  <si>
    <t xml:space="preserve">IDENTIFICAR  LOS NIÑOS Y NIÑAS DEL MUNICIPIO A TRAVES DE UNA BASE DE DATOS </t>
  </si>
  <si>
    <t xml:space="preserve">Elaborar una base de datos que permita la identificación de los niños niñas en los diferentes programas </t>
  </si>
  <si>
    <t>BASE DE DATOS</t>
  </si>
  <si>
    <t>BASE DE  ELABORADA</t>
  </si>
  <si>
    <t>Actualizar la base de datos que nos permita la no dupliicdad de los beneficiarios en los difernetes programas</t>
  </si>
  <si>
    <r>
      <t>PROGRAMA</t>
    </r>
    <r>
      <rPr>
        <b/>
        <sz val="10"/>
        <rFont val="Arial"/>
        <family val="2"/>
      </rPr>
      <t xml:space="preserve">:  INFANCIA FELIZ Y PROTEGIDA                </t>
    </r>
  </si>
  <si>
    <r>
      <t>OBJETIVOS</t>
    </r>
    <r>
      <rPr>
        <sz val="10"/>
        <rFont val="Arial"/>
        <family val="2"/>
      </rPr>
      <t>: Proteger a los niñas y niños del municipio para que crezcan en un ambiente seguro que les permita un desarrollo integral</t>
    </r>
  </si>
  <si>
    <t xml:space="preserve">AMPLIAR Y FORTALECER EL PROGRAMA DE ALIMENTACION ESCOLAR </t>
  </si>
  <si>
    <t xml:space="preserve">Adherencia al contrato de Bienestar Familiar para mantener la cobertura establecida </t>
  </si>
  <si>
    <t>NIÑOS, NIÑAS, 
ADOLESCENTES DE LAS  IED</t>
  </si>
  <si>
    <t>Supervisión y vigilancia de las unidades de atención mediante visitas de inspección</t>
  </si>
  <si>
    <t>No. DE VISITAS</t>
  </si>
  <si>
    <t>Dotación de material lúdico mediante la suscripción de un contrato</t>
  </si>
  <si>
    <t>NIÑOS, NIÑAS, 
ADOLESCENTES DE LAS  IED Y COMUNIDAD EN GENERAL</t>
  </si>
  <si>
    <t>Mantener en funcionamiento las dos ludotecas existentes con la contratación de personal</t>
  </si>
  <si>
    <t>No. DE LUDOTECAS</t>
  </si>
  <si>
    <t>PROGRAMA:  ADOLESCENTES Y JOVENES ACTIVOS</t>
  </si>
  <si>
    <t>OBJETIVOS: Promover el desarrollo integral de los y las adolescentes y jóvenes del municipio, su participación activa en la vida política y productiva</t>
  </si>
  <si>
    <t>GERENTE DE DESARROLLO ECONOMICO YSOCIAL</t>
  </si>
  <si>
    <t>BRINDAR APOYO INTEGRAL A LA JUVENTUD DEL MUNICIPIO DE CAJICA A TRAVES DE LA IMPLEMENTACION DE UN PROGRAMA EN EL CUATRIENIO</t>
  </si>
  <si>
    <t>NUMERO DE PROGRAMAS DE APOYO INTEGRAL A LA JUVENTUD</t>
  </si>
  <si>
    <t>Formular e implementar la politica publica de juventudes, mediante la realizacion de un proyecto  en el cuatrenio</t>
  </si>
  <si>
    <t>% DE AVANCE DEL PROYECTO PARA LA IMPLEMENTACION DE LA POLITICA `PUBLICA DE JUVENTUDES</t>
  </si>
  <si>
    <t xml:space="preserve">10752 jovenes </t>
  </si>
  <si>
    <t>Fortalecer  el consejo municipal de juventud a traves de la realizacion de un programa en el cuatrenio.</t>
  </si>
  <si>
    <t>REALIZAR UNA ACTIVIDADE CULTURAL DE INTEGRACION JUVENIL</t>
  </si>
  <si>
    <t>No. DE ACTIVIDADES</t>
  </si>
  <si>
    <t>NUMERO DE ACTIVIDADES REALIZDAS</t>
  </si>
  <si>
    <t>Crear y fortalecer una  organizacion juvenil anual</t>
  </si>
  <si>
    <t xml:space="preserve">Capacitación  y seguimiento a candidatos a personeros estudiantiles </t>
  </si>
  <si>
    <t>No. CAPACITACIONES</t>
  </si>
  <si>
    <t>Orientar y apoyar una organización juvenil  a través de la conformación de la red de personeros en el Municipio</t>
  </si>
  <si>
    <t xml:space="preserve">Apoyar una organización juvenil  </t>
  </si>
  <si>
    <t>No. DE ORGANIZACIONES</t>
  </si>
  <si>
    <t>NUMERO DE ORGANIZACIONES APOYADAS</t>
  </si>
  <si>
    <t>DIRECCIONAR AL 100% DE  LOS Y LAS ADOLESCENTES Y JOVENES VINCULADOS A PROBLEMATICAS SOCIALES</t>
  </si>
  <si>
    <t>Realizar actividades de prevención a través de actividades culturales en los establecimientos educativos</t>
  </si>
  <si>
    <t>NUMERO DE ACTIVIDADES REALIZADAS</t>
  </si>
  <si>
    <t>Desarrollar una actividad cultural con enfoque de prevención</t>
  </si>
  <si>
    <t>Socializar en los establecimientos educativos  el Decreto de protección a menores</t>
  </si>
  <si>
    <t>No. DE SOCIALIZACIONES</t>
  </si>
  <si>
    <t>No. DE ESTABLECIMIENTOS EN DONDE SE SOCIALIZO EL DECRETO</t>
  </si>
  <si>
    <t>Conformar escuelas de liderazgo juveniles.</t>
  </si>
  <si>
    <t xml:space="preserve">Realizar un convenio que permita  la capacitación a las y los jóvenes entorno al liderazgo político juvenil  </t>
  </si>
  <si>
    <t>Numero de convenios celebrados</t>
  </si>
  <si>
    <t xml:space="preserve">Crear 2 clubes pre-juveniles y juveniles y fortalcer los existentes </t>
  </si>
  <si>
    <t>Dar continuidad al programa del ICBF, mediante un convenio</t>
  </si>
  <si>
    <t>No.clubes pre-juveniles y juveniles creados y fortalecidos</t>
  </si>
  <si>
    <t>Crear una pagina web para la promocion de la comunicación con las juventudes</t>
  </si>
  <si>
    <t>Dominio de la pagina creada</t>
  </si>
  <si>
    <t>PAGINA CREADA</t>
  </si>
  <si>
    <t>Numero de paginas creadas</t>
  </si>
  <si>
    <t>PROGRAMA:  MUJERES CAJIQUEÑAS</t>
  </si>
  <si>
    <t>OBJETIVOS: Avanzar en el reconocimiento, garantía y restitución de los derechos humanos de las mujeres y garantizar las condiciones para que participen en los ámbitos políticos, económicos y sociales y rechazar cualquier tipo de violencia</t>
  </si>
  <si>
    <t>CREAR E IMPLEMENTAR  LA POLITICA PUBLICA DE MUJER EQUIDAD Y GENERO DE CAJICA</t>
  </si>
  <si>
    <t>19641 mujeres de Cajicá</t>
  </si>
  <si>
    <t>CREAR Y  PONER EN FUNCIONAMIENTO EL CONSEJO CONSULTIVO DE MUJER Y GENERO</t>
  </si>
  <si>
    <t>Realizar un proceso de sensibilización y capacitación a mujeres sobre la normatividad vigente, mediante la celebración de un contrato</t>
  </si>
  <si>
    <t>Presentación del proyecto de acuerdo para la construcción del consejo consultivo de mujer y genero</t>
  </si>
  <si>
    <t>No. DE PROYECTOS</t>
  </si>
  <si>
    <t>NUMERO DE PROYECTOS DE ACUERDO PRESENTADOS</t>
  </si>
  <si>
    <r>
      <t>PROGRAMA</t>
    </r>
    <r>
      <rPr>
        <b/>
        <sz val="10"/>
        <rFont val="Arial"/>
        <family val="2"/>
      </rPr>
      <t>:  OPORTUNIDADES PARA LA POBLACION EN CONDICION DE DISCAPACIDAD</t>
    </r>
  </si>
  <si>
    <r>
      <t>OBJETIVOS</t>
    </r>
    <r>
      <rPr>
        <sz val="10"/>
        <rFont val="Arial"/>
        <family val="2"/>
      </rPr>
      <t>: Adelantar acciones para el reconocimiento, la inclusión y valoración positiva de la población en condición de discapacidad que les permita un desempeño funcional e independiente según el ámbito que se desempeñen y su ciclo de vida</t>
    </r>
  </si>
  <si>
    <t>FORMULAR E IMPLEMENTAR LA POLÍTICA PÚBLICA DE LA POBLACIÓN EN CONDICIÓN DE DISCAPACIDAD DE CAJICÁ.</t>
  </si>
  <si>
    <t xml:space="preserve">MANTENER EN FUNCIONAMIENTO EL COMITÉ MUNICIPAL DE POBLACION EN CONDICION DE DISCAPACIDAD </t>
  </si>
  <si>
    <t>Dar continuidad al funcionamiento del comité de población en condición de discapacidad, mediante la realización de reuniones periódicas</t>
  </si>
  <si>
    <t>FORTALECER EL PROGRAMA DE ATENCION INTEGRAL A LA POBLACION EN CONDICION DE DISCAPACIDAD PERMANENTE, TRANSITORIA Y/ O CON TALENTOS EXCEPCIONALES</t>
  </si>
  <si>
    <t>Realizar convenio con una fundacion para la atencion de la poblacion en condicion de discapacidad</t>
  </si>
  <si>
    <t>NO. DE CONVENIOS</t>
  </si>
  <si>
    <t>NUMERO DE CONVENIOS REALIZADOS</t>
  </si>
  <si>
    <t>Prestar apoyo terapéutico a 30 niños de la unidad de atención al discapacitado, a través de un contrato</t>
  </si>
  <si>
    <t>CELEBRACION DEL DIA BLANCO</t>
  </si>
  <si>
    <t>No. DE ACTIVIDADES REALIZADAS PARA LA CELEBRACION DEL DIA BLANCO</t>
  </si>
  <si>
    <t>Continuar con el apoyo para la atención a la población con alteraciones sensoriales  a través de un convenio con una fundación</t>
  </si>
  <si>
    <t>Adquisisicón de un vehiculo para el traslado de la población en condición de discapacidad</t>
  </si>
  <si>
    <t>No. DE VEHICULOS</t>
  </si>
  <si>
    <t>NUMERO DE VEHICULOS ADQUIRIDOS</t>
  </si>
  <si>
    <t>CREAR  UN BANCO DE AYUDAS TECNICAS MUNICIPALES</t>
  </si>
  <si>
    <t>Elaborar un acuerdo municipal que permita la creación del banco de ayudas técnicas</t>
  </si>
  <si>
    <t>No. DE ACUERDOS</t>
  </si>
  <si>
    <t>NUMERO DE ACUERDOS ELABORADOS</t>
  </si>
  <si>
    <t>Elaborar la reglamentación de ayudas técnicas</t>
  </si>
  <si>
    <t>No. DE DOCUMENTOS</t>
  </si>
  <si>
    <t>NUMERO DE DOCUMENTOS ELABORADOS</t>
  </si>
  <si>
    <t>Adquisisicón de ayudas técnicas para el funcionamiento del programa, mediante la celebración de un contratos</t>
  </si>
  <si>
    <t>NUMERO DE CONTRATOS ELABORADOS</t>
  </si>
  <si>
    <r>
      <t>PROGRAMA</t>
    </r>
    <r>
      <rPr>
        <b/>
        <sz val="10"/>
        <rFont val="Arial"/>
        <family val="2"/>
      </rPr>
      <t>:  CAJICA LIBRE DE POBREZA EXTREMA</t>
    </r>
  </si>
  <si>
    <r>
      <t>OBJETIVOS</t>
    </r>
    <r>
      <rPr>
        <sz val="10"/>
        <rFont val="Arial"/>
        <family val="2"/>
      </rPr>
      <t>: Generar estrategias para disminuir la pobreza extrema en el municipio de Cajicá</t>
    </r>
  </si>
  <si>
    <t xml:space="preserve">DAR CONTINUIDAD Y FORTALECER LOS PROGRAMAS FAMILIAS EN ACCIÓN Y RED UNIDOS. </t>
  </si>
  <si>
    <t>Mantener el enlace municipal del programa familas en acciona traves de la celebracion de un contrato</t>
  </si>
  <si>
    <t xml:space="preserve">575 familias con un promedio de 5 integrantes por cada una </t>
  </si>
  <si>
    <t>Mantener el enlace municipal de la estrategia red unidos a traves de la celebracion de un convenio</t>
  </si>
  <si>
    <t>NUMERO DE CONVENIOS CELEBRADOS</t>
  </si>
  <si>
    <t>Apoyar las activides del programa familas en accion y red unidos a traves de la celebracion de un contrato</t>
  </si>
  <si>
    <t>SECTOR : SALUD</t>
  </si>
  <si>
    <r>
      <t>PROGRAMA</t>
    </r>
    <r>
      <rPr>
        <b/>
        <sz val="10"/>
        <rFont val="Arial"/>
        <family val="2"/>
      </rPr>
      <t>:  CAJICA BIEN ALIMENTADA</t>
    </r>
  </si>
  <si>
    <r>
      <t>OBJETIVOS</t>
    </r>
    <r>
      <rPr>
        <sz val="10"/>
        <rFont val="Arial"/>
        <family val="2"/>
      </rPr>
      <t>: Garantizar el derecho a la seguridad alimentaria y nutricional a toda la población de Cajicá</t>
    </r>
  </si>
  <si>
    <t xml:space="preserve">DAR CONTINUIDAD A LOS PROYECTOS DE COMPLEMENTO NUTRICIONAL </t>
  </si>
  <si>
    <t>Mensualmente  apoyar la ejecución del programa con jornadas educativas en prevención y promoción tendientes a mejorar la calidad de vida de los niños y niñas de la primera infancia</t>
  </si>
  <si>
    <t>JORNADAS</t>
  </si>
  <si>
    <t>NUMERO DE JORNADAS REALIZADAS</t>
  </si>
  <si>
    <t>145 niños, niñas menores de cinco años</t>
  </si>
  <si>
    <t>Entregar los complementos nutricionales que llegan al muniicpio cumpliendo con los lineamientos técnicos de los programas</t>
  </si>
  <si>
    <t>COMPLEMENTOS</t>
  </si>
  <si>
    <t>No. DE COMPLEMENTOS ENTREGADOS</t>
  </si>
  <si>
    <t xml:space="preserve">Atender las auditorias externas de los programas cumpliendo con los planes de mejoramiento </t>
  </si>
  <si>
    <t>AUDITORIAS</t>
  </si>
  <si>
    <t>No. DE AUDITORIAS RECIBIDAS</t>
  </si>
  <si>
    <r>
      <t>PROGRAMA</t>
    </r>
    <r>
      <rPr>
        <b/>
        <sz val="8"/>
        <rFont val="Arial"/>
        <family val="2"/>
      </rPr>
      <t xml:space="preserve">:  FAMILIAS POSITIVAS                </t>
    </r>
  </si>
  <si>
    <r>
      <t>OBJETIVOS</t>
    </r>
    <r>
      <rPr>
        <sz val="9"/>
        <rFont val="Arial"/>
        <family val="2"/>
      </rPr>
      <t>: Realzar la institucion familiar en Cajicá y promover la erradicacion de todas las formas de violencia en la familia</t>
    </r>
  </si>
  <si>
    <t>GERENTE DESARROLLO ECONOMICO Y SOCIAL</t>
  </si>
  <si>
    <t>MANTENER EL NUMERO DE PROGRAMAS IMPLEMENTADOS PARA PREVENIR LA VIOLENCIA CONTRA LAS MUJERES</t>
  </si>
  <si>
    <t>NUMERO DE PROGRAMAS PARA PREVENIR LA VIOLENCIA CONTRA LAS MUJERES</t>
  </si>
  <si>
    <t>Diseñar e implementar un programa de erradicacion de cualquier tipo de violencia contra la familia, la mujer  y la infancia</t>
  </si>
  <si>
    <t>Fortalecer y generar capacidades humanas  en las  familias, dar a conocer  las normas vigentes y medidas de prevencion y atencion efectiva de la violencia, mediante la contratacion de un profesional</t>
  </si>
  <si>
    <t>numero de contratos celebrados</t>
  </si>
  <si>
    <t xml:space="preserve"> 6 IED DEL MUNICIPIO</t>
  </si>
  <si>
    <t>EQUIPO INTERDISCIPLINARIO COMISARIA DE FAMILIA</t>
  </si>
  <si>
    <t>Realizar intervencion psicosocial en mujeres victimas de violencia conyugal, a  traves de  un contrato de Prestacion de servicios con un Terapeuta Psicosocial</t>
  </si>
  <si>
    <t>45 MUJERES</t>
  </si>
  <si>
    <t>Dar continuidad al Programa Cultivemos La Paz en Familia, a traves de un convenio con una ONG</t>
  </si>
  <si>
    <t>No. DE CONVWENIOS</t>
  </si>
  <si>
    <t>numero de convenioscelebrados</t>
  </si>
  <si>
    <t>7 EMPRESAS</t>
  </si>
  <si>
    <t>DESARROLLAR 2 ESTRATEGIAS PARA FORTALECER CON RECURSO HUMANO Y LOGISTICO LA COMISARIA DE FAMILIA PARA LA ATENCION PERMANENTE Y OPORTUNA DE LOS NIÑOS,NIÑAS,LOS Y LAS ADOLESCENTES Y LA FAMILIA EN GENERAL</t>
  </si>
  <si>
    <t>Contratacion de tres (3)  Profesionales: Un abogado, un Psicologo y  un Trabajador Social para fortalecer  con recurso humano la Comsiaria de  Familia</t>
  </si>
  <si>
    <t>NUMERO DE CONTRATOS ELEBORADOS</t>
  </si>
  <si>
    <t>GERENCIA DE DESARROLLO ECONOMICO Y SOCIAL</t>
  </si>
  <si>
    <t>FORTALECER LA UNIDAD FAMILIAR  EN Cajicá   EN VALORES  A TRAVES DE LA REALIZACION DE DOS (2)  PROGRAMAS</t>
  </si>
  <si>
    <t>Desarrollar  un Foro Anual de Nutrición   Emocional y la  Feria de Infancia y la Familia  para fortalecimiento de la unidad familiar.</t>
  </si>
  <si>
    <t>No. DE FOROS</t>
  </si>
  <si>
    <t>NUMERO DE FOROS REALIZADOS</t>
  </si>
  <si>
    <t>MARIA PRAXEDIS BELLO GRACIA</t>
  </si>
  <si>
    <t xml:space="preserve">Desarrollar  dos talleres  al año   en cada una  de la IED   del Municipio   para el fortalecimiento de valores, especialmente  en el Respeto, Tolerancia y Comunicacion Asertiva </t>
  </si>
  <si>
    <t>No. DE TALLERES</t>
  </si>
  <si>
    <t>6 IED</t>
  </si>
  <si>
    <t>Adelantar    con profesionales   expertos en el tema trabajo de Formacion en valores, embarazo en adolescentes y manejo del tiempo libre</t>
  </si>
  <si>
    <t>REALIZAR TRES (3)  CAMPAÑAS  ANUALES  DE PREVENCION  EN EL TEMA DE ABUSO  SEXUAL,  MALTRATO INFANTIL Y CONSUMO DE SUSTANCIAS PSICOACTIVAS  DIRIGIDOS A LA FAMILIA CAJIQUEÑA</t>
  </si>
  <si>
    <t>Realizar Convenios  con Universidades para apoyo de las  Campañas de  Prevencion en las seis (6) IED  del Municipio  y colegios privados que lo soliciten</t>
  </si>
  <si>
    <t>Realizar contratos y/o Convenios  con Fundaciones o Instituciones  expertas  en el tema de prevencion del consumo de Sustancias  Psicoactivas</t>
  </si>
  <si>
    <t xml:space="preserve">Emitir publicidad ( volantes, emisoras, periodicos, boletin Alcaldia, invitando a denunciar   el Abuso Sexual en los Niños, Niñas y Adolescentes en el Municipio de Cajicá </t>
  </si>
  <si>
    <t>NUMERO DE PROGRAMAS DESARROLLADOS  PARA  FORTALECER LA UNIDAD FAMILIAR</t>
  </si>
  <si>
    <r>
      <t>PROGRAMA</t>
    </r>
    <r>
      <rPr>
        <b/>
        <sz val="8"/>
        <rFont val="Arial"/>
        <family val="2"/>
      </rPr>
      <t xml:space="preserve">:   DE 0 A 5IEMPRE PROTEGIDOS EN CAJICA             </t>
    </r>
  </si>
  <si>
    <r>
      <t>OBJETIVOS</t>
    </r>
    <r>
      <rPr>
        <sz val="9"/>
        <rFont val="Arial"/>
        <family val="2"/>
      </rPr>
      <t>: Privilegiar la atención a la primera infancia en el municipio como ciclo fundamental para el desarrollo de los ciudadanos de Cajicá</t>
    </r>
  </si>
  <si>
    <t>RESTITUIR LOS DERECHOS AL 100% DE LOS NIÑOS Y NIÑAS QUE LO REQUIERAN</t>
  </si>
  <si>
    <t>NUMERO DE NIÑOS, NIÑAS Y ADOLESCENTES QUE RECIBEN ATENCION PARA RESTITUIR SUS DERECHOS</t>
  </si>
  <si>
    <t>GARANTIZAR LA RESTITUCION DE LOS DERECHOS AL 100% DE LOS NIÑOS Y NIÑAS QUE LO REQUIERAN, PARA QUE CREZCAN EN UN AMBIENTE DE AFECTO Y DESARROLLO INTEGRAL</t>
  </si>
  <si>
    <t>dar apertura a procesos administrativos de restablecimiento de derechos de acuerdo a la demanda</t>
  </si>
  <si>
    <t>PROGRAMA implementado para la erradicacion de cualquier tipo de violencia contra la familia, la mujer y la infancia</t>
  </si>
  <si>
    <t>PADRES DE  FAMILIA DE LAS 6 IED DEL MUNICIPIO</t>
  </si>
  <si>
    <t xml:space="preserve">Sensibilizar y capacitar a los padres de familia sobre la Lye de Infancia y Adolescencia y normatividad vigente en el tema de Derechos fundamentales </t>
  </si>
  <si>
    <t xml:space="preserve">brindar protección inmediata cuando se presenten derechos vulnerados </t>
  </si>
  <si>
    <t xml:space="preserve">SECTOR : FORTALECIMIENTO INSTITUCIONAL </t>
  </si>
  <si>
    <t>PROGRAMA:  Cajicá CONOCE A SU POBLACION</t>
  </si>
  <si>
    <t>OBJETIVOS: Generar información pertinente sobre la población de Cajicá como instrumento para tomar decisiones de política pública</t>
  </si>
  <si>
    <t>IMPLEMENTAR Y DEJAR  EN FUNCIONAMIENTO  UN OBSERVATORIO LOCAL DE FAMILIA</t>
  </si>
  <si>
    <t>Sistematizar    y consolidar   la estadistica   de  problemática que se maneja  en Comsiaria de Familia</t>
  </si>
  <si>
    <t>OBSERVATORIO LOCAL DE FAMILIA IMPLEMENTADO Y FUNCIONANDO</t>
  </si>
  <si>
    <t>GERENCIA DE  DESARROLLO  ECONOMICO Y SOCIAL</t>
  </si>
  <si>
    <t>Implementar un Sotwar   que permita tener actualizada la  Informacion real de  la Problemática Social   que presenta el Municipio.</t>
  </si>
  <si>
    <t xml:space="preserve">SECTOR : ATENCION A GRUPOS VULNERABLES </t>
  </si>
  <si>
    <t>PROGRAMA:  PROTECCION A ADOLESCENTES</t>
  </si>
  <si>
    <t>OBJETIVOS: Avanzar en la protección de los adolescentes infractores de la ley, en la prevención de la delincuencia juvenil y en la resocialización de los adolescentes a la sociedad cajiqueña</t>
  </si>
  <si>
    <t xml:space="preserve">CUMPLIR CON EL SISTEMA DE RESPONSABILIDAD PENAL DE ADOLESCENTES. </t>
  </si>
  <si>
    <t>realizar unconvenio Interinstitucional con el Muniicpio de Zipaquirá para menores infractores de la Ley Penal Colombiana</t>
  </si>
  <si>
    <t>SISTEMA DE RESPONSABILIDAD PENAL FUNCIONANDO</t>
  </si>
  <si>
    <t>Brindar atenciòn psicosocial a los y las adolescentes y sus familias</t>
  </si>
  <si>
    <t xml:space="preserve">REALIZAR DOS PROGRAMAS DE PROTECCIÓN A MENORES (RESTRICCIÓN HORARIA), PREVENCIÓN DE LA DELINCUENCIA JUVENIL, Y REHABILITACIÓN Y RESOCIALIZACIÓN DE ADOLESCENTES.  </t>
  </si>
  <si>
    <t>realizar dos convenios y /o contratos con profesionales expertos en el tema de prevención en el consumo de sustancias psicoactivas  y atención a su grupo familiar</t>
  </si>
  <si>
    <t>PROGRAMA DE  PREVENCION  FUNCIONANDO</t>
  </si>
  <si>
    <t>Realizar operativos diurnos y nocturnos para dar cumplimiento a lo previsto en el Decreto 012 de 2012</t>
  </si>
  <si>
    <t>DIRECTOR LOCAL DE SALUD</t>
  </si>
  <si>
    <r>
      <t>PROGRAMA</t>
    </r>
    <r>
      <rPr>
        <b/>
        <sz val="8"/>
        <rFont val="Arial"/>
        <family val="2"/>
      </rPr>
      <t>:               APOYO AL ADULTO MAYOR</t>
    </r>
  </si>
  <si>
    <r>
      <t>OBJETIVOS</t>
    </r>
    <r>
      <rPr>
        <sz val="9"/>
        <rFont val="Arial"/>
        <family val="2"/>
      </rPr>
      <t>: Adelantar acciones para el reconocimiento y valoración positiva de la población del adulto mayor, privilegiando de manera especial sus capacidades y saberes</t>
    </r>
  </si>
  <si>
    <t>DIRECCION LOCAL DE SALUD</t>
  </si>
  <si>
    <t>FORTALECER EL PROGRAMA ADULTO MAYOR EN EL MUNICIPIO DE CAJICA, ADELANTANDO ACCIONES PARA EL RECONOCIMIENTO Y VALORACIÓN POSITIVA DE ESTA POBLACION Y PRIVILEGIANDO DE MANERA ESPECIAL SUS CAPACIDADES Y SABERES.</t>
  </si>
  <si>
    <t>TOTAL DE POBLACIÓN ADULTA MAYOR CUBIERTA CON EL PROGRAMA ADULTO MAYOR (PAM).</t>
  </si>
  <si>
    <t>FORTALECER LAS ACCIONES DEL PROGRAMA ADULTO MAYOR (PAM) A NIVEL HUMANO, TÉCNICO Y TECNOLÓGICO EN EL MUNICIPIO.</t>
  </si>
  <si>
    <t>CONTRATACION  DE SERVICIOS  DE AUXILIAR PARA EJECUTAR ACCIONES INTRAMURALES EN CLUB EDAD DE ORO</t>
  </si>
  <si>
    <t>500 ADULTOS MAYORES</t>
  </si>
  <si>
    <t>OLGA QUINTERO</t>
  </si>
  <si>
    <t>CONTRATACION DE SERVICIOS GENERALES CON EL FIN DE MANTENER LAS CONDICIONES FISICAS APROPIADAS PARA EL DESARROLLO DE LAS ACTIVIDADES EN EL CENTRO DIA CLUB EDAD DE ORO</t>
  </si>
  <si>
    <t>10.350.000</t>
  </si>
  <si>
    <t xml:space="preserve">SUSCRIBIR UN CONTRATO PARA ENTRAGAR COMPLEMENTOS ALIMENTICIOS </t>
  </si>
  <si>
    <t>FORTALECER  EL AREA DE TECNOLOGIA CON LA ADIQUISICION DE COMPUTADORES.</t>
  </si>
  <si>
    <t>4.273.000</t>
  </si>
  <si>
    <t xml:space="preserve">OBTENER MATERIAL Y SUMINISTROS PARA EL DESARROLLO DE LAS ACTIVIDADES CULTURALES, </t>
  </si>
  <si>
    <t>17.500.000</t>
  </si>
  <si>
    <t>CARNETIZAR A LOS ADULTOS MAYORES CON EL FIN DE IDENTIFICAR LOS INSCRITOS AL PROGRAMA</t>
  </si>
  <si>
    <t>1.353.000</t>
  </si>
  <si>
    <t>SALIDA LUDOPEDAGOGICA DE FIN DE AÑO</t>
  </si>
  <si>
    <t>23.192.000</t>
  </si>
  <si>
    <t>REALIZAR CELEBRACIONES  DE IMPORTANCIA PARA LOS ADULTOS MAYORES , CON EL FIN DE MOTIVAR SU PARTICIPACION E IMPORTANCIA DENTRO DE LA SOCIEDAD.</t>
  </si>
  <si>
    <t>25.000.000</t>
  </si>
  <si>
    <t>REALIZAR LA DETECCION  DE FACTORES DE RIESGOS EN LOS ADULTOS MAYORES Y CANALIZARLOS OPORTUNAMENTE A LOS SERVICIOS DE SALUD.</t>
  </si>
  <si>
    <t>CONTRATACION  AUXILIARES EXTRAMURALES  REALIZARON  VISITAS DOMICILIARIAS A ADULTOS MAYORES, QUE SE ENCUENTRAN  EN CONDICION DE VULNERABILIDAD, MALTRATO, CON ENFERMEDAD FISICA Y/O MENTAL.</t>
  </si>
  <si>
    <t>22.520.000</t>
  </si>
  <si>
    <t>BRINDAR ATENCIÓN INTEGRAL DOMICILIARIA AL ADULTO MAYOR EN CONDICIÓN DE ABANDONO</t>
  </si>
  <si>
    <t xml:space="preserve">CONEVENIOS CON EL HOGAR GERIATICO EL ABUELO FELIZ </t>
  </si>
  <si>
    <t>39.240.000</t>
  </si>
  <si>
    <t>CONVENIO CON LA FUNDACION VIDA SOLIDARIA, DONDE SE ENCUENTRAN 10 ADULTOS MAYORES</t>
  </si>
  <si>
    <t>26.160.000</t>
  </si>
  <si>
    <t>DESARROLLAR JORNADAS DE CAPACITACIÓN Y FORMACIÓN AL ADULTO MAYOR.</t>
  </si>
  <si>
    <t xml:space="preserve">ALFABETIZACION,A LOS ADULTOS MAYORES ANALFABETAS DEL MUNICIPIO EN EL CENTRO DIA CLUB EDAD DE ORO Y SATELITES </t>
  </si>
  <si>
    <t>15.533.000</t>
  </si>
  <si>
    <t>DESCENTRALIZAR  LAS ACCIONES DE ATENCIÓN INTEGRAL, Y ACTIVIDADES CULTURALES, RECREATIVAS Y DEPORTIVAS, GENERANDO ACCIONES DE INCLUSIÓN SOCIAL  DEL ADULTO MAYOR.</t>
  </si>
  <si>
    <r>
      <t>•</t>
    </r>
    <r>
      <rPr>
        <sz val="6"/>
        <color indexed="8"/>
        <rFont val="Trebuchet MS"/>
        <family val="2"/>
      </rPr>
      <t>CONVENIO CON EL INTITUTO DE CULTURA Y TURISMO, SE DESARROLLARON ACTIVIDADES CULTURALES, DANZAS, MUSICA, TEATRO Y ARTES PLASTICA. SALIDAS CULTURALES Y PEDAGOGICAS.</t>
    </r>
  </si>
  <si>
    <t>20.000.000</t>
  </si>
  <si>
    <t>CONVENDION CON EL INTITUTO DE DEPORTES Y RECREACION, SE DESARROLLARON ACTIVIDADES, AEROBICOS, FORMACION DEL GRUPO DE PORRAS, CAMINATAS. SALIDAS DEPORTIVAS Y RECREATIVAS</t>
  </si>
  <si>
    <r>
      <t>PROGRAMA</t>
    </r>
    <r>
      <rPr>
        <b/>
        <sz val="8"/>
        <rFont val="Arial"/>
        <family val="2"/>
      </rPr>
      <t>:                PRESTACION DE SERVICIOS DE SALUD</t>
    </r>
  </si>
  <si>
    <r>
      <t>OBJETIVOS</t>
    </r>
    <r>
      <rPr>
        <sz val="9"/>
        <rFont val="Arial"/>
        <family val="2"/>
      </rPr>
      <t>: Mejorar la prestacion de los servicios de salud en el municipio, fortaleciendo  los programas del Hospital y vigilando las acciones de los prestadores de salud</t>
    </r>
  </si>
  <si>
    <t>Diana Yanet Bastidas Rodriguez</t>
  </si>
  <si>
    <t>GARANTIZAR LA ACCESIBILIDAD A LOS SERVICIOS DE SALUD DE PRIMER NIVEL DE COMPLEJIDAD AL 100 % DE LA POBLACIÓN VULNERABLE SIN ASEGURAMIENTO DEL MUNICIPIO DE CAJICA</t>
  </si>
  <si>
    <t xml:space="preserve">% Accesibilidad de la poblacion vulnerable sin aseguramiento a los  servicios de salud </t>
  </si>
  <si>
    <t>JASBLEIDY RODRIGUEZ</t>
  </si>
  <si>
    <t>DIANA YANET BASTIDAS R.</t>
  </si>
  <si>
    <t xml:space="preserve">ASEGURAR EL ACCESO A LOS SERVICIOS DE SALUD DE PRIMER NIVEL DE COMPLEJIDAD AL 100% DE LA POBLACION VULNERABLE SIN ASEGURAMIENTO  </t>
  </si>
  <si>
    <t>REALIZAR CONVENIO  SUSCRITO ENTRE LA ESE HOSPITAL PROFESOR JORGE CAVELIER Y LA ADMINISTRACION MUNICIPAL</t>
  </si>
  <si>
    <t>Convenio suscrito</t>
  </si>
  <si>
    <t>Nº DE CONVENIOS SUSCRITOS CON LA E.S.E. PARA LA ATENCIÓN DE LA POBLACIÓN SIN ASEGURAMIENTO EN SALUD.</t>
  </si>
  <si>
    <t xml:space="preserve">967 USUARIOS POBRE SIN ASEGURAMIENTO EN SALUD AL REGIMEN SUBSIDIADO Y CONTRIBUTIVO </t>
  </si>
  <si>
    <t>DIRECTORA LOCAL DE SALUD 
DIANA YANET BASTIDAS RODRIGUEZ</t>
  </si>
  <si>
    <t>JASBLEYDY RODRIGUEZ</t>
  </si>
  <si>
    <t xml:space="preserve">DIANA YANET BASTIDAS RODRIGUEZ DIRECTORA LOCAL DE SALUD </t>
  </si>
  <si>
    <t>VERIFICACIÒN DE LA PRESTACIÒN DE SERVICIOS DE SALUD POR PARTE DE LA ESE HOSPITAL PROFESOR JORGE CAVELIER A LA POBLACIÒN POBRE NO ASEGURADA EN SALUD DEL MUNICIPIO</t>
  </si>
  <si>
    <t>listas de chequeo</t>
  </si>
  <si>
    <t>NUMERO DE VERIFICACIONES REALIZADAS</t>
  </si>
  <si>
    <t xml:space="preserve">VISITAS PARA VERIFICAR LA ASIGNACIÒN DE CITAS POR CONSULTA EXTERNA A LA POBLACIÒN POBRE NO ASEGURADA EN SALUD </t>
  </si>
  <si>
    <t>Actas de Visitas</t>
  </si>
  <si>
    <t>VERIFICACIÒN DE LAS CUENTAS MEDICAS DE LA POBLACIÒN POBRE NO ASEGURADA EN SALUD, ATENDIDA MENSUALMENTE EN LA ESE HOSPITAL PROFESOR JORGE CAVELIER</t>
  </si>
  <si>
    <t>Acta de verificaciòn</t>
  </si>
  <si>
    <t>MEJORAMIENTO DE LA CALIDAD EN LA PRESTACIÓN DE SERVICIOS DE SALUD A TRAVES DE LA INSPECCION, VIGILANCIA Y CONTROL A LOS PRESTADORES DE SERVICIOS QUE COMPROMETAN LA SALUD EN EL MUNICIPIO DE CAJICA</t>
  </si>
  <si>
    <t>Nº de informes de auditoría a los prestadores de servicios.</t>
  </si>
  <si>
    <t>REALIZAR VIGILANCIA Y CONTROL AL 100% DE LOS PRESTADORES DE SERVICIOS PROGRAMADOS, LOS CUALES PUEDEN COMPROMETER LA SALUD DE LOS CIUDADANOS DE CAJICÁ</t>
  </si>
  <si>
    <t>APLICAR LISTAS DE VERIFICACION DEL CUMPLIMIENTO DE LOS REQUERIMIENTOS PARA EL DEBIDO FUNCIONAMIENTO DE LOS SALONES DE BELLEZA Y CENTROS DE ESTETICA</t>
  </si>
  <si>
    <t xml:space="preserve">LISTA DE CHEQUEO Y ACTAS DE VISITAS </t>
  </si>
  <si>
    <t>COBERTURA EN VIGILANCIA Y CONTROL A LOS PRESTADORES DE SERVICIOS QUE PUEDEN COMPROMETER LA SALUD DE LOS CIUDADANOS.</t>
  </si>
  <si>
    <t>25 MIL HABITANTES DEL MUNICIPIO QUE DEMANDEN SERVICIOS DE SALUD EN LAS IPS PRIVADAS QUE OPERAN EN EL CAJICA</t>
  </si>
  <si>
    <t>DIRECTORA LOCAL DE SALUD DIANA YANT BASTIDAS RODRIGUEZ</t>
  </si>
  <si>
    <t>APLICAR LISTAS DE VERIFICACIÒN DEL CUMPLIMIENTO DE LOS REQUERIMIENTOS PARA EL DEBIDO FUNCIONAMIENTO DE LOS HOGARES GERIATRICOS</t>
  </si>
  <si>
    <t>APLICAR LISTAS DE VERIFICACIÒN DEL CUMPLIMIENTO DE LOS REQUERIMIENTOS PARA EL DEBIDO FUNCIONAMIENTO DE LOS PRESTADORES DE SERVICIOS DE SALUD PRIVADOS</t>
  </si>
  <si>
    <t xml:space="preserve">APLICAR LISTAS DE VERIFICACIÒN DEL CUMPLIMIENTO DE LOS REQUERIMIENTOS PARA EL DEBIDO FUNCIONAMIENTO DE LAS DROGUERIAS </t>
  </si>
  <si>
    <t>REALIZAR SEGUIMIENTO AL 100% DEL SISTEMA OBLIGATORIO DE GARANTÍA DE LA CALIDAD EN LA IPS PÚBLICA</t>
  </si>
  <si>
    <t>SEGUIMIENTO A LA ACCESIBILIDAD DE LOS SERVICIOS DE SALUD BRINDADOS A LA POBLACIÒN POBRE NO ASEGURADA EN SALUD EN LA ESE HOSPITAL PROFESOR JORGE CAVELIER</t>
  </si>
  <si>
    <t>ACTAS DE VISITAS</t>
  </si>
  <si>
    <t>Nº DE IPS PÚBLICAS CON SEGUIMIENTO AL SISTEMA OBLIGATORIO DE GARANTÍA DE LA CALIDAD.</t>
  </si>
  <si>
    <t>967 USUARIOS QUE DEMANDEN SERVICIOS DE SALUD EN LA ESE HOSPITAL PROFESOR JORGE CAVELIER</t>
  </si>
  <si>
    <t>SUPERVISION DEL PROCESO DE APERTURA DEL BUZON DE PETICIONES QUEJAS Y RECLAMOS DE LA ESE HOSPITAL PROFESOR JORGE CAVELIER</t>
  </si>
  <si>
    <t>ACTAS DE APERTURA DEL BUZON</t>
  </si>
  <si>
    <t>SEGUIMIENTO A LAS QUEJAS ENCONTRADAS EN LA APERTURA DEL BUZON DE SUGERENCIAS</t>
  </si>
  <si>
    <t>ATENCIÒN AL PÙBLICO PARA  RESOLVER DIFICULTADES EN LA PRESTACIÒN  DE LOS SERVICIOS DE SALUD, OFERTADOS POR LA ESE HOSPITAL PROFESOR JORGE CAVELEIR</t>
  </si>
  <si>
    <t>FORMATOS DE QUEJAS</t>
  </si>
  <si>
    <r>
      <t>PROGRAMA</t>
    </r>
    <r>
      <rPr>
        <b/>
        <sz val="8"/>
        <rFont val="Arial"/>
        <family val="2"/>
      </rPr>
      <t>:              SALUD PUBLICA EN CAJICA</t>
    </r>
  </si>
  <si>
    <r>
      <t>OBJETIVOS</t>
    </r>
    <r>
      <rPr>
        <sz val="9"/>
        <rFont val="Arial"/>
        <family val="2"/>
      </rPr>
      <t>: Realizar acciones enmarcadas dentro  de los programas y proyectos del eje de Salud Pública que fortalezcan las actividades de Gestión, Vigilancia, Promoción y Prevención a nivel institucional y comunitario aumentando la demanda de servicios de detección temprana y protección específica y disminuyendo la morbilidad y mortalidad por enfermedades prevenibles e inmunoprevenibles.</t>
    </r>
  </si>
  <si>
    <t>DLS</t>
  </si>
  <si>
    <t xml:space="preserve">PROMOVER ACCIONES  QUE CONTRIBUYAN  A MEJORAR LA SALUD MENTAL DE LOS CAJIQUEÑOS A TRAVES DE L DESARROLLO DE LA ESTRATEGIA  DE SALUD MENTAL EN EL  MUNICIPIO </t>
  </si>
  <si>
    <t>PORCENTAJE  DE IMPLEMENTACION Y OPERACION DE LA ESTRATEGIA DE SALUD MENTAL</t>
  </si>
  <si>
    <t>POBLACION DEL MUNICIPIO (52.000 HABITANTES)</t>
  </si>
  <si>
    <t>COORDINADOR DE SALUD PUBLICA</t>
  </si>
  <si>
    <t>DIANA BASTIDAS</t>
  </si>
  <si>
    <t>CONTAR CON EL 95 % DE  CUMPLIMIENTO EN EL DESARROLLO DE ACTIVIDADES EDUCATIVAS PARA LA PREVENCIÓN DE TODO TIPO DE MALTRATO</t>
  </si>
  <si>
    <t xml:space="preserve">REALIZAR 45   ACTIVIDADES LUDICOPEDAGOGICAS  POR MEDIO DE TITERES DIRIGIDAS A 1800 NIÑOS, SOBRE PREVENCION DE ABUSO SEXUAL E IDENTIFICACIÓN DE CONDUCTAS SEXUALES INAPROPIADAS DE LOS ADULTOS HACIA LOS NIÑOS,     DIRIGIDAS A  NIÑOS DE  5 SECTORES DEL MUNICIPIO, DURANTE LA CELEBRACION DEL DÍA DEL NIÑO Y   EN LOS GRADOS TRANSICION, PRIMERO, SEGUNDO Y TERCERO DE LAS INSTITUCIONES  EDUCATIVAS  CARLOS LLERAS, RIOFRIO, CAPELLANIA,  EL MISTERIO,  GRANJITAS,  ACUARELAS,  MARGARITA LOZANO DE CAVELIER, ROBERTO CAVELIER, RINCON SANTO, CANELON, QUEBRADA DEL CAMPO Y LA CUMBRE </t>
  </si>
  <si>
    <t>ACTIVIDADES REALIZADAS</t>
  </si>
  <si>
    <t>2875 NIÑOS ENTRE  5 Y 10 AÑOS</t>
  </si>
  <si>
    <t>COORDINADOR SALUD PUBLICA</t>
  </si>
  <si>
    <t xml:space="preserve">PRESENTACION DE CUATRO  MONOLOGOS SOBRE PREVENCION DE LA VIOLENCIA INTRAFAMILIAR DIRIGIDO A MINIMO 500 PERSONAS  PERTENECIENTES A FAMILIAS EN ACCION,  RED UNIDOS  Y PADRES DE FAMILIA DEL JARDIN INFANTIL CAFAM;  REALIZANDO POSTERIORMENTE UNA SESION DE  REFLEXION DIRIGIDA POR LA EJECUTORA </t>
  </si>
  <si>
    <t>MONOLOGOS REALIZADOS</t>
  </si>
  <si>
    <t>NUMERO DE MONOLOGOS REALIZADOS</t>
  </si>
  <si>
    <t>304 PERSONAS ADULTAS DE LA COMUNIDAD</t>
  </si>
  <si>
    <t xml:space="preserve">REALIZAR 6 ACTIVIDADES LUDICOPEDAGOGICAS DIRIGIDAS A 6 GRUPOS DE   ESCOLARES DE  CUARTO  Y QUINTO DE BASICA PRIMARIA DE LA I.E.D. DE CARLOS LLERAS, RIOFRIO Y CAPELLANIA,SOBRE: IDENTIFICACIÓN DE CONDUCTAS SEXUALES INAPROPIADAS DE LOS ADULTOS HACIA LOS NIÑOS.   180 PARTICIPANTES.  </t>
  </si>
  <si>
    <t>ACTIVIDADES LUDICOPEDAGOGICAS REALIZADAS</t>
  </si>
  <si>
    <t>NUMERO DE ACTIVIDADES LUDICOPEDAGOGICAS REALIZADAS</t>
  </si>
  <si>
    <t>240 MENORES DE BASICA PRIMARIA</t>
  </si>
  <si>
    <t xml:space="preserve">REALIZAR  20 SESIONES PARA ESTIMULAR  LA INTELIGENCIA EMOCIONAL Y  LAS RELACIONES INTERPERSONALES EN EL ENTORNO  ESCOLAR CON ESTUDIANTES DE LOS GRADOS QUINTO DE LAS INSTITUCIONES EDUCATIVAS GRANJITAS, CAPELLANIA,  CARLOS LLERAS,  ROBERTO CAVELIER, CANELON Y CON LAS ADOLESCENTES DE LA  FUNDACION SANTA ISABEL. </t>
  </si>
  <si>
    <t>SESIONES REALIZADAS</t>
  </si>
  <si>
    <t>NUMERO DE SESIONES REALIZADAS</t>
  </si>
  <si>
    <t>80 MENORES DE BASICA PRIMARIA</t>
  </si>
  <si>
    <t>REALIZAR SEIS  ENCUENTROS PEDAGOGICOS   DE  PADRES/ MADRES  DE LAS I.E.D. CANELON, ROBERTO CAVELIER, ANTONIO LOPEZ GAITAN, CARLOS LLERAS RESTREPO Y RIO FRIO, LA FLORIDA.  (200 PARTICIPANTES) SOBRE EL TEMA "EL AMOR Y EL MANEJO  EMOCIONAL: HACIENDO FRENTE A  LA VIOLENCIA INTRAFAMILIAR " -  AREA SOCIAL</t>
  </si>
  <si>
    <t>ENCUENTROS PEDAGOGICOS REALIZADOS</t>
  </si>
  <si>
    <t>NUMERO DE ENCUENTROS PEDAGOGICOS REALIZADOS</t>
  </si>
  <si>
    <t>220 PADRES DE FAMILIA</t>
  </si>
  <si>
    <t>REALIZAR 1 JORNADA LUDICA CON FAMILIAS DEL HOGAR COMUNITARIO BURBUJITAS MAGICAS , PARA PROMOMOVER EL ENCUENTRO AFECTUOSO Y ALEGRE - COMO ESTRATEGIA PARA LA  PREVENCIÓN DE LA VIOLENCIA INTRAFAMILIAR . (40  PARTICIPANTES).</t>
  </si>
  <si>
    <t>JORNADAS REALIZADAS</t>
  </si>
  <si>
    <t>51 PADRES DE FAMILIA</t>
  </si>
  <si>
    <t>REALIZAR SEIS ACTIVIDADES LUDICAS DIRIGIDAS A 250 ADULTOS MAYORES PARA LA PREVENCION DEL SUICIDIO.</t>
  </si>
  <si>
    <t>ACTIVIDADES LUDICAS REALIZADAS</t>
  </si>
  <si>
    <t>NUMERO DE ACTIVIDADES LUDICAS REALIZADAS</t>
  </si>
  <si>
    <t>98 ADULTOS MAYORES</t>
  </si>
  <si>
    <t>REALIZACIÓN DE 35 TALLERES SOBRE CAUSAS, CNSECUENCIAS, DEFINICIÓN Y PREVENCIÓN DEL MATONEO, CON DOECENTES, PADRES DE FAMILIA Y ESTUDIANTES DE LOS GRADOS OCTAVO Y NOVENO, DE LAS INSTITUCIONES EDUCATIVAS: ANTONIO NARIÑO, CAPELLANIA, PABLO HERRERA, POMPILIO MARTINEZ, RINCÓN SANTO Y SAN GABRIEL.</t>
  </si>
  <si>
    <t>TALLERES REALIZADOS</t>
  </si>
  <si>
    <t>660 ADOLESCENTES ESCOLARIZADOS</t>
  </si>
  <si>
    <t>REALIZAR UN  TALLER DE 4 SESIONES  DE AL MENOS 1 HORA PARA DESARROLLO DE VINCULO AFECTIVO CON MINIMO 20 GESTANTES (INCLUYE  MATERIAL PARA ACTIVIDADES LUDICAS)</t>
  </si>
  <si>
    <t>FORTALECER LA RED DEL BUEN TRATO A TRAVÉS DE MÍNIMO 10 REUNIONES ANUALES</t>
  </si>
  <si>
    <t>REALIZAR SIETE REUNIONES DE RED, PARA SEGUIMIENTO A LOS CASOS REPORTADOS</t>
  </si>
  <si>
    <t>REUNIONES REALIZADAS</t>
  </si>
  <si>
    <t>1 REUNION DE REACTIVACION Y CAPACITACION SOBRE EL DILIGENCIAMIENTO DE LOS NUEVOS FORMATOS DE REPORTE, DIRIGIDA A LA RED DEL BUEN TRATO, CON LA PARTICIPACION DEL ICBF, COMISARIA DE FAMILIA, PERSONERIA, POLICIA, IPS Y EPS A FIN DE GARANTIZAR LA ATENCION Y SEGUIMIENTO INTEGRAL DE LOS CASOS IDENTIFICADOS, ESPECIALMENTE AQUELLOS QUE REQUIERAN ATENCION PRIORITARIA.</t>
  </si>
  <si>
    <t>LOGRAR EL 95% DE  CUMPLIMIENTO EN EL DESARROLLO DE ACTIVIDADES DE PREVENCIÓN DEL CONSUMO DE SUSTANCIAS PSICOACTIVAS.</t>
  </si>
  <si>
    <t>CONVOVAR Y PARTICIPAR EN 7 REUNIONES  DEL COMITE DE SUSTANCIAS PSICOACTIVAS PARA AJUSTES,  IMPLEMENTACION Y SEGUIMIENTO DEL PLAN DE ACCION.</t>
  </si>
  <si>
    <t xml:space="preserve">REALIZAR EVENTO DE EXPRESIONES ARTISTICAS  HOMENAJE A LA VIDA EN UNA I.E.D. DEL MUNICIPIO CON  500 ESTUDIANTES LIDERADO POR ESTUDIANTES DE 9º Y 10 º PARTICIPANTES EN LOS CINEFOROS.  INCLUYE ACTIVIDAD ASOCIADA ENTRE ARTISTA Y PSICOLOGA, ADEMAS , PRESENTACION ARTISTICA (CUENTERIA) Y MATERIAL DIDACTICO. </t>
  </si>
  <si>
    <t>EVENTOS REALIZADOS</t>
  </si>
  <si>
    <t>NUMERO DE EVENTOS REALIZADOS</t>
  </si>
  <si>
    <t>445 ADOLESCENTES ESTUDIANTES DE BACHILLERATO</t>
  </si>
  <si>
    <t>INCENTIVAR LA CREACION DE UN PROYECTO DE VIDA POR MEDIO DE ACTIVIDAD LUDICA  DIRIGIDA A ESTUDIANTES DE SEPTIMO Y OCTAVO DE LAS INSTITUCIONES EDUCATIVAS CAPELLANIA, PABLO HERRERA, SAN GABRIEL Y GRANJITAS.</t>
  </si>
  <si>
    <t>380 ADOLESCENTES ESTUDIANTES DE BACHILLERATO</t>
  </si>
  <si>
    <t>Desarrollar  campaña de promoción  de entornos 100% libres de humo y desestimulo del consumo de productos de tabaco por medio de la  distribución de material informativo (calcomonias)  acompañado de sensibilización para su publicación, dirigido a 120 tenderos  de los sectores Centro, Gran Colombia,  La Estación, El Rocio,  Rincón Santo y Calle Séptima. (Incluye diligenciamiento de soporte de sensibilización)</t>
  </si>
  <si>
    <t>CAMPAÑAS REALIZADAS</t>
  </si>
  <si>
    <t>80 tenderos</t>
  </si>
  <si>
    <t>12 TALLERES,  2 POR CADA SEDE EDUCATIVA DE BASICA SECUNDARIA  CON DELEGADOS DE  GRADO 10º  PARA LA  PREPARACION PREVIA   DE LOS ENCUENTROS    DE EXPRESION ARTISTICA DIRIGIDOS A  LA PREVENCION DEL CONSUMO DE SPA Y PROMOCION DE LA SALUD MENTAL  -POR LO MENOS 25  PARTICIPANTES POR TALLER - (ARTISTA-ASESORIA DE PSICOLOGA PIC)</t>
  </si>
  <si>
    <t>312 ADOLESCENTES ESCOLARIZADOS</t>
  </si>
  <si>
    <t>REALIZAR 15  CINE FOROS EN GRADOS 8ª Y 9ª    FRENTE AL TEMA DE. PROYECTO DE VIDA  CON   500  AISTENTES EN  I.E   ANTONIO NARIÑO, CAPELLANIA, PABLO HERRERA, POMPILIO M., RINCON SANTO y  SAN GABRIEL.   AREA SOCIAL</t>
  </si>
  <si>
    <t>CINEFOROS REALIZADOS</t>
  </si>
  <si>
    <t>NUMERO DE CINEFOROS REALIZADOS</t>
  </si>
  <si>
    <t>796ADOLESCENTES ESCOLARIZADOS</t>
  </si>
  <si>
    <t>REALIZACION DE UN ENCUENTRO DE  EXPRESIONES ARTISTICAS JUVENILES EN 1 INSTITUCION EDUCATIVA,  AL REDEDOR DE LOS TEMAS DE PREVENCION DE CONSUMO DE SPA YPROMOCION DE LA SALUD MENTAL, CON PARTICIPACION DE JOVENES DELEGADOS  DE   LAS SEIS SEDES  EDUCATIVAS BASICA SECUNDARIA. INCLUYE LOGÍSTICA, MATERIAL DIDACTICO, PRESENTACION DE OBRA DE TEATRO O CUENTERIA.   300 ASISTENTES - ASESORADO POR PSICOLOGA PIC).</t>
  </si>
  <si>
    <t>ENCUENTROS REALIZADOS</t>
  </si>
  <si>
    <t>NUMERO DE ENCUENTROS REALIZADOS</t>
  </si>
  <si>
    <t xml:space="preserve">PRESENTACION DE CINCO  MONOLOGOS PARA LA PREVENCION DEL CONSUMO DE SPA DIRIGIDO A LOS ESTUDIANTES DE LAS INSTITUCIONES EDUCATIVAS, PABLO HERRERA, ANTONIO NARIÑO,  SANGABRIEL, RINCON SANTO Y CAPELLANIA,  REALIZANDO POSTERIORMENTE UNA SESION DE  REFLEXION DIRIGIDA POR LA EJECUTORA </t>
  </si>
  <si>
    <t>777 ADOLESCENTES ESCOLARIZADOS</t>
  </si>
  <si>
    <t>RECOLECCIÓN, DIGITACIÓN Y REMISIÓN SEMANAL VIA CORREO ELECTRONICO EN FORMATO EXEL DE LOS CASOS PRESENTADOS EN EL MUNICIPIO, OBJETO DE VIGILANCIA EPIDEMIOLOGICA Y MENSUALMENTE REPORTE FISICO EN LA SECRETARIA DE SALUD</t>
  </si>
  <si>
    <t>SEMANAS REPORTADAS</t>
  </si>
  <si>
    <t>NUMERO DE SEMANAS REPORTADAS</t>
  </si>
  <si>
    <t xml:space="preserve"> MANTENER ACTUALIZADO UN ARCHIVO DONDE REPOSEN LOS INFORMES DE SEGUIMIENTO DE LOS CASOS DE VIOLENCIA INTRAFAMILIAR, ABUSO SEXUAL, CONSUMO DE SPA E INTENTOS DE SUICIDIO. ACTAS DE REUNIONES.</t>
  </si>
  <si>
    <t>ARCHIVOS ACTUALIZADOS</t>
  </si>
  <si>
    <t>NUMERO DE ARCHIVOS ACTUALIZADOS</t>
  </si>
  <si>
    <t>REPORTE SEMANAL DE LOS CASOS DE CONSUMO DE SPA E INTENTOS DE SUICIDIO IDENTIFICADOS EN EL MUNICIPIO VIA INETRNET Y ENTREGA EN MEDIOS FISICO DE LAS FICHAS MENSUALMENTE DE LOS CASOS NOTIFICADOS EN LA SECRETARIA DE SALUD</t>
  </si>
  <si>
    <t>ENTREGA EN MEDIO FISICO DE LAS FICHAS CORRESPONDIENTES  A LOS CASOS NOTIFICADOS DE VIF, ABUSO SEXUAL, CONSUMO DE SPA Y SUICIDIO, REPORTADAS VIA CORRREO ELECTRONICO A LA SECRETARIA DE SALUD</t>
  </si>
  <si>
    <t xml:space="preserve"> MESES REPORTADOS</t>
  </si>
  <si>
    <t>NUMERO DE MESES REPORTADOS</t>
  </si>
  <si>
    <r>
      <rPr>
        <b/>
        <sz val="10"/>
        <rFont val="Arial"/>
        <family val="2"/>
      </rPr>
      <t>OBJETIVO DEL EJE / DIMENSIÓN:</t>
    </r>
    <r>
      <rPr>
        <sz val="10"/>
        <rFont val="Arial"/>
        <family val="2"/>
      </rPr>
      <t xml:space="preserve"> Avanzar en el fortalecimiento  de las capacidades y oportunidades de los habitantes del municipio de Cajicá, garantizando el respeto de  sus derechos y su desarrollo integral.</t>
    </r>
  </si>
  <si>
    <r>
      <t>PROGRAMA</t>
    </r>
    <r>
      <rPr>
        <b/>
        <sz val="10"/>
        <rFont val="Arial"/>
        <family val="2"/>
      </rPr>
      <t>:  GESTION DEL CONOCIMIENTO EN SALUD</t>
    </r>
  </si>
  <si>
    <r>
      <t>OBJETIVOS</t>
    </r>
    <r>
      <rPr>
        <sz val="10"/>
        <rFont val="Arial"/>
        <family val="2"/>
      </rPr>
      <t>: Mejorar la prestación de los servicios de salud mediante la generación de información confiable y oportuna sobre la situación de los ciudadanos cajiqueños e implementación del sistema de calidad en salud en el ente territorial</t>
    </r>
  </si>
  <si>
    <t xml:space="preserve">DIRECTOR LOCAL DE SALUD </t>
  </si>
  <si>
    <t>FORTALECIMIENTO A LA GESTIÓN ADMINISTRATIVA EN SALUD DEL MUNICIPIO DE CAJICÁ</t>
  </si>
  <si>
    <t>Porcentaje de ejecucion de actividades programadas en torno al fortalecimiento administrativo de la Direccion Local de Salud</t>
  </si>
  <si>
    <t>DIANA VARGAS - PROFESIONAL UNIVERSITARIO</t>
  </si>
  <si>
    <t>DIANA YANET BASTIDAS - DIRECTORA LOCAL DE SALUD</t>
  </si>
  <si>
    <t>Implementacion del Sistema de Informacion de la Dls</t>
  </si>
  <si>
    <t>0825126054</t>
  </si>
  <si>
    <t>Contratacion de todo el personal profesional, tecnico y tecnologico necesario para el correcto funcionamiento de la Direccion Local de Salud</t>
  </si>
  <si>
    <t>%</t>
  </si>
  <si>
    <t>FORTALECER EL EQUIPO HUMANO QUE SOPORTA LAS ACCIONES ADMINISTRATIVAS DE LA DIRECCIÓN LOCAL DE SALUD</t>
  </si>
  <si>
    <t>PORCENTAJE DE CONTRATACIÓN DE TALENTO HUMANO DE APOYO A LA GESTIÓN ADMINISTRATIVA.</t>
  </si>
  <si>
    <t>Realizar la Actualizacion del Programa de Auditoria para el mejoramiento de la Calidad en Salud PAMEC</t>
  </si>
  <si>
    <t>Actualizacion</t>
  </si>
  <si>
    <t>DESARROLLAR E IMPLEMENTAR EL SISTEMA DE GESTIÓN DE CALIDAD DE LA DIRECCIÓN LOCAL DE SALUD DEL MUNICIPIO DE CAJICÁ</t>
  </si>
  <si>
    <t>PORCENTAJE DE IMPLEMENTACIÓN DEL SISTEMA DE GESTIÓN DE CALIDAD DE LA DIRECCIÓN LOCAL DE SALUD DEL MUNICIPIO DE CAJICÁ.</t>
  </si>
  <si>
    <t>FORTALECER LA GESTIÓN DEL CONOCIMIENTO EN SALUD EN EL MUNICIPIO DE CAJICA</t>
  </si>
  <si>
    <t>Porcentaje de ejecucion de actividades programadas en torno a investigacion y educacion</t>
  </si>
  <si>
    <t xml:space="preserve">Fortalecimiento Administrativo y del conocimiento para la Direccion Local de Salud </t>
  </si>
  <si>
    <t>2013251260001</t>
  </si>
  <si>
    <t>Realizar la construccion del Plan territorial de Salud "Cajcia Saludable 2012- 2015"</t>
  </si>
  <si>
    <t>Documento construido</t>
  </si>
  <si>
    <t>CONSTRUCCION, IMPLEMENTACION Y SEGUIMIENTO AL PLAN TERRITORIAL DE SALUD</t>
  </si>
  <si>
    <t>PORCENTAJE DE EJECUCIÓN DEL PLAN TERRITORIAL DE SALUD.</t>
  </si>
  <si>
    <t>Realizar actualizacion del perfil Epidemiologico Municipal</t>
  </si>
  <si>
    <t>Perfil Actualizado</t>
  </si>
  <si>
    <t>MANTENER ACTUALIZADO ANUALMENTE EL PERFIL EPIDEMIOLOGICO DEL MUNICIPIO DE CAJICA</t>
  </si>
  <si>
    <t>PERFIL EPIDEMIOLÓGICO DEL MUNICIPIO ACTUALIZADO.</t>
  </si>
  <si>
    <t xml:space="preserve">Ralizacion de la Jornada de Actualizacion en Salud Publica </t>
  </si>
  <si>
    <t>Jornada</t>
  </si>
  <si>
    <t>DESARROLLAR ACCIONES INVESTIGATIVAS Y EDUCATIVAS EN SALUD</t>
  </si>
  <si>
    <t>Nº DE ACCIONES INVESTIGATIVAS Y EDUCATIVAS DESARROLLADAS EN SALUD.</t>
  </si>
  <si>
    <t>16.996.887</t>
  </si>
  <si>
    <t>Semana de prevencion contra el cancer</t>
  </si>
  <si>
    <t>% Actividades desarrolladas</t>
  </si>
  <si>
    <t>SECTOR : MEDIO AMBIENTE</t>
  </si>
  <si>
    <t xml:space="preserve">OBJETIVO DEL EJE / DIMENSIÓN:  Armonizar el desarrollo humano, social y económico, con la conservación y la protección de los bienes y servicios ambientales del municipio, así como gestionar de manera responsable el riesgo y las emergencias que se presenten en el territorio    </t>
  </si>
  <si>
    <r>
      <t>PROGRAMA</t>
    </r>
    <r>
      <rPr>
        <b/>
        <sz val="8"/>
        <rFont val="Arial"/>
        <family val="2"/>
      </rPr>
      <t xml:space="preserve">:        MONITOREO DEL MEDIO AMBIENTE         </t>
    </r>
  </si>
  <si>
    <r>
      <t>OBJETIVOS</t>
    </r>
    <r>
      <rPr>
        <sz val="9"/>
        <rFont val="Arial"/>
        <family val="2"/>
      </rPr>
      <t>:   Crear sistemas de información y de monitoreo de los bienes ambientales del municipio para propender por su conservación y protección.</t>
    </r>
  </si>
  <si>
    <t>CONTROLAR LA EXPLOTACION MINERA EN EL MUNICIPIO,  MEDIANTE LA  REALIZACION DE  DOS VISITAS ANUALES</t>
  </si>
  <si>
    <t xml:space="preserve"> ADOPTAR EL SIGAM Y  EJECUTARLO EN UN  90%</t>
  </si>
  <si>
    <t>SUSCRIBIR UN CONVENIO CON UNA UNIVERSIDAD</t>
  </si>
  <si>
    <t xml:space="preserve">NUMERO DE CONVENIOS SUSCRITOS </t>
  </si>
  <si>
    <t>I.A.  CESAR ENRIQUE  VENEGAS ABRIL</t>
  </si>
  <si>
    <t>CONTRATACION DE UN PROFESIONAL PARA LOS TEMAS AMBIENTALES RELACIONADOS CON EL SIGAM</t>
  </si>
  <si>
    <t xml:space="preserve">No. DE PROFESIONALES </t>
  </si>
  <si>
    <t>ADOPCIÓN DEL SIGAM POR ACUERDO MUNICIPAL</t>
  </si>
  <si>
    <t xml:space="preserve">No. DE ACUERDOS </t>
  </si>
  <si>
    <t>REALIZAR UNA  VISITA ANUAL PARA LA VIGILANCIA Y CONTROL A LA EXPLOTACIÓN DE RECURSOS MINEROS DEL MUNICIPIO.</t>
  </si>
  <si>
    <t>REALIZAR LAS VISITAS DE VIGILANCIA Y CONTROL DE RECURASOS MINEROS</t>
  </si>
  <si>
    <t>UNA VISITA REALIZADA A  L AS CANTERAS PARA EL CONTROL DE LA EXPLOTACION DE RECURSOS MINEROS</t>
  </si>
  <si>
    <t>I.A.   CESAR ENRIQUE  VENEGAS ABRIL</t>
  </si>
  <si>
    <r>
      <t>PROGRAMA</t>
    </r>
    <r>
      <rPr>
        <b/>
        <sz val="8"/>
        <rFont val="Arial"/>
        <family val="2"/>
      </rPr>
      <t>:  UN MEJOR AMBIENTE EN CAJICA</t>
    </r>
  </si>
  <si>
    <r>
      <t>OBJETIVOS</t>
    </r>
    <r>
      <rPr>
        <sz val="9"/>
        <rFont val="Arial"/>
        <family val="2"/>
      </rPr>
      <t>:  Garantizar el derecho de los cajiqueños y cajiqueñas a disfrutar de un ambiente sano a través de la implementación de acciones de protección y conservación ambiental</t>
    </r>
  </si>
  <si>
    <t>RESTAURAR 15 HECTARAEAS DE SUELO DEL MUNICIPIO CON FINES DE RESTAURACION O REHABILITACION PARA  SE DESTINADA COMO AREAS  DE PROTECCION</t>
  </si>
  <si>
    <t>NUMERO DE HECTAREAS RESTAURADAS O REHABILITADAS CON FINES DE PROTECCION</t>
  </si>
  <si>
    <t xml:space="preserve">FOMENTAR LA SIEMBRA DE ESPECIES NATIVAS A TRAVÉS DE 3 ESTRATEGIAS PARA GARANTIZAR LA PROTECCIÓN Y CONSERVACIÓN DE FLORA, FAUNA Y PAISAJE.  </t>
  </si>
  <si>
    <t>CONTRATACIÓN PARA LA CONSTRUCCION DEL VIVERO MUNICIPAL</t>
  </si>
  <si>
    <t>No. DE CONTRATOS SUSCRITOS PARA LA CONSTRUCCION DEL VIVERO</t>
  </si>
  <si>
    <t>TOTAL  POBLACION DEL MUNICIPIO</t>
  </si>
  <si>
    <t>I.A.  CESAR ENRIQUE VENEGAS ABRIL</t>
  </si>
  <si>
    <t>CONTRATACIÓN PARA COMPRA DE MATERIAL VEGETAL : NATIVO, ORNAMENTAL, FRUTALES</t>
  </si>
  <si>
    <t>No. DE CONTRATOS SUSCRITOS PARA LA COMPRA DE MATERIAL VEGETAL</t>
  </si>
  <si>
    <t>14.876.449.47</t>
  </si>
  <si>
    <t>14.876.449.48</t>
  </si>
  <si>
    <t>SIEMBRA MATERIAL VEGETAL ACTIVIDADES DE SEGUIMIENTO</t>
  </si>
  <si>
    <t>No. ESPECIES</t>
  </si>
  <si>
    <t>No.DE ESPECIES SEMBRADAS</t>
  </si>
  <si>
    <r>
      <t>PROGRAMA</t>
    </r>
    <r>
      <rPr>
        <b/>
        <sz val="8"/>
        <rFont val="Arial"/>
        <family val="2"/>
      </rPr>
      <t>:  EDUCACION  AMBIENTAL PARA CAJICA</t>
    </r>
  </si>
  <si>
    <r>
      <t>OBJETIVOS</t>
    </r>
    <r>
      <rPr>
        <sz val="9"/>
        <rFont val="Arial"/>
        <family val="2"/>
      </rPr>
      <t>:  Generar procesos de educación ambiental para la población de Cajicá, los niños, niñas, jóvenes, y la familia cajiqueña en general para avanzar en el desarrollo de un mejor ambiente en el municipio</t>
    </r>
  </si>
  <si>
    <t>GERENTE DE DESARROLLO ECOMOMICO Y SOCIAL</t>
  </si>
  <si>
    <t xml:space="preserve">DESARROLLAR 3 PROYECTOS PARA MANTENER LOS SERVICIOS ECOSISTEMICOS EN EL MUNICIPIO </t>
  </si>
  <si>
    <t>NUMERO DE PROYECTOS REALIZADOS PARA MANTENER LOS SERVICIOS ECOSISTEMICOS EN EL TERRITORIO</t>
  </si>
  <si>
    <t>REALIZAR UNA CAMPAÑA ANUAL DE SENSIBILIZACION PARA DISMINUIR LOS FACTORES QUE INFLUYEN EN EL CALENTAMIENTO GLOBAL</t>
  </si>
  <si>
    <t>CELEBRACION DIA ENCUENTRO AMBIENTAL ENFOQUE CAMBIO CLIMATICO ADMINISTRACIÓN-CAR</t>
  </si>
  <si>
    <t xml:space="preserve">No. de Eventos </t>
  </si>
  <si>
    <t>No. de Eventos Realizados</t>
  </si>
  <si>
    <t>I.A   CESAR ENRIQUE  VENEGAS ABRIL</t>
  </si>
  <si>
    <t xml:space="preserve">REALIZAR 2 CAMPAÑAS EDUCATIVAS ANUALES EN PRO DEL MEJORAMIENTO DE LA CALIDAD DEL AIRE Y EL USO SOSTENIBLE DEL SUELO </t>
  </si>
  <si>
    <t>CONTRACION DE UN TECNICO PARA EL CONTROL Y MONITOREO DE LOS RECURSOS NATURALES DEL MUNICIPIO</t>
  </si>
  <si>
    <t xml:space="preserve">No. DE CONTRATOS SUSCRITOS </t>
  </si>
  <si>
    <t>REALIZAR DOS CAMPAÑAS DIRECCIONADA AL MANEJO POST CONSUMO</t>
  </si>
  <si>
    <t>No. DE CAMPAÑAS</t>
  </si>
  <si>
    <t>No. DE CAMPAÑAS REALIZADAS</t>
  </si>
  <si>
    <t>REALIZAR UN PROYECTO PARA GARANTIZAR LA  TENENCIA RESPONSABLE DE ANIMALES</t>
  </si>
  <si>
    <t>REALIZAR UN CONTRATO DE UN OPERARIO PARA EL COSO MUNICIPAL</t>
  </si>
  <si>
    <t>REALIZAR UN CONVENIO COOPERACION INERINTITUCIONAL PARA LA ESTERILIZACION CANINA.</t>
  </si>
  <si>
    <t>No. DE CONVENIOS SUSCRITOS</t>
  </si>
  <si>
    <t>REALIZAR UN CONTRATO PARA REGISTRO MEDIANTE DISPOSITIVO  ELECTRONICO DE PERROS POTENCIALMENTE PELIGROSOS</t>
  </si>
  <si>
    <t>REALIZAR UN CONTRATO PARA SUMINISTRO DE ALIMENTOS Y MEDICAMENTOS.</t>
  </si>
  <si>
    <t>REALIZAR UN CONTRATO DE MATERIAL PUBLICITARIO PARA REALIZAR CAMPAÑAS DE SENSIBILIZACIÓN</t>
  </si>
  <si>
    <t>CONTRATAR UN EVENTO PARA LA CELEBRACION DEL DIA INTERNACIONAL DE LOS ANIMALES.</t>
  </si>
  <si>
    <r>
      <t>PROGRAMA</t>
    </r>
    <r>
      <rPr>
        <b/>
        <sz val="8"/>
        <rFont val="Arial"/>
        <family val="2"/>
      </rPr>
      <t>:  EDUCACION AMBIENTAL PARA CAJICA</t>
    </r>
  </si>
  <si>
    <r>
      <t>OBJETIVOS</t>
    </r>
    <r>
      <rPr>
        <sz val="9"/>
        <rFont val="Arial"/>
        <family val="2"/>
      </rPr>
      <t xml:space="preserve">:  Generar procesos de educación ambiental para la población de Cajicá, los niños, niñas, jóvenes, y la familia cajiqueña en general para avanzar en el desarrollo de un mejor ambiente en el municipio            </t>
    </r>
  </si>
  <si>
    <t>GERENTE DE DESARROLLO ECONOMIO Y SOCIAL</t>
  </si>
  <si>
    <t xml:space="preserve">REALIZAR 2 CAMPAÑAS ANUALES DE EDUCACION AMBIENTAL </t>
  </si>
  <si>
    <t>Realizar las campañas de educacion ambiental</t>
  </si>
  <si>
    <t>No. De Campañas</t>
  </si>
  <si>
    <t>No.  de Campañas Realizadas</t>
  </si>
  <si>
    <t>REALIZAR UNA ACCION ANUAL PARA EL FORTALECIMIENTO DEL COMITÉ  INTERINSTITUCIONAL DE EDUCACION AMBIENTAL (CIDEA)</t>
  </si>
  <si>
    <t>REALIZAR UNA CAPACITACIÓN DE SENSIBILIZACION FRENTE A LA POLITICA EDUCATIVA AMBIENTAL PARA EL CIDEA</t>
  </si>
  <si>
    <t>No. De Capacitaciones.</t>
  </si>
  <si>
    <t>No. de Capacitaciones realizadas.</t>
  </si>
  <si>
    <t xml:space="preserve">FORTALECER LOS 6 PROYECTOS AMBIENTALES ESCOLARES -PRAE- EXISTENTES </t>
  </si>
  <si>
    <t>Implementar estrategias de Apoyo a los PRAES</t>
  </si>
  <si>
    <t>No. de estrategias</t>
  </si>
  <si>
    <t>No. de estrategias Implementadas</t>
  </si>
  <si>
    <t>I.A.   CESAR ENRIQUE VENEGAS ABRIL</t>
  </si>
  <si>
    <t xml:space="preserve">OBJETIVO DEL EJE / DIMENSIÓN: Armonizar el desarrollo humano, social y económico, con la conservación y la protección de los bienes y servicios ambientales del municipio, así como gestionar </t>
  </si>
  <si>
    <r>
      <t>PROGRAMA</t>
    </r>
    <r>
      <rPr>
        <b/>
        <sz val="8"/>
        <rFont val="Arial"/>
        <family val="2"/>
      </rPr>
      <t xml:space="preserve">:  PROTECCION DEL RIO BOGOTA Y RIO FRIO </t>
    </r>
  </si>
  <si>
    <r>
      <t>OBJETIVOS</t>
    </r>
    <r>
      <rPr>
        <sz val="9"/>
        <rFont val="Arial"/>
        <family val="2"/>
      </rPr>
      <t xml:space="preserve">: Proteger y recuperar el Río Bogotá y el Río Frío para que cumplan con sus funciones estratégicas de ser reguladores del recurso hídrico y del clima en el municipio                     </t>
    </r>
  </si>
  <si>
    <t>CONSERVAR LOS ECOSISTEMAS MUNICIPALES PARA GARANTIZAR LA REGULACION DE LA OFERTA HIDRICA</t>
  </si>
  <si>
    <t>NUMERO DE ECOSISTEMAS CONSERVADOS</t>
  </si>
  <si>
    <t>IMPLEMENTAR EN UN 85% EL PLAN DE ORDENAMIENTO Y MANEJO DE CUENCAS AMBIENTALES (POMCA) EN LA JURISDICCIÓN DEL MUNICIPIO. CONPES 3320</t>
  </si>
  <si>
    <t>IMPLEMENTACION DEL POMCA EN LA JURIDICCION DEL MUNICIPIO</t>
  </si>
  <si>
    <t>% de implementacion del pomca</t>
  </si>
  <si>
    <t>3.575.000.</t>
  </si>
  <si>
    <t>TODA LA POBLACION</t>
  </si>
  <si>
    <t>GERENTE DE DESARROLLO EONOMICO Y SOCIAL</t>
  </si>
  <si>
    <t>REFORESTAR 15 HECTAREAS  DE BOSQUES, Y RONDAS DE RÍO CON ESPECIES NATIVAS, DESTACANDO LOS CERROS CAJIQUEÑOS COMO RESERVA ECOLÓGICA.</t>
  </si>
  <si>
    <t>Realizar Reforestación en zonas de Importancia Ambiental del Municipio</t>
  </si>
  <si>
    <t>No. De Hectareas</t>
  </si>
  <si>
    <t>No. de Hectareas reforestadas</t>
  </si>
  <si>
    <t>REALIZAR 3 ACCIONES ANUALES PARA LA RECUPERACION Y MANTENIMIENTO DE LA RED DE QUEBRADAS Y DE LA RED DE VALLADOS DEL MUNICIPIO</t>
  </si>
  <si>
    <t>Realizar acciones de Recuperación y Manteniemitno</t>
  </si>
  <si>
    <t>N.o. de Acciones</t>
  </si>
  <si>
    <t>No. De acciones de Recuperacion y Mnatenimiento Realizadas</t>
  </si>
  <si>
    <t xml:space="preserve">EJE: </t>
  </si>
  <si>
    <t>SECTOR : AGROPECUARIO</t>
  </si>
  <si>
    <t xml:space="preserve">OBJETIVO DEL EJE / DIMENSIÓN: </t>
  </si>
  <si>
    <r>
      <t>PROGRAMA</t>
    </r>
    <r>
      <rPr>
        <b/>
        <sz val="8"/>
        <rFont val="Arial"/>
        <family val="2"/>
      </rPr>
      <t>:  APOYO A LA FAMILIA CAMPESINA</t>
    </r>
  </si>
  <si>
    <r>
      <t>OBJETIVOS</t>
    </r>
    <r>
      <rPr>
        <sz val="9"/>
        <rFont val="Arial"/>
        <family val="2"/>
      </rPr>
      <t>:   Generar un desarrollo rural integrado que integre la producción agroecológica, los canales de comercialización de productos agrícolas y la apropiación tecnológica</t>
    </r>
  </si>
  <si>
    <t>INCENTIVAR LA ACTIVIDAD AGROPECUARIA EN EL MUNCIPIO, MEDIANTE EL DESARROLLO DE ACCIONES QUE PERMITAN MANTENER LA SUPERFICIE AGRICOLA SEMBRADA</t>
  </si>
  <si>
    <t>NUMERO DE HECTAREAS DESTINADAS A LA SIEMBRA</t>
  </si>
  <si>
    <t>APOYAR A 120 PEQUEÑOS Y MEDIANOS PRODUCTORES EN LA PRODUCCION AGRICOLA Y PECUARIA ECOLOGICA</t>
  </si>
  <si>
    <t>Asistir tecnicamente a los productores agropecuarios</t>
  </si>
  <si>
    <r>
      <rPr>
        <sz val="8"/>
        <rFont val="Arial"/>
        <family val="2"/>
      </rPr>
      <t>Numero de productores</t>
    </r>
    <r>
      <rPr>
        <sz val="6"/>
        <rFont val="Arial"/>
        <family val="2"/>
      </rPr>
      <t xml:space="preserve"> </t>
    </r>
  </si>
  <si>
    <t xml:space="preserve">No. De productores asistidos
</t>
  </si>
  <si>
    <t>PRODUCTORES AGROPECUARIOS</t>
  </si>
  <si>
    <t>ACCIONES PARA INCENTIVAR LA PRODUCCION AGROPECUARIA EN EL MUNICIPIO DE CAJICA</t>
  </si>
  <si>
    <t>NUMERO DE ACCIONES</t>
  </si>
  <si>
    <t>NUMERO DE ACCIONES DESARROLLADAS</t>
  </si>
  <si>
    <t>Capacitar a productores agropecuarios</t>
  </si>
  <si>
    <t xml:space="preserve">Numero de productores </t>
  </si>
  <si>
    <t xml:space="preserve">No. De productores capacitados
</t>
  </si>
  <si>
    <t>FORTALECER LOS CANALES DE COMERCIALIZACIÓN DE PRODUCTOS AGROPECUARIOS A TRAVES DE LA REALIZACION DE 4 INICIATIVAS.</t>
  </si>
  <si>
    <t>Desarrollar una iniciativa</t>
  </si>
  <si>
    <t>Numero de iniciativas</t>
  </si>
  <si>
    <t>Iniciativas desarrolladas</t>
  </si>
  <si>
    <t>PRODUTORES AGROPECUARIOS</t>
  </si>
  <si>
    <t>CAPACITAR A 60 PRODUCTORES EN TEMAS AGROPECUARIOS  Y DE  APROPIACIÓN DE TECNOLOGÍA.</t>
  </si>
  <si>
    <t>Asistir tecnicamante a los productores agropecuarios</t>
  </si>
  <si>
    <t>Numero de productores</t>
  </si>
  <si>
    <t>No. De productores asistidos</t>
  </si>
  <si>
    <t>ADQUIRIR IMPLEMENTOS DE LABRANZA Y PARA LA RECUPERACIÓN DE PRADERAS.</t>
  </si>
  <si>
    <t xml:space="preserve">Numero de implementos </t>
  </si>
  <si>
    <t>Numero de implementos adquiridos</t>
  </si>
  <si>
    <t>Contratar un operario para el tractor del  municipio</t>
  </si>
  <si>
    <t>Numero de Contratos</t>
  </si>
  <si>
    <t>No. De contratos realizados</t>
  </si>
  <si>
    <t xml:space="preserve">Adquirir equipos </t>
  </si>
  <si>
    <t>Nuemro de Equipios</t>
  </si>
  <si>
    <t>Numero  de equipos adquiridos</t>
  </si>
  <si>
    <t>SECTOR : AGUA POTABLE Y SANEAMIENTO</t>
  </si>
  <si>
    <r>
      <rPr>
        <b/>
        <sz val="8"/>
        <rFont val="Arial"/>
        <family val="2"/>
      </rPr>
      <t>OBJETIVO DEL EJE/DIMENSIÓN:</t>
    </r>
    <r>
      <rPr>
        <sz val="8"/>
        <rFont val="Arial"/>
        <family val="2"/>
      </rPr>
      <t xml:space="preserve"> Garantizar que todas y todos gocen de su derecho al municipio al promover la construcción y el mantenimiento colectivo de viviendas, mejorar la prestación de los servicios públicos, optimizar la infraestructura vial para mejorar las condiciones de movilidad en el municipio, y fortalecer el ordenamiento territorial en Cajicá </t>
    </r>
  </si>
  <si>
    <r>
      <t>PROGRAMA</t>
    </r>
    <r>
      <rPr>
        <b/>
        <sz val="8"/>
        <rFont val="Arial"/>
        <family val="2"/>
      </rPr>
      <t>:  ACUEDUCTO Y ALCANTARILLADO PARA LOS CIUDADANOS DE CAJICA</t>
    </r>
  </si>
  <si>
    <t>OBJETIVOS: Garantizar la distribución y el acceso equitativo a los servicios de acueducto y alcantarillado en el municipio</t>
  </si>
  <si>
    <t>GERENTE  EMPRESA DE SERVICIOS PUBLICOS</t>
  </si>
  <si>
    <t>INCREMENTAR EN 2% LA COBERTURA DEL SERVICIO DE ACUEDUCTO EN EL AREA URBANA</t>
  </si>
  <si>
    <t>% DE COBERTURA DEL SERVICIO DE ACUEDUCTO DEL AREA URBANA</t>
  </si>
  <si>
    <t>AJUSTAR E IMPLEMENTAR AL 60% LOS PLANES MAESTROS DE ACUEDUCTO Y ALCANTARILLADO (PMAA) A NIVEL URBANO Y RURAL DURANTE EL CUATRENIO EN EL MUNICIPIO</t>
  </si>
  <si>
    <t>Reposicion red alcantarillado 12 ml en el sector San pedro entrada Barrio capellania</t>
  </si>
  <si>
    <t>ml</t>
  </si>
  <si>
    <t>x</t>
  </si>
  <si>
    <t>% DE AVANCE DE EJECUCION DEL PROYECTO</t>
  </si>
  <si>
    <t>Reposicion red aguas residuales 247,90 ml en el sector Bajada</t>
  </si>
  <si>
    <t>Reposicion aguas residuales  52 ml y agua potable,  50 ml vereda Riogrande sector el misterio</t>
  </si>
  <si>
    <t>Manejo de aguas lluvias, vereda Canelón sector San Juan del Camino- Toyonorte Universidad Manuela Beltrán</t>
  </si>
  <si>
    <t>Expansión red de alcantarillado vereda Canelón-Calahorra sector Fundación Santa Isabel, longitud 306 ml, tuberia novafor 12"</t>
  </si>
  <si>
    <t>Expansión red de alcantarillado en el sector Finca Bolonia  250 mm 21 ml longitud, sector occidental  de la vía cajicá- chía, entrada Calahorra.</t>
  </si>
  <si>
    <t>expansión alcantarillado. Instalación de tuberia 60" y56" en concreto reforzado para la red pluvial calle 3 sur canal la tenería. 235 ml</t>
  </si>
  <si>
    <r>
      <t>PROGRAMA</t>
    </r>
    <r>
      <rPr>
        <b/>
        <sz val="8"/>
        <rFont val="Arial"/>
        <family val="2"/>
      </rPr>
      <t>:  MUNICIPIO LIMPIO</t>
    </r>
  </si>
  <si>
    <t>OBJETIVOS: Avanzar en un manejo integral de los residuos sólidos que se generan en el municipio y disminuir la cantidad de residuos que llegan a Nuevo Mondoñedo</t>
  </si>
  <si>
    <t>FORTALECER EN UN 50%  LA IMPLEMENTACION DEL PLAN DE GESTION INTEGRAL DE RESIDUOS SOLIDOS DURANTE EL CUATRIENIO</t>
  </si>
  <si>
    <t>FORTALECER LA  IMPLEMENTACIÓN DEL PLAN DE GESTIÓN INTEGRAL DE RESIDUOS SÓLIDOS (PGIRS). A TRAVÉS DE 5 CAMPAÑAS ANUALES</t>
  </si>
  <si>
    <t xml:space="preserve">1. CONFERENCIAS Y ACTIVIDADES LÚDICAS EN INSTITUCIONES EDUCATIVA PÚBLICAS Y PRIVADAS.    </t>
  </si>
  <si>
    <t>NUMERO DE INSTITUCIONES EDUCATIVAS DONDE SE REALIZO LA ACTIVIDAD</t>
  </si>
  <si>
    <t>ALCALDÍA MUNICIPAL</t>
  </si>
  <si>
    <t>EPC</t>
  </si>
  <si>
    <t xml:space="preserve">2. - LOMBRICULTURA ESCOLAR. </t>
  </si>
  <si>
    <t>NÚMERO DE INSTITUCIONES EDUCATIVAS DONDE SE REALIZO LA ACTIVIDAD</t>
  </si>
  <si>
    <t>3. SENSIBILIZACIÓN Y ACOMPAÑAMIENTO EN CONJUNTOS RESIDENCIALES.</t>
  </si>
  <si>
    <t>NUMERO DE CONJUNTOS RESIDENCIALES DONDE SE REALIZO LA ACTIVIDAD</t>
  </si>
  <si>
    <t xml:space="preserve"> 4. CAMPAÑAS DE SENSIBILIZACIÓN Y SEGUIMIENTO EN EL SECTOR COMERCIAL. </t>
  </si>
  <si>
    <t>NUMERO DE CAPACITACIONES REALIZADAS EN EL SECTOR  COMERCIAL</t>
  </si>
  <si>
    <t xml:space="preserve">5. CAMPAÑAS DE SENSIBILIZACIÓN Y ACOMPAÑAMIENTO AL SECTOR INDUSTRIAL  </t>
  </si>
  <si>
    <t>NUMERO DE INDUSTRIAS DONDE SE REALIZÓ LA ACTIVIDAD</t>
  </si>
  <si>
    <t>6. IMPLENTACIÓN LEY 1259 COMPARENDO AMBIENTAL – DECRETO 003 DE 2011.</t>
  </si>
  <si>
    <t>NÚMERO DE JORNADAS DE IMPLEMENTACIÓN DE COMPARENDOS AMBIENTALES</t>
  </si>
  <si>
    <t xml:space="preserve">7. CAMPAÑAS DE SENSIBILIZACIÓN Y ACOMPAÑAMIENTO A GRUPOS LÍDERES DE LA COMUNIDAD: JUNTAS DE ACCIÓN COMUNAL, FAMILIAS EN ACCION, ADULTO MAYOR. </t>
  </si>
  <si>
    <t>9. CAMPAÑAS AMBIENTALES SOBRE EL MANEJO ADECUADO DE RESIDUOS SÓLIDOS POR SECTORES Y EN PARQUE PRINCIPAL.</t>
  </si>
  <si>
    <t>NUMERO DE SECTORES DONDE SE REALIZÓ LA ACTIVIDAD</t>
  </si>
  <si>
    <t>10.JORNADA AMBIENTAL “CUIDO, RESPETO Y SOY RESPONSABLE CON EL MEDIO AMBIENTE” EN LA INSTITUCIÓN EDUCATIVA ANTONIO NARIÑO.</t>
  </si>
  <si>
    <t>NÚMERO DE JORNADAS AMBIENTALES EN INSTITUCIONES EDUCATIVAS</t>
  </si>
  <si>
    <t xml:space="preserve"> 11. ENTREGA DE INCENTIVOS A LA COMUNIDAD POR MANEJO ADECUADO DE LOS RESIDUOS SÓLIDOS</t>
  </si>
  <si>
    <t xml:space="preserve">12. CAMPAÑA PUERTA A PUERTA “CUIDEMOS A GRAN COLOMBIA, PARA QUE LOS ARBOLES DE NAVIDAD NO SEAN DE BASURA”. </t>
  </si>
  <si>
    <t xml:space="preserve"> 13. CONFORMACIÓN DE LA ASOCIACIÓN DE RECUPERADORES DEL MUNICIPIO DE CAJICA – ARCA</t>
  </si>
  <si>
    <t>NUMERO DE REUNIONES REALIZADAS CON RECUPERADORES</t>
  </si>
  <si>
    <t xml:space="preserve">REALIZAR 5 CAMPAÑAS EDUCATIVAS ANUALES E IMPLEMENTAR EL USO DE CANECAS PARA LA SELECCIÓN Y SEPARACIÓN DE RESIDUOS SÓLIDOS EN LA FUENTE.  </t>
  </si>
  <si>
    <t xml:space="preserve">1. SEGUIMIENTO Y SENSIBILIZACIÓN PUERTA A PUERTA POR SECTORES AL MANEJO DE LOS RESIDUOS SÓLIDOS. </t>
  </si>
  <si>
    <t>2. JORNADAS DE SEGUIMIENTO Y EVALUACIÓN EN RUTA DE ORGÁNICOS A LA FORMA DE PRESENTACIÓN Y USO DE LA CANECA VERDE</t>
  </si>
  <si>
    <t xml:space="preserve">3 JORNADAS CAZA INFRACTORES, EN EL MARCO DE LA IMPLEMENTACIÓN DEL COMPARENDO AMBIENTAL (Decreto 003 de 2011). </t>
  </si>
  <si>
    <t>4. JORNADAS DE ENTREGA DE 779 CANECAS VERDES</t>
  </si>
  <si>
    <t xml:space="preserve">5. JORNADAS DE ENTREGA DE 16326 PAQUETES DE BOKASHI. </t>
  </si>
  <si>
    <t xml:space="preserve">7. JORNADAS DE VERIFICACIÓN RESIDUOS SÓLIDOS PRESENTADOS EN RUTA DE INSERVIBLES. </t>
  </si>
  <si>
    <t>SECTOR : PROMOCION DEL DESARROLLO</t>
  </si>
  <si>
    <r>
      <t>PROGRAMA</t>
    </r>
    <r>
      <rPr>
        <b/>
        <sz val="8"/>
        <rFont val="Arial"/>
        <family val="2"/>
      </rPr>
      <t>:  EMPRENDIMIENTO Y FOMENTO PARA EL DESARROLLO ECONOMICO EN CAJICA</t>
    </r>
  </si>
  <si>
    <r>
      <t>OBJETIVOS</t>
    </r>
    <r>
      <rPr>
        <sz val="9"/>
        <rFont val="Arial"/>
        <family val="2"/>
      </rPr>
      <t>: Fomentar el desarrollo económico del municipio, su productividad y competitividad.</t>
    </r>
  </si>
  <si>
    <t>DISMINUIR EN UN PUNTO LA TASA DE DESEMPLEO EN EL MUNICIPIO</t>
  </si>
  <si>
    <t>TASA DE DESEMPLEO MUNICIPAL</t>
  </si>
  <si>
    <t>POBLACION ECONOMICAMENTE ACTIVA DEL MUNICIPIO</t>
  </si>
  <si>
    <t>MANUEL FERNANDO HERRERA</t>
  </si>
  <si>
    <t>FORMULAR Y EJECUTAR  EL PLAN MUNICIPAL DE PRODUCTIVIDAD Y COMPETITIVIDAD.</t>
  </si>
  <si>
    <t>REVISION DE  INFORMACION PARA  LA ELABORACION DEL DOCUMENTO</t>
  </si>
  <si>
    <t>No. DE REVISIONES</t>
  </si>
  <si>
    <t>NUMERO DE REVISIONES DE INFORMACION REALIZADAS</t>
  </si>
  <si>
    <t>FORTALECER Y APOYAR A AGREMIACIONES COMERCIALES, ARTESANALES Y MIPIMES A TRAVÉS DE LA REALIZACION DE 2 ESTRATEGIAS ANUALES</t>
  </si>
  <si>
    <t>PARTICIPAR EN DOS FERIAS DE ARTESANOS EN EL AÑO (UNA LOCAL Y UNA NACIONAL</t>
  </si>
  <si>
    <t>NO. DE FERIAS</t>
  </si>
  <si>
    <t>NUMERO DE FERIAS EN LAS QUE SE PARTICIPO CON LOS ARTESANOS DEL MUNICIPIO</t>
  </si>
  <si>
    <t>18 MUJERES EMPRENDEDORAS ARTESANAS DEL MUNICIPIO</t>
  </si>
  <si>
    <t>FORTALECER LOS CANALES DE COMERCIALIZACIÓN EN EL MUNICIPIO A TRAVÉS DE LA REALIZACION DE DOS  ESTRATEGIAS ANUALES</t>
  </si>
  <si>
    <t>18 MUJERES EMPRENDEDORAS CABEZAS DE FAMILIA</t>
  </si>
  <si>
    <r>
      <t>PROGRAMA</t>
    </r>
    <r>
      <rPr>
        <b/>
        <sz val="8"/>
        <rFont val="Arial"/>
        <family val="2"/>
      </rPr>
      <t>:  TODOS Y TODAS CON EMPLEO EN CAJICÁ</t>
    </r>
  </si>
  <si>
    <r>
      <t>OBJETIVOS</t>
    </r>
    <r>
      <rPr>
        <sz val="9"/>
        <rFont val="Arial"/>
        <family val="2"/>
      </rPr>
      <t>:  Garantizar el derecho al trabajo en el municipio con base en el desarrollo de las capacidades y potencialidades de la población.</t>
    </r>
  </si>
  <si>
    <t>TASA DE DESEMPLEO</t>
  </si>
  <si>
    <t>CAPACITAR A LOS CIUDADANOS DE CAJICÁ EN PROCESOS DE VINCULACIÓN LABORAL.</t>
  </si>
  <si>
    <t>CAPACITAR A PERSONAS DESEMPLEADAS  EN COMPETENCIAS PARA LA VINCULACION LABORAL</t>
  </si>
  <si>
    <t>No. DE PERSONAS</t>
  </si>
  <si>
    <t>NUMERO DE PERSONAS CAPACITADAS EN COMPETENCIAS PARA LA VINCULACION LABORAL</t>
  </si>
  <si>
    <t>FORTALECER Y MANTENER  LA PÁGINA WEB DE EMPLEO.</t>
  </si>
  <si>
    <t>REALIZAR UN CONTRATATO PARA MANTENIMIENTO Y ACTUALIZACION DEL SISTEMA DE INFORMACION VIRTUAL PARA EL EMPLEO</t>
  </si>
  <si>
    <t xml:space="preserve">NUMERO DE CONTRATOS REALIZADOS PARA LA ACTUALIZACION DELSISTEMA DE INFORMACION VIRTUAL PARA EL EMPLEO </t>
  </si>
  <si>
    <r>
      <t>PROGRAMA</t>
    </r>
    <r>
      <rPr>
        <b/>
        <sz val="8"/>
        <rFont val="Arial"/>
        <family val="2"/>
      </rPr>
      <t>:  ADOLESCENTES Y JOVENES ACTIVOS</t>
    </r>
  </si>
  <si>
    <r>
      <t>OBJETIVOS</t>
    </r>
    <r>
      <rPr>
        <sz val="9"/>
        <rFont val="Arial"/>
        <family val="2"/>
      </rPr>
      <t>:  Promover el desarrollo integral de los y las adolescentes y jóvenes del municipio, su participación activa en la vida política y productiva</t>
    </r>
  </si>
  <si>
    <t>POBLACIION ECONOMICAMENTE ACTIVA DEL MUNICIPIO</t>
  </si>
  <si>
    <t>APOYAR AL EMPRENDIMIENTO JUVENIL.MEDIANTE LA ESTRATEGIA MI PRIMER EMPLEO  EN DONDE SE GESTIONARA LA VINCULACION LABORAL DE 40 JOVENES DEL MUNICIPIO DURANTE EL CUATRENIO</t>
  </si>
  <si>
    <t>SE REALIZO CAMPAÑA DE SENSILBILIZACION SOBRE EL PRIMER EMPLEO POR MEDIO DE LA PAGINA WEB DE EMPLEO DE CAJICA, EN DONDE SE ENMARCARON LAS PAUTAS PARA QUE LA POBLACION ACCEDA A DICHO BENEFIO</t>
  </si>
  <si>
    <t>N. DE HOJAS DE VIDA REGISTRADAS PARA MI PRIMER EMPLEO</t>
  </si>
  <si>
    <t>NÚMERO DE JÓVENES APOYADOS POR EL PROGRAMA MI PRIMER EMPLEO</t>
  </si>
  <si>
    <t xml:space="preserve">MANUELFERNANDO HERRERA </t>
  </si>
  <si>
    <t>EJE: Desarrollo Humano Integral</t>
  </si>
  <si>
    <t>SECTOR :  Fortalecimiento Institucional</t>
  </si>
  <si>
    <t>OBJETIVO DEL EJE/DISMENSION: Avanzar en el fortalecimiento  de las capacidades y oportunidades de los habitantes del municipio de Cajicá, garantizando el respeto de  sus derechos y su desarrollo integral.</t>
  </si>
  <si>
    <r>
      <t>PROGRAMA</t>
    </r>
    <r>
      <rPr>
        <b/>
        <sz val="8"/>
        <rFont val="Arial"/>
        <family val="2"/>
      </rPr>
      <t>:    Fortalecimiento Institucional</t>
    </r>
  </si>
  <si>
    <r>
      <t>OBJETIVOS</t>
    </r>
    <r>
      <rPr>
        <sz val="9"/>
        <rFont val="Arial"/>
        <family val="2"/>
      </rPr>
      <t>: Fortalecer la estructura orgánica de la Alcaldía Municipal, al igual que los recursos técnicos, tecnológicos y logísticos.</t>
    </r>
  </si>
  <si>
    <t>DEPENDENCIA</t>
  </si>
  <si>
    <t xml:space="preserve">Responsable: </t>
  </si>
  <si>
    <t xml:space="preserve">Gerente de Planeación - Asesor Control Interno </t>
  </si>
  <si>
    <t xml:space="preserve">1. FORTALECER EN EL 8% EL PROCESO DE IMPLEMENTACION DEL MECI EN LAS  DEPENDENCIAS DE LA ALCALDIA MUNICIPAL. 
</t>
  </si>
  <si>
    <t xml:space="preserve"> % DE AVANCE DE MANTENIMIENTO EN LA IMPLEMENTACION DEL MECI  </t>
  </si>
  <si>
    <t xml:space="preserve">1. 92 %
</t>
  </si>
  <si>
    <t xml:space="preserve">1. 100%
</t>
  </si>
  <si>
    <t>Gerente de Planeación - Asesor Control Interno</t>
  </si>
  <si>
    <t xml:space="preserve">2.FORTALECER EN EL 57% EL PROCESO DE IMPLEMENTACION DEL SISTEMA DE GESTION DE CALIDAD EN LAS DEPENDENCIAS DE LA ALCALDIA 
</t>
  </si>
  <si>
    <t xml:space="preserve">
% DE AVANCE DE MANTENIMIENTO EN LA IMPLEMENTACION DEL SISTEMA DE CALIDAD</t>
  </si>
  <si>
    <t>2. 43%</t>
  </si>
  <si>
    <t>2. 100%</t>
  </si>
  <si>
    <t>FORTALECER EL SISTEMA DE CONTROL INTERNO Y EL SISTEMA DE GESTIÓN DE CALIDAD, IMPLEMENTANDO HERRAMIENTAS DE GESTION Y CAPACITACION A 50 FUNCIONARIOS DE LA ADMINISTRACION MUNICIPAL EN EL CUATRENIO</t>
  </si>
  <si>
    <t>Desarrollo de capacitaciones obre Código de Ética, Procesos y Procedimientos, mapa de riesgos</t>
  </si>
  <si>
    <t xml:space="preserve">Número Funcionarios </t>
  </si>
  <si>
    <t>Número de Funcionarios Capacitados</t>
  </si>
  <si>
    <t>Otros</t>
  </si>
  <si>
    <t>Alta Dirección</t>
  </si>
  <si>
    <t>Gerente de Desarrollo Administrativo - Asesor Control Interno</t>
  </si>
  <si>
    <t>Capacitación mediante gestión con la ESAP MECI:CALIDAD</t>
  </si>
  <si>
    <t>Número de Funcionarios</t>
  </si>
  <si>
    <t>Desarrollo de 12 auditorias Internas al Sistema de Gestión de la Alcaldía</t>
  </si>
  <si>
    <t>Número de Auditorias</t>
  </si>
  <si>
    <t>Número de Auditorias Efectuadas</t>
  </si>
  <si>
    <t>Seguimiento a loas Planes de Mejoramiento de 12 auditorias</t>
  </si>
  <si>
    <t xml:space="preserve">Número de planes de Mejoramiento </t>
  </si>
  <si>
    <t>Número de planes de mejoramiento con seguimiento</t>
  </si>
  <si>
    <t>Seguimiento a 4 Planes de Mejoramientos Suscritos por la Alcaldía con Entes de Control</t>
  </si>
  <si>
    <t>Número de Planes de Mejoramiento con entidades de control</t>
  </si>
  <si>
    <t>Avances remitidos</t>
  </si>
  <si>
    <t>Seguimiento a los PQR</t>
  </si>
  <si>
    <t>Porcentaje</t>
  </si>
  <si>
    <t>Porcentaje PQR con seguimiento</t>
  </si>
  <si>
    <t>SECTOR : VIVIENDA</t>
  </si>
  <si>
    <t xml:space="preserve">OBJETIVO DEL EJE / DIMENSIÓN: Garantizar que todas y todos gocen de su derecho al municipio al promover la construcción y el mantenimiento colectivo de viviendas, mejorar la prestación de los servicios públicos, optimizar la infraestructura vial para mejorar las condiciones de movilidad en el municipio, y fortalecer el ordenamiento territorial en Cajicá </t>
  </si>
  <si>
    <r>
      <t>PROGRAMA</t>
    </r>
    <r>
      <rPr>
        <b/>
        <sz val="8"/>
        <rFont val="Arial"/>
        <family val="2"/>
      </rPr>
      <t xml:space="preserve">:  CIUDADANOS DE CAJICA  CON VIVIENDA DIGNA Y SEGURA      </t>
    </r>
  </si>
  <si>
    <r>
      <t>OBJETIVOS</t>
    </r>
    <r>
      <rPr>
        <sz val="9"/>
        <rFont val="Arial"/>
        <family val="2"/>
      </rPr>
      <t>: Garantizar condiciones de vivienda digna para todos los ciudadanos, en especial a la población vulnerable de Cajicá</t>
    </r>
  </si>
  <si>
    <t>GERENTE DE INSVIVIENDA</t>
  </si>
  <si>
    <t>DISMINUIR EN 400 EL NUMERO DE HOGARES DEL MUNICIPIO EN DEFICIT</t>
  </si>
  <si>
    <t>NUMERO DE HOGARES EN DEFICIT</t>
  </si>
  <si>
    <t>INCREMENTAR EL NUMERO DE PORYECTOS FORMULADOS Y EJECUTADOS PARA VIP</t>
  </si>
  <si>
    <t>NUMERO DE PROYECTOS VIP FORMLADOS Y EJECUTADOS</t>
  </si>
  <si>
    <t>MEJORAMIENTO DE VIVIENDA EN SITIO PROPIO</t>
  </si>
  <si>
    <t>VISITA PRELIMINAR</t>
  </si>
  <si>
    <t>OBTENER VIAVILIDAD TÉCNICA DEL PROYECTO</t>
  </si>
  <si>
    <t>300 FAMILIAS</t>
  </si>
  <si>
    <t>GERENTE INSVIVIENDA</t>
  </si>
  <si>
    <t>CONVOCATORIA</t>
  </si>
  <si>
    <t>NUMERO DE CONVOCATORIAS REALIZADAS</t>
  </si>
  <si>
    <t>DISEÑO</t>
  </si>
  <si>
    <t>NUMERO DE DISEÑOS REALIZADOS</t>
  </si>
  <si>
    <t>POSTULACIÓN PROYECTO</t>
  </si>
  <si>
    <t>NUMERO DE POSTULADOS</t>
  </si>
  <si>
    <t>PROYECTO "VALLES DE CAJICÁ"</t>
  </si>
  <si>
    <t>SUPERVISIÓN DE LA INTERVENTORÍA</t>
  </si>
  <si>
    <t>ENTREGA A SATISFACIÓN DEL 100% DEL PROYECTO</t>
  </si>
  <si>
    <t>COMITES DE SEGUIMIENTO</t>
  </si>
  <si>
    <t>SUPERVISIÓN DE LA FIDUCIA</t>
  </si>
  <si>
    <t>CONSTRUCCIÓN 11 VIVIENDAS SITIO PROPIO</t>
  </si>
  <si>
    <t>ADELANTAR GESTIONES ADMINISTRATIVAS NECESARIAS PARA DAR CUMPLIMIENTO AL CONVENIO</t>
  </si>
  <si>
    <t>OBTENER APROBACIÓN DE INICIO</t>
  </si>
  <si>
    <t>RECURSOS PRESENTADOS</t>
  </si>
  <si>
    <t>11 FAMILIAS</t>
  </si>
  <si>
    <t xml:space="preserve">IMPLEMENTAR  Y MANTENER EN FUNCIONAMIENTO EL OBSERVATORIO DEL SUELO Y DEL MERCADO INMOBILIARIO Y DE UN BANCO DE TIERRAS. </t>
  </si>
  <si>
    <t>REVISION DE LA NORMATIVIDAD EXIXTENTE EN EL MUNICIPIO RELACIONADA CON EL TEMA</t>
  </si>
  <si>
    <t>% DE AVANCE EN LA IMPLEMENTACION DEL PROYECTO</t>
  </si>
  <si>
    <t>TODA LA POBLACION DEL MUNICIPIO CON NECESIDADES DE VIVIENDA</t>
  </si>
  <si>
    <t>ACTUALIZAR  LA NORMATIVA EXISTENTE</t>
  </si>
  <si>
    <t>ELEBORAR UNA PROPUESTA DE ACUERDO MUNICIPAL PARA SER PRESENTADA EN EL CONCEJO</t>
  </si>
  <si>
    <t>OTORGAR 300 SUBSIDIOS NUEVOS PARA EL MEJORAMIENTO DE VIVIENDA EN CAJICÁ.</t>
  </si>
  <si>
    <t>CONVOCATORIA A LA COMUNIDAD CAJIQUEÑA PARA QUE POSTULEN LAS VIVIENDAS QUE REQUIEREN MEJORAMIENTO</t>
  </si>
  <si>
    <t>No. DE CONVOCATORIAS</t>
  </si>
  <si>
    <t>POBLACION DEL MUNICIPIO SIN CONDICIONES MÍNIMAS EN SU VIVIENDA</t>
  </si>
  <si>
    <t>CONTRATAR LA CONSULTORIA  PARA LA ESTRUCTURACION  DEL PRESUPUESTO, DISEÑOS Y CANTIDADES DE OBRA QUE SE REQUIEREN PARA REALIZAR LOS 300 MEJORAMIENTOS</t>
  </si>
  <si>
    <t>NUMERO DE CONTRATOS DE CONSULTORIA</t>
  </si>
  <si>
    <t>ASISTIR A 50 FAMILIAS  EN LOS PROCESOS DE LEGALIZACIÓN DE TÍTULOS DE TENENCIA O PROPIEDAD DE LA TIERRA A LOS CIUDADANOS DE CAJICA</t>
  </si>
  <si>
    <t>CONTRATAR A UN PROFESIONAL ESPECILIZADO EN EL TEMA PARA QUE ASESORE A LAS FAMILIAS DEL NIVEL 1 Y 2 DEL SISBEN QUE NO HAN LEGALIZADO SUS TITULOS</t>
  </si>
  <si>
    <t>NUCLEOS FAMILIARES CON NECESIDAD DE LEGALIZACION DE TITULOS</t>
  </si>
  <si>
    <t xml:space="preserve">REALIZAR UNA CONVOCATORIA A LA COMUNIDAD DEL MUNICIPIO EN GENERAL PARA QUE SE POSTULEN Y RECIBAN LA ASESORIA </t>
  </si>
  <si>
    <r>
      <t>PROGRAMA</t>
    </r>
    <r>
      <rPr>
        <b/>
        <sz val="8"/>
        <rFont val="Arial"/>
        <family val="2"/>
      </rPr>
      <t xml:space="preserve">:  OPORTUNIDADES PARA VICTIMAS DE LA VIOLENCIA         </t>
    </r>
  </si>
  <si>
    <r>
      <t>OBJETIVOS</t>
    </r>
    <r>
      <rPr>
        <sz val="9"/>
        <rFont val="Arial"/>
        <family val="2"/>
      </rPr>
      <t>: Generar las condiciones para permitir la reparación e integración social de las víctimas de la violencia</t>
    </r>
  </si>
  <si>
    <t>ACTUALIZAR E IMPLEMENTAR EL PLAN INTEGRAL ÚNICO (PIU) PARA LA POBLACIÓN EN SITUACIÓN DE DESPLAZAMIENTO DURANTE EL CUATRENIO</t>
  </si>
  <si>
    <t>PLAN ACTUALIZADO  E IMPLEMENTADO</t>
  </si>
  <si>
    <t>FORTALECER EL COMITÉ DE MUNICIPAL DE POBLACION EN SITUACION DE DESPLAZAMIENTO DURANTE EL CUATRENIO</t>
  </si>
  <si>
    <t>Nº COMITÉ FORTALECIDO</t>
  </si>
  <si>
    <t>ATENDER INTEGRALMENTE AL 100% DE  LA POBLACION VICTIMA DEL CONFLICTO ARMADO DURANTE EL CUATRENIO</t>
  </si>
  <si>
    <t>• Atención integral con enfoque diferencial a la población en situación de desplazamiento en los siguientes aspectos: Asistencia (Salud, Educación, Auxilio funerario, Ayuda humanitaria), además de la atención integral con enfoque diferencial a la población víctima del conflicto armado que se encuentren en el municipio, para esto se tiene propuesto el Fortalecimiento del Comité de Municipal de población en situación de desplazamiento, como canal de participación Ciudadana, además de la Vinculación de manera prioritaria a la población en condición de desplazamiento en los programas sociales del Municipio</t>
  </si>
  <si>
    <t>% DE POBLACION VICTIMA DEL CONFLICTO ATENDIDA INTEGRALMENTE</t>
  </si>
  <si>
    <t>• El 14 de diciembre mediante decreto N° 068 de 2012 SE ADOPTA EL PLAN DE ACCIÓN TERRITORIAL PARA LA ATENCIÓN Y REPARACIÓN INTEGRAL A LAS VÍCTIMAS  EN EL MUNICIPIO DE CAJICA CUNDINAMARCA. Mediante Acta Nº 4 del 14 de diciembre de 2012 el COMITÉ DE JUSTICIA TRANSICIONAL MUNICIPIO DE CAJICÀ aprueba el  PAT Cajicà</t>
  </si>
  <si>
    <t>CREAR EL COMITÉ TERRITORIAL DE JUSTICIA TRANSICIONAL DURANTE EL CUATRENIO</t>
  </si>
  <si>
    <t>Mediante Decreto 08-2012 el 14 de febrero de 2012 se crea el comité</t>
  </si>
  <si>
    <t>COMITÉ CREADO</t>
  </si>
  <si>
    <t>Mediante acta N° 4 del 17 de febrero de 2012 del Consejo de Gobierno se instala el Comité</t>
  </si>
  <si>
    <t>REVISION DOCUMENTAL Y AJUSTE DEL DOCUMENTO INCLUYENDO LA INFORMACION ACTUALIZADA</t>
  </si>
  <si>
    <t>• Se le da prioridad a la atención de la población víctima de desplazamiento u otros hechos
• Se cuenta con Representante de la mesa de participación de víctimas.
• Con el apoyo de la Personería Municipal se ha fortalecido la asesoría prestada a la población víctima                                                 •  Fortalecimiento y apoyo a los comités (espacios, convocatoria, acompañamiento): Se convocó el 14 de agosto de 2012 la conformación de los espacios de interlocución transitorios en donde se escogieron los representantes de la comunidad de la población víctima. El 9 de noviembre se reunieron mesas de trabajo justicia transicional organizando comités según temas: mujeres, vivienda, tierras, victimas y derechos humanos</t>
  </si>
  <si>
    <t xml:space="preserve"> MANTENER IMPLEMENTADOS DOS  PROGRAMAS DE SALUD INFANTIL EN EL MUNICIPIO DE CAJICÁ, AUMENTANDO LAS COBERTURAS DE VACUNACIÓN Y FORTALECIENDO LA ATENCIÓN DE LAS ENFERMEDADES PREVALENTES DE LA INFANCIA
</t>
  </si>
  <si>
    <t>Nº Programas de Salud Infantil implementados y operando en el municipio de Cajica</t>
  </si>
  <si>
    <t>POBLACION DE 0 A 5 AÑOS DEL MUNICIPIO E CAJICA ( 5646 NIÑOS)</t>
  </si>
  <si>
    <t>DESARROLLAR LA ESTRATEGIA  PARA LA ATENCION INTEGRAL DE LAS ENFERMEDADES PREVALENTES DE LA INFANCIA - AIEPI- EN EL MUNICIPIO DE CAJICA</t>
  </si>
  <si>
    <t>APLICAR EVALUACION DE CONOCIMIENTOS AL PERSONAL DE SALUD DE 1 IPS PUBLICA Y4 PRIVADAS (SAN LUIS, COODONTOLOGOS, CAFAM y COLSUBSIDIO) DEL MUNICIPIO SOBRE EL MANEJO DE AIEPI CLINICO Y NORMA TECNICA 0412 CRECIMIENTO Y DESARROLLO,  REALIZAR POSTERIORMENTE CAPACITACIÓN DE LAS DEBILIDADES ENCONTRADAS.</t>
  </si>
  <si>
    <t>No. EVALUACIONES</t>
  </si>
  <si>
    <t>Numero de Evaluaciones realizadas</t>
  </si>
  <si>
    <t>SOCIALIZAR CON EL PERSONAL DE SALUD: TEMAS RELACIONADOS CON LA ESTRATEGIA AIEPI CLINICO,  LINEAMIENTOS PARA EL MANEJO DE ENFERMEDADES COMO IRA, EDA Y OTITITS  Y SOCIALIZAR HALLAZGOS DE LAS VISITAS. IPS Y EPS.</t>
  </si>
  <si>
    <t>No. socializaciones</t>
  </si>
  <si>
    <t>Numero de socializaciones realizadas</t>
  </si>
  <si>
    <t>IPS DEL MUNICIPIO (10)</t>
  </si>
  <si>
    <t>PRESENTAR INFORME TRIMESTRAL DE COBERTURAS DE ATENCION DE AIEPI CLINICO EN CONSULTA EXTERNA, URGENCIAS Y CRECIMIENTO Y DESARROLLO DE LA IPS PUBLICA Y 5  PRIVADAS .</t>
  </si>
  <si>
    <t>Informes presentados</t>
  </si>
  <si>
    <t>Numero de Informes presentados</t>
  </si>
  <si>
    <t xml:space="preserve">REALIZAR 6 TALLERES EDUCATIVOS DIRIGIDOS  A  PADRES, MADRES Y CUIDADORES DE LOS HOGARES BURBUJITAS MAGICAS, GRUPAL SUEÑOS Y TRAVESURAS Y 4 HOGARES INDIVIDUALES SOBRE LA IMPLEMENTACION DEL AIEPI COMUNITARIO EN SIGNOS DE PELIGRO EN GENERAL, SIGNOS DE ALARMA DE TODAS LAS ENFERMEDADES Y PROBLEMAS DE SALUD OBJETO AIEPI,  (TENIENDO EN CUENTA EL PERFIL EPIDEMIOLOGICO DEL MUNICIPIO).
</t>
  </si>
  <si>
    <t>Talleres realizados</t>
  </si>
  <si>
    <t>Numero de talleres realizados</t>
  </si>
  <si>
    <t>91 NIÑOS DE LOS HOGARES DEL ICBF</t>
  </si>
  <si>
    <t xml:space="preserve">REALIZAR 6  ACTIVIDADES LUDICAS  DE DOS SESIONES CADA UNA DIRIGIDAS  A  PADRES, MADRES Y CUIDADORES DE LOS HOGARES BURBUJITAS MAGICAS,  SUEÑOS Y TRAVESURAS,  CRECIENDO, EMMANUEL, RATON MICKEY Y PITUFOS  SOBRE SIGNOS DE PELIGRO EN GENERAL, SIGNOS DE ALARMA DE  IRA, EDA Y OTITIS  Y MANEJO  EN CASA DE  ESTAS.  
</t>
  </si>
  <si>
    <t>Numero de actividades ludicas</t>
  </si>
  <si>
    <t>Numero de sesiones lúdicas realizadas</t>
  </si>
  <si>
    <t>REALIZAR DOS CURSOS DE AIEPI COMUNITARIO DE CUATRO HORAS CON EL GRUPO DE PROMOTORAS DE SALUD Y VACUNADORES DEL MUNICIPIO DONDE SE ESPECIFIQUE EL DILIGENCIAMIENTO DE LAS FICHAS Y EDUCACION QUE SE DEBE BRINDAR A LA COMUNIDAD SOBRE TEMAS DE AIEPI COMUNITARIO.</t>
  </si>
  <si>
    <t>cursos realizados</t>
  </si>
  <si>
    <t>Numero de cursos realizados</t>
  </si>
  <si>
    <t>10 PROMOTORAS DE SALUD Y 1 VACUNADORA</t>
  </si>
  <si>
    <t>COORDINAR CON LAS PROMOTORAS DE SALUD Y ACOMPAÑAR LAS VISITAS DE SEGUIMIENTO A NIÑOS MENORES DE 5 AÑOS REPORTADOS POR IPS PÚBLICA Y PRIVADAS, PROMOTORAS DE SALUD O HALLAZGOS DURANTE LA REVISION DE LAS HISTORIAS;  QUE PRESENTAN ENFERMEDADES A REPETICION Y SE ENCUENTREN EN SITUACION DE VULNERABILIDAD.(IRA ,EDA, DESNUTRICION, OTITIS, DISCAPACIDAD,DESPLAZADOS, Y OTRAS) MINIMO 30 NIÑOS.</t>
  </si>
  <si>
    <t>NIÑOS VISITADOS</t>
  </si>
  <si>
    <t>NUMERO DE NIÑOS VISITADOS</t>
  </si>
  <si>
    <t xml:space="preserve"> 31 MENORES VISITADOS</t>
  </si>
  <si>
    <t>REALIZAR 50 ACOMPAÑAMIENTOS DE SEGUIMIENTO, DOS POR CADA PROMOTORA  A LAS VISITAS REALIZADAS DE PRIMERA VEZ,  POR MEDIO DE LA OBSERVACION DIRECTA DE LA VISITA FAMILIAR, INCLUYENDO EL  DILIGENCIAMIENTO DE  LA FICHA AIEPI COMUNITARIO CON EL FIN DE VERIFICAR LA APLICACIÓN  ADECUADA  DE LA ESTRATEGIA. (SE DEBERA REGISTRAR DE FORMA COMPLETA LA FICHA ), REALIZAR PLAN DE MEJORAMIENTO DE ACUERDO A LO ENCONTRADO.</t>
  </si>
  <si>
    <t>ACOMPAÑAMIENTOS REALIZADAS</t>
  </si>
  <si>
    <t>NUMERO DE ACOMPAÑAMIENTOS REALIZADOS</t>
  </si>
  <si>
    <t>15 PROMOTORAS DE SALUD</t>
  </si>
  <si>
    <t>ENTREA DE AYUDAS DIDACTICAS ( 100 AFICHES  CALENDARIO) QUE CONTENGAN LOS SIGNOS DE PELIGRO DE LAS ENFERMEDADES PREVALENTE DE LA INFANCIA.</t>
  </si>
  <si>
    <t>CALENDARIOS ENTREGADOS</t>
  </si>
  <si>
    <t>NUMERO DE CALENDARIOS ENTREGADOS</t>
  </si>
  <si>
    <t>100 GESTANTES DEL MUNICIPIO</t>
  </si>
  <si>
    <t xml:space="preserve">RÉPORTAR EL REGISTRO MENSUAL  DE ATENCIÓN EN CRECIMIENTO Y  DESARROLLO EN MEDIO MAGNÉTICO DE ACUERDO A LO REPORTADO POR LAS IPS DEL MUNICIPIO. </t>
  </si>
  <si>
    <t>REPORTES REALIZADOS</t>
  </si>
  <si>
    <t>NUMERO DE REPORTES REALIZADOS</t>
  </si>
  <si>
    <t>5 IPS DEL MUNICIPIO</t>
  </si>
  <si>
    <t>REPORTAR  EL REGISTRO  MENSUAL  DE  IRA-ERA, EN MEDIO MAGNÉTICO REPORTADO POR IPS DEL MUNICIPIO</t>
  </si>
  <si>
    <t>RECOLECTAR Y CONDENSAR MENSUALMENTE EL AIEPI COMUNITARIO Y PRESENTAR EN MEDIO MAGNETICO LAS FICHAS COMUNITARIAS TOTALMENTE DILIGENCIADAS A LA SECRETARIA DE SALUD DEPARTAMENTAL</t>
  </si>
  <si>
    <t>MESES CONDENSADOS</t>
  </si>
  <si>
    <t>NUMERO DE MESES RECOLECTADOS</t>
  </si>
  <si>
    <t xml:space="preserve"> ENTREGA TRIMESTRAL A LA  SECRETARIA DE SALUD DEPARTAMENTAL DE LA EJECUCIÓN DEL POA CON SOPORTES DE CUMPLIMIENTO.  </t>
  </si>
  <si>
    <t>ENTREGAS REALIZADAS</t>
  </si>
  <si>
    <t>NUMERO DE ENTREGAS REALIZADAS</t>
  </si>
  <si>
    <t>PARTICIPAR  EN DOS COMITES DE POLITICA SOCIAL PARA TRATAR  TEMAS RELACIONADOS CON  INFANCIA  Y ARTICULAR CON LOS DIFERENTES ACTORES SOCIALES PARA TRABAJAR A FAVOR DE LA INFANCIA Y POTENCIALIZAR LA SALUD INTEGRAL  INFANTIL. (ICBF,RED UNIDOS, FAMILIAS EN ACCION, ALCALDIA, EDUCACION, SALUD,DESARROLLO SOCIAL, ETC.)</t>
  </si>
  <si>
    <t>COMITES EN LOS QUE SE PARTICIPÓ</t>
  </si>
  <si>
    <t>NUMERO DE COMITES EN LOS QUE SE PARTICIPO</t>
  </si>
  <si>
    <t xml:space="preserve"> ESTIMULAR Y APOYAR  LA CONFORMACIÓN DE ALIANZAS ESTRATÉGICAS ENTRE ENTIDADES PROMOTORAS DE SALUD (EPS) Y PRESTADORES DE SERVICIOS DE SALUD  (IPS) PÚBLICAS Y PRIVADAS PARA GARANTIZAR LA GESTIÓN  INTEGRADA DE AIEPI.  </t>
  </si>
  <si>
    <t>ALIANZAS ESTRATEGICAS REALIZADAS</t>
  </si>
  <si>
    <t>NUMERO DE ALIANZAS ESTRATEGICAS REALIZADAS</t>
  </si>
  <si>
    <t>DIMINUIR A CERO (0)  LA TASA DE MORTALIDAD POR  IRA EN NIÑOS MENORES DE 5 AÑOS</t>
  </si>
  <si>
    <t xml:space="preserve">FORMULAR DE FORMA INTERSECTORIAL EL PLAN OPERATIVO DE AIEPI (DE ACUERDO A LA HERRAMIENTA SUMINISTRADA POR EL MINISTERIO DE LA PROTECCION SOCIAL), CON ENTREGA DE AVANCES MENSUALES Y EL PRODUCTO FINAL EN EL SEGUNDO TRIMESTRE.
(VER  ANEXO: MATRIZ) </t>
  </si>
  <si>
    <t>DOCUMENTO POA AIEPI</t>
  </si>
  <si>
    <t>1 AVANCE</t>
  </si>
  <si>
    <t>NUMERO DE POAS AIEPI REALIZADOS</t>
  </si>
  <si>
    <t>MANTENER EN 0  LA TASA DE MORTALIDAD POR ENFERMEDAD DIARREICA AGUDA (EDA) EN MENORES DE 5 AÑOS</t>
  </si>
  <si>
    <t>EVALUAR A LAS IPS PÚBLICAS Y PRIVADAS DEL MUNICIPIO POR MEDIO DE LA REVISIÓN DE (10) HISTORIAS CLINICAS,(5 DE C Y D Y 5 DE URGENCIAS) EN LA IMPLEMENTACION DEL AIEPI CLINICO, PRESENTAR INFORME CON PLAN DE MEJORAMIENTO Y REALIZAR SEGUIMIENTO A LOS COMPROMISOS.</t>
  </si>
  <si>
    <t>IPS EVALUADAS</t>
  </si>
  <si>
    <t>NUMERO DE IPS EVALUADAS</t>
  </si>
  <si>
    <t>6 IPS DEL MUNICIPIO</t>
  </si>
  <si>
    <t>ALCANZAR EL 95% DE CUMPLIMIENTO EN LA EJECUCIÓN DE ACCIONES DE LA ESTRATEGIA DEL PLAN AMPLIADO DE INMUNIZACIONES - PAI .</t>
  </si>
  <si>
    <t>Realizar cinco  (05) monitoreos rápidos de coberturas de vacunación, según lineamientos de la SSC (Uno de Sarampión Rubeola y cuatro de  esquema regular) y entregarlos a la oficina de epidemiología, con recibido a satisfacción, dentro de los términos de oportunidad. Deben ser  externos.</t>
  </si>
  <si>
    <t>MONITOREOS REALIZADOS</t>
  </si>
  <si>
    <t>NUMERO DE MONITOREOS REALIZADOS</t>
  </si>
  <si>
    <t>Contratación de un pofesionel de enfermeria para apoyo en la realización de las actividades de gestión PAI</t>
  </si>
  <si>
    <t>PROFESIONALES CONTRATADOS</t>
  </si>
  <si>
    <t>Consolidar y analizar la información de coberturas de vacunación mediante el diligenciamiento trimestral del Anexo No. 3 PAI., e implementar plan de mejoramiento a evaluar trimestralmente.</t>
  </si>
  <si>
    <t>ANEXOS 3 REALIZADOS</t>
  </si>
  <si>
    <t>NUMERO DE ANEXOS 3 REALIZADOS</t>
  </si>
  <si>
    <t>Vigilar la oportuna entrega del informe mensual de vacunación de la IPS a la Secretaría de Salud de Cundinamarca Los 5 primeros días de cada mes, y realizar un informe consolidado municipal.</t>
  </si>
  <si>
    <t>INFORMES MENSUALES ENTREGADOS</t>
  </si>
  <si>
    <t>NUMERO DE INFORMES ENVIADOS</t>
  </si>
  <si>
    <t>Realizar seguimiento mensual a la cohorte de menores de 6  años  (responsables: Auxiliares de Salud Pública),  y verificar que se haya  realizado seguimiento a menores con esquema inadecuado o incompleto, mediante Anexo No. 4.</t>
  </si>
  <si>
    <t>SEGUIMIENTOS  REALIZADOS</t>
  </si>
  <si>
    <t>NUMERO DE SEGUIMIENTOS REALIZADOS</t>
  </si>
  <si>
    <t>Establecer metas de vacunación por EPS, ( Convida, Caprecom, Ecoopsos, Humana vivir, Solsalud) con base en la información de niños vacunados durante el 2011 y realizar seguimiento trimestral.</t>
  </si>
  <si>
    <t>EPS CON METAS DE VACUNACION ESTABLECIDAS</t>
  </si>
  <si>
    <t>NUMERO DE EPS CON METAS DE VACUNACION ESTABLECIDAS</t>
  </si>
  <si>
    <t xml:space="preserve">Realizar seguimiento a las alianzas estratégicas  planteadas  y Crear nuevas  alianzas estratégicas con Instituciones en pro de la niñez          (hogares de bienestar familiar, Instituciones educativas con menores de 6 años o guarderias; oficiales y privados,  primera infancia, etc)  Plantear como estrategia de intervención  una jornada de actualización de esquemas  y capacitación a cuidadores que genere acuerdo de notificación oportuna. </t>
  </si>
  <si>
    <t xml:space="preserve"> Actualizar el inventario de  cadena de frío en el municipio y monitorear que la IPS cuente con las condiciones óptimas que garanticen una infraestructura adecuada para la vacunación. Enviar actualización e informe a la SSC antes de Junio de 2012.</t>
  </si>
  <si>
    <t>INVENTARIOS REALIZADOS</t>
  </si>
  <si>
    <t>NUMERO DE INVENTARIOS REALIZADOS</t>
  </si>
  <si>
    <t>Realizar diligenciamiento mensual y seguimiento al tablero de control</t>
  </si>
  <si>
    <t>ACTUALIZACIONES DEL TABLERO DE CONTROL REALIZADAS</t>
  </si>
  <si>
    <t>Realizar 1 capacitacion de 4 horas a las promotoras de Salud y vacunadoras aplicando pretest y postest, de manera que se garantice el adecuado manejo de  las cohortes, seguimiento a esquemas  inadecuados o incompletos y  manejo acertado del carné de vacunación.</t>
  </si>
  <si>
    <t>CAPACITACIONES REALIZADAS</t>
  </si>
  <si>
    <t>Determinar la población a vacunar por base  de datos de SISVEN,  orientar a la población objeto (Menores de 6 años, embarazadas y MEF) a utilización del servicio con apoyo de las promotoras de Salud</t>
  </si>
  <si>
    <t>SENSOS REALIZADOS</t>
  </si>
  <si>
    <t>NUMERO DE SENSOS DE POBLACION A VACUNAR REALIZADOS</t>
  </si>
  <si>
    <t>Realizar   visitas de seguimiento, 1 de  asistencia tecnica, 1 seguimiento y 1 evaluación  la IPS Colsubsidio a fin de coordinar acciones entre el PIC y el POS</t>
  </si>
  <si>
    <t>VISITAS REALIZADAS</t>
  </si>
  <si>
    <t>1 IPS DEL MUNICIPIO</t>
  </si>
  <si>
    <t>Realizar  visitas de seguimiento, 1 de  asistencia tecnica, 1 seguimiento y 1 evaluación  la IPS pública a fin de coordinar acciones entre el PIC y el POS</t>
  </si>
  <si>
    <t>Realizar 3 capacitaciones al talento humano municipal (IPS publica y privada)</t>
  </si>
  <si>
    <t>37 PROFESIONALES DE SALUD DEL MUNICIPIO</t>
  </si>
  <si>
    <t>Coordinar  5 jornadas de vacunación e intensificacion de acuerdo a lineamiento</t>
  </si>
  <si>
    <t>JORNADAS DE VACUNACION COORDINADAS</t>
  </si>
  <si>
    <t>NUMERO DE JORNADAS DE VACUNACION COORDINADAS</t>
  </si>
  <si>
    <t xml:space="preserve"> 2 Seguimientos a las IPS San Luis y ESE, con el fin de verificar la  vacunación del recién nacido de acuerdo a lineamientos</t>
  </si>
  <si>
    <t>SEGUIMIENTOS REALIZADOS</t>
  </si>
  <si>
    <t>920 NIÑOS MENORES DE 1 AÑO</t>
  </si>
  <si>
    <t>Realizar 12 reuniones de padres de familia en los colegios donde se inició la vacunación con VPH, con el fin de capacitarlos  sobre la vacuna y sensibilizar ante la importancia de recibir las tres dósis.</t>
  </si>
  <si>
    <t>NUMERO DE REUNIONES REALIZADS</t>
  </si>
  <si>
    <t>PADRES DE FAMILIA DE 12 INSTITUCIONES EDUCATIVAS</t>
  </si>
  <si>
    <t>AUMENTAR AL 95% LA COBERTURA VACUNACION DE  NIÑOS MENORES DE 1 AÑO CON 3 DOSIS DE POLIO</t>
  </si>
  <si>
    <t>Perifoneo dos dias antes de cada jornada en todos los sectores del municipio.</t>
  </si>
  <si>
    <t>PERIFONEO REALIZADOS ANTES DE CADA JORNADA</t>
  </si>
  <si>
    <t>NUMERO DE JORNADAS  QUE SE REALIZA PERIFONEO DOS DIAS ANTES</t>
  </si>
  <si>
    <t>Realización de  100 afiches  de promoción de la vacunación que contengan espacio en blanco para mencionar hora y fecha de las jornadas y colocación de los mismos  en zonas estrategicas de cada vereda y barrio del Municipio y perifoneo dos días antes en todos las veredas del municipio.</t>
  </si>
  <si>
    <t>AFICHES REALIZADOS</t>
  </si>
  <si>
    <t>NUMERO DE AFICHES REALIZADOS</t>
  </si>
  <si>
    <t>Conformar  el Comité Municipal de Vacunación  mediante resolución o decreto y realizar una reunión  previa a cada jornada de vacunación, y a la intensificación SR  donde se traten temas relacionados con las coberturas administrativas, resultado de monitoreos de vacunación, reportes de coberturas con BCG, organización de las jornadas, barreras administrativas de las IPS. Presentar acta de reunión y planilla de asistencia.</t>
  </si>
  <si>
    <t>REUNIONES DEL COMITÉ PAI REALIZADAS</t>
  </si>
  <si>
    <t>NUMERO DE REUNIONES DEL COMITÉ PAI REALIZADAS</t>
  </si>
  <si>
    <t>AUMENTAR AL 95% LA COBERTURA DE VACUNACION DE  NIÑOS  DE 1 AÑO VACUNADOS CON DOSIS ÚNICA DE TRIPLE VIRAL.</t>
  </si>
  <si>
    <t>Realizar cinco (5) Jornadas Nacionales de Vacunación y demás que indique el Ministerio de la Protección Social y el Departamento de Cundinamarca, garantizando cuatro puestos de vacunación de acuerdo a evaluación del comité, los cuales deben incluir: Instalación, un vacunador y un anotador en cada puesto, insumos, transporte y apoyo logístico, informe (Anexo 2)</t>
  </si>
  <si>
    <t>JORNADAS DE VACUNACION REALIZADAS</t>
  </si>
  <si>
    <t>NUMERO DE JORNADAS DE VACUNACION REALIZADAS</t>
  </si>
  <si>
    <t>Contratación de seis  vacunadores,  1 por 6 meses,  1 por 3 meses y 4 durante  5  meses,   para realizar exclusivamente vacunación extramural (casa a casa) de zona rural y poblaciòn vulnerable y  apoyo de jornadas de vacunación  con VPH; 20 dósis  diarias como mínimo cada uno, de esquema regular, Mujeres en edad fertil,  gestantes y adulto mayor.   Presentar informe mensual de actividades realizadas de acuerdo a cronograma de trabajo asignado por la coordinación  PAI y de acuerdo a  cohorte de menores de 6 años  realizada por las promotoras de salud.</t>
  </si>
  <si>
    <t>MESES EN QUE HUBO VACUNADORES CONTRATADOS</t>
  </si>
  <si>
    <t>NUMERO DE MESES EN LOS QUE HUBO VACUNADORES CONTRATADOS</t>
  </si>
  <si>
    <t>Adquisición de insumos necesarios para la vacunación extramural realizada por las Auxiliares de Salud Pública (Guantes, Algodón, Guardianes, Gel antibacterial).</t>
  </si>
  <si>
    <t>INSUMOS ADQUIRIDOS</t>
  </si>
  <si>
    <t>NUMERO DE MESES EN LOS QUE HUBO INSUMOS PARA VACUNACION EXTRAMURAL</t>
  </si>
  <si>
    <t>PROMOVER EN LOS CAJIQUEÑOS CONDUCTAS DE AUTOCUIDADO QUE CONTRIBUYAN A MANTENER UNA SEXUALIDAD SANA, SATISFACTORIA, RESPONSABLE Y SEGURA</t>
  </si>
  <si>
    <t>PORCENTAJE DE EJECUCION DE LA ESTRATEGIA SALUD SEXUAL Y REPRODUCTIVA EN EL MUNICIPIO DE CAJICA</t>
  </si>
  <si>
    <t>6 IPS, 6 I.E.D., 734 gestantes, 1281 personas de la comunidad todas las edades.</t>
  </si>
  <si>
    <t>MANTENER EN 0 LA TASA DE MORTALIDAD POR CANCER DE SENO Y CUELLO UTERINO</t>
  </si>
  <si>
    <t>Jornada de movilización social para el adulto "QUE EL CANCER NO TE TOQUE"(Ca seno)  Presentar informe acorde a lineamientos de la prioridad. - 200 personas. (Incluye material para pancartas, Actividaddes artísticas durante la movilización, obra de teatro en punto de encuentro,  y sesion de actividad física)</t>
  </si>
  <si>
    <t xml:space="preserve">  Jornadas realizadas</t>
  </si>
  <si>
    <t>Número de Jornadas realizadas</t>
  </si>
  <si>
    <t>230 participantes</t>
  </si>
  <si>
    <t>Transporte a los usuarios  con diagnóstico de cáncer de cuello uterino, seno y próstata y positivos de alto grado, con un acompañante. Presentar informe de acuerdo a lineamientos</t>
  </si>
  <si>
    <t>pacientes transportados</t>
  </si>
  <si>
    <t>Numero de pacientes transportados</t>
  </si>
  <si>
    <t>1 Visita de verificación y 2 de Seguimiento a las personas que padecen cáncer de cuello uterino, seno y próstata y/o positivos de alto grado. Mínimo 23 personas.</t>
  </si>
  <si>
    <t>Visitas realizadas</t>
  </si>
  <si>
    <t>Numero de visitas realizadas</t>
  </si>
  <si>
    <t>13 pacientes de cáncer</t>
  </si>
  <si>
    <t>REDUCIR A 0 LA TASA DE MORTALIDAD MATERNA POR MIL</t>
  </si>
  <si>
    <t xml:space="preserve">Recolección, consolidación y análisis cuanti cualitativo de los kardex de gestantes y puerperas de promotoras y kardex de gestantes escolarizadas, Evaluar el Plan de Acción realizado en el primer trimestre frente a los hallazgos encontrados y socializar su avance  en la Jornada de Trabajo Intersectorial. Retroalimentar a las promotoras de acuerdo a los hallazgos mínimo: 1 Hora. Presentar informe acorde a lineamientos de la prioridad.          </t>
  </si>
  <si>
    <t>Trimestres consolidados</t>
  </si>
  <si>
    <t>Numero de trimestres consolidados</t>
  </si>
  <si>
    <t xml:space="preserve">734 gestantes del municipio, que pueden demandar servicios de consulta externa o urgencias  </t>
  </si>
  <si>
    <t>Monitorear trimestralmente la respuesta de las 6 instituciones educativas oficiales en ambas jornadas, hacia las estudiantes embarazadas, con el fin de denunciar expulsiones y demás atropellos, ante las entidades competentes y tomar medidades de intervención. Presentar informe de acuerdo a lineamientos de la prioridad.</t>
  </si>
  <si>
    <t>Monitoreos realizados</t>
  </si>
  <si>
    <t>Numero de monitoreos realizados</t>
  </si>
  <si>
    <t>Estudiantes de 6 Instituciones Educativas oficiales del municipio</t>
  </si>
  <si>
    <r>
      <t>Realizar  310 visitas domiciliarias integrales de verificación y seguimiento a gestantes de alto riesgo, inasistentes, adolescentes, casos de VIH, sifilis, puerperas por profesional de enfermería, de acuerdo a parametros. Presentar informe de acuerdo a lineamientos dados por la prioridad.                                                                                                                                                 135</t>
    </r>
    <r>
      <rPr>
        <sz val="6"/>
        <color indexed="10"/>
        <rFont val="Arial"/>
        <family val="2"/>
      </rPr>
      <t xml:space="preserve"> </t>
    </r>
    <r>
      <rPr>
        <sz val="6"/>
        <rFont val="Arial"/>
        <family val="2"/>
      </rPr>
      <t>gestantes de alto riesgo y 20 puerperas de alto riesgo.</t>
    </r>
  </si>
  <si>
    <t>número de visitas realizadas</t>
  </si>
  <si>
    <t>133 mujeres gestantes y puerperas</t>
  </si>
  <si>
    <t>Transporte para las gestantes de alto riesgo de acuerdo a parametros de la prioridad. Presentar Informe de acuerdo a lineamientos de la prioridad.</t>
  </si>
  <si>
    <t>gestantes transportadas</t>
  </si>
  <si>
    <t>numero de gestantes transportadas</t>
  </si>
  <si>
    <t>Realizar seguimiento a la elaboración, implementación, monitoreo y evaluación el Plan de Choque para la reducción de la mortalidad materna institucional, Plan de eliminación de sífilis y el programa de transmisión perinatal del VIH de acuerdo a parametros de la prioridad. Presentar informe de acuerdo a lineamientos dados por la prioridad. 1 IPS pública y 5 IPS privadas.</t>
  </si>
  <si>
    <t>Seguimientos realizados</t>
  </si>
  <si>
    <t>Numero de seguimientos realizados</t>
  </si>
  <si>
    <t>Desarrollar una Jornada Municipal de la Maternidad Saludable y segura, Madres y niños saludables en cundinamarca, de acuerdo a parametros de la prioridad. Desarrollar durante una semana como eventos centrales una jornada ludicopedagógica con participación de 120 gestantes y un foro intersectorial "La maternidad segura no es cuestión de 9 meses... es de toda una vida" Promover la vinculación de las EPS, con Jornadas en cada una  sobre los temas de derechos de las gestantes en el SGSSS y factores de riesgo/ factores protectores durante la gestación. Presentar informe por actividad, de acuerdo a lineamientos entregados por la prioridad.</t>
  </si>
  <si>
    <t>Jornadas realizadas</t>
  </si>
  <si>
    <t>numero de jornadas realizadas</t>
  </si>
  <si>
    <t>95 gestantes participantes</t>
  </si>
  <si>
    <t xml:space="preserve">Jornada de trabajo Intersectorial en Plan de Choque "Por amor a la vida y la responsabilidad mutua" con el fin de operativizar, monitorear y realizar seguimiento y evaluación al Plan de choque municipal,  de acuerdo a parametros de la prioridad. Con participación de las IPS y EPS del municipio. Presentar informes  acorde a lineamientos dados por la prioridad. </t>
  </si>
  <si>
    <t xml:space="preserve">Realizar y/o apoyar las visitas de campo de mortalidad materna y/o perinatal y notificar oportunamente los casos a la oficina de epidemiologia. Presentar informes de acuerdo a lineamientos de la prioridad. </t>
  </si>
  <si>
    <t>Visitas apoyadas</t>
  </si>
  <si>
    <t>Numero de visitas apoyadas</t>
  </si>
  <si>
    <t>AUMENTAR AL 90% LAS GESTANTES CON CUATRO CONTROLES PRENATALES O MÁS AL MOMENTO DEL PARTO</t>
  </si>
  <si>
    <t>Inclusión de las líneas de acción de SSR en la agenda del COVE, con el fin de realizar seguimiento al Plan Local de salud sexual y Reproductiva, Control Social de la Política Nacional y articular acciones entre los diferentes sectores. Presentar Informe acorde a lineamientos de la prioridad.</t>
  </si>
  <si>
    <t>Participaciones en COVE</t>
  </si>
  <si>
    <t>Numero de participaciones en COVE</t>
  </si>
  <si>
    <t>Seguimiento al monitoreo de cumplimiento de actividades contenidas en las normas tecnicas relacionadas con atención integral a la gestante, Planificación Familiar, Recién Nacido, Joven de 10 a 29 años, adulto mayor, (cáncer de cuello uterino, seno y próstata), población vulnerable (VIH). 1 IPS pública y 5 IPS privadas</t>
  </si>
  <si>
    <t>Usuarios de 1 IPS pública y 5 IPS privadas que demandan servicios de promoción y prevención  en el municipio</t>
  </si>
  <si>
    <t>MANTENER POR DEBAJO DE 7.86  LA TASA DE MORTALIDAD PERINATAL (POR 1.000)</t>
  </si>
  <si>
    <t>Realizar informe de gestión de aseguramiento, de las gestantes y recién nacidos no asegurados, acorde a lineamientos dados por la prioridad.</t>
  </si>
  <si>
    <t>Gestiones de aseguramiento realizadas</t>
  </si>
  <si>
    <t>Numero de gestiones para el aseguramiento realizadas</t>
  </si>
  <si>
    <t>4 gestantes no aseguradas</t>
  </si>
  <si>
    <t>REDUCIR  A 8% EL PORCENTAJE DE ADOLESCENTES QUE ESTÁN EN EMBARAZO</t>
  </si>
  <si>
    <t>Dos experiencisa de intercambio de saberes que permitan compartir conocimientos y vivencias, con la finalidad de atender las necesidades de salud relacionadas con el embarazo, parto y puerperio como las necesidades propias de la adolescente. Presentar informe de acuerdo a lineamientos dados por la prioridad. Con participación de gestantes escolarizadasd de las Instituciones Educativas.</t>
  </si>
  <si>
    <t>Experiencias  de Intercambio de saberes realizados</t>
  </si>
  <si>
    <t>Numero de experiencias de intercambio de saberes realizados</t>
  </si>
  <si>
    <t>21 gestantes participantes</t>
  </si>
  <si>
    <t>Presentación de obra de títeres  en  las instituciones educativas de preescolar Margarita Lozano de Cavelier, Acuarelas,  en la Fundación Santa Isabel, Jardín Infantil Colsubsidio  y Jardín Infantil Cafam  para los niños de 4 y 5 años; con la tematica de derechos de la infancia.</t>
  </si>
  <si>
    <t>Obras de titeres realizadas</t>
  </si>
  <si>
    <t>Numero de obras de titeres realizadas</t>
  </si>
  <si>
    <r>
      <t xml:space="preserve">1 Jornada ludicopedagógica con la tematica de reconocimiento corporal y cuidados  del cuerpo, en el marco de los derechos sexuales y reproductivos en las sede educativa Canelón, Coordinación con docentes de la Institución, para 100, </t>
    </r>
    <r>
      <rPr>
        <sz val="6"/>
        <color indexed="10"/>
        <rFont val="Arial"/>
        <family val="2"/>
      </rPr>
      <t xml:space="preserve"> </t>
    </r>
    <r>
      <rPr>
        <sz val="6"/>
        <rFont val="Arial"/>
        <family val="2"/>
      </rPr>
      <t>niños y niñas de 1 a 3.Actas de concertación e informe de la actividad.(Incluye materiales de apoyo y presentación artística)</t>
    </r>
  </si>
  <si>
    <t>120 menores participantes</t>
  </si>
  <si>
    <r>
      <t xml:space="preserve">1 Jornada ludicopedagógica con la tematica de reconocimiento corporal y cuidados  del cuerpo, en el marco de los derechos sexuales y reproductivos en las sede educativa Canelon, Capellanía, Rincón santo, Acuarelas y Rio Frio en  Coordinación con docentes de la Institución, para los </t>
    </r>
    <r>
      <rPr>
        <sz val="6"/>
        <color indexed="10"/>
        <rFont val="Arial"/>
        <family val="2"/>
      </rPr>
      <t xml:space="preserve"> </t>
    </r>
    <r>
      <rPr>
        <sz val="6"/>
        <rFont val="Arial"/>
        <family val="2"/>
      </rPr>
      <t>niños y niñas de  transición  a tercero. Actas de concertación e informe de la actividad.(Incluye materiales de apoyo: fotocopias, papel para decoración, pegantes, etc.)  20 talleres</t>
    </r>
  </si>
  <si>
    <t>626 menores participantes</t>
  </si>
  <si>
    <t>Evaluación al proyecto pedagogico de sexualidad y construcción de la ciudadanía en las Instituciones Educativas oficiales  del municipio. Presentar informes de acuerdo a lineamientos dados por la prioridad e informe de hallazgos encontreados</t>
  </si>
  <si>
    <t>Evaluaciones realizadas</t>
  </si>
  <si>
    <t>Numero de evaluacines realizadas</t>
  </si>
  <si>
    <t>Estudiantes de las 6 Instituciones educativas oficiales del Municipio</t>
  </si>
  <si>
    <r>
      <t xml:space="preserve">Implementar nuevo grupo de jóvenes líderes "conductores de vida" acorde a lineamientos de SSC </t>
    </r>
    <r>
      <rPr>
        <sz val="6"/>
        <rFont val="Arial"/>
        <family val="2"/>
      </rPr>
      <t xml:space="preserve">(I.E. Antonio Nariño) </t>
    </r>
    <r>
      <rPr>
        <sz val="6"/>
        <color indexed="8"/>
        <rFont val="Arial"/>
        <family val="2"/>
      </rPr>
      <t xml:space="preserve">a través de la realización de un curso de 20 horas con temáticas de Salud sexual y Reproductiva. </t>
    </r>
  </si>
  <si>
    <t>Grupos implementados</t>
  </si>
  <si>
    <t>Numero de grupos implementados</t>
  </si>
  <si>
    <t>20 adolescentes lideres del Colegio Antonio Nariño</t>
  </si>
  <si>
    <r>
      <t xml:space="preserve">Seguimiento a grupo de jóvenes líderes "conductores de vida" acorde a lineamientos de SSC </t>
    </r>
    <r>
      <rPr>
        <sz val="6"/>
        <rFont val="Arial"/>
        <family val="2"/>
      </rPr>
      <t xml:space="preserve">(I.E. Antonio Nariño) </t>
    </r>
    <r>
      <rPr>
        <sz val="6"/>
        <color indexed="8"/>
        <rFont val="Arial"/>
        <family val="2"/>
      </rPr>
      <t xml:space="preserve">a través de la realización de un curso de 4 horas con temáticas de Salud sexual y Reproductiva. </t>
    </r>
  </si>
  <si>
    <t>PROMOVER LA PREVENCIÓN DE VIH/SIDA EN LA POBLACION CAJIQUEÑA SEXUALMENTE ACTIVA</t>
  </si>
  <si>
    <t>Celebracion del día Mundial de lucha contra el SIDA, promoviendo las acciones de información para enfrentar la epidemia del SIDA, mediante actividades de formación lúdica y pedagógica. De acuerdo a lineamientos de la prioridad. 150 asistentes como mínimo. (Incluye conferencista)</t>
  </si>
  <si>
    <t>Celebraciones realizadas</t>
  </si>
  <si>
    <t>Numero de celebraciones realizadas</t>
  </si>
  <si>
    <t>Verificar a través de kardex de gestantes acceso y oportunidad de exámenes de VIH/SIDA a las gestantes visitadas, remisión a servicios e informe a IPS. Evaluación en Plan de Choque intersectorial.</t>
  </si>
  <si>
    <t>Verificaciones realizadas</t>
  </si>
  <si>
    <t>Numero de verificaciones realizadas</t>
  </si>
  <si>
    <t>Prejornada de Sensibilización frente a participación en el día mundial de la Lucha contra el SIDA, con  participación de estudiantes de los grados décimo y Once del Colegio  Pablo Herrera.     ( 60  estudiantes) Incluye  entrega de preservativos de la  SSC</t>
  </si>
  <si>
    <t>Prejornadas realizadas</t>
  </si>
  <si>
    <t>Numero de prejornadas realizadas</t>
  </si>
  <si>
    <t>48 personas en edad fertil participantes</t>
  </si>
  <si>
    <t>Reunion con directivos de policia y sensibilización de personal para que dentro de su Plan de promoción de la salud, incentiven la demanda de asesoría y pruebas para detección de VIH, así como la utilización y uso correcto del condón.</t>
  </si>
  <si>
    <t>Reuniones realizadas</t>
  </si>
  <si>
    <t>Numero de reunines realizadas</t>
  </si>
  <si>
    <t>11 Policias de la estación de Cajicá</t>
  </si>
  <si>
    <t>Seguimiento a la revision del plan  de promoción de salud sexual y reproductiva con directivos de policia con el fin de evaluar el impacto y cumplimiento de compromisos de la primera reunión.</t>
  </si>
  <si>
    <t>FORTALECER EN LA POBLACION CAJIQUEÑA LA PREVENCIÓN DE CANCERES E INFECCIONES DE TRANSMISION SEXUAL</t>
  </si>
  <si>
    <t>Jornadas de atención al adulto mayor "Tu también tienes derecho",  en coordinación con las IPS  y Club Edad de Oro.  Presentar Informe acorde a lineamientos dados por la prioridad.  - La jornada se llevará a cabo en dos momentos, sensibilización, toma de muestras y entrega de resultados /  150.</t>
  </si>
  <si>
    <t>Sensibilización a farmaceutas y comunidad (40 Personas) con el fin de fomentar el uso seguro y racional de los medicamentos con énfasis en métodos de Planificación familiar, manejo y tratamiento para las ITS, así como advertir los riesgos de la automedicación durante la Gestación. Informe de acuerdo a lineamientos.</t>
  </si>
  <si>
    <t>Sensibilizaciones realizadas</t>
  </si>
  <si>
    <t>Numero de sensibilizacioes  realizadas</t>
  </si>
  <si>
    <t>40 personas entre farmaceutas y comunidad en general</t>
  </si>
  <si>
    <t xml:space="preserve">Jornada de sexualidad sana, responsable y segura con adolescentes, planificación familiar, ITS, VIH, SIDA y sexualidad con enfoque de género, valores y  autoestima con estudiantes de la Institucion Educativa San Gabriel, coordinación con IPS y EPS para Instalación de STAND de asesoría grupal en Planificación Familiar. Presentar Informe de acuerdo a lineamientos dados por la prioridad. Incluye presentación artística. </t>
  </si>
  <si>
    <t>113 participantes</t>
  </si>
  <si>
    <t>7 talleres a hombres y mujeres  mayores de 45 años relacionados con el climaterio, autocuidado y sexualidad en el adulto mayor, prevención de ITS y uso adecuado de medicamentos. Presentar informe acorde a lineamientos de la prioridad. (150 ASISTENTES ).</t>
  </si>
  <si>
    <t>60 personas mayores de 45 años participantes</t>
  </si>
  <si>
    <t>Actualizar Línea de base de Salud Sexual y Reproductiva 2011 y situación actual. Presentar informe de acuerdo a lineamientos de la prioridad.</t>
  </si>
  <si>
    <t>Lineas de base realizadas</t>
  </si>
  <si>
    <t>Numero de lineas de base realizadas</t>
  </si>
  <si>
    <t>PROMOVER LA IMPLEMENTACION DE LA ESTRATEGIA INSTITUCIONES EDUCATIVAS LIBRES DE HUMO EN LOS GRADOS QUINTO DE LAS INSTITUCIONES EDUCATIVAS , CAPELLANIA Y CANELON</t>
  </si>
  <si>
    <t>120 MENORES DE BASICA PRIMARIA</t>
  </si>
  <si>
    <t>ACTIVIDAD DE MOVILIZACION  MASIVA CON EL FIN DE  CELEBRAR EL DIA MUNDIAL DE LA LUCHA CONTRA EL TABACO, EL 31 DE MAYO, ACOOMPAÑADO DE UNA COMPARSA CON LA PARTICIPACION DEL COLEGIO ANTONIO NARIÑO , PREVIA ORGANIZACIÓN .</t>
  </si>
  <si>
    <t>MOVILIZACIONES REALIZADAS</t>
  </si>
  <si>
    <t>NUMERO DE MOVILIZACIONES REALIZADAS</t>
  </si>
  <si>
    <t>PROMOCION DE LA SALUD Y PREVENCION DE RIESGOS A TRAVES  DE LA GENERACION DE ESTILOS DE VIDA SALUDABLES Y SALUD ORAL, CONTRIBUYENDO A MEJORAR LA CALIDAD DE VIDA DE LOS CAJIQUEÑOS Y CAJIQUEÑAS</t>
  </si>
  <si>
    <t>No de programas de Estilos de vida saludable implementados en el municipio</t>
  </si>
  <si>
    <t>COORDINADORA DE SALUD PUBLICA</t>
  </si>
  <si>
    <t>PROMOVER ESTILOS DE VIDA SALUDABLES MEDIANTE EL DESARROLLO DEL 95% DE  SESIONES DE ACTIVIDAD FÍSICA PROGRAMADAS PARA ESCOLARES, ADOLESCENTES, ADULTOS Y ADULTO MAYOR.</t>
  </si>
  <si>
    <t>Realizar sesiones de actividad física,dirigida a menores escolares de básica primaria  de la I.E.D: Canelón (2 cursos), San Gabriel (3 cursos), La Cumbre, Manas y Fundación Santa Isabel (2 grupos) 6 sesiones por curso. 78 sesiones</t>
  </si>
  <si>
    <t>720 MENORES DE BASICA PRIMARIA</t>
  </si>
  <si>
    <t>COORDINADORA DE  SALUD PUBLICA</t>
  </si>
  <si>
    <t>Realizar dos sesiónes de actividad física semanal  para  la comunidad en general, de los sectores Canelón, Aguanica, Tairona, Chuntame, Misterio, Granjitas, Rincon santo  y Capellanía. Total 184 sesiones actividad física. Minimo 15 personas por actividad. (Incluye sonido y gestión de salon comunal)</t>
  </si>
  <si>
    <t>585 PERSONAS DE LA COMUNIDAD</t>
  </si>
  <si>
    <t>Realizar dos sesiones de actividad física con población desplazada o vulnerable</t>
  </si>
  <si>
    <t>30 PERSONAS EN SITUACION DE DESPLAZAMIENTO</t>
  </si>
  <si>
    <t>Realizar una Jornada saludable con  población desplazada .(reunión coordinación con red juntos- familias en acción y personería) incluye  caminata ecológica, calentamiento y estiramiento, sesión educativa sobre nutrición. (informe de actividad)</t>
  </si>
  <si>
    <t>Realizar cuatro Ciclo paseo con comunidad en general con el fin de  promover estilos de vida saludable y seguridad ciudadana.  (100 personas como mínimo por actividad)</t>
  </si>
  <si>
    <t>CICLOPASEOS REALIZADOS</t>
  </si>
  <si>
    <t>NUMERO DE CICLOPASEOS REALIZADOS</t>
  </si>
  <si>
    <t>150 PERSONAS DE LA COMUNIDAD EN GENERAL</t>
  </si>
  <si>
    <t>Realizar Tres Jornadas saludables con  población en general. Incluye  caminata ecológica, calentamiento y estiramiento, sesión educativa sobre nutrición. (informe de actividad) (100 personas como mìnimo por actividad)</t>
  </si>
  <si>
    <t>EJERCER VIGILANCIA Y BRINDAR ASISTENCIA TÉCNICA A 6 IPS DEL MUNICIPIO EN ACCIONES DE PROMOCIÓN Y PREVENCIÓN EN GUIAS DE ATENCIÓN  RELACIONADAS CON ENFERMEDADES CRÓNICAS</t>
  </si>
  <si>
    <t>Realizar asistencia técnica a través de visitas a IPS públicas (1)  privadas (5) del municipio en:                                              Seguimiento y evaluación de acciones del programa de Promocion y Prevención en componentes tales como: Guías de atención de hipertensos y diabeticos mediante la revisión de 7 HC, kardex de  seguimiento, consultorios de PyP, actividades grupales (Club de crónicos), énvio de información de indicadores de crónicos al ente territorial y entrega oportuna de medicamentos.        -Seguimiento a la implementacion de l modelo preventivo de ERC.                            -Seguimiento a la implementación del modelo de leucemia aguda pediátrica y búsqueda activa institucional BAI por medio de RIPS y consolidados de consultas de diagnósticos diferenciales y confirmados de LAP</t>
  </si>
  <si>
    <t>ASISTENCIAS TECNICAS REALIZADAS</t>
  </si>
  <si>
    <t>NUMERO DE ASISTENCIAS TECNICAS REALIZADAS</t>
  </si>
  <si>
    <t>10 IPS DEL MUNICIPIO</t>
  </si>
  <si>
    <t>Fortalecer el sistema de información mediante la recepción y envio mensual a la SSC de 4 informes de indicadores de enfermedades crónicas correspondientes a la IPS pública e IPS privadas.</t>
  </si>
  <si>
    <t>INFORMES ENVIADOS</t>
  </si>
  <si>
    <t>Elaborar y radicar en la Secretaría de Salud 1 informe trimestral de activvidades ejecutadas en la prioridad EVS. Y garantizar la papeleria y duplicación de formatos</t>
  </si>
  <si>
    <t>MANTENER Y REALIZAR SEGUIMIENTO A LA ESTRATEGIA ESCUELAS SALUDABLES EN 6 INSTITUCIONES  EDUCATIVAS DEL MUNICIPIO.</t>
  </si>
  <si>
    <t>Conformación de  comité municipal de entornos saludables</t>
  </si>
  <si>
    <t>COMITÉ MUNICIPAL CONFORMADO</t>
  </si>
  <si>
    <t>NUMERO DE COMITES MUNICIPALES CONFORMADOS</t>
  </si>
  <si>
    <t>ESTUDIANTES  DE 10 ESCUELAS SALUDABLES</t>
  </si>
  <si>
    <t>Conformar o reactivar 10 comites gestores.</t>
  </si>
  <si>
    <t>COMITES GESTORES CONFORMADOS</t>
  </si>
  <si>
    <t>NUMERO DE COMITES GESTORES CONFORMADOS</t>
  </si>
  <si>
    <t>Realizar y entregar cronogramas de trabajo con los comites gestores.</t>
  </si>
  <si>
    <t>CRONOGRAMAS ENTREGADOS</t>
  </si>
  <si>
    <t>NUMERO DE CRONOGRAMAS ENTREGADOS</t>
  </si>
  <si>
    <t>Realizar diagnostico de la situacion actual por escuela y seguimiento a las del semestre anterior</t>
  </si>
  <si>
    <t>DIAGNOSTICOS REALIZADOS</t>
  </si>
  <si>
    <t>Canalizar a los servicios de salud 710 escolares de las escuelas saludables</t>
  </si>
  <si>
    <t>ESCOLARES CANALIZADOS</t>
  </si>
  <si>
    <t>NUMERO DE ESCOLARES CANALIZADOS</t>
  </si>
  <si>
    <t>Realizar censos escolares</t>
  </si>
  <si>
    <t>CENSOS REALIZADOS</t>
  </si>
  <si>
    <t>NUMERO DE CENSOS REALIZADOS</t>
  </si>
  <si>
    <t>Realizacion de 360 fichas saludables</t>
  </si>
  <si>
    <t>FICHAS SALUDABLES REALIZADAS</t>
  </si>
  <si>
    <t>NUMERO DE FICHAS SALUDABLES REALIZADAS</t>
  </si>
  <si>
    <t>Realizar el perfil de morbilidad a partir de las fichas saludables</t>
  </si>
  <si>
    <t>DOCUMENTOS REALIZADOS</t>
  </si>
  <si>
    <t>NUMERO DE DOCUMENTOS REALIZADOS</t>
  </si>
  <si>
    <t>Realizar reunion de sensibilización de padrs de familia sobre los hallazgos encontrados</t>
  </si>
  <si>
    <t>SENSIBILIZACIONES REALIZADOS</t>
  </si>
  <si>
    <t>NUMERO DE SENSIBILIZACIONES REALIZADAS</t>
  </si>
  <si>
    <t>capacitaciones en habitos higienicos y aplicación de ivermectina</t>
  </si>
  <si>
    <t>Jornadas de aseo por Institución educativa</t>
  </si>
  <si>
    <t>JORNADAS DE ASEO REALIZADAS</t>
  </si>
  <si>
    <t>NUMERO DE JORNADAS DE ASEO REALIZADAS</t>
  </si>
  <si>
    <t>Realizacion de talleres de primeros auxilios</t>
  </si>
  <si>
    <t>Capacitación  en derechos y deberes por medio de titeres</t>
  </si>
  <si>
    <t>Presentar informe trimestral de la estrategia</t>
  </si>
  <si>
    <t>INFORMES PRESENTADOS</t>
  </si>
  <si>
    <t>NUMERO DE INFORMES PRESENTADOS</t>
  </si>
  <si>
    <t>Realizar festival de nuestra amiga el agua</t>
  </si>
  <si>
    <t>FETIVALES REALIZADOS</t>
  </si>
  <si>
    <t>NUMERO DE FESTIVALES REALIZADOS</t>
  </si>
  <si>
    <t xml:space="preserve">CONTRIBUIR AL MEJORAMIENTO DE LA SALUD ORAL DE LOS CAJIQUEÑOS A TRAVÉS DE LA EJECUCION DEL 95%  DE LAS ACTIVIDADES DE PROMOCIÓN Y PREVENCIÓN </t>
  </si>
  <si>
    <t>Desarrollar 90 se siones educativas de diferente indole  con el fin de capacitar en hábitos higiéncos saludables a menores escolarizados de básica primaria, adolescentes, adultos, gestantes y adultos mayores</t>
  </si>
  <si>
    <t>1163 PERSONAS  DE LA COMUNIDAD</t>
  </si>
  <si>
    <t>Capacitacion al recurso humano que interviene en salud bucal en norma tecnica 412</t>
  </si>
  <si>
    <t>50 PROFESINALES DE SALUD</t>
  </si>
  <si>
    <t>Formular, adoptar y evaluar la política para la reorientación de los servicios de salud bucal</t>
  </si>
  <si>
    <t>POLITICAS REALIZADAS</t>
  </si>
  <si>
    <t>NUMERO DE POLITICAS REALIZADAS</t>
  </si>
  <si>
    <t>Recolección mensual de información de pacientes con fluorosis de 14 consultorios odontologicos</t>
  </si>
  <si>
    <t>RECOLECCIONES REALIZADAS</t>
  </si>
  <si>
    <t>NUMERO DE RECOLECCIONES REALIZADAS</t>
  </si>
  <si>
    <t>Realizar seguiiento ASIS  al indicador centinela de fluorosis con el fin de establecer acciones preventivas</t>
  </si>
  <si>
    <t>SEGUIMIENTOS  ASIS REALIZADOS</t>
  </si>
  <si>
    <t>NUMERO DE SEGUIMIENTOS ASIS REALIZADOS</t>
  </si>
  <si>
    <t>Diagnostico previo de la morbilidad oral del municipio a partir de los datos reportados por las IPS</t>
  </si>
  <si>
    <t>DESARROLLAR LA ESTRATEGIA DE ALIMENTACION Y NUTRICION EN EL MUNICIPIO DE CAJICA</t>
  </si>
  <si>
    <t>PORCENTAJE DE EJECUCION DE LA ESTRATEGIA  DE ALIMENTACION Y NUTRICION</t>
  </si>
  <si>
    <t xml:space="preserve">IMPLEMENTACIÓN Y DESARROLLO DE LA POLÍTICA PÚBLICA DE SEGURIDAD ALIMENTARIA Y NUTRICIONAL EN EL MUNICIPIO DE CAJICÁ. </t>
  </si>
  <si>
    <t>REALIZAR UNA REUNION DE REACTIVACION DEL COMITÉ SAN</t>
  </si>
  <si>
    <t xml:space="preserve">ORGANIZAR Y LIDERAR 6 MESAS DE TRABAJO CON    EL COMITÉ SAN PARA  LA CONSTRUCCION DE LA   PMSAN  QUE  CUMPLA CON LOS REQUISITOS SEGÚN   LA METODOLOGIA ESTABLECIDA PARA LA ELABORACION DE PLANES TERRITORIALES DE SAN  
</t>
  </si>
  <si>
    <t>MESAS DE TRABAJO REALIZADAS</t>
  </si>
  <si>
    <t>NUMERO DE MESAS DE TRABAJO REALIZADAS</t>
  </si>
  <si>
    <t>CONSOLIDAR LA INFORMACION RECOLECTADA EN LAS MESAS DE TRABAJO Y ELABORAR LA POLITICA</t>
  </si>
  <si>
    <t>POLITICA ELABORADA</t>
  </si>
  <si>
    <t>NUMERO DE POLITICAS ELABORADAS</t>
  </si>
  <si>
    <t>ADOPTAR Y ADAPTAR LA POLITICA DE SEGURIDAD ALIMENTARIA Y NUTRICIONAL DE ACUERDO A LINEAMIENTOS  DE LA GOBERNACIÓN DE CUNDINAMARACA</t>
  </si>
  <si>
    <t>AVANCE ENTREGADO</t>
  </si>
  <si>
    <t>NUMERO DE AVANCES ENTREGADOS</t>
  </si>
  <si>
    <t>FORTALECER EL SISTEMA DE VIGILANCIA ALIMENTARIA Y NUTRICIONAL - SISVAN DEL MUNICIPIO, REPORTANDO 9000 DATOS ANUALES  AL SISTEMA</t>
  </si>
  <si>
    <t>REALIZAR TAMIZAJE NUTRICIONAL A 3.000 ESCOLARES DE LAS INSTITUCIONES EDUCATIVAS  OFICIALES DEL MUNICIPIO, CON COORDINACION Y ACOMPAÑAMIENTO DE NUTRICIONISTA Y APOYO DE PROMOTORAS DE SALUD.</t>
  </si>
  <si>
    <t>ESCOLARES TAMIZADOS</t>
  </si>
  <si>
    <t>NUMERO DE ESCOLARES TAMIZADOS</t>
  </si>
  <si>
    <t>1602 ESCOLARES TAMIZADOS</t>
  </si>
  <si>
    <t xml:space="preserve">DIGITAR Y NOTIFICAR  AL SISVAN EL 30%DE  LOS MENORES DE 20 AÑOS, 100% DE LAS GESTANTES Y MAYORES DE 20 AÑOS A DEMANDA ( 6.000 DATOS) Y  HACER SEGUIMIENTO A UNIDADES NOTIFICADORAS SIN REPORTE OPORTUNO. </t>
  </si>
  <si>
    <t>DATOS DIGITADOS</t>
  </si>
  <si>
    <t>NUMERO DE DATOS DIGITADOS</t>
  </si>
  <si>
    <t xml:space="preserve">REALIZAR  SEGUIMIENTO MENSUAL PARA ASESORIA Y REVISION DE CALIDAD DEL DATO Y ADECUADO DILIGENCIAMIENTO DE PLANILLAS SISVAN A UNIDADES NOTIFICADORAS ANTES DE SU DIGITACION, REPORTAR OPORTUNAMENTE A LA ALCALDIA </t>
  </si>
  <si>
    <t>REALIZAR UNA CAPACITACION EN TECNICA ADECUADA DE TOMA DE DATOS ANTROPOMÉTRICOS</t>
  </si>
  <si>
    <t>10 PROMOTORAS DE SALUD</t>
  </si>
  <si>
    <t xml:space="preserve">REALIZAR DOS  INFORMES DE  ANALISIS DE LA SITUACION NUTRICIONAL,  DEL AÑO 2012, SEGÚN LOS LINEAMIENTOS ENTREGADOS .POR LA PRIORIDAD Y  PARTICIPACION EN UN CONSEJO DE POLÍTICA SOCIAL COMPOS PRESENTANDO LA SITUACION NUTRICIONAL DEL MUNICIPIO ACTUALIZADA.
</t>
  </si>
  <si>
    <t>INFORMES REALIZADOS</t>
  </si>
  <si>
    <t>NUMERO DE INFORMES REALIZADOS</t>
  </si>
  <si>
    <t>PROMOVER HABITOS NUTRICIONALES SALUDABLES EN TODA LA POBLACION CAJIQUEÑA</t>
  </si>
  <si>
    <t xml:space="preserve">REALIZAR  UNA VISITA INICIAL A 15 RESTAURANTES ESCOLARES Y A 12 CASETAS ESCOLARES Y 10 SEGUIMIENTO EN  10 SEDES EDUCATIVAS  OFICIALES  A  LOS RESTAURANTES ESCOLARES  Y CASETAS DE EXPENDIO DE ALIMENTOS (5) ,  PARA VERIFICAR QUE CUMPLAN CON LOS REQUISITOS ESTABLECIDOS PARA MANIPULACIÓN Y EXPENDIO DE ALIMENTOS. (VISITA CONJUNTA CON SANEAMIENTO BASICO Y CON ENTREGA DE PLAN DE MEJORAMIENTO). </t>
  </si>
  <si>
    <t>NUMERO DE VISITAS REALIZAADAS</t>
  </si>
  <si>
    <t>ESTUDIANTES DE 10 INSTITUCIONES EDUCATIVAS OFICIALES</t>
  </si>
  <si>
    <t>REALIZAR UN CLUB DE COCINA ENSEÑANDO LA PREPARACION DE UNA ENSALADA SALUDABLE</t>
  </si>
  <si>
    <t>CLUBS DE COCINA REALIZADOS</t>
  </si>
  <si>
    <t>NUMERO DE CLUBS DE COCINA REALIZADOS</t>
  </si>
  <si>
    <t>25 PERSONAS DE COMUNIDAD EN GENERAL</t>
  </si>
  <si>
    <t xml:space="preserve">CAPACITAR A LOS MENORES DE BASICA PRIMARIA (3 A 5)  DE LAS INSTITUCIONES EDUCATIVAS   MISTERIO, GRANJITAS, RINCON SANTO, CANELON, EN EL TREN DE LA ALIMENTACION Y HABITOS NUTRICIONALES  SALUDABLES  MEDIANTE ACTIVIDAD LUDICOPEDADOGICA (16 TALLERES) </t>
  </si>
  <si>
    <t>ESTUDIANTES DE TRES INSTITUCIONES EDUCATIVAS DE BASICA PRIMARIA</t>
  </si>
  <si>
    <t>REALIZAR 14 TALLERES TEORICOPRACTICOS SOBRE ELABORACION DE PREPARACIONES SALUDABLES Y ALIMENTACION SALUDABLE DIRIGIDOS A ADULTOS MAYORES DEL CLUB EDAD DE ORO (25 PERSONAS  POR TALLER). 30% DEL RECURSO PARA INSUMOS.</t>
  </si>
  <si>
    <t>361 ADULTOS MAYORES</t>
  </si>
  <si>
    <t>REALIZAR 4 TAMIZAJES NUTRICIONALES Y 4 CAPACITACIONES A LOS BENEFICIARIOS DE LOS PROGRAMAS DE COMPLEMENTACION y SUPLEMENTACIÓN ALIMENTARIA Y NUTRICIONAL QUE SE DESARROLLAN EN EL MUNICIPIO</t>
  </si>
  <si>
    <t>TAMIZAJES REALIZADOS</t>
  </si>
  <si>
    <t>NUMERO DE TAMIZAJES REALIZADOS</t>
  </si>
  <si>
    <t>127 INTEGRANTES DEL PROGRAMA CRECER</t>
  </si>
  <si>
    <t>REALIZAR 14 VISITAS DE SEGUIMIENTO  Y CAPACITACION A LOS RESTAURANTES POPULARES QUE INICIARON PROCESO PARA CERTIFICACION  PARA VERIFICAR QUE CUMPLAN CON LOS REQUISITOS ESTABLECIDOS EN EL  PROTOCOLO PARA RESTAURANTES POPULARES SALUDABLES . COORDINAR CERTIFICACION DE ACUERDO CON  LINEAMIIENTOS ENTREGADOS POR LA PRIORIDAD.</t>
  </si>
  <si>
    <t>7 RESTAURANTES POPULARES</t>
  </si>
  <si>
    <t>REALIZAR 5 CAPACITACIONES EN PREPARACION DE LONCHERAS SALUDABLES  A PADRES DE FAMILIA  DE LOS COLEGIOS  LICEO SAN CARLOS, NUEVO HORIZONTE, SAN ISIDRO LABRADOR,  COLOMBO HISPANO  Y EMILIO SOTOMAYOR. (INCLUYE ENTREGA DE MATERIAL INFORMATIVO Y DE REFUERZO)</t>
  </si>
  <si>
    <t>PADRES DE FAMILIA DE 3 INSTITUCIONES EDUCATIVAS DEL SECTOR PRIVADO</t>
  </si>
  <si>
    <t xml:space="preserve">REALIZAR 6 SESIONES DE PREVENCION DE ENFERMEDADES CRONICAS NO TRANSMISIBLES (HIPERTENSION,  DIABETES, HIPERLIPIDEMIAS Y ACCIDENTES CARDIO VASCULARES) , CON POBLACIÓN ADULTO MAYOR. (25 PERSONAS POR ACTIVIDAD)
</t>
  </si>
  <si>
    <t>149 ADULTOS MAYORES</t>
  </si>
  <si>
    <t>REALIZAR REFERENCIA Y CONTRAREFERENCIA MENSUAL DE LOS CASOS DE MALNUTRICION DETECTADOS POR SISVAN EN EL MUNICIPIO, REALIZAR SEGUIMIENTO DE LAS ACCIONES APLICADAS POR LA IPS A ESTOS PACIENTES, VERIFICAR SU REPORTE EN EL SIVIGILA Y LLEVAR MENSUALMENTE LOS HALLAZGOS AL COMITE DE SALUD PUBLICA</t>
  </si>
  <si>
    <t>45 PERSONAS REPORTADAS</t>
  </si>
  <si>
    <t>REDUCIR A 7% LA PREVALENCIA  DE DESNUTRICIÓN GLOBAL EN MENORES DE 5 AÑOS</t>
  </si>
  <si>
    <t>ESTA ACTIVIDAD SOLO CUENTA CON ACTIVIDADES ESPECIFICAS  DESDE EL AÑO 2013</t>
  </si>
  <si>
    <t>REDUCIR A 13 % LA PREVALENCIA  DE DESNUTRICIÓN  CRÓNICA O RETRASO EN TALLA EN MENORES DE 5 AÑOS</t>
  </si>
  <si>
    <t>REALIZAR SENSIBILIZACION EN LA IMPORTANCIA DE LA GARANTIA DEL DERECHO A LA ALIMENTACION SALUDABLE PARA NIÑOS Y NIÑAS MENORES DE DOS AÑOS DIRIGIDA A DOS EMPRESAS DEL MUNICIPIO</t>
  </si>
  <si>
    <t>SENSIBILIZACIONES REALIZADAS</t>
  </si>
  <si>
    <t>MADRES LACTANTES DE DOS EMPRESAS DEL SECTOR FORMAL</t>
  </si>
  <si>
    <t>DISMINUIR A 14.07% EL PORCENTAJE DE  NIÑOS CON BAJO PESO AL NACER</t>
  </si>
  <si>
    <t>REALIZAR 9  CAPACITACIONES  DIRIGIDA A  GESTANTES  QUE ASISTAN AL CURSO PSICOPROFILACTICO,  (HPJC , CAFAM, COLSUBSIDIO Y COODONTOLOGOS)  SOBRE ALIMENTACION DE LA GESTANTE  PARA REDUCIR LA TASA DE BAJO PESO AL NACER Y PROMOCIONAR LA LACTANCIA MATERNA EXCLUSIVA.  (15 GESTANTES COMO MINIMO POR SESION)</t>
  </si>
  <si>
    <t>114 MUJERES GESTANTES</t>
  </si>
  <si>
    <t>ESTABLECER EN 2.2 MESES LA MEDIANA DE LACTANCIA  MATERNA EXCLUSIVA</t>
  </si>
  <si>
    <t xml:space="preserve">SEGUIMIENTO  EN DOMICILIO A  120  PUERPERAS Y LACTANTES (HASTA 3 MESES DEL NACIMIENTO DEL BEBE), PARA PROMOVER LACTANCIA MATERNA EXCLUSIVA Y EL CONTROL DE CRECIMIENTO Y DESARROLLO. DISEÑAR FORMATO DE RECOLECCION DE INFORMACION  CUALI-CUANTITATIVA  PARA EVALUAR FACTORES DE RIESGO Y PROTECTORES  DE LA LACTANCIA, EVALUAR MANEJO Y ESTABLECER  COMPROMISOS. NOTIFICAR LOS CASOS A LA IPS  </t>
  </si>
  <si>
    <t>131 PUERPERAS Y SUS BEBES</t>
  </si>
  <si>
    <t>APOYAR  LA ESTRATEGIA IAMI INTEGRAL EN LA  ESE  HOSPITAL JORGE CAVELIER MEDIANTE CAPACITACION A LOS FUNCIONARIOS SOBRE LA ESTRATEGIA (2 JORNADAS DE 4 HORAS CADA UNA)</t>
  </si>
  <si>
    <t>USUARIOS DE LA IPS PUBLICA DEL MUNICIPIO</t>
  </si>
  <si>
    <t>CELEBRACION DE LA JORNADA DE LA LACTANCIA MATERNA Y CONCURSO DEL BEBE SALUDABLE</t>
  </si>
  <si>
    <t>CELEBRACIONES REALIZADAS</t>
  </si>
  <si>
    <t>NUMERO DE CELEBRACIONES REALIZADAS</t>
  </si>
  <si>
    <t>85 BEBES PARTICIPANTES</t>
  </si>
  <si>
    <t>ORGANIZAR REUNIONES SECTORIALES PARA RECONFORMACION DE 10 GRUPOS DE APOYO A LA LACTANCIA MATERNA</t>
  </si>
  <si>
    <t>MUJERES LACTANTES DE 10 SECTORES DEL MUNICIPIO</t>
  </si>
  <si>
    <t>REALIZAR 25 TALLERES DE LACTANCIA MATERNA Y ALIMENTACION COMPLEMENTARIA ADECUADA</t>
  </si>
  <si>
    <t>216 MUJERES GESTANTES Y LACTANTES</t>
  </si>
  <si>
    <t>ADQUISICION DE PAPELERIA Y DUPLICACION DE FORMATOS</t>
  </si>
  <si>
    <t>ADQUISICIONES REALIZADAS</t>
  </si>
  <si>
    <t>NUMERO DE ADQUISICIONES REALIZADAS</t>
  </si>
  <si>
    <t>GARANTIZAR LA EJECUCION DEL 100% DE LAS ACCIONES  DE INSPECCION, VIGILANCIA Y CONTROL EN SALUD PUBLICA EN EL MUNICIPIO DE CAJICA</t>
  </si>
  <si>
    <t>PORCENTAJE DE EJECUCION DE LAS ACCIONES DE INSPECCION, VIGILANCIA Y CONTROL</t>
  </si>
  <si>
    <t>GARANTIZAR LA EJECUCION DEL 100%  DE LAS VISITAS  PROGRAMADAS PARA VIGILAR Y CONTROLAR LOS FACTORES DE RIESGO SANITARIOS Y AMBIENTALES EN EL MUNICIPIO DE CAJICA</t>
  </si>
  <si>
    <t>Realizar las visitas de inspección vigilancia y control del todos los establecimientos descritos en los Planes Operativos anuales vigencia 2012</t>
  </si>
  <si>
    <t>Monitoreo de agua para consumo humano</t>
  </si>
  <si>
    <t>Fumigación a establecimientos educativos y diligenciamiento del registro en caso de intoxicacion</t>
  </si>
  <si>
    <t>FUMIGACIONES REALIZADAS</t>
  </si>
  <si>
    <t>NUMERO DE FUMIGACIONES REALIZADAS</t>
  </si>
  <si>
    <t>Atender presencia de ETAS</t>
  </si>
  <si>
    <t>Realizar actividades de atención a población desplazada</t>
  </si>
  <si>
    <t>ATENCIONES REALIZADS</t>
  </si>
  <si>
    <t>NUMERO DE ATENCIONES REALIZADAS</t>
  </si>
  <si>
    <t>Compra de insumos para el desarrollo de la estrategia</t>
  </si>
  <si>
    <t>INSUMOS SUMINISTRADOS</t>
  </si>
  <si>
    <t>NUMERO DE INSUMOS SUMINISTRADOS</t>
  </si>
  <si>
    <t>Atender las quejas sanitarias que se presenten</t>
  </si>
  <si>
    <t>QUEJAS ATENDIDAS</t>
  </si>
  <si>
    <t>NUMERO DE QUEJAS ATENDIDAS</t>
  </si>
  <si>
    <t>Realizar informes y consolidados mensuales requeridos de acuerdo a normatividad vigente</t>
  </si>
  <si>
    <t>Realizar toma de muestras de leche, lacteos, sal, panela, agua y derivados carnicos y alimentos  de restaurantes escolares</t>
  </si>
  <si>
    <t>MUESTRAS TOMADAS</t>
  </si>
  <si>
    <t>NUMERO DE MUESTRAS TOMADAS</t>
  </si>
  <si>
    <t>capacitación a la comunidad en el manejo de residuos</t>
  </si>
  <si>
    <t>40 PERSONAS ASISTENTES</t>
  </si>
  <si>
    <t>hacer seguimiento a la ruta de residuos potencalmente peligrosos</t>
  </si>
  <si>
    <t>Acompañamiento en educación a juntas de accion comunal sobre manejo de plaguicidas</t>
  </si>
  <si>
    <t>ACOMPAÑAMIENTOS REALIZADOS</t>
  </si>
  <si>
    <t xml:space="preserve">MANTENER EN CERO (0) LOS CASOS DE RABIA HUMANA Y ANIMAL EN EL MUNICIPIO DE CAJICA  </t>
  </si>
  <si>
    <t>Crear el consejo municipal de zoonosis y sesionar cada dos meses</t>
  </si>
  <si>
    <t>NUMERO DE SESIONES REALIZADOS</t>
  </si>
  <si>
    <t>Realizar visitas de seguimientos a animales agresores</t>
  </si>
  <si>
    <t>Realizar jornadas de desratización</t>
  </si>
  <si>
    <t>ALCANZAR EL 100% DE COBERTURA DE VACUNACIÓN ANTIRRÁBICA CANINA Y FELINA PROGRAMADA.</t>
  </si>
  <si>
    <t>Realizar vacunación a 2700 caninos y felinos</t>
  </si>
  <si>
    <t>ANIMALES VACUNADOS</t>
  </si>
  <si>
    <t>NUMERO DE ANIMALES VACUNADOS</t>
  </si>
  <si>
    <t>MANTENER ACTUALIZADO Y OPERANDO EL SISTEMA DE VIGILANCIA EN SALUD PÚBLICA -SIVIGILA, RUAF Y RIPS - CONSOLIDANDO EL 100% DE LAS IPS QUE OPERAN EN EL MUNICIPIO</t>
  </si>
  <si>
    <t>Mantenimiento actalizado de  los sistemas  y reportes de información en salud del municipio, SIVIGILA, RUAF, RIPS</t>
  </si>
  <si>
    <t>SISTEMAS ACTUALIZADOS</t>
  </si>
  <si>
    <t>NUMERO DE SISTEMAS ACTUALIZADOS</t>
  </si>
  <si>
    <t>Revisar y solicitar los cambios respectivos a las fichas clinicoepidemiologicas que no cumplan  con los criteriios de calidad</t>
  </si>
  <si>
    <t>INFORMES MENSUALES REVISADOS</t>
  </si>
  <si>
    <t>NUMERO DE INFORMES MENSUALES REVISADOS</t>
  </si>
  <si>
    <t>MANTENER OPERANDO EL COMITE DE VIGILANCIA EPIDEMIOLOGICA COVE</t>
  </si>
  <si>
    <t>Asistencia tecnica a las UPGDs en las actividades de vigilancia en Salud Publica</t>
  </si>
  <si>
    <t xml:space="preserve">Dar cumplimiento a los lineamientos establecidos en los protocolos de vigilancia  en relación a la realización de acciones individuales y colectivas tales como:  (Investigación Epidemiológica de Campo, incluyendo las presentadas por fuera del municipio y las canalizadas por la SSC,  barrido de vacunación monitoreos de coberturas y otras) acorde a la ocurrencia o tipo de evento, incluyendo brotes y  epidemias;  con su respectiva  generación y envío oportuno de actas e informes a la Oficina de Epidemiologia de Gobernación de Cundinamarca. </t>
  </si>
  <si>
    <t>NUMERO DE ACCIONES REALIZADAS</t>
  </si>
  <si>
    <t xml:space="preserve">Realizar unidad de analisis al 100% de los casos de mortalidad por IRA y EDA en menores de 5 años, al 100% de los casos de Mortalidad por Dengue, VIH, TBC, tosferina, cuadros ictericos fulminantes, utilizando la metodología de las 4 demoras, con la respectiva generación de planes de mejoramiento según resultado del analisis y envío oportuno de actas de realización a la oficina  de epidemiologia de Gobernación de Cundinamarca.  </t>
  </si>
  <si>
    <t>UNIDADES DE ANALISIS REALIZADAS</t>
  </si>
  <si>
    <t>NUMERO DE UNIDADES DE ANALISIS REALIZADAS</t>
  </si>
  <si>
    <t xml:space="preserve">Realizar unidad de analisis de caracter municipal, con la utilización de la metodologia de 4 demoras a todas las mortalidades maternas y perinatales que potencialmente se llegasen  a presentar. Asistir a las convocatorias que sobre este tipo de hagan a nivel central y garantizar el cumplimiento al plan de mejoramiento dejado en las mismas. En caso de mantenerse el indicador, realizar informe del estado del Plan de Choque para la reducción materna y Plan de eliminación de la sífilis gestacional y congènita. </t>
  </si>
  <si>
    <t xml:space="preserve">Realizar seguimiento y ajuste de los eventos notificados que así lo requieran, dentro del periodo epidemiológico posterior a su notificación, con inclusión y complitud a tratamientos administrados, seguimientos y confirmación o descarte por laboratorio respectivos. </t>
  </si>
  <si>
    <t xml:space="preserve">Desarrollar mensualmente el Comité de Vigilancia Epidemiológica (COVE) municipal,  con convocatoria y participación de las UPGD del municipio, administradoras de planes de beneficios y demás entidades relacionadas en la atención en salud. </t>
  </si>
  <si>
    <t>COMITES REALIZADOS</t>
  </si>
  <si>
    <t>NUMERO DE COMITES REALIZADOS</t>
  </si>
  <si>
    <t>Desarrollar el Comité de Vigilancia Epidemiológica Comunitaria COVECOM y realizar trimestral su reunión.</t>
  </si>
  <si>
    <t xml:space="preserve">Desarrollar el Comité de Estadísticas Vitales, en el cual se debe convocar a Notarías, Registradurías, UPGD y Administradoras de Planes de Beneficios que operen en el municipio y realizar reuniones bimensuales con generación de informe y análisis de la situación acorde a los hallazgos y conclusiones de la misma.  </t>
  </si>
  <si>
    <t>Contar y hacer uso del rol de estadísitico vital municipal, con el fin de hacer seguimiento a los indicadores de cobertura, oportunidad y calidad de los certificados ingresados al aplicativo RUAF y presentación de resultados en los Comités de Estadísticas Vitales, junto al ingreso de certificados diligenciados por médicos particulares.</t>
  </si>
  <si>
    <t>NUMERO DE SEGUIMIENTOS REALIZADAS</t>
  </si>
  <si>
    <t>Analizar las evaluaciones de coberturas de vacunación, generando informes de los mismos y retroalimentación al grupo PAI, dentro del Comité PAI, EAPB y al departamento.</t>
  </si>
  <si>
    <t>EVALUACIONES ANALIZADAS</t>
  </si>
  <si>
    <t>NUMERO DE EVALUACIONES REALIZADAS</t>
  </si>
  <si>
    <t xml:space="preserve"> Realizar BAI a partir de los RIPS generados en las UPGDs ya sea en medio físico y/o magnético, efectuando análisis de la información y un informe consolidado trimestral para entrega a la oficina de epidemiologia.  Realizar BAC con apoyo de las promotoras y vacunadoras,   mediante el diligenciamiento del instrumento manejado por lineamientos, con consolidación mediante informe de  realización trimestral para entrega a la Oficina de Epidemiología de Secretaría de Salud de Cundinamarca.                                                                                                           </t>
  </si>
  <si>
    <t>Realizar seguimiento a la georeferenciación de eventos de interés en salud pública realizados por las promotoras de salud por medio de reuniones mensuales.</t>
  </si>
  <si>
    <t>MANTENER EN 0 LA TASA DE MORTALIDAD DE TBC Y LEPRA EN EL MUNICIPIO</t>
  </si>
  <si>
    <t>Actualizar las bases de datos de pacientes y contactos</t>
  </si>
  <si>
    <t>ACTUALIZACIONES REALIZADAS</t>
  </si>
  <si>
    <t>Participar activamente en los Cómites de Vigilacia Epidemiológica Municipal (COVE),  Analizando los programas de TBC y Lepra y reforzando la implementación de la estrategia DOTS/TAES.</t>
  </si>
  <si>
    <t>PARTICIPACIONES EN COMITES</t>
  </si>
  <si>
    <t>NUMERO DE PARTICIPACIONES EN COMITES</t>
  </si>
  <si>
    <t xml:space="preserve"> Vigilar en el municipio que el 100% de las IPS implementen los lineamientos del programa nacional, en lo referente a la búsqueda, detección, diagnóstico, tratamiento  "DOTS/TAES"  y seguimiento de las personas con TBC y Lepra.</t>
  </si>
  <si>
    <t>Fomentar y facilitar la articulacion de las estrategias AIEPI, PAI, VIH/ SIDA, seguridad alimentaria y/o otras organizaciones e instituciones  través de reuniones  para garantizar el abordaje integral de control de la TBC y la lepra.</t>
  </si>
  <si>
    <t>Realizar apoyo, seguimiento y   evaluacion al 100% de las IPS publicas y privadas, en TB y lepra.</t>
  </si>
  <si>
    <t>USUARIOS DE LAS 6 IOS NAS GRANDES DEL MUNICIPIO</t>
  </si>
  <si>
    <t>Realizar acciones de promoción y prevención orientadas  a grupos de la comunidad en 10 sectores del municipio, tratando  temas como:  Identificación y  captacion de sintomaticos respiratorios, sintomáticos de piel y sistema nerviso periferico y acciones colaborativas en el seguimiento y tratamiento de pacientes. (Incluye entrega de material didactico: folletos)</t>
  </si>
  <si>
    <t>275 PERSONAS DE LA COMUNIDAD</t>
  </si>
  <si>
    <t>Estrategias de difusion con la comunidad para aumentar la captación por medio de 300 volantes</t>
  </si>
  <si>
    <t>VOLANTES ENTREGADOS</t>
  </si>
  <si>
    <t>NUMERO DE VOLANTES ENTREGADOS</t>
  </si>
  <si>
    <t>300 FAMILIAS DEL MUNICIPIO</t>
  </si>
  <si>
    <t>Seguimiento a coberturas de vacunación con BCG en el municipio realizando análisis de la información de la página de la SSC, de la información recopilada por las promotoras de Salud  y de los MRC.participar en el Comité PAI, donde se presente un análisis de dichas coberturas.</t>
  </si>
  <si>
    <t>Socializar el programa de TB y lepra a la red de  laboratorios, para fortalecer el diagnóstico de casos de TB y aumentar la cobertura, oportunidad y calidad del diagnóstico (pulmonar, extrapulmonar) a través de baciloscopias, cultivo y ADA, en los laboratorios de la IPS San Luis e IPS Profesor Jorge Cavelier.</t>
  </si>
  <si>
    <t>SOCIALIZACIONES REALIZADAS</t>
  </si>
  <si>
    <t>NUMERO DE SOCIALIZACIONES REALIZADAS</t>
  </si>
  <si>
    <t>Asumir la distribucion y supervision de medicamentos de TB y lepra para toda la red de prestacion de servicios del municipio,teniendo en cuenta la estrategia DOTS / TAES.  Seguimiento a los pacientes para lograr la meta de éxito de tratamiento (90%).</t>
  </si>
  <si>
    <t>DISTRIBUCIONES REALIZADAS</t>
  </si>
  <si>
    <t>NUMERO DE DISTRIBUCIONES REALIZADAS</t>
  </si>
  <si>
    <t>3 PACIENTES CON TUBERCULOSIS</t>
  </si>
  <si>
    <t>Acompañar las visitas epidemiologicas de campo a los  pacientes de TB y lepra dentro de los primeros 8 días de detectado, y  realizar visita de seguimiento al caso y sus contactos a los 6 meses y  a los 12 meses en coordinación entre la IPS - PIC. (para los casos de lepra multibacilares se debe realizar una visita adicional a los 24 meses).</t>
  </si>
  <si>
    <t>6 PACIENTES CON TUBERCULOSIS</t>
  </si>
  <si>
    <t>Realizar bajo los lineamientos del nivel nacional y en los formatos establecidos para este fin:
*La   programacion anual de IPS y municipio
* Los informes trimestrales de casos y actividades de   TB y Lepra
* Analisis de cohortes de TB
Enviar a Secretaria de Salud de Cundinamarca en su respectivo formato actualizado.</t>
  </si>
  <si>
    <t>Consolidar la notificacion obligatoria (sivigila) de casos de TB (pulmonar y extrapulmonar) y Lepra y enviar al departamento.</t>
  </si>
  <si>
    <t>NOTIFICACIONES REALIZADAS</t>
  </si>
  <si>
    <t>NUMERO DE NOTIFICACIONES REALIZADAS</t>
  </si>
  <si>
    <t>ORIENTAR MINIMO AL 50% DE LAS FAMILIAS DEL MUNICIPIO DE CAJICA EN LA DEMANDA DE SERVICIOS DE PROMOCION Y PREVENCION A TRAVES DE LA ESTRATEGIA DE VIGILANCIA DE RIESGO EN EL AMBITO FAMILIAR</t>
  </si>
  <si>
    <t xml:space="preserve">ORIENTACION FAMILIAR  
. Realizar Deteccion del riesgo y promoción de la salud en la población seleccionada (7.000 familias) levantando diagnóstico a las  nuevas familias que se hallen.
.Realizar un mapa de georreferenciacion  municipal modificable y 12  Mapas veredales definitivos de Georeferenciación del riesgo individual, familiar y comunitario.
.Informar, educar y comunicar a la familia en terminos relacionados con salud pública: (AD)
 </t>
  </si>
  <si>
    <t>FAMILIAS VISITADAS</t>
  </si>
  <si>
    <t>NUMERO DE FAMILIAS VISITADAS</t>
  </si>
  <si>
    <t>5525 FAMILIAS DEL MUNICIPIO</t>
  </si>
  <si>
    <t>ORIENTACION COMUNITARIA : Promoción de Prácticas Saludables en 14  escuelas, con 164 sesiones dirigidas a menores escolarizados generando la cultura de autocuidado.</t>
  </si>
  <si>
    <t>487 MENORES DE BASICA PRIMARIA</t>
  </si>
  <si>
    <t xml:space="preserve">APOYAR ACCIONES DE COORDINACIÓN INTERSECTORIAL  PARA IMPACTAR LOS DETERMINANTES EN SALUD:  SOCIALES, AMBIENTALES, ALIMENTICIOS, ECONOMICOS, SANITARIOS, CULTURALES, E2UCATIVOS por medio de 2  BRIGADA DE ATENCION DOMICILIARIA 
. Atención por Equipos Basicos de Salud de Promoción y Prevención (EPS) 
. IEC en temas relacionados con Salud Pública. 
. Participación de otros sectores IPS, ICBF, POLICIA, RED UNIDOS, DESARROLLO SOCIAL, DEFENSA CIVIL, ASEGURAMIENTO, SISBEN,  SANEAMIENTO,CULTURA E INSTITUTO DE DEPORTES, UMATA, REGISTRADURIA)
</t>
  </si>
  <si>
    <t>BRIGADAS REALIZADAS</t>
  </si>
  <si>
    <t>NUMERO DE BRIGADAS REALIZADS</t>
  </si>
  <si>
    <t>COMUNIDAD EN GENERAL DE DOS SECTORES DEL MUNICIPIO</t>
  </si>
  <si>
    <r>
      <t>VIGILANCIA AL RIESGO A TRAVÉS ESTRATEGIAS DE SALUD COMUNITARIAS (PERFIL EPIDEMIOLOGICO)
MENORES DE 6 AÑOS:
.</t>
    </r>
    <r>
      <rPr>
        <b/>
        <sz val="6"/>
        <rFont val="Arial"/>
        <family val="2"/>
      </rPr>
      <t xml:space="preserve"> AIEPI:</t>
    </r>
    <r>
      <rPr>
        <sz val="6"/>
        <rFont val="Arial"/>
        <family val="2"/>
      </rPr>
      <t xml:space="preserve">
. Aplicación AIEPI  Comunitario : </t>
    </r>
    <r>
      <rPr>
        <b/>
        <sz val="6"/>
        <rFont val="Arial"/>
        <family val="2"/>
      </rPr>
      <t>A Demanda</t>
    </r>
    <r>
      <rPr>
        <sz val="6"/>
        <rFont val="Arial"/>
        <family val="2"/>
      </rPr>
      <t xml:space="preserve">
. Jornada de vacunación : 5 </t>
    </r>
    <r>
      <rPr>
        <b/>
        <sz val="6"/>
        <rFont val="Arial"/>
        <family val="2"/>
      </rPr>
      <t>Jornadas</t>
    </r>
    <r>
      <rPr>
        <sz val="6"/>
        <rFont val="Arial"/>
        <family val="2"/>
      </rPr>
      <t xml:space="preserve">
. Cohorte al recien nacido : </t>
    </r>
    <r>
      <rPr>
        <b/>
        <sz val="6"/>
        <rFont val="Arial"/>
        <family val="2"/>
      </rPr>
      <t>A Demanda</t>
    </r>
    <r>
      <rPr>
        <sz val="6"/>
        <rFont val="Arial"/>
        <family val="2"/>
      </rPr>
      <t xml:space="preserve">
</t>
    </r>
  </si>
  <si>
    <t>ESTRATEGIAS REALIZADAS</t>
  </si>
  <si>
    <t>NUMERO DE ESTRATEGIAS REALIZADAS</t>
  </si>
  <si>
    <t xml:space="preserve">VIGILANCIA AL RIESGO A TRAVÉS ESTRATEGIAS DE SALUD COMUNITARIAS (PERFIL EPIDEMIOLOGICO)  HIPERTENSOS Y DIABETICOS 
. JORNADAS DE CORAZON SALUDABLE:    190, KARDEX DE GESTANTES Y SEGUIMIENTO A ENFERMEDADES DE INTERES EN SALUD PUBLICA   </t>
  </si>
  <si>
    <t>JORNADAS DE CORAZON SALUDABLE REALIZADAS</t>
  </si>
  <si>
    <t>NUMERO DE JORNADAS DE CORAZON SALUDABLE REALIZADAS</t>
  </si>
  <si>
    <t>250 ENFERMOS CRONICOS DEL MUNICIPIO</t>
  </si>
  <si>
    <t xml:space="preserve">DIGITAR LA INFORMACION CORRESPONDIENTE AL PROCESO DE DE PROMOCION DE LA SALUD GENERANDO LA CULTURA DEL AUTOCUIDADO  A TRAVÉS DE LA INFORMACION, EDUCACIÓN Y COMUNICACIÓN FAMILIAR Y COMUNITARIA. 
                                                                                                                                                                                                                                             </t>
  </si>
  <si>
    <t>MESES DIGITADOS</t>
  </si>
  <si>
    <t>NUMERO DE MESES DIGITADOS</t>
  </si>
  <si>
    <t xml:space="preserve">SUMISTRAR PAPELERIA,  PARA EL DESARROLLO DE LAS ACTIVIDADES DE LA ESTARTEGIA DETECCION DEL RIESGO EN EL AMBITO FAMILIAR. </t>
  </si>
  <si>
    <t>PAPELERIA SUMINISTRADA</t>
  </si>
  <si>
    <t>NUMERO DE VECES DEL SUMINISTRO</t>
  </si>
  <si>
    <t>CONTRATACION DE UNA ENFERMERA PARA LA COORDINACION  DE ACTIVIDADES DEL PROGRAMA VIGILANCIA DEL RIESGO EN EL AMBITO FAMILIAR, SEGUIMIENTO A LOS PROMOTORES DE SALUD POR MEDIO DE 4 VISITAS  DE VERIFICACION POR CADA UNA, CAPACITAR Y RETROALIMENTAR SEMANALMENTE SOBRE LOS HALLAZGOS ENCONTRADOS,  REVISAR Y VIGILAR LA  OPORTUNA ENTREGA DE INFORMES  Y HACER SEGUIMIENTO A LA DIGITACIÓN DE FICHAS Y ENTREGA DE INFORME TRIMESTRAL</t>
  </si>
  <si>
    <t>ENFERMERAS CONTRATADAS PARA LA COORDINACION</t>
  </si>
  <si>
    <t>NUMERO DE ENFERMERAS CONTRATADAS PARA LA COORDINACION</t>
  </si>
  <si>
    <t>ADQUISICION DE EQUIPOS PARA DOTACION DE PROMOTORES DE SALUD Y RENOVACION DE ELEMENTOS DAÑADOS</t>
  </si>
  <si>
    <t>DESARROLLAR  EL 100% DE LAS ACTIVIDADES  PROGRAMADAS EN PROMOCION SOCIAL, PREVENCION DE RIESGOS Y ATENCION DE LAS POBLACIONES ESPECIALES</t>
  </si>
  <si>
    <t>PORCENTAJE DE EJECUCIÓN DE  LAS ACCIONES DE PROMOCION SOCIAL Y ATENCION DE POBLACIONES ESPECIALES</t>
  </si>
  <si>
    <t>DESARROLLAR ACCIONES DE PROMOCION Y PREVENCION DE LA SALUD A  LA POBLACION EN CONDICION DE VUNERABILIDAD  DEL MUNICIPIO DE CAJICA</t>
  </si>
  <si>
    <t>Capacitación  a encargadas de programas adulto mayor en la Identificación de los casos de adulto mayor con Catarata Operable vinculados estrato 1 y 2 para la inclusion de esta población en programas  del orden departamental, principalmente dirigidos a    población adulto mayor, desplazados, etnias, reinsertados, y discapacitados. (10 personas)</t>
  </si>
  <si>
    <t>300 ADULTOS MAYORES PARTICIPANTES E LOS PROGRAMAS DEL CLUB EDAD DE ORO</t>
  </si>
  <si>
    <t xml:space="preserve">Promoción del plan 20/20  con básica primaria I. E. Capellania  y grado transición de todas las I.E. oficiales a una población de 900 estudiantes. Canalizar  a la población, entregar copia de canalización a  padres, listado de canalizados a cada docente o responsable del grupo con número de tarjeta de identidad  y  vinculación al SGSSS, verificar demanda efectiva con las  EPS .  </t>
  </si>
  <si>
    <t>900 ESTUDIANTES TAMIZADOS</t>
  </si>
  <si>
    <t>Evaluación  escrita de  las promotoras de salud PIC y de las EPS   sobre la realización del tamizaje visual, identificación de cataratas y adecuado manejo de la remisión de población con alteraciónes visuales.  Capacitar  sobre las debilidades encontradas  (14 personas).</t>
  </si>
  <si>
    <t>NUMERO DE CAPAITACIONES REALIZADAS</t>
  </si>
  <si>
    <t>15 PROMOTORAS</t>
  </si>
  <si>
    <t xml:space="preserve">4 Jornadas de  Socializaciones de resultados de tamizaje y Capacitaciones   sobre identificación y canalización de lesiones que produzcan eventos discapacitantes en  salud visual y auditiva.  Dirigida a los padres de familia y docentes en instituciuones incluidas en tamizaje.(180 asistentes) </t>
  </si>
  <si>
    <t>Seguimiento a la promoción de los modelos, Normas técnicas y Guías de Atención Integral en salud visual, auditiva, cognitiva,  en las IPS del Municipio.  Revisión de  10 historias clinicas de menores de 10 años, y 5 de 10 a 15 años.  Diseñar guía para verificar resolución 412. (6 IPS).  Presentar en COVE los resultados.</t>
  </si>
  <si>
    <t>Usuarios de 4 IPS del municipio</t>
  </si>
  <si>
    <t>5 talleres de capacitacion a docentes en prevencion de accidentes</t>
  </si>
  <si>
    <t>80 DOCENTES DEL MUNICIPIO</t>
  </si>
  <si>
    <t>5 talleres a padres de familia acerca de la prevencion de los diferentes  accidentes en los hogares y deteccion de factores de riesgo que puedan producir eventos discapacitantes.</t>
  </si>
  <si>
    <t>174 PADRES DE FAMILIA</t>
  </si>
  <si>
    <t>Realizar actividades de capacitación a Comisaría  de familia y  veeduria sobre exclusión a la población con discapacidad y normatividad que garantiza su proceso de rehabilitacion integral en salud .</t>
  </si>
  <si>
    <t>33 PERSONAS</t>
  </si>
  <si>
    <t>Identificación de condiciones de salud  de la población en situación de desplazamiento.  A partir de la población vinculada a los programas de red juntos y familias en acción, con ficha familiar de poa VRAF .  Informe situación de salud y  Georeferenciación.</t>
  </si>
  <si>
    <t>63 PERSONAS</t>
  </si>
  <si>
    <t>Desarrollo de una  mesa de trabajo para identificación de barreras de acceso a nivel de aseguradora y prestadores de servicios y Formulación planes de mejoramiento en el acceso a los servicios de salud a nivel de aseguradora y prestadores de servicios.  Socialización de   rutas específicas de atención a la población en situación de desplazamiento .</t>
  </si>
  <si>
    <t>MESAS DE TRABAJO REALIZAADAS</t>
  </si>
  <si>
    <t>Educación en derechos y deberes de los usuarios del Sistema General de Seguridad Social en Salud,  con población en situación de desplazamiento y/o vulnerable.</t>
  </si>
  <si>
    <t>18 PARTICIPANTES</t>
  </si>
  <si>
    <t xml:space="preserve">Ubicar población en situación de desplazamiento  con diagnóstico de  discapacidad para  la promoción de inclusión social y garantizar el ejercicio de sus  derechos.  </t>
  </si>
  <si>
    <t>5 PERSONAS DISCAPACITADAS UBICADAS</t>
  </si>
  <si>
    <t>2 Reuniones  sobre Promoción de la información de la problemática de la trata de personas  con  líderes comunitarios y jóvenes  .(60 personas).</t>
  </si>
  <si>
    <t>76 PERSONAS PARTICIPANTES</t>
  </si>
  <si>
    <t>5 Talleres de sensibilizacion a la comunidad en Respeto  a la diferencia,  tolerancia y buen trato a la poblacion en situacion de discapacidad dirigido a la comunidad en general.</t>
  </si>
  <si>
    <t>NUMRO DE TALLERES REALIZADOS</t>
  </si>
  <si>
    <t>91 PARTICIPANTES</t>
  </si>
  <si>
    <t>Realizar seguimiento a las ayudas tecnicas (silas de ruedas, caminadores, bastones, muletas, audifonos y Anteojos), entregados por la Dirección de Salud pública de la Secretaría de Salud de Cundinamarca.</t>
  </si>
  <si>
    <t>10'0000</t>
  </si>
  <si>
    <t>4 PERSONAS CON DISCPACIDAD</t>
  </si>
  <si>
    <t>Capacitación en la Ley 1145 de 2007  sobre Comites Territoriales de discapacidad a los integrantes del comité de discapacidad</t>
  </si>
  <si>
    <t>Realizar dos  reuniones con las Eps, una  sobre el seguimiento a la atencion que se le esta prestando a la poblacion  en situacion de desplazamiento, socializando lo propuesto en el semestre pasado  en la mesa de trabajo y  otra especificando que  rutas específicas de atención a la población en situación de desplazamiento se estan realizando .Generar informe</t>
  </si>
  <si>
    <t>NUMERO DE REUNIONES REALIZAADS</t>
  </si>
  <si>
    <t>USUARIOS DE 5 EPS SUBSIDIADAS DEL MUNICIPIO</t>
  </si>
  <si>
    <t xml:space="preserve">Socializacion de  rutas específicas de atención a los servicios de salud  a la población en situación de desplazamiento </t>
  </si>
  <si>
    <t>20 ASISTENTES</t>
  </si>
  <si>
    <t>Realizar 52 actividaes educativas de diferente indole para la  sensibilizacion en cuanto a abuso sexual, pautas de crianza, discriminación de la población con discapacidad,  integración afectiva y prevención de accidentes en el hogar</t>
  </si>
  <si>
    <t>805 ASISTENTES</t>
  </si>
  <si>
    <t>Informe  diferencial acerca de la población vulnerable que ha sido abusada sexualmente y acciones realizadas por parte de la comisaria de familia</t>
  </si>
  <si>
    <t>VISITAS DOMICILIARIAS A LAS PERSONAS EN CONDICIÓN DE DISCAPACIDAD</t>
  </si>
  <si>
    <t>3 PERSONAS CON DISCAPACIDAD</t>
  </si>
  <si>
    <t>PROMOCION DE LOS DERECHOS LABORALES Y DE TRABAJO DE LAS PERSONAS CON DISCAPACIDAD</t>
  </si>
  <si>
    <t>PROMOCIONES REALIZADAS</t>
  </si>
  <si>
    <t>NUMERO DE PROOCIONES REALIZADAS</t>
  </si>
  <si>
    <t>60 PARTICIPANTES</t>
  </si>
  <si>
    <t>MANTENER CONFORMADOS Y OPERANDO TRES COMITES DE PARTICIPACION SOCIAL EN EL MUNICIPIO</t>
  </si>
  <si>
    <t>REVISION DE DECRETOS O RESOLUCIONES DE CONFORMACION DE  COPACO, VEEDURIA Y CONSEJO TERRITORIAL DE SALUD REALIZANDO  LAS  ACCIONES NECESARIAS PARA  COMPLEMENTAR SU CONFORMACION DE  CONFORMIDAD  CON  LA NORMATIVIDAD VIGENTE</t>
  </si>
  <si>
    <t>REALIZAR DOS REUNIONES DEL COPACO: EVALUAR LA EJECUCION DEL PLAN DE ACCION ELABORADO EN EL PRIMER SEMESTRE Y GENERAR PLAN DE MEJORAMIENTO</t>
  </si>
  <si>
    <t xml:space="preserve">REALIZAR 25 CAPACITACIONES A JUNTAS DE ACCIÓN COMUNAL DONDE PARTICIPEN AL MENOS 4 MIEMBROS SOBRE PLAN DE INTERVENCIONES COLECTIVAS Y MECANISMOS DE PARTICIPACION SOCIAL </t>
  </si>
  <si>
    <t>CAPACITACIONES REALIZAADS</t>
  </si>
  <si>
    <t>25 JUNTAS DE ACCION COMUNAL DEL MUNICIPIO</t>
  </si>
  <si>
    <t xml:space="preserve"> REALIZAR REUNION  CON CTS,  EPS Y VEEDURIAS  PARA SOCIALIZACION  DEL PIC (PLAN DE INTERVENCIONES COLECTIVAS)  I Y II  SEMESTRE</t>
  </si>
  <si>
    <t>REUNION CON COPACOS Y VEEDURIAS PARA SOCIALIZACION DEL PTS</t>
  </si>
  <si>
    <t>REALIZAR CINCO REUNIONES CON LOS VEEDORES EN SALUD PARA CAPACITAR EN RESOLUCION 425 Y PLAN DE INTERVENCIONES  Y SGSSS  ASI COMO EN REALIZACIÓN DE INFORMES DE VEEDURIAS</t>
  </si>
  <si>
    <t>3 VEEDORES DE SALUD E INTEGRANTES DEL COPACO</t>
  </si>
  <si>
    <t>APOYAR LA COORDINACION Y GARANTIZAR LA REALIZACION DE DOS AUDIENCIASPUBLICAS  DE RENDICION DE CUENTAS DE ACUERDO A LINEAMIENTOS. (INCLUYE  ELABORACION DE ACTA, PRESENTACIÓN, CONVOCATORIA Y LISTADO DE ASISTENCIA)</t>
  </si>
  <si>
    <t>AUDIENCIAS REALIZADAS</t>
  </si>
  <si>
    <t>NUMERO DE AUDIENCIAS REALIZADAS</t>
  </si>
  <si>
    <t>300 PARTICIPANTES</t>
  </si>
  <si>
    <t>REALIZAR SEGUIMIENTO A 5  EPS DEL REGIMEN SUBSIDIADO RESPECTO A  LA IMPLEMENTACION DE MECANISMOS DE PARTICIPACION EN EL MUNICIPIO REALIZANDO PLAN DE MEJORAMIENTO  Y SEGUIMIENTO AL MISMO EN UN MES</t>
  </si>
  <si>
    <t xml:space="preserve">REALIZAR REUNIONES EN  9 SECTORES DEL MUNICIPIO (CAPELLANIA, QUEBRADA DEL CAMPO, AGUANICA, LA PALMA, RIO FRIO LA FLORIDA,  CHUNTAME, CANELON, GRANJITAS, GRAN COLOMBIA) CON APOYO DE LAS JUNATAS DE ACCION COMUNAL PARA SENSIBILIZAR A LA COMUNIDAD SOBRE  LA IMPORTANCIA DE SU VINCULACION EN LOS DIFERENTES MECANISMOS DE PARTICIPACION Y EN GENERAL EN LAS ACCIONES DE SALUD PUBLICA.   (MINIMO 20 PERSONAS POR  ACTIVIDAD)  </t>
  </si>
  <si>
    <t>241 PERSONAS DE LA COMUNIDAD EN GENERAL</t>
  </si>
  <si>
    <t>DESARROLLAR MINIMO EN UN 95% LA ESTRATEGIA  DE SALUD LABORAL EN EL MUNICIPIO DE CAJICA EJECUTANDO ACCIONES DE  PROMOCION DE LA SALUD Y CALIDAD DE VIDA EN AMBITOS LABORALES</t>
  </si>
  <si>
    <t>PORCENTAJE DE EJECUCION DE LA ESTRATEGIA</t>
  </si>
  <si>
    <t>REALIZAR VIGILANCIA A LAS ARPS CON PRESENCIA EN EL MUNICIPIO, IDENTIFICADAS A TRAVES  DE  DE LAS EMPRESAS VISITADAS</t>
  </si>
  <si>
    <t>Asesoria a 3 empresas del sector de la economia formal, enfocandose en derechos y deberes en salud laboral</t>
  </si>
  <si>
    <t>ASESORIAS REALIZADAS</t>
  </si>
  <si>
    <t>NUMERO DE ASESORIAS REALIZADAS</t>
  </si>
  <si>
    <t>EMPLEADOS DE TRES EMPRESAS DEL SECTOR FORMAL</t>
  </si>
  <si>
    <t>EJECUTAR EL 95% DE LAS ACCIONES PROGRAMADAS PARA INCENTIVAR LA DEMANDA DE LOS SERVICIOS DE PROMOCION Y PREVENCION EN AMBITOS LABORALES</t>
  </si>
  <si>
    <t>Elaboración, duplicación y entrega de 300 plegables educativos a 4x4 tintas prpalcote 115 gramos tamaño oficio. Estrategia de entornos laborales saludables y atocuidado aprobaciópn previa de SSC.</t>
  </si>
  <si>
    <t>PLEGABLES ENTREGADOS</t>
  </si>
  <si>
    <t>NUMERO DE PLEGABLES ENTREGADOS</t>
  </si>
  <si>
    <t>30 FAMILIAS DEL MUNICIPIO</t>
  </si>
  <si>
    <t xml:space="preserve">Realizar visitas de  SEGUIMIENTO ( según la vigencia 2011)  a las empresas, microempresas o unidades productivas ( trabajadores formales e informales) a quienes se les realizó capacitación ó asesoría en el tema: Prevención de Sustancias Psicoactívas y acciones de Prevención para lograr espacios libres de humo </t>
  </si>
  <si>
    <t>Realizar visitas de   SEGUIMIENTO ( según la vigencia 2011)  a las empresas, microempresas o unidades productivas ( trabajadores formales e informales) a quienes se les realizó promoción de la Actividad Física en Ambitos Laborales.</t>
  </si>
  <si>
    <t>Realizar SEGUIMIENTO ( según la vigencia 2011)  a las empresas, microempresas o unidades productivas ( trabajadores formales e informales) a quienes se les realizó acciones de promoción en Practicar Pruebas Voluntarias de VIH en Ambitos Laborales.</t>
  </si>
  <si>
    <t>SEGUIMIENTOS EALIZADOS</t>
  </si>
  <si>
    <t>Realizar de visitas de  ASESORIA Y PLAN DE MEJORAMIENTO (Año 2012)  a las empresas, microempresas o unidades productivas ( trabajadores formales e informales) en  promoción de una adecuada nutricíon en Ambitos Laborales.</t>
  </si>
  <si>
    <t>EMPLEADOS DE DOS EMPRESAS DEL SECTOR FORMAL</t>
  </si>
  <si>
    <t>Realizar SEGUIMIENTO a las visitas de asesoria ( según la vigencia 2012) a las empresas, microempresas o unidades productivas ( trabajadores formales e informales)  a quienes se les realizó acciones de promoción de una adecuada nutricíon en Ambitos Laborales.</t>
  </si>
  <si>
    <r>
      <t xml:space="preserve">Realizar </t>
    </r>
    <r>
      <rPr>
        <sz val="6"/>
        <color indexed="8"/>
        <rFont val="Arial"/>
        <family val="2"/>
      </rPr>
      <t>Asesorias y dentro de este numero de Asesorías</t>
    </r>
    <r>
      <rPr>
        <b/>
        <sz val="6"/>
        <color indexed="8"/>
        <rFont val="Arial"/>
        <family val="2"/>
      </rPr>
      <t xml:space="preserve"> </t>
    </r>
    <r>
      <rPr>
        <b/>
        <sz val="6"/>
        <rFont val="Arial"/>
        <family val="2"/>
      </rPr>
      <t>3 a 4</t>
    </r>
    <r>
      <rPr>
        <sz val="6"/>
        <rFont val="Arial"/>
        <family val="2"/>
      </rPr>
      <t xml:space="preserve"> </t>
    </r>
    <r>
      <rPr>
        <sz val="6"/>
        <color indexed="8"/>
        <rFont val="Arial"/>
        <family val="2"/>
      </rPr>
      <t xml:space="preserve">Asesorias se realizaran Con el Acompañamiento del Programa Salud Laboral sobre </t>
    </r>
    <r>
      <rPr>
        <sz val="6"/>
        <rFont val="Arial"/>
        <family val="2"/>
      </rPr>
      <t xml:space="preserve">Salud Ocupacional, Riesgos Profesionales y Ocupacionales, Entornos Laborales Saludables., tanto a la población trabajadora municipal como institucional ( Alcaldia, Madres Cabeza Familia, Salud, entre otros)
</t>
    </r>
  </si>
  <si>
    <t>EMPLEADOS DE CUATRO EMPRESAS DEL SECTOR FORMAL</t>
  </si>
  <si>
    <t>Realizar Seguimientos y Obtención de los Reportes Epidemiológicos del registro de Accidente de trabajo y Enfermedad a causa del Trabajo (SISO) - Aplicado en la red prestadora de servicios.                      LOS REPORTES SERAN DIGITADOS Y ENVIADOS EN MEDIO MAGNETICO AL PROGRAMA DE SALUD LABORAL - SECRETARIA DE SALUD DE CUNDINAMARCA POR PARTE DEL EJECUTOR DEL POA.</t>
  </si>
  <si>
    <t xml:space="preserve"> INFORME TRIMESTRAL ,  presentacion de tablas de informe de salud laboral en medio magnetico  de la identificacion y canalización de ADULTO TRABAJADOR INFORMAL reportados por las promotoras de salud, a través del formato de canalización – prevención y de la ficha familiar.                                       Realizar los informes descriptivos en el formato entregado por el Programa Salud Laboral correspondientes ( Ejecutor POA Salud Laboral) </t>
  </si>
  <si>
    <t>NUMERO DE INFORMES INTEGRADOS</t>
  </si>
  <si>
    <t>Creación y/o fomento de la unidad de analisis de morbilidad y mortalidad en ATEP y Ocupacional en los COVEs con el apoyo del reporte SISO, informe digitador PIC, (invitación a las ARP, IPS públicas y privadas del municipio, Inspector de Trabajo y otras entidades referentes al tema).</t>
  </si>
  <si>
    <t>Reunion de priorizacion y concertacion de la intervencion en unidades productivas del sector de la economia informal</t>
  </si>
  <si>
    <t>EMPLEADOS DE 20 UNIDADES PRODUCTIVAS</t>
  </si>
  <si>
    <t>Realizar visitas de identificacion y caracterización a unidades productivas priorizadas  de acuerdo a formato de la Secretaria de Salud de Cundinamarca</t>
  </si>
  <si>
    <t>Realizar Planes de mejora y asesoría de los mismos  y asesoria  de los dos primeros riesgos en las 20 unidades productivas priorizadas</t>
  </si>
  <si>
    <t>PLANES DE MEJORA SOCIALIZADOS</t>
  </si>
  <si>
    <t>NUMERO DE PLANES DE MEJORA SOCIALIZADOS</t>
  </si>
  <si>
    <t>Realizar visitas para  segunda asesoria de los dos ultimos riesgos y seguimiento. De acuerdo a los formatos</t>
  </si>
  <si>
    <t>Realizar  talleres para promoción de la salud y gestion de riesgos laborales con trabajadores del sector de salones de Belleza</t>
  </si>
  <si>
    <t>30 PARTICIPANTES</t>
  </si>
  <si>
    <t xml:space="preserve">Realizar  jornada ( metodologia a utilizar) para conmemorar el " Día de la Salud en el Mundo del Trabajo" 28 de Julio,  con el apoyo del Inspector de trabajo y/ algunas entidades municipales referentes al tema. </t>
  </si>
  <si>
    <t>CONSTRUCCION DEL PERFIL DE SALUD (ATEP y Ocupacional) –  ( con base en el SISO,  Diagnósticos, COVE, Unidad de Analisis de Morbilidad y Mortalidad,  Seguimientos, Informes,  entre  otros.</t>
  </si>
  <si>
    <t>PERFILES REALIZADOS</t>
  </si>
  <si>
    <t>NUMERO DE PERFILES REALIZADOS</t>
  </si>
  <si>
    <t xml:space="preserve"> INFORME TRIMESTRAL  digitalizacion del intsrumento de identificacion, caracterizacion y canalizacion de NNA trabajadores o en riesgo, tablas para digitalizacion de instrumento de promotoras, tabla de reportes de actividades.</t>
  </si>
  <si>
    <t xml:space="preserve">INFORME Final de identificación de los Niñas, Niños y Adolescentes trabajadores, digitalizacion del instrumento de identificacion, caracterizacion y canalizacion de NNA trabajadores o en riesgo, tablas para digitalizacion de instrumento de promotoras, tabla de reportes de actividades. </t>
  </si>
  <si>
    <t>Formulacion del diagnostico municipal frente a la problemática de trabajo infantil basado en los instrumentos aplicados.</t>
  </si>
  <si>
    <t>Realizar mensualmente seguimiento a la identificacion de los NNA trabajadores o en riesgo por parte de las promotoras de la salud, para que estos sean caracterizados y canalizados a diferentes servicios de oferta institucional del municipio, focalizados a la canalizacion de los servicios de salud.</t>
  </si>
  <si>
    <t>Identificar, cracterizar y canalizar a NNA trabajadores  o en riesgo según instrumento del departamento  en escenarios laborales y hogar de acuerdo a reporte de las promotoras de salud (15 niños)</t>
  </si>
  <si>
    <t>NNA IDENTIFICADOS</t>
  </si>
  <si>
    <t>NUMERO DE NNA IDENTIFICADOS</t>
  </si>
  <si>
    <t>15 NNA IDENTIFICADOS</t>
  </si>
  <si>
    <t>Realizar seguimiento a los NNA trabajadores o en riesgo identificados, caracterizados y canalizados a los diferenste servicios de salud con el fin de verificacion de canalizacion efectiva pedir soportes de esta.</t>
  </si>
  <si>
    <r>
      <t xml:space="preserve">Ralizar  reuniones para apoyar en el posicionamiento de la ENETI, Plan Departamental para la Prevencion, Desestimulo y Erradicacion del trabajo inafntil y proteccion al Joven trabajador 2010-2015.  y analisis de casos de NNA trabajadores o en riesgo   y sus familias,  en diferentes escenarios  de articulacion interinstitucional  a nivel municipal , para generar respuestas interinstitucionales  a la problematica, y sus respectivo seguimiento(COMPES, Red del Buen trato, </t>
    </r>
    <r>
      <rPr>
        <b/>
        <sz val="6"/>
        <rFont val="Arial"/>
        <family val="2"/>
      </rPr>
      <t>CEITI municipal</t>
    </r>
    <r>
      <rPr>
        <sz val="6"/>
        <rFont val="Arial"/>
        <family val="2"/>
      </rPr>
      <t>),</t>
    </r>
  </si>
  <si>
    <t>Realizar una mesa de trabajo para instaurar  el dialogo social y el trabajo en red en la gestión de la salud laboral y ocupacional en el municipio, con participación de diferentes actores institucionales y productivos  (Desarrollo econòmico, asociaciones de trabajadores y otras asiociacuiones , sena,  inspector de trabajo)</t>
  </si>
  <si>
    <t xml:space="preserve">Apoyar en la formulacion del Plan operativo municipal contra el Trabajo Inafntil y protección al joven trabajador, de acuerdo a las lineas estartegicas del plan departamental </t>
  </si>
  <si>
    <t>PLANES APOYADOS</t>
  </si>
  <si>
    <t>NUMERO DE PLANES APOYADOS</t>
  </si>
  <si>
    <t>Apoyar Actividad en Conmemoracion del Dia Internacional contra el trabajo Infantil, y entrega de su respectivo informe.</t>
  </si>
  <si>
    <t>ACTIVIDADES REALIZAADAS</t>
  </si>
  <si>
    <t>NUMERO DE ACTIVIDADES REALIZAADAS</t>
  </si>
  <si>
    <t>Realizar visitas de sensibilización  y asesoria a IPS publicas y privadas del municipio  referentes a la deteccion y/o atencion  y reporte de NNA trabajadores o en riesgo canalizados al servicio de salud para la atencion por sus condiciones de trabajo. De 2a 3 visitas con acompañamiento del grupo de salud laboral.</t>
  </si>
  <si>
    <t>6  IPS PÚBLICAS Y PRIVADAS</t>
  </si>
  <si>
    <t>Realizar  visitas para el fomento de planes de emergencia en ambitos educativos. 2 a 3 visitas de acompañamiento del grupo de salud laboral</t>
  </si>
  <si>
    <t>ESTUDIANTES DE DOS INSTITUCIONES EDUCATIVAS</t>
  </si>
  <si>
    <t>Realizar visitas de actividades de sensibilización  de cuidado y promocion de la salud, salud ocupacional, prevención del trabajo infantil y calidad de vida de los NNA  en ambitos escolares y/o laborales . De 2 a 3  visitas con acompañamiento del grupo de Salud laboral.</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</si>
</sst>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 #,##0_ ;_ * \-#,##0_ ;_ * &quot;-&quot;_ ;_ @_ "/>
    <numFmt numFmtId="197" formatCode="_(* #,##0_);_(* \(#,##0\);_(* &quot;-&quot;??_);_(@_)"/>
    <numFmt numFmtId="198" formatCode="0.000"/>
    <numFmt numFmtId="199" formatCode="#,##0.000"/>
    <numFmt numFmtId="200" formatCode="#,##0.0"/>
    <numFmt numFmtId="201" formatCode="0.0%"/>
    <numFmt numFmtId="202" formatCode="#,##0.0000"/>
    <numFmt numFmtId="203" formatCode="#,##0.00000"/>
    <numFmt numFmtId="204" formatCode="#,##0.000000"/>
    <numFmt numFmtId="205" formatCode="_(* #,##0.0_);_(* \(#,##0.0\);_(* &quot;-&quot;??_);_(@_)"/>
    <numFmt numFmtId="206" formatCode="[$-240A]dddd\,\ dd&quot; de &quot;mmmm&quot; de &quot;yyyy"/>
    <numFmt numFmtId="207" formatCode="[$-409]hh:mm:ss\ AM/PM"/>
    <numFmt numFmtId="208" formatCode="0.0"/>
    <numFmt numFmtId="209" formatCode="0;[Red]0"/>
    <numFmt numFmtId="210" formatCode="_ * #,##0.00_ ;_ * \-#,##0.00_ ;_ * &quot;-&quot;??_ ;_ @_ "/>
    <numFmt numFmtId="211" formatCode="_(&quot;$&quot;\ * #,##0_);_(&quot;$&quot;\ * \(#,##0\);_(&quot;$&quot;\ * &quot;-&quot;??_);_(@_)"/>
    <numFmt numFmtId="212" formatCode="&quot;$&quot;\ #,##0"/>
  </numFmts>
  <fonts count="100">
    <font>
      <sz val="11"/>
      <color theme="1"/>
      <name val="Calibri"/>
      <family val="2"/>
    </font>
    <font>
      <sz val="11"/>
      <color indexed="8"/>
      <name val="Calibri"/>
      <family val="2"/>
    </font>
    <font>
      <sz val="10"/>
      <name val="Arial"/>
      <family val="2"/>
    </font>
    <font>
      <u val="single"/>
      <sz val="7.5"/>
      <color indexed="12"/>
      <name val="Arial"/>
      <family val="2"/>
    </font>
    <font>
      <b/>
      <sz val="7"/>
      <name val="Arial"/>
      <family val="2"/>
    </font>
    <font>
      <sz val="7"/>
      <name val="Arial"/>
      <family val="2"/>
    </font>
    <font>
      <sz val="8"/>
      <name val="Arial"/>
      <family val="2"/>
    </font>
    <font>
      <b/>
      <sz val="10"/>
      <name val="Arial"/>
      <family val="2"/>
    </font>
    <font>
      <b/>
      <sz val="8"/>
      <name val="Arial"/>
      <family val="2"/>
    </font>
    <font>
      <b/>
      <sz val="9"/>
      <name val="Arial"/>
      <family val="2"/>
    </font>
    <font>
      <sz val="9"/>
      <name val="Arial"/>
      <family val="2"/>
    </font>
    <font>
      <b/>
      <sz val="6"/>
      <name val="Arial"/>
      <family val="2"/>
    </font>
    <font>
      <sz val="6"/>
      <name val="Arial"/>
      <family val="2"/>
    </font>
    <font>
      <sz val="7"/>
      <name val="Arial Narrow"/>
      <family val="2"/>
    </font>
    <font>
      <sz val="8"/>
      <name val="Arial Narrow"/>
      <family val="2"/>
    </font>
    <font>
      <sz val="6"/>
      <name val="Arial Narrow"/>
      <family val="2"/>
    </font>
    <font>
      <sz val="8"/>
      <color indexed="8"/>
      <name val="Arial"/>
      <family val="2"/>
    </font>
    <font>
      <sz val="5"/>
      <name val="Arial"/>
      <family val="2"/>
    </font>
    <font>
      <b/>
      <sz val="9"/>
      <name val="Tahoma"/>
      <family val="2"/>
    </font>
    <font>
      <sz val="9"/>
      <name val="Tahoma"/>
      <family val="2"/>
    </font>
    <font>
      <sz val="6"/>
      <color indexed="8"/>
      <name val="Trebuchet MS"/>
      <family val="2"/>
    </font>
    <font>
      <sz val="11"/>
      <name val="Arial"/>
      <family val="2"/>
    </font>
    <font>
      <sz val="11"/>
      <color indexed="8"/>
      <name val="Arial"/>
      <family val="2"/>
    </font>
    <font>
      <sz val="10"/>
      <color indexed="8"/>
      <name val="Arial"/>
      <family val="2"/>
    </font>
    <font>
      <sz val="6"/>
      <color indexed="8"/>
      <name val="Arial"/>
      <family val="2"/>
    </font>
    <font>
      <sz val="9"/>
      <name val="Cambria"/>
      <family val="1"/>
    </font>
    <font>
      <sz val="6"/>
      <name val="Cambria"/>
      <family val="1"/>
    </font>
    <font>
      <sz val="6"/>
      <name val="Tahoma"/>
      <family val="2"/>
    </font>
    <font>
      <sz val="6"/>
      <color indexed="10"/>
      <name val="Arial"/>
      <family val="2"/>
    </font>
    <font>
      <sz val="6"/>
      <color indexed="8"/>
      <name val="Tahoma"/>
      <family val="2"/>
    </font>
    <font>
      <b/>
      <sz val="6"/>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color indexed="8"/>
      <name val="Calibri"/>
      <family val="2"/>
    </font>
    <font>
      <sz val="8"/>
      <color indexed="8"/>
      <name val="Calibri"/>
      <family val="2"/>
    </font>
    <font>
      <sz val="9"/>
      <color indexed="8"/>
      <name val="Calibri"/>
      <family val="2"/>
    </font>
    <font>
      <sz val="10"/>
      <color indexed="8"/>
      <name val="Calibri"/>
      <family val="2"/>
    </font>
    <font>
      <sz val="6"/>
      <color indexed="8"/>
      <name val="Calibri"/>
      <family val="2"/>
    </font>
    <font>
      <sz val="8"/>
      <color indexed="10"/>
      <name val="Arial"/>
      <family val="2"/>
    </font>
    <font>
      <sz val="10"/>
      <color indexed="10"/>
      <name val="Arial"/>
      <family val="2"/>
    </font>
    <font>
      <sz val="11"/>
      <name val="Calibri"/>
      <family val="2"/>
    </font>
    <font>
      <b/>
      <sz val="8"/>
      <color indexed="40"/>
      <name val="Arial"/>
      <family val="2"/>
    </font>
    <font>
      <sz val="11"/>
      <name val="Cambria"/>
      <family val="1"/>
    </font>
    <font>
      <sz val="11"/>
      <color indexed="8"/>
      <name val="Cambria"/>
      <family val="1"/>
    </font>
    <font>
      <sz val="8"/>
      <name val="Cambria"/>
      <family val="1"/>
    </font>
    <font>
      <sz val="9"/>
      <color indexed="8"/>
      <name val="Arial"/>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theme="1"/>
      <name val="Calibri"/>
      <family val="2"/>
    </font>
    <font>
      <sz val="8"/>
      <color rgb="FF000000"/>
      <name val="Calibri"/>
      <family val="2"/>
    </font>
    <font>
      <sz val="9"/>
      <color theme="1"/>
      <name val="Calibri"/>
      <family val="2"/>
    </font>
    <font>
      <sz val="8"/>
      <color theme="1"/>
      <name val="Arial"/>
      <family val="2"/>
    </font>
    <font>
      <sz val="10"/>
      <color theme="1"/>
      <name val="Arial"/>
      <family val="2"/>
    </font>
    <font>
      <sz val="11"/>
      <color theme="1"/>
      <name val="Arial"/>
      <family val="2"/>
    </font>
    <font>
      <sz val="8"/>
      <color theme="1"/>
      <name val="Calibri"/>
      <family val="2"/>
    </font>
    <font>
      <sz val="10"/>
      <color theme="1"/>
      <name val="Calibri"/>
      <family val="2"/>
    </font>
    <font>
      <sz val="10"/>
      <color rgb="FF000000"/>
      <name val="Arial"/>
      <family val="2"/>
    </font>
    <font>
      <sz val="6"/>
      <color theme="1"/>
      <name val="Calibri"/>
      <family val="2"/>
    </font>
    <font>
      <sz val="6"/>
      <color rgb="FF000000"/>
      <name val="Trebuchet MS"/>
      <family val="2"/>
    </font>
    <font>
      <sz val="6"/>
      <color theme="1"/>
      <name val="Arial"/>
      <family val="2"/>
    </font>
    <font>
      <sz val="8"/>
      <color rgb="FFFF0000"/>
      <name val="Arial"/>
      <family val="2"/>
    </font>
    <font>
      <sz val="10"/>
      <color rgb="FFFF0000"/>
      <name val="Arial"/>
      <family val="2"/>
    </font>
    <font>
      <b/>
      <sz val="8"/>
      <color rgb="FF00B0F0"/>
      <name val="Arial"/>
      <family val="2"/>
    </font>
    <font>
      <sz val="11"/>
      <color theme="1"/>
      <name val="Cambria"/>
      <family val="1"/>
    </font>
    <font>
      <sz val="6"/>
      <color rgb="FF000000"/>
      <name val="Arial"/>
      <family val="2"/>
    </font>
    <font>
      <sz val="9"/>
      <color rgb="FF000000"/>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99FF"/>
        <bgColor indexed="64"/>
      </patternFill>
    </fill>
    <fill>
      <patternFill patternType="solid">
        <fgColor theme="0"/>
        <bgColor indexed="64"/>
      </patternFill>
    </fill>
    <fill>
      <patternFill patternType="solid">
        <fgColor rgb="FF00CC99"/>
        <bgColor indexed="64"/>
      </patternFill>
    </fill>
    <fill>
      <patternFill patternType="solid">
        <fgColor indexed="65"/>
        <bgColor indexed="64"/>
      </patternFill>
    </fill>
    <fill>
      <patternFill patternType="gray125">
        <fgColor indexed="9"/>
      </patternFill>
    </fill>
    <fill>
      <patternFill patternType="solid">
        <fgColor rgb="FF66FF99"/>
        <bgColor indexed="64"/>
      </patternFill>
    </fill>
    <fill>
      <patternFill patternType="solid">
        <fgColor indexed="41"/>
        <bgColor indexed="64"/>
      </patternFill>
    </fill>
    <fill>
      <patternFill patternType="solid">
        <fgColor indexed="9"/>
        <bgColor indexed="64"/>
      </patternFill>
    </fill>
    <fill>
      <patternFill patternType="gray125">
        <fgColor indexed="9"/>
        <bgColor indexed="9"/>
      </patternFill>
    </fill>
    <fill>
      <patternFill patternType="solid">
        <fgColor rgb="FFFF0000"/>
        <bgColor indexed="64"/>
      </patternFill>
    </fill>
    <fill>
      <patternFill patternType="gray125">
        <fgColor indexed="9"/>
        <bgColor theme="0"/>
      </patternFill>
    </fill>
    <fill>
      <patternFill patternType="solid">
        <fgColor rgb="FFFFFF00"/>
        <bgColor indexed="64"/>
      </patternFill>
    </fill>
    <fill>
      <patternFill patternType="solid">
        <fgColor theme="3" tint="0.5999900102615356"/>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right style="thin"/>
      <top style="medium"/>
      <bottom style="medium"/>
    </border>
    <border>
      <left/>
      <right style="thin"/>
      <top style="medium"/>
      <bottom/>
    </border>
    <border>
      <left style="thin"/>
      <right style="medium"/>
      <top style="medium"/>
      <bottom/>
    </border>
    <border>
      <left/>
      <right style="thin"/>
      <top/>
      <bottom/>
    </border>
    <border>
      <left style="thin"/>
      <right style="thin"/>
      <top/>
      <bottom/>
    </border>
    <border>
      <left style="thin"/>
      <right style="medium"/>
      <top style="thin"/>
      <bottom style="thin"/>
    </border>
    <border>
      <left/>
      <right style="thin"/>
      <top/>
      <bottom style="medium"/>
    </border>
    <border>
      <left style="thin"/>
      <right style="thin"/>
      <top/>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top style="medium"/>
      <bottom/>
    </border>
    <border>
      <left style="thin"/>
      <right style="thin"/>
      <top style="medium"/>
      <bottom style="thin"/>
    </border>
    <border>
      <left style="medium"/>
      <right style="thin"/>
      <top style="thin"/>
      <bottom style="thin"/>
    </border>
    <border>
      <left style="thin"/>
      <right/>
      <top style="thin"/>
      <bottom/>
    </border>
    <border>
      <left style="thin"/>
      <right style="medium"/>
      <top/>
      <bottom style="medium"/>
    </border>
    <border>
      <left style="medium"/>
      <right style="thin"/>
      <top/>
      <bottom style="medium"/>
    </border>
    <border>
      <left style="thin"/>
      <right/>
      <top/>
      <bottom style="medium"/>
    </border>
    <border>
      <left/>
      <right/>
      <top/>
      <bottom style="thin"/>
    </border>
    <border>
      <left>
        <color indexed="63"/>
      </left>
      <right style="medium"/>
      <top style="thin"/>
      <bottom style="thin"/>
    </border>
    <border>
      <left>
        <color indexed="63"/>
      </left>
      <right style="thin"/>
      <top style="thin"/>
      <bottom style="thin"/>
    </border>
    <border>
      <left/>
      <right/>
      <top/>
      <bottom style="medium"/>
    </border>
    <border>
      <left style="thin"/>
      <right>
        <color indexed="63"/>
      </right>
      <top style="thin"/>
      <bottom style="thin"/>
    </border>
    <border>
      <left style="medium"/>
      <right style="thin"/>
      <top>
        <color indexed="63"/>
      </top>
      <bottom style="thin"/>
    </border>
    <border>
      <left style="thin"/>
      <right style="medium"/>
      <top/>
      <bottom/>
    </border>
    <border>
      <left style="medium"/>
      <right style="thin"/>
      <top style="thin"/>
      <bottom style="medium"/>
    </border>
    <border>
      <left>
        <color indexed="63"/>
      </left>
      <right style="thin"/>
      <top style="thin"/>
      <bottom>
        <color indexed="63"/>
      </bottom>
    </border>
    <border>
      <left/>
      <right style="thin"/>
      <top/>
      <bottom style="thin"/>
    </border>
    <border>
      <left style="thin"/>
      <right/>
      <top style="medium"/>
      <bottom style="medium"/>
    </border>
    <border>
      <left style="medium"/>
      <right style="thin"/>
      <top style="medium"/>
      <bottom style="thin"/>
    </border>
    <border>
      <left style="thin"/>
      <right style="medium"/>
      <top style="medium"/>
      <bottom style="thin"/>
    </border>
    <border>
      <left style="medium"/>
      <right style="thin"/>
      <top/>
      <bottom/>
    </border>
    <border>
      <left style="thin"/>
      <right/>
      <top style="thin"/>
      <bottom style="medium"/>
    </border>
    <border>
      <left/>
      <right style="thin"/>
      <top style="thin"/>
      <bottom style="medium"/>
    </border>
    <border>
      <left style="thin"/>
      <right/>
      <top/>
      <bottom style="thin"/>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style="thin">
        <color indexed="8"/>
      </bottom>
    </border>
    <border>
      <left style="thin">
        <color indexed="8"/>
      </left>
      <right>
        <color indexed="63"/>
      </right>
      <top style="thin"/>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thin"/>
      <bottom style="mediu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right/>
      <top style="medium"/>
      <bottom style="medium"/>
    </border>
    <border>
      <left/>
      <right style="medium"/>
      <top style="medium"/>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style="thin"/>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medium">
        <color rgb="FF002060"/>
      </bottom>
    </border>
    <border>
      <left style="medium">
        <color rgb="FF002060"/>
      </left>
      <right>
        <color indexed="63"/>
      </right>
      <top style="medium">
        <color rgb="FF002060"/>
      </top>
      <bottom>
        <color indexed="63"/>
      </bottom>
    </border>
    <border>
      <left style="medium">
        <color rgb="FF002060"/>
      </left>
      <right>
        <color indexed="63"/>
      </right>
      <top>
        <color indexed="63"/>
      </top>
      <bottom>
        <color indexed="63"/>
      </bottom>
    </border>
    <border>
      <left style="medium">
        <color rgb="FF002060"/>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210" fontId="2" fillId="0" borderId="0" applyFon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196" fontId="2"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210" fontId="2" fillId="0" borderId="0" applyFont="0" applyFill="0" applyBorder="0" applyAlignment="0" applyProtection="0"/>
    <xf numFmtId="210" fontId="2" fillId="0" borderId="0" applyFon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8" fillId="0" borderId="8" applyNumberFormat="0" applyFill="0" applyAlignment="0" applyProtection="0"/>
    <xf numFmtId="0" fontId="80" fillId="0" borderId="9" applyNumberFormat="0" applyFill="0" applyAlignment="0" applyProtection="0"/>
  </cellStyleXfs>
  <cellXfs count="1398">
    <xf numFmtId="0" fontId="0" fillId="0" borderId="0" xfId="0" applyFont="1" applyAlignment="1">
      <alignment/>
    </xf>
    <xf numFmtId="0" fontId="5" fillId="0" borderId="10" xfId="0" applyFont="1" applyBorder="1" applyAlignment="1">
      <alignment vertical="center" wrapText="1"/>
    </xf>
    <xf numFmtId="3" fontId="4" fillId="33" borderId="10" xfId="0" applyNumberFormat="1" applyFont="1" applyFill="1" applyBorder="1" applyAlignment="1" applyProtection="1">
      <alignment horizontal="center" vertical="center" textRotation="90" wrapText="1"/>
      <protection/>
    </xf>
    <xf numFmtId="3" fontId="4" fillId="34" borderId="10" xfId="0" applyNumberFormat="1" applyFont="1" applyFill="1" applyBorder="1" applyAlignment="1" applyProtection="1">
      <alignment horizontal="center" vertical="center" textRotation="90" wrapText="1"/>
      <protection/>
    </xf>
    <xf numFmtId="0" fontId="5" fillId="35" borderId="10" xfId="0" applyFont="1" applyFill="1" applyBorder="1" applyAlignment="1" applyProtection="1">
      <alignment horizontal="center" vertical="center" wrapText="1"/>
      <protection locked="0"/>
    </xf>
    <xf numFmtId="0" fontId="5" fillId="36" borderId="10" xfId="0" applyFont="1" applyFill="1" applyBorder="1" applyAlignment="1">
      <alignment horizontal="center" vertical="center" wrapText="1"/>
    </xf>
    <xf numFmtId="0" fontId="5" fillId="37" borderId="10" xfId="0" applyFont="1" applyFill="1" applyBorder="1" applyAlignment="1" applyProtection="1">
      <alignment horizontal="center" vertical="center" textRotation="90" wrapText="1"/>
      <protection locked="0"/>
    </xf>
    <xf numFmtId="0" fontId="5" fillId="36" borderId="10" xfId="0" applyFont="1" applyFill="1" applyBorder="1" applyAlignment="1" applyProtection="1">
      <alignment horizontal="center" vertical="center" textRotation="90" wrapText="1"/>
      <protection locked="0"/>
    </xf>
    <xf numFmtId="0" fontId="5" fillId="36" borderId="10" xfId="0" applyFont="1" applyFill="1" applyBorder="1" applyAlignment="1">
      <alignment horizontal="center" vertical="center" textRotation="90" wrapText="1"/>
    </xf>
    <xf numFmtId="0" fontId="4" fillId="35" borderId="10" xfId="0" applyFont="1" applyFill="1" applyBorder="1" applyAlignment="1" applyProtection="1">
      <alignment horizontal="center" vertical="center" textRotation="90" wrapText="1"/>
      <protection locked="0"/>
    </xf>
    <xf numFmtId="0" fontId="81" fillId="0" borderId="0" xfId="0" applyFont="1" applyAlignment="1">
      <alignment/>
    </xf>
    <xf numFmtId="3" fontId="5" fillId="18" borderId="10" xfId="0" applyNumberFormat="1" applyFont="1" applyFill="1" applyBorder="1" applyAlignment="1" applyProtection="1">
      <alignment horizontal="center" vertical="center" wrapText="1"/>
      <protection locked="0"/>
    </xf>
    <xf numFmtId="3" fontId="5" fillId="18" borderId="10" xfId="0" applyNumberFormat="1" applyFont="1" applyFill="1" applyBorder="1" applyAlignment="1">
      <alignment horizontal="center" vertical="center" textRotation="90"/>
    </xf>
    <xf numFmtId="0" fontId="5" fillId="18" borderId="10" xfId="0" applyFont="1" applyFill="1" applyBorder="1" applyAlignment="1">
      <alignment horizontal="center" vertical="center" textRotation="90"/>
    </xf>
    <xf numFmtId="3" fontId="5" fillId="33" borderId="10" xfId="0" applyNumberFormat="1" applyFont="1" applyFill="1" applyBorder="1" applyAlignment="1">
      <alignment horizontal="center" vertical="center" textRotation="90"/>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textRotation="90"/>
    </xf>
    <xf numFmtId="0" fontId="5" fillId="35" borderId="10" xfId="0" applyFont="1" applyFill="1" applyBorder="1" applyAlignment="1">
      <alignment horizontal="center" vertical="center" textRotation="90" wrapText="1"/>
    </xf>
    <xf numFmtId="0" fontId="4" fillId="38" borderId="10" xfId="0" applyFont="1" applyFill="1" applyBorder="1" applyAlignment="1">
      <alignment horizontal="center" vertical="center" wrapText="1"/>
    </xf>
    <xf numFmtId="0" fontId="4" fillId="38" borderId="10" xfId="0" applyFont="1" applyFill="1" applyBorder="1" applyAlignment="1">
      <alignment horizontal="left" vertical="center" wrapText="1"/>
    </xf>
    <xf numFmtId="196" fontId="4" fillId="38" borderId="10" xfId="0" applyNumberFormat="1" applyFont="1" applyFill="1" applyBorder="1" applyAlignment="1">
      <alignment horizontal="center" vertical="center" wrapText="1"/>
    </xf>
    <xf numFmtId="0" fontId="4" fillId="38" borderId="10" xfId="0" applyFont="1" applyFill="1" applyBorder="1" applyAlignment="1" applyProtection="1">
      <alignment horizontal="center" vertical="center" textRotation="90" wrapText="1"/>
      <protection locked="0"/>
    </xf>
    <xf numFmtId="3" fontId="5" fillId="33" borderId="10" xfId="0" applyNumberFormat="1" applyFont="1" applyFill="1" applyBorder="1" applyAlignment="1" applyProtection="1">
      <alignment horizontal="center" vertical="center" textRotation="90" wrapText="1"/>
      <protection locked="0"/>
    </xf>
    <xf numFmtId="3" fontId="5" fillId="39" borderId="10" xfId="0" applyNumberFormat="1" applyFont="1" applyFill="1" applyBorder="1" applyAlignment="1" applyProtection="1">
      <alignment horizontal="center" vertical="center" textRotation="90" wrapText="1"/>
      <protection locked="0"/>
    </xf>
    <xf numFmtId="3" fontId="4" fillId="33" borderId="10" xfId="0" applyNumberFormat="1" applyFont="1" applyFill="1" applyBorder="1" applyAlignment="1" applyProtection="1">
      <alignment horizontal="center" vertical="center" textRotation="90" wrapText="1"/>
      <protection locked="0"/>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37" borderId="10"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3" fontId="5" fillId="0" borderId="10" xfId="0" applyNumberFormat="1" applyFont="1" applyFill="1" applyBorder="1" applyAlignment="1" applyProtection="1">
      <alignment vertical="center" textRotation="90" wrapText="1"/>
      <protection locked="0"/>
    </xf>
    <xf numFmtId="3" fontId="5" fillId="0" borderId="10" xfId="0" applyNumberFormat="1" applyFont="1" applyFill="1" applyBorder="1" applyAlignment="1" applyProtection="1">
      <alignment horizontal="center" vertical="center" textRotation="90" wrapText="1"/>
      <protection locked="0"/>
    </xf>
    <xf numFmtId="3" fontId="5" fillId="0" borderId="10" xfId="0" applyNumberFormat="1" applyFont="1" applyFill="1" applyBorder="1" applyAlignment="1" applyProtection="1">
      <alignment horizontal="center" vertical="center" wrapText="1"/>
      <protection locked="0"/>
    </xf>
    <xf numFmtId="1" fontId="5" fillId="40" borderId="10" xfId="50" applyNumberFormat="1" applyFont="1" applyFill="1" applyBorder="1" applyAlignment="1" applyProtection="1">
      <alignment horizontal="center" vertical="center" textRotation="90"/>
      <protection locked="0"/>
    </xf>
    <xf numFmtId="0" fontId="5" fillId="38" borderId="10" xfId="0" applyFont="1" applyFill="1" applyBorder="1" applyAlignment="1">
      <alignment horizontal="center" vertical="center" wrapText="1"/>
    </xf>
    <xf numFmtId="3" fontId="5" fillId="38" borderId="10" xfId="0" applyNumberFormat="1" applyFont="1" applyFill="1" applyBorder="1" applyAlignment="1">
      <alignment horizontal="center" vertical="center" textRotation="90" wrapText="1"/>
    </xf>
    <xf numFmtId="0" fontId="5" fillId="41" borderId="10" xfId="0" applyFont="1" applyFill="1" applyBorder="1" applyAlignment="1" applyProtection="1">
      <alignment horizontal="center" vertical="center" wrapText="1"/>
      <protection locked="0"/>
    </xf>
    <xf numFmtId="1" fontId="5" fillId="0" borderId="10" xfId="50" applyNumberFormat="1" applyFont="1" applyFill="1" applyBorder="1" applyAlignment="1" applyProtection="1">
      <alignment vertical="center" textRotation="90" wrapText="1"/>
      <protection locked="0"/>
    </xf>
    <xf numFmtId="0" fontId="81" fillId="34" borderId="0" xfId="0" applyFont="1" applyFill="1" applyAlignment="1">
      <alignment/>
    </xf>
    <xf numFmtId="37" fontId="5" fillId="0" borderId="10" xfId="50" applyNumberFormat="1" applyFont="1" applyFill="1" applyBorder="1" applyAlignment="1" applyProtection="1">
      <alignment vertical="center" textRotation="90" wrapText="1"/>
      <protection locked="0"/>
    </xf>
    <xf numFmtId="0" fontId="5" fillId="37" borderId="10" xfId="0" applyFont="1" applyFill="1" applyBorder="1" applyAlignment="1">
      <alignment horizontal="center" vertical="center" wrapText="1"/>
    </xf>
    <xf numFmtId="197" fontId="5" fillId="0" borderId="10" xfId="50" applyNumberFormat="1" applyFont="1" applyFill="1" applyBorder="1" applyAlignment="1" applyProtection="1">
      <alignment vertical="center" textRotation="90" wrapText="1"/>
      <protection locked="0"/>
    </xf>
    <xf numFmtId="0" fontId="81" fillId="0" borderId="0" xfId="0" applyFont="1" applyFill="1" applyAlignment="1">
      <alignment/>
    </xf>
    <xf numFmtId="0" fontId="81" fillId="0" borderId="0" xfId="0" applyFont="1" applyAlignment="1">
      <alignment horizontal="left"/>
    </xf>
    <xf numFmtId="0" fontId="5" fillId="37" borderId="0" xfId="0" applyFont="1" applyFill="1" applyBorder="1" applyAlignment="1" applyProtection="1">
      <alignment vertical="center" textRotation="90" wrapText="1"/>
      <protection locked="0"/>
    </xf>
    <xf numFmtId="0" fontId="5" fillId="36" borderId="0" xfId="0" applyFont="1" applyFill="1" applyBorder="1" applyAlignment="1">
      <alignment vertical="center" textRotation="90" wrapText="1"/>
    </xf>
    <xf numFmtId="0" fontId="5" fillId="18" borderId="10" xfId="0" applyFont="1" applyFill="1" applyBorder="1" applyAlignment="1">
      <alignment horizontal="center" vertical="center" wrapText="1"/>
    </xf>
    <xf numFmtId="0" fontId="4" fillId="38" borderId="10" xfId="0" applyFont="1" applyFill="1" applyBorder="1" applyAlignment="1">
      <alignment horizontal="center" vertical="center"/>
    </xf>
    <xf numFmtId="0" fontId="5" fillId="35" borderId="10" xfId="0" applyFont="1" applyFill="1" applyBorder="1" applyAlignment="1">
      <alignment wrapText="1"/>
    </xf>
    <xf numFmtId="0" fontId="4"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textRotation="90" wrapText="1"/>
      <protection locked="0"/>
    </xf>
    <xf numFmtId="0" fontId="5" fillId="0" borderId="10" xfId="0" applyFont="1" applyFill="1" applyBorder="1" applyAlignment="1" applyProtection="1">
      <alignment horizontal="center" vertical="center" wrapText="1"/>
      <protection locked="0"/>
    </xf>
    <xf numFmtId="0" fontId="11" fillId="18" borderId="10" xfId="0" applyFont="1" applyFill="1" applyBorder="1" applyAlignment="1" applyProtection="1">
      <alignment horizontal="center" vertical="center" textRotation="90" wrapText="1"/>
      <protection/>
    </xf>
    <xf numFmtId="0" fontId="11" fillId="18" borderId="10" xfId="0" applyFont="1" applyFill="1" applyBorder="1" applyAlignment="1">
      <alignment horizontal="center" vertical="center" textRotation="90" wrapText="1"/>
    </xf>
    <xf numFmtId="0" fontId="6" fillId="18" borderId="10" xfId="0" applyFont="1" applyFill="1" applyBorder="1" applyAlignment="1">
      <alignment horizontal="center" vertical="center" wrapText="1"/>
    </xf>
    <xf numFmtId="3" fontId="6" fillId="18" borderId="10" xfId="0" applyNumberFormat="1" applyFont="1" applyFill="1" applyBorder="1" applyAlignment="1" applyProtection="1">
      <alignment horizontal="center" vertical="center" wrapText="1"/>
      <protection locked="0"/>
    </xf>
    <xf numFmtId="3" fontId="6" fillId="18" borderId="10" xfId="0" applyNumberFormat="1" applyFont="1" applyFill="1" applyBorder="1" applyAlignment="1">
      <alignment horizontal="center" vertical="center" textRotation="90"/>
    </xf>
    <xf numFmtId="0" fontId="6" fillId="18" borderId="10" xfId="0" applyFont="1" applyFill="1" applyBorder="1" applyAlignment="1">
      <alignment horizontal="center" vertical="center" textRotation="90"/>
    </xf>
    <xf numFmtId="3" fontId="6" fillId="33" borderId="10" xfId="0" applyNumberFormat="1" applyFont="1" applyFill="1" applyBorder="1" applyAlignment="1">
      <alignment horizontal="center" vertical="center" textRotation="90"/>
    </xf>
    <xf numFmtId="0" fontId="6" fillId="35" borderId="10" xfId="0" applyFont="1" applyFill="1" applyBorder="1" applyAlignment="1">
      <alignment horizontal="center" vertical="center" textRotation="90"/>
    </xf>
    <xf numFmtId="0" fontId="6" fillId="35" borderId="10" xfId="0" applyFont="1" applyFill="1" applyBorder="1" applyAlignment="1">
      <alignment horizontal="center" vertical="center" textRotation="90" wrapText="1"/>
    </xf>
    <xf numFmtId="0" fontId="8" fillId="38" borderId="10" xfId="0" applyFont="1" applyFill="1" applyBorder="1" applyAlignment="1">
      <alignment horizontal="center" vertical="center"/>
    </xf>
    <xf numFmtId="0" fontId="8" fillId="38" borderId="10" xfId="0" applyFont="1" applyFill="1" applyBorder="1" applyAlignment="1">
      <alignment horizontal="center" vertical="center" wrapText="1"/>
    </xf>
    <xf numFmtId="0" fontId="11" fillId="38" borderId="10" xfId="0" applyFont="1" applyFill="1" applyBorder="1" applyAlignment="1">
      <alignment horizontal="center" vertical="center" wrapText="1"/>
    </xf>
    <xf numFmtId="196" fontId="8" fillId="38" borderId="10" xfId="0" applyNumberFormat="1" applyFont="1" applyFill="1" applyBorder="1" applyAlignment="1">
      <alignment horizontal="center" vertical="center" wrapText="1"/>
    </xf>
    <xf numFmtId="0" fontId="8" fillId="38" borderId="10" xfId="0" applyFont="1" applyFill="1" applyBorder="1" applyAlignment="1" applyProtection="1">
      <alignment horizontal="center" vertical="center" textRotation="90" wrapText="1"/>
      <protection locked="0"/>
    </xf>
    <xf numFmtId="3" fontId="6" fillId="33" borderId="10" xfId="0" applyNumberFormat="1" applyFont="1" applyFill="1" applyBorder="1" applyAlignment="1" applyProtection="1">
      <alignment horizontal="center" vertical="center" textRotation="90" wrapText="1"/>
      <protection locked="0"/>
    </xf>
    <xf numFmtId="3" fontId="6" fillId="39" borderId="10" xfId="0" applyNumberFormat="1" applyFont="1" applyFill="1" applyBorder="1" applyAlignment="1" applyProtection="1">
      <alignment horizontal="center" vertical="center" textRotation="90" wrapText="1"/>
      <protection locked="0"/>
    </xf>
    <xf numFmtId="3" fontId="8" fillId="33" borderId="10" xfId="0" applyNumberFormat="1" applyFont="1" applyFill="1" applyBorder="1" applyAlignment="1" applyProtection="1">
      <alignment horizontal="center" vertical="center" textRotation="90" wrapText="1"/>
      <protection locked="0"/>
    </xf>
    <xf numFmtId="0" fontId="8" fillId="35" borderId="10" xfId="0" applyFont="1" applyFill="1" applyBorder="1" applyAlignment="1" applyProtection="1">
      <alignment horizontal="center" vertical="center" textRotation="90" wrapText="1"/>
      <protection locked="0"/>
    </xf>
    <xf numFmtId="0" fontId="6" fillId="35" borderId="10" xfId="0" applyFont="1" applyFill="1" applyBorder="1" applyAlignment="1">
      <alignment wrapText="1"/>
    </xf>
    <xf numFmtId="0" fontId="6" fillId="0"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6" fillId="37"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3" fontId="6" fillId="36" borderId="10" xfId="0" applyNumberFormat="1" applyFont="1" applyFill="1" applyBorder="1" applyAlignment="1">
      <alignment horizontal="center" vertical="center" textRotation="90" wrapText="1"/>
    </xf>
    <xf numFmtId="0" fontId="6" fillId="36" borderId="10" xfId="0" applyFont="1" applyFill="1" applyBorder="1" applyAlignment="1">
      <alignment horizontal="center" vertical="center" textRotation="90" wrapText="1"/>
    </xf>
    <xf numFmtId="3" fontId="82" fillId="0" borderId="10" xfId="0" applyNumberFormat="1" applyFont="1" applyBorder="1" applyAlignment="1">
      <alignment horizontal="center" vertical="center" textRotation="90" wrapText="1" readingOrder="1"/>
    </xf>
    <xf numFmtId="197" fontId="6" fillId="40" borderId="10" xfId="50" applyNumberFormat="1" applyFont="1" applyFill="1" applyBorder="1" applyAlignment="1" applyProtection="1">
      <alignment horizontal="center" vertical="center" textRotation="90" wrapText="1"/>
      <protection locked="0"/>
    </xf>
    <xf numFmtId="3" fontId="6" fillId="0" borderId="10" xfId="0" applyNumberFormat="1" applyFont="1" applyFill="1" applyBorder="1" applyAlignment="1" applyProtection="1">
      <alignment horizontal="center" vertical="center" textRotation="90" wrapText="1"/>
      <protection locked="0"/>
    </xf>
    <xf numFmtId="0" fontId="6" fillId="37" borderId="10" xfId="0" applyFont="1" applyFill="1" applyBorder="1" applyAlignment="1" applyProtection="1">
      <alignment horizontal="center" vertical="center" textRotation="90" wrapText="1"/>
      <protection locked="0"/>
    </xf>
    <xf numFmtId="0" fontId="6" fillId="36" borderId="10" xfId="0" applyFont="1" applyFill="1" applyBorder="1" applyAlignment="1" applyProtection="1">
      <alignment horizontal="center" vertical="center" textRotation="90" wrapText="1"/>
      <protection locked="0"/>
    </xf>
    <xf numFmtId="0" fontId="6" fillId="36" borderId="0" xfId="0" applyFont="1" applyFill="1" applyBorder="1" applyAlignment="1">
      <alignment horizontal="center" vertical="center"/>
    </xf>
    <xf numFmtId="0" fontId="6" fillId="38" borderId="10" xfId="0" applyFont="1" applyFill="1" applyBorder="1" applyAlignment="1">
      <alignment horizontal="center" vertical="center" wrapText="1"/>
    </xf>
    <xf numFmtId="3" fontId="6" fillId="38" borderId="10" xfId="0" applyNumberFormat="1" applyFont="1" applyFill="1" applyBorder="1" applyAlignment="1">
      <alignment horizontal="center" vertical="center" textRotation="90" wrapText="1"/>
    </xf>
    <xf numFmtId="0" fontId="6" fillId="36" borderId="11" xfId="0" applyFont="1" applyFill="1" applyBorder="1" applyAlignment="1">
      <alignment horizontal="center" vertical="center" wrapText="1"/>
    </xf>
    <xf numFmtId="0" fontId="10" fillId="0" borderId="10" xfId="0" applyFont="1" applyBorder="1" applyAlignment="1">
      <alignment horizontal="center" vertical="center" wrapText="1"/>
    </xf>
    <xf numFmtId="3" fontId="6" fillId="0" borderId="10" xfId="0" applyNumberFormat="1" applyFont="1" applyFill="1" applyBorder="1" applyAlignment="1" applyProtection="1">
      <alignment vertical="center" textRotation="90" wrapText="1"/>
      <protection locked="0"/>
    </xf>
    <xf numFmtId="0" fontId="6" fillId="0" borderId="10" xfId="0" applyFont="1" applyFill="1" applyBorder="1" applyAlignment="1">
      <alignment horizontal="center" vertical="center" textRotation="90" wrapText="1"/>
    </xf>
    <xf numFmtId="0" fontId="6" fillId="41" borderId="10" xfId="0" applyFont="1" applyFill="1" applyBorder="1" applyAlignment="1" applyProtection="1">
      <alignment horizontal="center" vertical="center" wrapText="1"/>
      <protection locked="0"/>
    </xf>
    <xf numFmtId="0" fontId="6" fillId="41" borderId="10" xfId="0" applyFont="1" applyFill="1" applyBorder="1" applyAlignment="1">
      <alignment horizontal="center" vertical="center" wrapText="1"/>
    </xf>
    <xf numFmtId="3" fontId="6" fillId="0" borderId="10" xfId="0" applyNumberFormat="1" applyFont="1" applyFill="1" applyBorder="1" applyAlignment="1" applyProtection="1">
      <alignment horizontal="center" vertical="center" textRotation="90" wrapText="1" readingOrder="1"/>
      <protection locked="0"/>
    </xf>
    <xf numFmtId="0" fontId="6" fillId="36" borderId="12" xfId="0" applyFont="1" applyFill="1" applyBorder="1" applyAlignment="1">
      <alignment horizontal="center" vertical="center" wrapText="1"/>
    </xf>
    <xf numFmtId="0" fontId="0" fillId="34" borderId="0" xfId="0" applyFill="1" applyAlignment="1">
      <alignment/>
    </xf>
    <xf numFmtId="3" fontId="6" fillId="38" borderId="10" xfId="0" applyNumberFormat="1" applyFont="1" applyFill="1" applyBorder="1" applyAlignment="1">
      <alignment vertical="center" textRotation="90" wrapText="1"/>
    </xf>
    <xf numFmtId="3" fontId="6" fillId="38" borderId="10" xfId="0" applyNumberFormat="1" applyFont="1" applyFill="1" applyBorder="1" applyAlignment="1" applyProtection="1">
      <alignment horizontal="center" vertical="center" textRotation="90" wrapText="1"/>
      <protection locked="0"/>
    </xf>
    <xf numFmtId="3" fontId="6" fillId="40" borderId="10" xfId="0" applyNumberFormat="1" applyFont="1" applyFill="1" applyBorder="1" applyAlignment="1" applyProtection="1">
      <alignment horizontal="center" vertical="center" textRotation="90" wrapText="1"/>
      <protection locked="0"/>
    </xf>
    <xf numFmtId="0" fontId="6" fillId="41" borderId="10" xfId="0" applyFont="1" applyFill="1" applyBorder="1" applyAlignment="1" applyProtection="1">
      <alignment horizontal="center" vertical="center" textRotation="90" wrapText="1"/>
      <protection locked="0"/>
    </xf>
    <xf numFmtId="1" fontId="0" fillId="0" borderId="0" xfId="0" applyNumberFormat="1" applyAlignment="1">
      <alignment horizontal="center" vertical="center" wrapText="1"/>
    </xf>
    <xf numFmtId="3" fontId="4" fillId="33" borderId="13" xfId="0" applyNumberFormat="1" applyFont="1" applyFill="1" applyBorder="1" applyAlignment="1" applyProtection="1">
      <alignment horizontal="center" vertical="center" textRotation="90" wrapText="1"/>
      <protection/>
    </xf>
    <xf numFmtId="3" fontId="4" fillId="34" borderId="11" xfId="0" applyNumberFormat="1" applyFont="1" applyFill="1" applyBorder="1" applyAlignment="1" applyProtection="1">
      <alignment horizontal="center" vertical="center" textRotation="90" wrapText="1"/>
      <protection/>
    </xf>
    <xf numFmtId="3" fontId="4" fillId="33" borderId="11" xfId="0" applyNumberFormat="1" applyFont="1" applyFill="1" applyBorder="1" applyAlignment="1" applyProtection="1">
      <alignment horizontal="center" vertical="center" textRotation="90" wrapText="1"/>
      <protection/>
    </xf>
    <xf numFmtId="3" fontId="4" fillId="34" borderId="14" xfId="0" applyNumberFormat="1" applyFont="1" applyFill="1" applyBorder="1" applyAlignment="1" applyProtection="1">
      <alignment horizontal="center" vertical="center" textRotation="90" wrapText="1"/>
      <protection/>
    </xf>
    <xf numFmtId="0" fontId="6" fillId="18" borderId="15" xfId="0" applyFont="1" applyFill="1" applyBorder="1" applyAlignment="1">
      <alignment horizontal="center" vertical="center" wrapText="1"/>
    </xf>
    <xf numFmtId="3" fontId="6" fillId="18" borderId="15" xfId="0" applyNumberFormat="1" applyFont="1" applyFill="1" applyBorder="1" applyAlignment="1" applyProtection="1">
      <alignment horizontal="center" vertical="center" wrapText="1"/>
      <protection locked="0"/>
    </xf>
    <xf numFmtId="3" fontId="6" fillId="18" borderId="16" xfId="0" applyNumberFormat="1" applyFont="1" applyFill="1" applyBorder="1" applyAlignment="1">
      <alignment horizontal="center" vertical="center" textRotation="90"/>
    </xf>
    <xf numFmtId="0" fontId="6" fillId="18" borderId="16" xfId="0" applyFont="1" applyFill="1" applyBorder="1" applyAlignment="1">
      <alignment horizontal="center" vertical="center" textRotation="90"/>
    </xf>
    <xf numFmtId="0" fontId="6" fillId="18" borderId="17" xfId="0" applyFont="1" applyFill="1" applyBorder="1" applyAlignment="1">
      <alignment horizontal="center" vertical="center" textRotation="90"/>
    </xf>
    <xf numFmtId="3" fontId="6" fillId="33" borderId="15" xfId="0" applyNumberFormat="1" applyFont="1" applyFill="1" applyBorder="1" applyAlignment="1">
      <alignment horizontal="center" vertical="center" textRotation="90"/>
    </xf>
    <xf numFmtId="3" fontId="6" fillId="33" borderId="16" xfId="0" applyNumberFormat="1" applyFont="1" applyFill="1" applyBorder="1" applyAlignment="1">
      <alignment horizontal="center" vertical="center" textRotation="90"/>
    </xf>
    <xf numFmtId="3" fontId="6" fillId="33" borderId="18" xfId="0" applyNumberFormat="1" applyFont="1" applyFill="1" applyBorder="1" applyAlignment="1">
      <alignment horizontal="center" vertical="center" textRotation="90"/>
    </xf>
    <xf numFmtId="3" fontId="6" fillId="33" borderId="17" xfId="0" applyNumberFormat="1" applyFont="1" applyFill="1" applyBorder="1" applyAlignment="1">
      <alignment horizontal="center" vertical="center" textRotation="90"/>
    </xf>
    <xf numFmtId="0" fontId="6" fillId="35" borderId="19" xfId="0" applyFont="1" applyFill="1" applyBorder="1" applyAlignment="1">
      <alignment horizontal="center" vertical="center" textRotation="90"/>
    </xf>
    <xf numFmtId="0" fontId="6" fillId="35" borderId="16" xfId="0" applyFont="1" applyFill="1" applyBorder="1" applyAlignment="1">
      <alignment horizontal="center" vertical="center" textRotation="90"/>
    </xf>
    <xf numFmtId="0" fontId="6" fillId="35" borderId="17" xfId="0" applyFont="1" applyFill="1" applyBorder="1" applyAlignment="1">
      <alignment horizontal="center" vertical="center" textRotation="90" wrapText="1"/>
    </xf>
    <xf numFmtId="3" fontId="6" fillId="33" borderId="20" xfId="0" applyNumberFormat="1" applyFont="1" applyFill="1" applyBorder="1" applyAlignment="1" applyProtection="1">
      <alignment horizontal="center" vertical="center" textRotation="90" wrapText="1"/>
      <protection locked="0"/>
    </xf>
    <xf numFmtId="3" fontId="6" fillId="39" borderId="18" xfId="0" applyNumberFormat="1" applyFont="1" applyFill="1" applyBorder="1" applyAlignment="1" applyProtection="1">
      <alignment horizontal="center" vertical="center" textRotation="90" wrapText="1"/>
      <protection locked="0"/>
    </xf>
    <xf numFmtId="3" fontId="6" fillId="33" borderId="18" xfId="0" applyNumberFormat="1" applyFont="1" applyFill="1" applyBorder="1" applyAlignment="1" applyProtection="1">
      <alignment horizontal="center" vertical="center" textRotation="90" wrapText="1"/>
      <protection locked="0"/>
    </xf>
    <xf numFmtId="3" fontId="8" fillId="33" borderId="18" xfId="0" applyNumberFormat="1" applyFont="1" applyFill="1" applyBorder="1" applyAlignment="1" applyProtection="1">
      <alignment horizontal="center" vertical="center" textRotation="90" wrapText="1"/>
      <protection locked="0"/>
    </xf>
    <xf numFmtId="0" fontId="8" fillId="35" borderId="18" xfId="0" applyFont="1" applyFill="1" applyBorder="1" applyAlignment="1" applyProtection="1">
      <alignment horizontal="center" vertical="center" textRotation="90" wrapText="1"/>
      <protection locked="0"/>
    </xf>
    <xf numFmtId="0" fontId="5" fillId="35" borderId="18" xfId="0" applyFont="1" applyFill="1" applyBorder="1" applyAlignment="1" applyProtection="1">
      <alignment horizontal="center" vertical="center" wrapText="1"/>
      <protection locked="0"/>
    </xf>
    <xf numFmtId="0" fontId="6" fillId="35" borderId="21" xfId="0" applyFont="1" applyFill="1" applyBorder="1" applyAlignment="1">
      <alignment wrapText="1"/>
    </xf>
    <xf numFmtId="0" fontId="6" fillId="36" borderId="2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37" borderId="12"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0" borderId="23" xfId="0" applyFont="1" applyBorder="1" applyAlignment="1">
      <alignment horizontal="center" vertical="center" wrapText="1"/>
    </xf>
    <xf numFmtId="3" fontId="6" fillId="0" borderId="10" xfId="0" applyNumberFormat="1" applyFont="1" applyFill="1" applyBorder="1" applyAlignment="1" applyProtection="1">
      <alignment horizontal="center" vertical="center" wrapText="1"/>
      <protection locked="0"/>
    </xf>
    <xf numFmtId="0" fontId="6" fillId="36" borderId="24" xfId="0" applyFont="1" applyFill="1" applyBorder="1" applyAlignment="1">
      <alignment horizontal="center" vertical="center" textRotation="90"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textRotation="90" wrapText="1"/>
    </xf>
    <xf numFmtId="0" fontId="6" fillId="37" borderId="11" xfId="0" applyFont="1" applyFill="1" applyBorder="1" applyAlignment="1">
      <alignment horizontal="center" vertical="center" textRotation="90" wrapText="1"/>
    </xf>
    <xf numFmtId="0" fontId="6" fillId="36"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6" fillId="37"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36" borderId="26" xfId="0" applyFont="1" applyFill="1" applyBorder="1" applyAlignment="1">
      <alignment horizontal="center" vertical="center" textRotation="90" wrapText="1"/>
    </xf>
    <xf numFmtId="0" fontId="6" fillId="37" borderId="27" xfId="0" applyFont="1" applyFill="1" applyBorder="1" applyAlignment="1">
      <alignment horizontal="center" vertical="center" textRotation="90" wrapText="1"/>
    </xf>
    <xf numFmtId="0" fontId="6" fillId="36" borderId="27" xfId="0" applyFont="1" applyFill="1" applyBorder="1" applyAlignment="1" applyProtection="1">
      <alignment horizontal="center" vertical="center" textRotation="90" wrapText="1"/>
      <protection locked="0"/>
    </xf>
    <xf numFmtId="0" fontId="6" fillId="36" borderId="28" xfId="0" applyFont="1" applyFill="1" applyBorder="1" applyAlignment="1">
      <alignment horizontal="center" vertical="center" textRotation="90" wrapText="1"/>
    </xf>
    <xf numFmtId="0" fontId="8" fillId="38" borderId="29" xfId="0" applyFont="1" applyFill="1" applyBorder="1" applyAlignment="1">
      <alignment horizontal="center" vertical="center"/>
    </xf>
    <xf numFmtId="0" fontId="8" fillId="38" borderId="18" xfId="0" applyFont="1" applyFill="1" applyBorder="1" applyAlignment="1">
      <alignment horizontal="center" vertical="center" wrapText="1"/>
    </xf>
    <xf numFmtId="0" fontId="11" fillId="38" borderId="18" xfId="0" applyFont="1" applyFill="1" applyBorder="1" applyAlignment="1">
      <alignment horizontal="center" vertical="center" wrapText="1"/>
    </xf>
    <xf numFmtId="196" fontId="8" fillId="38" borderId="30" xfId="0" applyNumberFormat="1" applyFont="1" applyFill="1" applyBorder="1" applyAlignment="1">
      <alignment horizontal="center" vertical="center" wrapText="1"/>
    </xf>
    <xf numFmtId="196" fontId="8" fillId="38" borderId="31" xfId="0" applyNumberFormat="1" applyFont="1" applyFill="1" applyBorder="1" applyAlignment="1">
      <alignment horizontal="center" vertical="center" wrapText="1"/>
    </xf>
    <xf numFmtId="0" fontId="6" fillId="38" borderId="18" xfId="0" applyFont="1" applyFill="1" applyBorder="1" applyAlignment="1">
      <alignment horizontal="center" vertical="center" wrapText="1"/>
    </xf>
    <xf numFmtId="3" fontId="6" fillId="38" borderId="18" xfId="0" applyNumberFormat="1" applyFont="1" applyFill="1" applyBorder="1" applyAlignment="1">
      <alignment horizontal="center" vertical="center" textRotation="90" wrapText="1"/>
    </xf>
    <xf numFmtId="0" fontId="8" fillId="38" borderId="18" xfId="0" applyFont="1" applyFill="1" applyBorder="1" applyAlignment="1" applyProtection="1">
      <alignment horizontal="center" vertical="center" textRotation="90" wrapText="1"/>
      <protection locked="0"/>
    </xf>
    <xf numFmtId="0" fontId="8" fillId="38" borderId="21" xfId="0" applyFont="1" applyFill="1" applyBorder="1" applyAlignment="1" applyProtection="1">
      <alignment horizontal="center" vertical="center" textRotation="90" wrapText="1"/>
      <protection locked="0"/>
    </xf>
    <xf numFmtId="3" fontId="6" fillId="33" borderId="29" xfId="0" applyNumberFormat="1" applyFont="1" applyFill="1" applyBorder="1" applyAlignment="1" applyProtection="1">
      <alignment horizontal="center" vertical="center" textRotation="90" wrapText="1"/>
      <protection locked="0"/>
    </xf>
    <xf numFmtId="0" fontId="6" fillId="36" borderId="32"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Fill="1" applyBorder="1" applyAlignment="1" applyProtection="1">
      <alignment horizontal="center" vertical="center" textRotation="90" wrapText="1"/>
      <protection locked="0"/>
    </xf>
    <xf numFmtId="0" fontId="6" fillId="0" borderId="24" xfId="0" applyFont="1" applyFill="1" applyBorder="1" applyAlignment="1">
      <alignment horizontal="center" vertical="center" textRotation="90" wrapText="1"/>
    </xf>
    <xf numFmtId="0" fontId="6" fillId="0" borderId="12" xfId="0" applyFont="1" applyBorder="1" applyAlignment="1">
      <alignment horizontal="center" vertical="center" wrapText="1"/>
    </xf>
    <xf numFmtId="0" fontId="12" fillId="0" borderId="0" xfId="0" applyFont="1" applyFill="1" applyBorder="1" applyAlignment="1">
      <alignment horizontal="left" vertical="center" wrapText="1"/>
    </xf>
    <xf numFmtId="0" fontId="8" fillId="38" borderId="11" xfId="0" applyFont="1" applyFill="1" applyBorder="1" applyAlignment="1">
      <alignment horizontal="center" vertical="center"/>
    </xf>
    <xf numFmtId="0" fontId="8" fillId="38" borderId="11" xfId="0" applyFont="1" applyFill="1" applyBorder="1" applyAlignment="1">
      <alignment horizontal="center" vertical="center" wrapText="1"/>
    </xf>
    <xf numFmtId="0" fontId="11" fillId="38" borderId="11" xfId="0" applyFont="1" applyFill="1" applyBorder="1" applyAlignment="1">
      <alignment horizontal="center" vertical="center" wrapText="1"/>
    </xf>
    <xf numFmtId="196" fontId="8" fillId="38" borderId="11" xfId="0" applyNumberFormat="1" applyFont="1" applyFill="1" applyBorder="1" applyAlignment="1">
      <alignment horizontal="center" vertical="center" wrapText="1"/>
    </xf>
    <xf numFmtId="0" fontId="8" fillId="38" borderId="11" xfId="0" applyFont="1" applyFill="1" applyBorder="1" applyAlignment="1" applyProtection="1">
      <alignment horizontal="center" vertical="center" textRotation="90" wrapText="1"/>
      <protection locked="0"/>
    </xf>
    <xf numFmtId="0" fontId="10" fillId="0" borderId="10" xfId="58" applyNumberFormat="1" applyFont="1" applyFill="1" applyBorder="1" applyAlignment="1">
      <alignment vertical="center" wrapText="1"/>
      <protection/>
    </xf>
    <xf numFmtId="0" fontId="10" fillId="36"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Border="1" applyAlignment="1">
      <alignment horizontal="center" vertical="center" wrapText="1"/>
    </xf>
    <xf numFmtId="0" fontId="6" fillId="37" borderId="10" xfId="0" applyFont="1" applyFill="1" applyBorder="1" applyAlignment="1" applyProtection="1">
      <alignment vertical="center" textRotation="90" wrapText="1"/>
      <protection locked="0"/>
    </xf>
    <xf numFmtId="0" fontId="83" fillId="0" borderId="10" xfId="0" applyFont="1" applyBorder="1" applyAlignment="1">
      <alignment/>
    </xf>
    <xf numFmtId="0" fontId="0" fillId="0" borderId="10" xfId="0" applyBorder="1" applyAlignment="1">
      <alignment/>
    </xf>
    <xf numFmtId="0" fontId="6" fillId="36" borderId="12" xfId="0" applyFont="1" applyFill="1" applyBorder="1" applyAlignment="1">
      <alignment horizontal="center" vertical="center" textRotation="90" wrapText="1"/>
    </xf>
    <xf numFmtId="0" fontId="15" fillId="0" borderId="10" xfId="0" applyFont="1" applyFill="1" applyBorder="1" applyAlignment="1">
      <alignment horizontal="center" vertical="center" wrapText="1"/>
    </xf>
    <xf numFmtId="0" fontId="14" fillId="37" borderId="10" xfId="0"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36" borderId="10" xfId="0" applyFont="1" applyFill="1" applyBorder="1" applyAlignment="1">
      <alignment horizontal="center" vertical="center" wrapText="1"/>
    </xf>
    <xf numFmtId="3" fontId="14" fillId="40" borderId="10" xfId="0" applyNumberFormat="1" applyFont="1" applyFill="1" applyBorder="1" applyAlignment="1" applyProtection="1">
      <alignment horizontal="center" vertical="center" wrapText="1"/>
      <protection locked="0"/>
    </xf>
    <xf numFmtId="3" fontId="14" fillId="0" borderId="10" xfId="0" applyNumberFormat="1" applyFont="1" applyFill="1" applyBorder="1" applyAlignment="1" applyProtection="1">
      <alignment vertical="center" textRotation="90" wrapText="1"/>
      <protection locked="0"/>
    </xf>
    <xf numFmtId="3" fontId="14" fillId="0" borderId="10" xfId="0" applyNumberFormat="1" applyFont="1" applyFill="1" applyBorder="1" applyAlignment="1" applyProtection="1">
      <alignment horizontal="center" vertical="center" wrapText="1"/>
      <protection locked="0"/>
    </xf>
    <xf numFmtId="0" fontId="14" fillId="37" borderId="10" xfId="0" applyFont="1" applyFill="1" applyBorder="1" applyAlignment="1">
      <alignment horizontal="center" vertical="center" wrapText="1"/>
    </xf>
    <xf numFmtId="3" fontId="6" fillId="33" borderId="18" xfId="0" applyNumberFormat="1" applyFont="1" applyFill="1" applyBorder="1" applyAlignment="1">
      <alignment horizontal="center" vertical="center" textRotation="90"/>
    </xf>
    <xf numFmtId="0" fontId="6" fillId="35" borderId="18" xfId="0" applyFont="1" applyFill="1" applyBorder="1" applyAlignment="1">
      <alignment horizontal="center" vertical="center" textRotation="90"/>
    </xf>
    <xf numFmtId="0" fontId="6" fillId="35" borderId="21" xfId="0" applyFont="1" applyFill="1" applyBorder="1" applyAlignment="1">
      <alignment horizontal="center" vertical="center" textRotation="90" wrapText="1"/>
    </xf>
    <xf numFmtId="3" fontId="6" fillId="33" borderId="23" xfId="0" applyNumberFormat="1" applyFont="1" applyFill="1" applyBorder="1" applyAlignment="1">
      <alignment horizontal="center" vertical="center" textRotation="90"/>
    </xf>
    <xf numFmtId="9" fontId="6" fillId="0" borderId="12" xfId="0" applyNumberFormat="1" applyFont="1" applyFill="1" applyBorder="1" applyAlignment="1">
      <alignment horizontal="center" vertical="center" wrapText="1"/>
    </xf>
    <xf numFmtId="3" fontId="6" fillId="0" borderId="31" xfId="0" applyNumberFormat="1" applyFont="1" applyFill="1" applyBorder="1" applyAlignment="1" applyProtection="1">
      <alignment horizontal="center" vertical="center" wrapText="1"/>
      <protection locked="0"/>
    </xf>
    <xf numFmtId="209" fontId="6" fillId="0" borderId="12" xfId="0" applyNumberFormat="1" applyFont="1" applyFill="1" applyBorder="1" applyAlignment="1">
      <alignment horizontal="center" vertical="center" wrapText="1"/>
    </xf>
    <xf numFmtId="3" fontId="6" fillId="0" borderId="12" xfId="0" applyNumberFormat="1" applyFont="1" applyFill="1" applyBorder="1" applyAlignment="1" applyProtection="1">
      <alignment horizontal="center" vertical="center" wrapText="1"/>
      <protection locked="0"/>
    </xf>
    <xf numFmtId="9" fontId="6" fillId="0" borderId="10"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6" fillId="37" borderId="27" xfId="0" applyFont="1" applyFill="1" applyBorder="1" applyAlignment="1">
      <alignment horizontal="center" vertical="center" wrapText="1"/>
    </xf>
    <xf numFmtId="9" fontId="6" fillId="0" borderId="27" xfId="0" applyNumberFormat="1" applyFont="1" applyFill="1" applyBorder="1" applyAlignment="1">
      <alignment horizontal="center" vertical="center" wrapText="1"/>
    </xf>
    <xf numFmtId="0" fontId="6" fillId="36" borderId="34" xfId="0" applyFont="1" applyFill="1" applyBorder="1" applyAlignment="1">
      <alignment horizontal="center" vertical="center" wrapText="1"/>
    </xf>
    <xf numFmtId="3" fontId="6" fillId="40" borderId="27" xfId="0" applyNumberFormat="1" applyFont="1" applyFill="1" applyBorder="1" applyAlignment="1" applyProtection="1">
      <alignment horizontal="center" vertical="center" textRotation="90" wrapText="1"/>
      <protection locked="0"/>
    </xf>
    <xf numFmtId="3" fontId="6" fillId="0" borderId="27" xfId="0" applyNumberFormat="1" applyFont="1" applyFill="1" applyBorder="1" applyAlignment="1" applyProtection="1">
      <alignment horizontal="center" vertical="center" wrapText="1"/>
      <protection locked="0"/>
    </xf>
    <xf numFmtId="3" fontId="6" fillId="0" borderId="27" xfId="0" applyNumberFormat="1" applyFont="1" applyFill="1" applyBorder="1" applyAlignment="1" applyProtection="1">
      <alignment horizontal="center" vertical="center" textRotation="90" wrapText="1"/>
      <protection locked="0"/>
    </xf>
    <xf numFmtId="3" fontId="6" fillId="0" borderId="32" xfId="0"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textRotation="90" wrapText="1"/>
      <protection locked="0"/>
    </xf>
    <xf numFmtId="0" fontId="6" fillId="18" borderId="10" xfId="0" applyFont="1" applyFill="1" applyBorder="1" applyAlignment="1" applyProtection="1">
      <alignment horizontal="center" vertical="center" wrapText="1"/>
      <protection locked="0"/>
    </xf>
    <xf numFmtId="3" fontId="6" fillId="35" borderId="10" xfId="0" applyNumberFormat="1" applyFont="1" applyFill="1" applyBorder="1" applyAlignment="1" applyProtection="1">
      <alignment horizontal="center" vertical="center" textRotation="90" wrapText="1"/>
      <protection/>
    </xf>
    <xf numFmtId="0" fontId="6" fillId="35" borderId="10" xfId="0" applyFont="1" applyFill="1" applyBorder="1" applyAlignment="1" applyProtection="1">
      <alignment horizontal="center" vertical="center" textRotation="90" wrapText="1"/>
      <protection/>
    </xf>
    <xf numFmtId="10" fontId="6" fillId="35" borderId="10" xfId="0" applyNumberFormat="1" applyFont="1" applyFill="1" applyBorder="1" applyAlignment="1" applyProtection="1">
      <alignment horizontal="center" vertical="center" textRotation="90" wrapText="1"/>
      <protection/>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197" fontId="6" fillId="0" borderId="10" xfId="50" applyNumberFormat="1" applyFont="1" applyBorder="1" applyAlignment="1">
      <alignment horizontal="center" textRotation="90"/>
    </xf>
    <xf numFmtId="3" fontId="6" fillId="0" borderId="10" xfId="0" applyNumberFormat="1" applyFont="1" applyFill="1" applyBorder="1" applyAlignment="1" applyProtection="1">
      <alignment horizontal="center" vertical="top" textRotation="90" wrapText="1"/>
      <protection locked="0"/>
    </xf>
    <xf numFmtId="3" fontId="6" fillId="33" borderId="10" xfId="0" applyNumberFormat="1" applyFont="1" applyFill="1" applyBorder="1" applyAlignment="1">
      <alignment horizontal="center" vertical="center" textRotation="90"/>
    </xf>
    <xf numFmtId="0" fontId="6"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textRotation="90" wrapText="1"/>
      <protection locked="0"/>
    </xf>
    <xf numFmtId="0" fontId="6" fillId="36" borderId="10" xfId="0" applyFont="1" applyFill="1" applyBorder="1" applyAlignment="1" applyProtection="1">
      <alignment horizontal="center" vertical="center" wrapText="1"/>
      <protection locked="0"/>
    </xf>
    <xf numFmtId="0" fontId="6" fillId="36" borderId="10" xfId="0" applyFont="1" applyFill="1" applyBorder="1" applyAlignment="1">
      <alignment vertical="center" wrapText="1"/>
    </xf>
    <xf numFmtId="0" fontId="6" fillId="0" borderId="10" xfId="0" applyFont="1" applyFill="1" applyBorder="1" applyAlignment="1">
      <alignment vertical="center" wrapText="1"/>
    </xf>
    <xf numFmtId="0" fontId="6" fillId="36" borderId="12" xfId="0" applyFont="1" applyFill="1" applyBorder="1" applyAlignment="1" applyProtection="1">
      <alignment horizontal="center" vertical="center" textRotation="90" wrapText="1"/>
      <protection locked="0"/>
    </xf>
    <xf numFmtId="0" fontId="84" fillId="0" borderId="10" xfId="0" applyFont="1" applyFill="1" applyBorder="1" applyAlignment="1">
      <alignment vertical="center" wrapText="1"/>
    </xf>
    <xf numFmtId="208" fontId="6" fillId="0" borderId="10" xfId="0" applyNumberFormat="1" applyFont="1" applyBorder="1" applyAlignment="1">
      <alignment horizontal="center" vertical="center" wrapText="1"/>
    </xf>
    <xf numFmtId="0" fontId="8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3" fontId="6" fillId="40" borderId="10" xfId="0" applyNumberFormat="1" applyFont="1" applyFill="1" applyBorder="1" applyAlignment="1" applyProtection="1">
      <alignment horizontal="center" vertical="center" wrapText="1"/>
      <protection locked="0"/>
    </xf>
    <xf numFmtId="0" fontId="6" fillId="37" borderId="11" xfId="0" applyFont="1" applyFill="1" applyBorder="1" applyAlignment="1" applyProtection="1">
      <alignment horizontal="center" vertical="center" textRotation="90" wrapText="1"/>
      <protection locked="0"/>
    </xf>
    <xf numFmtId="0" fontId="6" fillId="18" borderId="10" xfId="0" applyFont="1" applyFill="1" applyBorder="1" applyAlignment="1">
      <alignment horizontal="center" vertical="center" wrapText="1"/>
    </xf>
    <xf numFmtId="0" fontId="6" fillId="35" borderId="10" xfId="0" applyFont="1" applyFill="1" applyBorder="1" applyAlignment="1" applyProtection="1">
      <alignment horizontal="center" vertical="center" textRotation="90" wrapText="1"/>
      <protection/>
    </xf>
    <xf numFmtId="10" fontId="6" fillId="35" borderId="10" xfId="0" applyNumberFormat="1" applyFont="1" applyFill="1" applyBorder="1" applyAlignment="1" applyProtection="1">
      <alignment horizontal="center" vertical="center" textRotation="90" wrapText="1"/>
      <protection/>
    </xf>
    <xf numFmtId="3" fontId="6" fillId="35" borderId="10" xfId="0" applyNumberFormat="1" applyFont="1" applyFill="1" applyBorder="1" applyAlignment="1" applyProtection="1">
      <alignment horizontal="center" vertical="center" textRotation="90" wrapText="1"/>
      <protection/>
    </xf>
    <xf numFmtId="0" fontId="11" fillId="18" borderId="10" xfId="0" applyFont="1" applyFill="1" applyBorder="1" applyAlignment="1">
      <alignment horizontal="center" vertical="center" textRotation="90" wrapText="1"/>
    </xf>
    <xf numFmtId="0" fontId="11" fillId="18" borderId="10" xfId="0" applyFont="1" applyFill="1" applyBorder="1" applyAlignment="1" applyProtection="1">
      <alignment horizontal="center" vertical="center" textRotation="90" wrapText="1"/>
      <protection/>
    </xf>
    <xf numFmtId="3" fontId="6" fillId="33" borderId="10" xfId="0" applyNumberFormat="1" applyFont="1" applyFill="1" applyBorder="1" applyAlignment="1">
      <alignment horizontal="center" vertical="center" textRotation="90"/>
    </xf>
    <xf numFmtId="0" fontId="85" fillId="18" borderId="10" xfId="0" applyFont="1" applyFill="1" applyBorder="1" applyAlignment="1">
      <alignment vertical="center" wrapText="1"/>
    </xf>
    <xf numFmtId="0" fontId="86" fillId="18" borderId="10" xfId="0" applyFont="1" applyFill="1" applyBorder="1" applyAlignment="1">
      <alignment horizontal="center" vertical="center" wrapText="1"/>
    </xf>
    <xf numFmtId="3" fontId="6" fillId="33" borderId="35" xfId="0" applyNumberFormat="1" applyFont="1" applyFill="1" applyBorder="1" applyAlignment="1">
      <alignment horizontal="center" vertical="center" textRotation="90"/>
    </xf>
    <xf numFmtId="3" fontId="6" fillId="33" borderId="26" xfId="0" applyNumberFormat="1" applyFont="1" applyFill="1" applyBorder="1" applyAlignment="1">
      <alignment horizontal="center" vertical="center" textRotation="90"/>
    </xf>
    <xf numFmtId="3" fontId="6" fillId="33" borderId="36" xfId="0" applyNumberFormat="1" applyFont="1" applyFill="1" applyBorder="1" applyAlignment="1">
      <alignment horizontal="center" vertical="center" textRotation="90"/>
    </xf>
    <xf numFmtId="0" fontId="86" fillId="18" borderId="23" xfId="0" applyFont="1" applyFill="1" applyBorder="1" applyAlignment="1">
      <alignment horizontal="center" vertical="center" wrapText="1"/>
    </xf>
    <xf numFmtId="3" fontId="6" fillId="18" borderId="26" xfId="0" applyNumberFormat="1" applyFont="1" applyFill="1" applyBorder="1" applyAlignment="1">
      <alignment horizontal="center" vertical="center" textRotation="90"/>
    </xf>
    <xf numFmtId="0" fontId="6" fillId="18" borderId="26" xfId="0" applyFont="1" applyFill="1" applyBorder="1" applyAlignment="1">
      <alignment horizontal="center" vertical="center" textRotation="90"/>
    </xf>
    <xf numFmtId="0" fontId="6" fillId="18" borderId="34" xfId="0" applyFont="1" applyFill="1" applyBorder="1" applyAlignment="1">
      <alignment horizontal="center" vertical="center" textRotation="90"/>
    </xf>
    <xf numFmtId="0" fontId="8" fillId="38" borderId="31"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8" fillId="38" borderId="29" xfId="0" applyFont="1" applyFill="1" applyBorder="1" applyAlignment="1">
      <alignment horizontal="center" vertical="center" wrapText="1"/>
    </xf>
    <xf numFmtId="3" fontId="6" fillId="0" borderId="10" xfId="0" applyNumberFormat="1" applyFont="1" applyBorder="1" applyAlignment="1">
      <alignment vertical="center" textRotation="90" wrapText="1"/>
    </xf>
    <xf numFmtId="0" fontId="6" fillId="0" borderId="12" xfId="0" applyFont="1" applyBorder="1" applyAlignment="1">
      <alignment vertical="center" wrapText="1"/>
    </xf>
    <xf numFmtId="3" fontId="6" fillId="0" borderId="12" xfId="0" applyNumberFormat="1" applyFont="1" applyFill="1" applyBorder="1" applyAlignment="1">
      <alignment horizontal="center" vertical="center" textRotation="90" wrapText="1"/>
    </xf>
    <xf numFmtId="0" fontId="6" fillId="0" borderId="10" xfId="0" applyFont="1" applyFill="1" applyBorder="1" applyAlignment="1">
      <alignment horizontal="center" vertical="center" textRotation="90"/>
    </xf>
    <xf numFmtId="0" fontId="6" fillId="37" borderId="11" xfId="0" applyFont="1" applyFill="1" applyBorder="1" applyAlignment="1" applyProtection="1">
      <alignment horizontal="center" vertical="center" wrapText="1"/>
      <protection locked="0"/>
    </xf>
    <xf numFmtId="0" fontId="6" fillId="0" borderId="23" xfId="0" applyFont="1" applyFill="1" applyBorder="1" applyAlignment="1">
      <alignment horizontal="center" vertical="center" wrapText="1"/>
    </xf>
    <xf numFmtId="0" fontId="12" fillId="0" borderId="23" xfId="0" applyFont="1" applyFill="1" applyBorder="1" applyAlignment="1">
      <alignment horizontal="center" vertical="center" wrapText="1"/>
    </xf>
    <xf numFmtId="3" fontId="6" fillId="18" borderId="19" xfId="0" applyNumberFormat="1" applyFont="1" applyFill="1" applyBorder="1" applyAlignment="1" applyProtection="1">
      <alignment horizontal="center" vertical="center" wrapText="1"/>
      <protection locked="0"/>
    </xf>
    <xf numFmtId="3" fontId="6" fillId="0" borderId="10" xfId="0" applyNumberFormat="1" applyFont="1" applyBorder="1" applyAlignment="1">
      <alignment horizontal="center" vertical="center" textRotation="90" wrapText="1"/>
    </xf>
    <xf numFmtId="0" fontId="6" fillId="0" borderId="37" xfId="0" applyFont="1" applyBorder="1" applyAlignment="1">
      <alignment horizontal="center" vertical="center" wrapText="1"/>
    </xf>
    <xf numFmtId="0" fontId="86" fillId="0" borderId="10" xfId="0" applyFont="1" applyFill="1" applyBorder="1" applyAlignment="1">
      <alignment horizontal="center" vertical="center" wrapText="1"/>
    </xf>
    <xf numFmtId="0" fontId="6" fillId="36" borderId="38" xfId="0" applyFont="1" applyFill="1" applyBorder="1" applyAlignment="1">
      <alignment horizontal="center" vertical="center" textRotation="90" wrapText="1"/>
    </xf>
    <xf numFmtId="0" fontId="2" fillId="0" borderId="10" xfId="58" applyNumberFormat="1" applyFont="1" applyFill="1" applyBorder="1" applyAlignment="1">
      <alignment vertical="center" wrapText="1"/>
      <protection/>
    </xf>
    <xf numFmtId="0" fontId="85" fillId="0" borderId="39" xfId="0" applyFont="1" applyFill="1" applyBorder="1" applyAlignment="1">
      <alignment vertical="center" wrapText="1"/>
    </xf>
    <xf numFmtId="0" fontId="6" fillId="0" borderId="10" xfId="0" applyFont="1" applyBorder="1" applyAlignment="1">
      <alignment vertical="center" textRotation="90" wrapText="1"/>
    </xf>
    <xf numFmtId="0" fontId="6" fillId="36" borderId="10" xfId="0" applyFont="1" applyFill="1" applyBorder="1" applyAlignment="1">
      <alignment vertical="center" textRotation="90" wrapText="1"/>
    </xf>
    <xf numFmtId="0" fontId="6" fillId="36" borderId="10" xfId="0" applyFont="1" applyFill="1" applyBorder="1" applyAlignment="1" applyProtection="1">
      <alignment vertical="center" textRotation="90" wrapText="1"/>
      <protection locked="0"/>
    </xf>
    <xf numFmtId="0" fontId="6" fillId="0" borderId="10" xfId="0" applyFont="1" applyFill="1" applyBorder="1" applyAlignment="1">
      <alignment vertical="center" textRotation="90" wrapText="1"/>
    </xf>
    <xf numFmtId="0" fontId="2" fillId="0" borderId="10" xfId="58" applyNumberFormat="1" applyFont="1" applyFill="1" applyBorder="1" applyAlignment="1">
      <alignment horizontal="center" vertical="center" wrapText="1"/>
      <protection/>
    </xf>
    <xf numFmtId="0" fontId="6" fillId="0" borderId="10" xfId="0" applyFont="1" applyBorder="1" applyAlignment="1">
      <alignment horizontal="center" vertical="center" textRotation="90" wrapText="1"/>
    </xf>
    <xf numFmtId="0" fontId="6"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3" fontId="6" fillId="33" borderId="16" xfId="0" applyNumberFormat="1" applyFont="1" applyFill="1" applyBorder="1" applyAlignment="1" applyProtection="1">
      <alignment horizontal="center" vertical="center" textRotation="90" wrapText="1"/>
      <protection locked="0"/>
    </xf>
    <xf numFmtId="3" fontId="6" fillId="39" borderId="16" xfId="0" applyNumberFormat="1" applyFont="1" applyFill="1" applyBorder="1" applyAlignment="1" applyProtection="1">
      <alignment horizontal="center" vertical="center" textRotation="90" wrapText="1"/>
      <protection locked="0"/>
    </xf>
    <xf numFmtId="3" fontId="8" fillId="33" borderId="16" xfId="0" applyNumberFormat="1" applyFont="1" applyFill="1" applyBorder="1" applyAlignment="1" applyProtection="1">
      <alignment horizontal="center" vertical="center" textRotation="90" wrapText="1"/>
      <protection locked="0"/>
    </xf>
    <xf numFmtId="0" fontId="17" fillId="0" borderId="12" xfId="0" applyFont="1" applyFill="1" applyBorder="1" applyAlignment="1">
      <alignment horizontal="center" vertical="center" wrapText="1"/>
    </xf>
    <xf numFmtId="0" fontId="12" fillId="0" borderId="10" xfId="0" applyFont="1" applyBorder="1" applyAlignment="1">
      <alignment vertical="center" wrapText="1"/>
    </xf>
    <xf numFmtId="3" fontId="6" fillId="40" borderId="12" xfId="0" applyNumberFormat="1" applyFont="1" applyFill="1" applyBorder="1" applyAlignment="1" applyProtection="1">
      <alignment horizontal="center" vertical="center" wrapText="1"/>
      <protection locked="0"/>
    </xf>
    <xf numFmtId="3" fontId="6" fillId="40" borderId="12" xfId="0"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vertical="center" textRotation="90" wrapText="1"/>
      <protection locked="0"/>
    </xf>
    <xf numFmtId="197" fontId="6" fillId="40" borderId="10" xfId="50" applyNumberFormat="1" applyFont="1" applyFill="1" applyBorder="1" applyAlignment="1" applyProtection="1">
      <alignment vertical="center" textRotation="90" wrapText="1"/>
      <protection locked="0"/>
    </xf>
    <xf numFmtId="197" fontId="6" fillId="40" borderId="27" xfId="50" applyNumberFormat="1" applyFont="1" applyFill="1" applyBorder="1" applyAlignment="1" applyProtection="1">
      <alignment vertical="center" textRotation="90" wrapText="1"/>
      <protection locked="0"/>
    </xf>
    <xf numFmtId="0" fontId="0" fillId="0" borderId="0" xfId="0" applyBorder="1" applyAlignment="1">
      <alignment/>
    </xf>
    <xf numFmtId="0" fontId="84" fillId="0" borderId="0" xfId="0" applyFont="1" applyBorder="1" applyAlignment="1">
      <alignment/>
    </xf>
    <xf numFmtId="0" fontId="87" fillId="0" borderId="0" xfId="0" applyFont="1" applyBorder="1" applyAlignment="1">
      <alignment/>
    </xf>
    <xf numFmtId="0" fontId="0" fillId="0" borderId="40" xfId="0" applyBorder="1" applyAlignment="1">
      <alignment/>
    </xf>
    <xf numFmtId="0" fontId="84" fillId="0" borderId="40" xfId="0" applyFont="1" applyBorder="1" applyAlignment="1">
      <alignment/>
    </xf>
    <xf numFmtId="0" fontId="87" fillId="0" borderId="40" xfId="0" applyFont="1" applyBorder="1" applyAlignment="1">
      <alignment/>
    </xf>
    <xf numFmtId="0" fontId="84" fillId="0" borderId="0" xfId="0" applyFont="1" applyAlignment="1">
      <alignment/>
    </xf>
    <xf numFmtId="0" fontId="88" fillId="0" borderId="0" xfId="0" applyFont="1" applyAlignment="1">
      <alignment/>
    </xf>
    <xf numFmtId="3" fontId="7" fillId="33" borderId="10" xfId="0" applyNumberFormat="1" applyFont="1" applyFill="1" applyBorder="1" applyAlignment="1" applyProtection="1">
      <alignment horizontal="center" vertical="center" textRotation="90" wrapText="1"/>
      <protection/>
    </xf>
    <xf numFmtId="3" fontId="7" fillId="34" borderId="10" xfId="0" applyNumberFormat="1" applyFont="1" applyFill="1" applyBorder="1" applyAlignment="1" applyProtection="1">
      <alignment horizontal="center" vertical="center" textRotation="90" wrapText="1"/>
      <protection/>
    </xf>
    <xf numFmtId="0" fontId="2" fillId="18" borderId="10" xfId="0" applyFont="1" applyFill="1" applyBorder="1" applyAlignment="1">
      <alignment horizontal="center" vertical="center" wrapText="1"/>
    </xf>
    <xf numFmtId="3" fontId="2" fillId="18" borderId="10" xfId="0" applyNumberFormat="1" applyFont="1" applyFill="1" applyBorder="1" applyAlignment="1" applyProtection="1">
      <alignment horizontal="center" vertical="center" wrapText="1"/>
      <protection locked="0"/>
    </xf>
    <xf numFmtId="3" fontId="2" fillId="18" borderId="10" xfId="0" applyNumberFormat="1" applyFont="1" applyFill="1" applyBorder="1" applyAlignment="1">
      <alignment horizontal="center" vertical="center" textRotation="90"/>
    </xf>
    <xf numFmtId="0" fontId="2" fillId="18" borderId="10" xfId="0" applyFont="1" applyFill="1" applyBorder="1" applyAlignment="1">
      <alignment horizontal="center" vertical="center" textRotation="90"/>
    </xf>
    <xf numFmtId="3" fontId="2" fillId="33" borderId="10" xfId="0" applyNumberFormat="1" applyFont="1" applyFill="1" applyBorder="1" applyAlignment="1">
      <alignment horizontal="center" vertical="center" textRotation="90"/>
    </xf>
    <xf numFmtId="0" fontId="2" fillId="35" borderId="10" xfId="0" applyFont="1" applyFill="1" applyBorder="1" applyAlignment="1">
      <alignment horizontal="center" vertical="center" textRotation="90"/>
    </xf>
    <xf numFmtId="0" fontId="2" fillId="35" borderId="10" xfId="0" applyFont="1" applyFill="1" applyBorder="1" applyAlignment="1">
      <alignment horizontal="center" vertical="center" textRotation="90" wrapText="1"/>
    </xf>
    <xf numFmtId="0" fontId="7" fillId="38" borderId="10" xfId="0" applyFont="1" applyFill="1" applyBorder="1" applyAlignment="1">
      <alignment horizontal="center" vertical="center"/>
    </xf>
    <xf numFmtId="0" fontId="7" fillId="38" borderId="10" xfId="0" applyFont="1" applyFill="1" applyBorder="1" applyAlignment="1">
      <alignment horizontal="center" vertical="center" wrapText="1"/>
    </xf>
    <xf numFmtId="0" fontId="7" fillId="38" borderId="10" xfId="0" applyFont="1" applyFill="1" applyBorder="1" applyAlignment="1" applyProtection="1">
      <alignment horizontal="center" vertical="center" textRotation="90" wrapText="1"/>
      <protection locked="0"/>
    </xf>
    <xf numFmtId="3" fontId="2" fillId="33" borderId="10" xfId="0" applyNumberFormat="1" applyFont="1" applyFill="1" applyBorder="1" applyAlignment="1" applyProtection="1">
      <alignment horizontal="center" vertical="center" textRotation="90" wrapText="1"/>
      <protection locked="0"/>
    </xf>
    <xf numFmtId="3" fontId="2" fillId="39" borderId="10" xfId="0" applyNumberFormat="1" applyFont="1" applyFill="1" applyBorder="1" applyAlignment="1" applyProtection="1">
      <alignment horizontal="center" vertical="center" textRotation="90" wrapText="1"/>
      <protection locked="0"/>
    </xf>
    <xf numFmtId="0" fontId="2" fillId="35" borderId="10" xfId="0" applyFont="1" applyFill="1" applyBorder="1" applyAlignment="1" applyProtection="1">
      <alignment horizontal="center" vertical="center" textRotation="90" wrapText="1"/>
      <protection locked="0"/>
    </xf>
    <xf numFmtId="0" fontId="2" fillId="35" borderId="10" xfId="0" applyFont="1" applyFill="1" applyBorder="1" applyAlignment="1" applyProtection="1">
      <alignment horizontal="center" vertical="center" wrapText="1"/>
      <protection locked="0"/>
    </xf>
    <xf numFmtId="0" fontId="2" fillId="35" borderId="10" xfId="0" applyFont="1" applyFill="1" applyBorder="1" applyAlignment="1">
      <alignment wrapText="1"/>
    </xf>
    <xf numFmtId="0" fontId="2" fillId="0" borderId="10" xfId="0" applyFont="1" applyFill="1" applyBorder="1" applyAlignment="1">
      <alignment horizontal="center" vertical="center" wrapText="1"/>
    </xf>
    <xf numFmtId="0" fontId="2" fillId="37" borderId="10" xfId="0" applyFont="1" applyFill="1" applyBorder="1" applyAlignment="1" applyProtection="1">
      <alignment horizontal="center" vertical="center" wrapText="1"/>
      <protection locked="0"/>
    </xf>
    <xf numFmtId="0" fontId="2" fillId="36" borderId="10" xfId="0" applyFont="1" applyFill="1" applyBorder="1" applyAlignment="1">
      <alignment horizontal="center" vertical="center" wrapText="1"/>
    </xf>
    <xf numFmtId="3" fontId="2" fillId="0" borderId="10" xfId="0" applyNumberFormat="1" applyFont="1" applyFill="1" applyBorder="1" applyAlignment="1" applyProtection="1">
      <alignment vertical="center" textRotation="90" wrapText="1"/>
      <protection locked="0"/>
    </xf>
    <xf numFmtId="0" fontId="2" fillId="37" borderId="10" xfId="0" applyFont="1" applyFill="1" applyBorder="1" applyAlignment="1" applyProtection="1">
      <alignment horizontal="center" vertical="center" textRotation="90" wrapText="1"/>
      <protection locked="0"/>
    </xf>
    <xf numFmtId="0" fontId="2" fillId="36" borderId="10" xfId="0" applyFont="1" applyFill="1" applyBorder="1" applyAlignment="1" applyProtection="1">
      <alignment horizontal="center" vertical="center" textRotation="90" wrapText="1"/>
      <protection locked="0"/>
    </xf>
    <xf numFmtId="0" fontId="2" fillId="36" borderId="10" xfId="0" applyFont="1" applyFill="1" applyBorder="1" applyAlignment="1">
      <alignment vertical="center" wrapText="1"/>
    </xf>
    <xf numFmtId="0" fontId="88" fillId="0" borderId="10" xfId="0" applyFont="1" applyBorder="1" applyAlignment="1">
      <alignment horizontal="center" vertical="center"/>
    </xf>
    <xf numFmtId="9" fontId="2" fillId="37" borderId="10" xfId="0" applyNumberFormat="1" applyFont="1" applyFill="1" applyBorder="1" applyAlignment="1" applyProtection="1">
      <alignment horizontal="center" vertical="center" wrapText="1"/>
      <protection locked="0"/>
    </xf>
    <xf numFmtId="0" fontId="88" fillId="0" borderId="10" xfId="0" applyFont="1" applyBorder="1" applyAlignment="1">
      <alignment vertical="center"/>
    </xf>
    <xf numFmtId="0" fontId="88" fillId="0" borderId="10" xfId="0" applyFont="1" applyBorder="1" applyAlignment="1">
      <alignment/>
    </xf>
    <xf numFmtId="197" fontId="2" fillId="40" borderId="10" xfId="50" applyNumberFormat="1" applyFont="1" applyFill="1" applyBorder="1" applyAlignment="1" applyProtection="1">
      <alignment vertical="center" textRotation="90" wrapText="1"/>
      <protection locked="0"/>
    </xf>
    <xf numFmtId="0" fontId="2" fillId="0" borderId="10" xfId="0" applyFont="1" applyBorder="1" applyAlignment="1">
      <alignment vertical="center" textRotation="90" wrapText="1"/>
    </xf>
    <xf numFmtId="0" fontId="2" fillId="37" borderId="10" xfId="0" applyFont="1" applyFill="1" applyBorder="1" applyAlignment="1">
      <alignment horizontal="center" vertical="center" wrapText="1"/>
    </xf>
    <xf numFmtId="197" fontId="2" fillId="40" borderId="10" xfId="50" applyNumberFormat="1" applyFont="1" applyFill="1" applyBorder="1" applyAlignment="1" applyProtection="1">
      <alignment horizontal="center" textRotation="90" wrapText="1"/>
      <protection locked="0"/>
    </xf>
    <xf numFmtId="0" fontId="88" fillId="0" borderId="10" xfId="0" applyFont="1" applyBorder="1" applyAlignment="1">
      <alignment horizontal="center"/>
    </xf>
    <xf numFmtId="0" fontId="2" fillId="0" borderId="10" xfId="0" applyFont="1" applyBorder="1" applyAlignment="1">
      <alignment horizontal="center" vertical="center"/>
    </xf>
    <xf numFmtId="196" fontId="7" fillId="38"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36" borderId="10" xfId="0" applyFont="1" applyFill="1" applyBorder="1" applyAlignment="1">
      <alignment horizontal="center" vertical="center" textRotation="90" wrapText="1"/>
    </xf>
    <xf numFmtId="3"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left" vertical="center" wrapText="1"/>
    </xf>
    <xf numFmtId="0" fontId="7" fillId="38" borderId="11" xfId="0" applyFont="1" applyFill="1" applyBorder="1" applyAlignment="1">
      <alignment horizontal="center" vertical="center"/>
    </xf>
    <xf numFmtId="0" fontId="85" fillId="0" borderId="10" xfId="0" applyFont="1" applyBorder="1" applyAlignment="1">
      <alignment horizontal="center" vertical="center" wrapText="1"/>
    </xf>
    <xf numFmtId="0" fontId="0" fillId="0" borderId="10" xfId="0" applyBorder="1" applyAlignment="1">
      <alignment vertical="center" wrapText="1"/>
    </xf>
    <xf numFmtId="9" fontId="2" fillId="0" borderId="10" xfId="0" applyNumberFormat="1" applyFont="1" applyBorder="1" applyAlignment="1">
      <alignment horizontal="center" vertical="center" wrapText="1"/>
    </xf>
    <xf numFmtId="9" fontId="2" fillId="36" borderId="10" xfId="0" applyNumberFormat="1" applyFont="1" applyFill="1" applyBorder="1" applyAlignment="1">
      <alignment horizontal="center" vertical="center" wrapText="1"/>
    </xf>
    <xf numFmtId="0" fontId="88" fillId="0" borderId="10" xfId="0" applyFont="1" applyBorder="1" applyAlignment="1">
      <alignment vertical="center" textRotation="90" wrapText="1"/>
    </xf>
    <xf numFmtId="0" fontId="88" fillId="0" borderId="10" xfId="0" applyFont="1" applyBorder="1" applyAlignment="1">
      <alignment vertical="center" textRotation="90"/>
    </xf>
    <xf numFmtId="0" fontId="88" fillId="0" borderId="10" xfId="0" applyFont="1" applyBorder="1" applyAlignment="1">
      <alignment/>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vertical="center" wrapText="1"/>
    </xf>
    <xf numFmtId="37" fontId="2" fillId="0" borderId="10" xfId="50" applyNumberFormat="1" applyFont="1" applyFill="1" applyBorder="1" applyAlignment="1" applyProtection="1">
      <alignment horizontal="center" vertical="center" wrapText="1"/>
      <protection locked="0"/>
    </xf>
    <xf numFmtId="197" fontId="2" fillId="0" borderId="10" xfId="50" applyNumberFormat="1" applyFont="1" applyFill="1" applyBorder="1" applyAlignment="1" applyProtection="1">
      <alignment vertical="center" textRotation="90" wrapText="1"/>
      <protection locked="0"/>
    </xf>
    <xf numFmtId="0" fontId="2" fillId="0" borderId="10" xfId="0" applyFont="1" applyFill="1" applyBorder="1" applyAlignment="1" applyProtection="1">
      <alignment horizontal="center" vertical="center" textRotation="90" wrapText="1"/>
      <protection locked="0"/>
    </xf>
    <xf numFmtId="43" fontId="2" fillId="0" borderId="10" xfId="5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88" fillId="0" borderId="10" xfId="0" applyFont="1" applyFill="1" applyBorder="1" applyAlignment="1">
      <alignment horizontal="center" vertical="center"/>
    </xf>
    <xf numFmtId="0" fontId="2" fillId="0" borderId="10" xfId="0" applyFont="1" applyFill="1" applyBorder="1" applyAlignment="1" applyProtection="1">
      <alignment vertical="center" wrapText="1"/>
      <protection locked="0"/>
    </xf>
    <xf numFmtId="0" fontId="88" fillId="0" borderId="10" xfId="0" applyFont="1" applyFill="1" applyBorder="1" applyAlignment="1">
      <alignment vertical="center" textRotation="90"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89" fillId="0" borderId="10" xfId="0" applyFont="1" applyBorder="1" applyAlignment="1">
      <alignment vertical="center" wrapText="1"/>
    </xf>
    <xf numFmtId="0" fontId="88" fillId="0" borderId="10" xfId="0" applyFont="1" applyFill="1" applyBorder="1" applyAlignment="1">
      <alignment horizontal="center"/>
    </xf>
    <xf numFmtId="0" fontId="85" fillId="0" borderId="10" xfId="0" applyFont="1" applyBorder="1" applyAlignment="1">
      <alignment vertical="center" wrapText="1"/>
    </xf>
    <xf numFmtId="197" fontId="2" fillId="0" borderId="10" xfId="50" applyNumberFormat="1" applyFont="1" applyFill="1" applyBorder="1" applyAlignment="1" applyProtection="1">
      <alignment horizontal="center" vertical="center" textRotation="90" wrapText="1"/>
      <protection locked="0"/>
    </xf>
    <xf numFmtId="0" fontId="2" fillId="36" borderId="39" xfId="0" applyFont="1" applyFill="1" applyBorder="1" applyAlignment="1">
      <alignment horizontal="center" vertical="center" wrapText="1"/>
    </xf>
    <xf numFmtId="9" fontId="2" fillId="36" borderId="41" xfId="0" applyNumberFormat="1" applyFont="1" applyFill="1" applyBorder="1" applyAlignment="1">
      <alignment horizontal="center" vertical="center" wrapText="1"/>
    </xf>
    <xf numFmtId="0" fontId="88" fillId="0" borderId="10" xfId="0" applyFont="1" applyFill="1" applyBorder="1" applyAlignment="1">
      <alignment/>
    </xf>
    <xf numFmtId="0" fontId="88" fillId="0" borderId="10" xfId="0" applyFont="1" applyBorder="1" applyAlignment="1">
      <alignment horizontal="center" vertical="center" wrapText="1"/>
    </xf>
    <xf numFmtId="0" fontId="88" fillId="0" borderId="10" xfId="0" applyFont="1" applyBorder="1" applyAlignment="1">
      <alignment vertical="center" wrapText="1"/>
    </xf>
    <xf numFmtId="0" fontId="7" fillId="38" borderId="11" xfId="0" applyFont="1" applyFill="1" applyBorder="1" applyAlignment="1">
      <alignment horizontal="center" vertical="center" wrapText="1"/>
    </xf>
    <xf numFmtId="0" fontId="2" fillId="0" borderId="41" xfId="0" applyFont="1" applyBorder="1" applyAlignment="1">
      <alignment vertical="center" wrapText="1"/>
    </xf>
    <xf numFmtId="197" fontId="2" fillId="40" borderId="10" xfId="50" applyNumberFormat="1" applyFont="1" applyFill="1" applyBorder="1" applyAlignment="1" applyProtection="1">
      <alignment horizontal="center" vertical="center" textRotation="90" wrapText="1"/>
      <protection locked="0"/>
    </xf>
    <xf numFmtId="37" fontId="2" fillId="40" borderId="10" xfId="50" applyNumberFormat="1" applyFont="1" applyFill="1" applyBorder="1" applyAlignment="1" applyProtection="1">
      <alignment vertical="center" textRotation="90" wrapText="1"/>
      <protection locked="0"/>
    </xf>
    <xf numFmtId="0" fontId="2" fillId="0" borderId="41" xfId="0" applyFont="1" applyBorder="1" applyAlignment="1">
      <alignment horizontal="center" vertical="center" wrapText="1"/>
    </xf>
    <xf numFmtId="3" fontId="6" fillId="42" borderId="10" xfId="0" applyNumberFormat="1" applyFont="1" applyFill="1" applyBorder="1" applyAlignment="1" applyProtection="1">
      <alignment horizontal="center" vertical="center" wrapText="1"/>
      <protection locked="0"/>
    </xf>
    <xf numFmtId="3" fontId="6" fillId="42" borderId="10" xfId="0" applyNumberFormat="1" applyFont="1" applyFill="1" applyBorder="1" applyAlignment="1">
      <alignment horizontal="center" vertical="center" textRotation="90"/>
    </xf>
    <xf numFmtId="0" fontId="6" fillId="42" borderId="10" xfId="0" applyFont="1" applyFill="1" applyBorder="1" applyAlignment="1">
      <alignment horizontal="center" vertical="center" textRotation="90"/>
    </xf>
    <xf numFmtId="0" fontId="12" fillId="0" borderId="10" xfId="0" applyFont="1" applyFill="1" applyBorder="1" applyAlignment="1">
      <alignment vertical="center" wrapText="1"/>
    </xf>
    <xf numFmtId="0" fontId="6" fillId="0" borderId="32"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36" borderId="0" xfId="0" applyFont="1" applyFill="1" applyBorder="1" applyAlignment="1">
      <alignment horizontal="center" vertical="center" textRotation="90" wrapText="1"/>
    </xf>
    <xf numFmtId="3" fontId="6" fillId="0" borderId="0" xfId="0" applyNumberFormat="1" applyFont="1" applyFill="1" applyBorder="1" applyAlignment="1" applyProtection="1">
      <alignment horizontal="center" vertical="center" textRotation="90" wrapText="1"/>
      <protection locked="0"/>
    </xf>
    <xf numFmtId="0" fontId="6" fillId="36" borderId="0" xfId="0" applyFont="1" applyFill="1" applyBorder="1" applyAlignment="1" applyProtection="1">
      <alignment horizontal="center" vertical="center" textRotation="90" wrapText="1"/>
      <protection locked="0"/>
    </xf>
    <xf numFmtId="0" fontId="5" fillId="0" borderId="42" xfId="0" applyFont="1" applyFill="1" applyBorder="1" applyAlignment="1">
      <alignment horizontal="center" vertical="center" wrapText="1"/>
    </xf>
    <xf numFmtId="197" fontId="6" fillId="40" borderId="12" xfId="50" applyNumberFormat="1" applyFont="1" applyFill="1" applyBorder="1" applyAlignment="1" applyProtection="1">
      <alignment horizontal="center" vertical="center" textRotation="90" wrapText="1"/>
      <protection locked="0"/>
    </xf>
    <xf numFmtId="9" fontId="6" fillId="37" borderId="10" xfId="0" applyNumberFormat="1" applyFont="1" applyFill="1" applyBorder="1" applyAlignment="1" applyProtection="1">
      <alignment horizontal="center" vertical="center" wrapText="1"/>
      <protection locked="0"/>
    </xf>
    <xf numFmtId="197" fontId="6" fillId="34" borderId="10" xfId="50" applyNumberFormat="1" applyFont="1" applyFill="1" applyBorder="1" applyAlignment="1" applyProtection="1">
      <alignment vertical="center" textRotation="90" wrapText="1"/>
      <protection locked="0"/>
    </xf>
    <xf numFmtId="0" fontId="6" fillId="0" borderId="27" xfId="0" applyFont="1" applyBorder="1" applyAlignment="1">
      <alignment horizontal="center" vertical="center" wrapText="1"/>
    </xf>
    <xf numFmtId="0" fontId="6" fillId="0" borderId="27" xfId="0" applyFont="1" applyFill="1" applyBorder="1" applyAlignment="1">
      <alignment horizontal="center" vertical="center" wrapText="1"/>
    </xf>
    <xf numFmtId="0" fontId="12" fillId="0" borderId="11" xfId="0" applyFont="1" applyFill="1" applyBorder="1" applyAlignment="1">
      <alignment horizontal="center" vertical="center" wrapText="1"/>
    </xf>
    <xf numFmtId="9" fontId="6" fillId="37" borderId="11" xfId="0" applyNumberFormat="1" applyFont="1" applyFill="1" applyBorder="1" applyAlignment="1" applyProtection="1">
      <alignment horizontal="center" vertical="center" wrapText="1"/>
      <protection locked="0"/>
    </xf>
    <xf numFmtId="9" fontId="6" fillId="0" borderId="11" xfId="0" applyNumberFormat="1" applyFont="1" applyFill="1" applyBorder="1" applyAlignment="1">
      <alignment horizontal="center" vertical="center" wrapText="1"/>
    </xf>
    <xf numFmtId="0" fontId="6" fillId="36" borderId="11" xfId="0" applyFont="1" applyFill="1" applyBorder="1" applyAlignment="1">
      <alignment vertical="center" wrapText="1"/>
    </xf>
    <xf numFmtId="197" fontId="6" fillId="40" borderId="11" xfId="50" applyNumberFormat="1" applyFont="1" applyFill="1" applyBorder="1" applyAlignment="1" applyProtection="1">
      <alignment vertical="center" textRotation="90" wrapText="1"/>
      <protection locked="0"/>
    </xf>
    <xf numFmtId="0" fontId="12" fillId="0" borderId="31" xfId="0" applyFont="1" applyFill="1" applyBorder="1" applyAlignment="1">
      <alignment horizontal="center" vertical="center" wrapText="1"/>
    </xf>
    <xf numFmtId="9" fontId="6" fillId="0" borderId="10" xfId="0" applyNumberFormat="1" applyFont="1" applyBorder="1" applyAlignment="1">
      <alignment vertical="center" wrapText="1"/>
    </xf>
    <xf numFmtId="9" fontId="6" fillId="37" borderId="10" xfId="0" applyNumberFormat="1" applyFont="1" applyFill="1" applyBorder="1" applyAlignment="1" applyProtection="1">
      <alignment vertical="center" wrapText="1"/>
      <protection locked="0"/>
    </xf>
    <xf numFmtId="9" fontId="6" fillId="0" borderId="10" xfId="0" applyNumberFormat="1" applyFont="1" applyFill="1" applyBorder="1" applyAlignment="1">
      <alignment vertical="center" wrapText="1"/>
    </xf>
    <xf numFmtId="9" fontId="6" fillId="36" borderId="10" xfId="0" applyNumberFormat="1" applyFont="1" applyFill="1" applyBorder="1" applyAlignment="1">
      <alignment vertical="center" textRotation="90" wrapText="1"/>
    </xf>
    <xf numFmtId="9" fontId="6" fillId="36" borderId="10" xfId="0" applyNumberFormat="1" applyFont="1" applyFill="1" applyBorder="1" applyAlignment="1">
      <alignment vertical="center" wrapText="1"/>
    </xf>
    <xf numFmtId="0" fontId="6" fillId="37" borderId="0" xfId="0" applyFont="1" applyFill="1" applyBorder="1" applyAlignment="1" applyProtection="1">
      <alignment horizontal="center" vertical="center" wrapText="1"/>
      <protection locked="0"/>
    </xf>
    <xf numFmtId="197" fontId="6" fillId="40" borderId="0" xfId="50" applyNumberFormat="1" applyFont="1" applyFill="1" applyBorder="1" applyAlignment="1">
      <alignment horizontal="center" textRotation="90"/>
    </xf>
    <xf numFmtId="3" fontId="6" fillId="40" borderId="0" xfId="0" applyNumberFormat="1" applyFont="1" applyFill="1" applyBorder="1" applyAlignment="1" applyProtection="1">
      <alignment horizontal="center" vertical="center" textRotation="90" wrapText="1"/>
      <protection locked="0"/>
    </xf>
    <xf numFmtId="197" fontId="6" fillId="40" borderId="0" xfId="50" applyNumberFormat="1" applyFont="1" applyFill="1" applyBorder="1" applyAlignment="1" applyProtection="1">
      <alignment horizontal="center" vertical="center" textRotation="90" wrapText="1"/>
      <protection locked="0"/>
    </xf>
    <xf numFmtId="3" fontId="6" fillId="0" borderId="0" xfId="0" applyNumberFormat="1" applyFont="1" applyFill="1" applyBorder="1" applyAlignment="1" applyProtection="1">
      <alignment horizontal="center" vertical="center" wrapText="1"/>
      <protection locked="0"/>
    </xf>
    <xf numFmtId="0" fontId="6" fillId="37" borderId="0" xfId="0" applyFont="1" applyFill="1" applyBorder="1" applyAlignment="1" applyProtection="1">
      <alignment horizontal="center" vertical="center" textRotation="90" wrapText="1"/>
      <protection locked="0"/>
    </xf>
    <xf numFmtId="0" fontId="12"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 fillId="34" borderId="10" xfId="0" applyFont="1" applyFill="1" applyBorder="1" applyAlignment="1">
      <alignment vertical="center" textRotation="90" wrapText="1"/>
    </xf>
    <xf numFmtId="3" fontId="6" fillId="34" borderId="10" xfId="0" applyNumberFormat="1" applyFont="1" applyFill="1" applyBorder="1" applyAlignment="1" applyProtection="1">
      <alignment vertical="center" textRotation="90" wrapText="1"/>
      <protection locked="0"/>
    </xf>
    <xf numFmtId="0" fontId="6" fillId="43" borderId="10" xfId="0" applyFont="1" applyFill="1" applyBorder="1" applyAlignment="1" applyProtection="1">
      <alignment horizontal="center" vertical="center" wrapText="1"/>
      <protection locked="0"/>
    </xf>
    <xf numFmtId="0" fontId="6" fillId="34" borderId="10" xfId="0" applyFont="1" applyFill="1" applyBorder="1" applyAlignment="1">
      <alignment horizontal="center" vertical="center" wrapText="1"/>
    </xf>
    <xf numFmtId="9" fontId="6" fillId="18" borderId="15" xfId="0" applyNumberFormat="1" applyFont="1" applyFill="1" applyBorder="1" applyAlignment="1" applyProtection="1">
      <alignment horizontal="center" vertical="center" wrapText="1"/>
      <protection locked="0"/>
    </xf>
    <xf numFmtId="9" fontId="6" fillId="0" borderId="10" xfId="0" applyNumberFormat="1" applyFont="1" applyBorder="1" applyAlignment="1">
      <alignment horizontal="center" vertical="center" wrapText="1"/>
    </xf>
    <xf numFmtId="9" fontId="6" fillId="36" borderId="10" xfId="0" applyNumberFormat="1" applyFont="1" applyFill="1" applyBorder="1" applyAlignment="1">
      <alignment horizontal="center" vertical="center" wrapText="1"/>
    </xf>
    <xf numFmtId="3" fontId="5" fillId="18" borderId="15" xfId="0" applyNumberFormat="1" applyFont="1" applyFill="1" applyBorder="1" applyAlignment="1" applyProtection="1">
      <alignment horizontal="center" vertical="center" wrapText="1"/>
      <protection locked="0"/>
    </xf>
    <xf numFmtId="0" fontId="90" fillId="0" borderId="10" xfId="0" applyFont="1" applyBorder="1" applyAlignment="1">
      <alignment wrapText="1"/>
    </xf>
    <xf numFmtId="0" fontId="90" fillId="0" borderId="10" xfId="0" applyFont="1" applyBorder="1" applyAlignment="1">
      <alignment vertical="center" wrapText="1"/>
    </xf>
    <xf numFmtId="0" fontId="6" fillId="18" borderId="29" xfId="0" applyFont="1" applyFill="1" applyBorder="1" applyAlignment="1">
      <alignment horizontal="center" vertical="center" wrapText="1"/>
    </xf>
    <xf numFmtId="3" fontId="6" fillId="18" borderId="29" xfId="0" applyNumberFormat="1" applyFont="1" applyFill="1" applyBorder="1" applyAlignment="1" applyProtection="1">
      <alignment horizontal="center" vertical="center" wrapText="1"/>
      <protection locked="0"/>
    </xf>
    <xf numFmtId="3" fontId="6" fillId="18" borderId="18" xfId="0" applyNumberFormat="1" applyFont="1" applyFill="1" applyBorder="1" applyAlignment="1">
      <alignment horizontal="center" vertical="center" textRotation="90"/>
    </xf>
    <xf numFmtId="0" fontId="6" fillId="18" borderId="18" xfId="0" applyFont="1" applyFill="1" applyBorder="1" applyAlignment="1">
      <alignment horizontal="center" vertical="center" textRotation="90"/>
    </xf>
    <xf numFmtId="0" fontId="6" fillId="18" borderId="21" xfId="0" applyFont="1" applyFill="1" applyBorder="1" applyAlignment="1">
      <alignment horizontal="center" vertical="center" textRotation="90"/>
    </xf>
    <xf numFmtId="3" fontId="6" fillId="33" borderId="29" xfId="0" applyNumberFormat="1" applyFont="1" applyFill="1" applyBorder="1" applyAlignment="1">
      <alignment horizontal="center" vertical="center" textRotation="90"/>
    </xf>
    <xf numFmtId="3" fontId="6" fillId="33" borderId="21" xfId="0" applyNumberFormat="1" applyFont="1" applyFill="1" applyBorder="1" applyAlignment="1">
      <alignment horizontal="center" vertical="center" textRotation="90"/>
    </xf>
    <xf numFmtId="0" fontId="6" fillId="35" borderId="20" xfId="0" applyFont="1" applyFill="1" applyBorder="1" applyAlignment="1">
      <alignment horizontal="center" vertical="center" textRotation="90"/>
    </xf>
    <xf numFmtId="0" fontId="8" fillId="38" borderId="23" xfId="0" applyFont="1" applyFill="1" applyBorder="1" applyAlignment="1">
      <alignment horizontal="center" vertical="center"/>
    </xf>
    <xf numFmtId="0" fontId="8" fillId="38" borderId="23" xfId="0" applyFont="1" applyFill="1" applyBorder="1" applyAlignment="1">
      <alignment horizontal="center" vertical="center" wrapText="1"/>
    </xf>
    <xf numFmtId="0" fontId="11" fillId="38" borderId="23" xfId="0" applyFont="1" applyFill="1" applyBorder="1" applyAlignment="1">
      <alignment horizontal="center" vertical="center" wrapText="1"/>
    </xf>
    <xf numFmtId="196" fontId="8" fillId="38" borderId="23" xfId="0" applyNumberFormat="1" applyFont="1" applyFill="1" applyBorder="1" applyAlignment="1">
      <alignment horizontal="center" vertical="center" wrapText="1"/>
    </xf>
    <xf numFmtId="0" fontId="8" fillId="38" borderId="23" xfId="0" applyFont="1" applyFill="1" applyBorder="1" applyAlignment="1" applyProtection="1">
      <alignment horizontal="center" vertical="center" textRotation="90" wrapText="1"/>
      <protection locked="0"/>
    </xf>
    <xf numFmtId="3" fontId="6" fillId="33" borderId="22" xfId="0" applyNumberFormat="1" applyFont="1" applyFill="1" applyBorder="1" applyAlignment="1" applyProtection="1">
      <alignment horizontal="center" vertical="center" textRotation="90" wrapText="1"/>
      <protection locked="0"/>
    </xf>
    <xf numFmtId="3" fontId="6" fillId="39" borderId="23" xfId="0" applyNumberFormat="1" applyFont="1" applyFill="1" applyBorder="1" applyAlignment="1" applyProtection="1">
      <alignment horizontal="center" vertical="center" textRotation="90" wrapText="1"/>
      <protection locked="0"/>
    </xf>
    <xf numFmtId="3" fontId="6" fillId="33" borderId="23" xfId="0" applyNumberFormat="1" applyFont="1" applyFill="1" applyBorder="1" applyAlignment="1" applyProtection="1">
      <alignment horizontal="center" vertical="center" textRotation="90" wrapText="1"/>
      <protection locked="0"/>
    </xf>
    <xf numFmtId="3" fontId="8" fillId="33" borderId="23" xfId="0" applyNumberFormat="1" applyFont="1" applyFill="1" applyBorder="1" applyAlignment="1" applyProtection="1">
      <alignment horizontal="center" vertical="center" textRotation="90" wrapText="1"/>
      <protection locked="0"/>
    </xf>
    <xf numFmtId="0" fontId="8" fillId="35" borderId="23" xfId="0" applyFont="1" applyFill="1" applyBorder="1" applyAlignment="1" applyProtection="1">
      <alignment horizontal="center" vertical="center" textRotation="90" wrapText="1"/>
      <protection locked="0"/>
    </xf>
    <xf numFmtId="0" fontId="5" fillId="35" borderId="23" xfId="0" applyFont="1" applyFill="1" applyBorder="1" applyAlignment="1" applyProtection="1">
      <alignment horizontal="center" vertical="center" wrapText="1"/>
      <protection locked="0"/>
    </xf>
    <xf numFmtId="0" fontId="6" fillId="35" borderId="43" xfId="0" applyFont="1" applyFill="1" applyBorder="1" applyAlignment="1">
      <alignment wrapText="1"/>
    </xf>
    <xf numFmtId="0" fontId="91" fillId="0" borderId="10" xfId="0" applyFont="1" applyBorder="1" applyAlignment="1">
      <alignment horizontal="center" vertical="center" wrapText="1" readingOrder="1"/>
    </xf>
    <xf numFmtId="0" fontId="6" fillId="0" borderId="23" xfId="0" applyFont="1" applyBorder="1" applyAlignment="1">
      <alignment vertical="center" wrapText="1"/>
    </xf>
    <xf numFmtId="3" fontId="6" fillId="40" borderId="22" xfId="0" applyNumberFormat="1" applyFont="1" applyFill="1" applyBorder="1" applyAlignment="1" applyProtection="1">
      <alignment horizontal="center" vertical="center" textRotation="90" wrapText="1"/>
      <protection locked="0"/>
    </xf>
    <xf numFmtId="3" fontId="6" fillId="0" borderId="23" xfId="0" applyNumberFormat="1" applyFont="1" applyFill="1" applyBorder="1" applyAlignment="1" applyProtection="1">
      <alignment vertical="center" textRotation="90" wrapText="1"/>
      <protection locked="0"/>
    </xf>
    <xf numFmtId="3" fontId="6" fillId="0" borderId="23" xfId="0" applyNumberFormat="1" applyFont="1" applyFill="1" applyBorder="1" applyAlignment="1" applyProtection="1">
      <alignment horizontal="center" vertical="center" wrapText="1"/>
      <protection locked="0"/>
    </xf>
    <xf numFmtId="0" fontId="6" fillId="36" borderId="11" xfId="0" applyFont="1" applyFill="1" applyBorder="1" applyAlignment="1">
      <alignment vertical="center"/>
    </xf>
    <xf numFmtId="0" fontId="92" fillId="0" borderId="10" xfId="0" applyFont="1" applyBorder="1" applyAlignment="1">
      <alignment horizontal="center" vertical="center" wrapText="1" readingOrder="1"/>
    </xf>
    <xf numFmtId="0" fontId="6" fillId="36" borderId="11" xfId="0" applyFont="1" applyFill="1" applyBorder="1" applyAlignment="1">
      <alignment horizontal="center" vertical="center"/>
    </xf>
    <xf numFmtId="3" fontId="6" fillId="36" borderId="11" xfId="0" applyNumberFormat="1" applyFont="1" applyFill="1" applyBorder="1" applyAlignment="1">
      <alignment vertical="center" textRotation="90"/>
    </xf>
    <xf numFmtId="0" fontId="91" fillId="0" borderId="10" xfId="0" applyFont="1" applyBorder="1" applyAlignment="1">
      <alignment horizontal="center" vertical="center" wrapText="1"/>
    </xf>
    <xf numFmtId="0" fontId="0" fillId="0" borderId="10" xfId="0" applyBorder="1" applyAlignment="1">
      <alignment horizontal="center" vertical="center"/>
    </xf>
    <xf numFmtId="0" fontId="87" fillId="0" borderId="10" xfId="0" applyFont="1" applyBorder="1" applyAlignment="1">
      <alignment horizontal="center" vertical="center"/>
    </xf>
    <xf numFmtId="3" fontId="6" fillId="36" borderId="10" xfId="0" applyNumberFormat="1" applyFont="1" applyFill="1" applyBorder="1" applyAlignment="1">
      <alignment vertical="center" textRotation="90"/>
    </xf>
    <xf numFmtId="0" fontId="92" fillId="0" borderId="10" xfId="0" applyFont="1" applyBorder="1" applyAlignment="1">
      <alignment horizontal="justify" vertical="center"/>
    </xf>
    <xf numFmtId="0" fontId="92" fillId="0" borderId="10" xfId="0" applyFont="1" applyBorder="1" applyAlignment="1">
      <alignment horizontal="justify" vertical="center" wrapText="1"/>
    </xf>
    <xf numFmtId="0" fontId="6" fillId="18" borderId="11" xfId="0" applyFont="1" applyFill="1" applyBorder="1" applyAlignment="1">
      <alignment vertical="top" wrapText="1"/>
    </xf>
    <xf numFmtId="0" fontId="93" fillId="0" borderId="10" xfId="0" applyFont="1" applyBorder="1" applyAlignment="1">
      <alignment horizontal="center" vertical="center" wrapText="1"/>
    </xf>
    <xf numFmtId="0" fontId="92" fillId="0" borderId="0" xfId="0" applyFont="1" applyAlignment="1">
      <alignment horizontal="justify" vertical="center"/>
    </xf>
    <xf numFmtId="0" fontId="12" fillId="34" borderId="0" xfId="0" applyFont="1" applyFill="1" applyBorder="1" applyAlignment="1">
      <alignment vertical="center" wrapText="1"/>
    </xf>
    <xf numFmtId="0" fontId="12" fillId="34" borderId="0" xfId="0" applyFont="1" applyFill="1" applyBorder="1" applyAlignment="1">
      <alignment horizontal="center" vertical="center" wrapText="1"/>
    </xf>
    <xf numFmtId="0" fontId="12" fillId="34" borderId="0" xfId="0" applyNumberFormat="1" applyFont="1" applyFill="1" applyBorder="1" applyAlignment="1">
      <alignment horizontal="justify" vertical="center" wrapText="1"/>
    </xf>
    <xf numFmtId="0" fontId="12" fillId="34" borderId="0" xfId="0" applyNumberFormat="1" applyFont="1" applyFill="1" applyBorder="1" applyAlignment="1">
      <alignment horizontal="center" vertical="center" wrapText="1"/>
    </xf>
    <xf numFmtId="0" fontId="90" fillId="0" borderId="0" xfId="0" applyFont="1" applyBorder="1" applyAlignment="1">
      <alignment horizontal="center" vertical="center"/>
    </xf>
    <xf numFmtId="0" fontId="90" fillId="34" borderId="0" xfId="0" applyFont="1" applyFill="1" applyBorder="1" applyAlignment="1">
      <alignment horizontal="center" vertical="center"/>
    </xf>
    <xf numFmtId="3" fontId="6" fillId="34" borderId="0" xfId="0" applyNumberFormat="1" applyFont="1" applyFill="1" applyBorder="1" applyAlignment="1" applyProtection="1">
      <alignment horizontal="center" vertical="center" textRotation="90" wrapText="1"/>
      <protection locked="0"/>
    </xf>
    <xf numFmtId="0" fontId="90" fillId="34" borderId="0" xfId="0" applyFont="1" applyFill="1" applyBorder="1" applyAlignment="1">
      <alignment/>
    </xf>
    <xf numFmtId="0" fontId="90" fillId="0" borderId="0" xfId="0" applyFont="1" applyBorder="1" applyAlignment="1">
      <alignment/>
    </xf>
    <xf numFmtId="0" fontId="12" fillId="34" borderId="0" xfId="0" applyFont="1" applyFill="1" applyBorder="1" applyAlignment="1" applyProtection="1">
      <alignment horizontal="center" vertical="center" textRotation="90" wrapText="1"/>
      <protection locked="0"/>
    </xf>
    <xf numFmtId="0" fontId="12" fillId="34" borderId="10" xfId="0" applyFont="1" applyFill="1" applyBorder="1" applyAlignment="1">
      <alignment horizontal="center" vertical="center" textRotation="90" wrapText="1"/>
    </xf>
    <xf numFmtId="0" fontId="8" fillId="34" borderId="0" xfId="0" applyFont="1" applyFill="1" applyBorder="1" applyAlignment="1">
      <alignment vertical="center" wrapText="1"/>
    </xf>
    <xf numFmtId="0" fontId="0" fillId="34" borderId="0" xfId="0" applyFill="1" applyBorder="1" applyAlignment="1">
      <alignment/>
    </xf>
    <xf numFmtId="0" fontId="6" fillId="34" borderId="0" xfId="0" applyFont="1" applyFill="1" applyBorder="1" applyAlignment="1">
      <alignment vertical="center" wrapText="1"/>
    </xf>
    <xf numFmtId="0" fontId="6" fillId="34" borderId="0" xfId="0" applyFont="1" applyFill="1" applyBorder="1" applyAlignment="1">
      <alignment vertical="center"/>
    </xf>
    <xf numFmtId="0" fontId="0" fillId="0" borderId="39" xfId="0" applyBorder="1" applyAlignment="1">
      <alignment/>
    </xf>
    <xf numFmtId="0" fontId="6" fillId="34" borderId="0" xfId="0" applyFont="1" applyFill="1" applyBorder="1" applyAlignment="1">
      <alignment horizontal="center" vertical="center" wrapText="1"/>
    </xf>
    <xf numFmtId="9" fontId="6" fillId="18" borderId="10" xfId="0" applyNumberFormat="1" applyFont="1" applyFill="1" applyBorder="1" applyAlignment="1" applyProtection="1">
      <alignment horizontal="center" vertical="center" wrapText="1"/>
      <protection locked="0"/>
    </xf>
    <xf numFmtId="0" fontId="6" fillId="35" borderId="10" xfId="0" applyFont="1" applyFill="1" applyBorder="1" applyAlignment="1">
      <alignment horizontal="center" vertical="center" wrapText="1"/>
    </xf>
    <xf numFmtId="3" fontId="6" fillId="34" borderId="0" xfId="0" applyNumberFormat="1" applyFont="1" applyFill="1" applyBorder="1" applyAlignment="1">
      <alignment horizontal="center" vertical="center" wrapText="1"/>
    </xf>
    <xf numFmtId="3" fontId="5" fillId="34" borderId="0" xfId="0" applyNumberFormat="1" applyFont="1" applyFill="1" applyBorder="1" applyAlignment="1" applyProtection="1">
      <alignment horizontal="center" vertical="center" wrapText="1"/>
      <protection locked="0"/>
    </xf>
    <xf numFmtId="9" fontId="6" fillId="34" borderId="0" xfId="0" applyNumberFormat="1" applyFont="1" applyFill="1" applyBorder="1" applyAlignment="1" applyProtection="1">
      <alignment horizontal="center" vertical="center" wrapText="1"/>
      <protection locked="0"/>
    </xf>
    <xf numFmtId="3" fontId="6" fillId="34" borderId="0" xfId="0" applyNumberFormat="1" applyFont="1" applyFill="1" applyBorder="1" applyAlignment="1">
      <alignment horizontal="center" vertical="center" textRotation="90"/>
    </xf>
    <xf numFmtId="0" fontId="6" fillId="34" borderId="0" xfId="0" applyFont="1" applyFill="1" applyBorder="1" applyAlignment="1">
      <alignment horizontal="center" vertical="center" textRotation="90" wrapText="1"/>
    </xf>
    <xf numFmtId="0" fontId="6" fillId="34" borderId="0" xfId="0" applyFont="1" applyFill="1" applyBorder="1" applyAlignment="1">
      <alignment horizontal="center" vertical="center" textRotation="90"/>
    </xf>
    <xf numFmtId="0" fontId="90" fillId="0" borderId="12" xfId="0" applyFont="1" applyBorder="1" applyAlignment="1">
      <alignment/>
    </xf>
    <xf numFmtId="0" fontId="15" fillId="34" borderId="10" xfId="0" applyNumberFormat="1" applyFont="1" applyFill="1" applyBorder="1" applyAlignment="1">
      <alignment horizontal="left" vertical="center" wrapText="1"/>
    </xf>
    <xf numFmtId="0" fontId="90" fillId="0" borderId="10" xfId="0" applyFont="1" applyBorder="1" applyAlignment="1">
      <alignment horizontal="center" vertical="center" wrapText="1"/>
    </xf>
    <xf numFmtId="0" fontId="90" fillId="0" borderId="10" xfId="0" applyFont="1" applyBorder="1" applyAlignment="1">
      <alignment horizontal="center" vertical="center"/>
    </xf>
    <xf numFmtId="0" fontId="90" fillId="0" borderId="12" xfId="0" applyFont="1" applyBorder="1" applyAlignment="1">
      <alignment horizontal="center" vertical="center"/>
    </xf>
    <xf numFmtId="0" fontId="90" fillId="0" borderId="12" xfId="0" applyFont="1" applyBorder="1" applyAlignment="1">
      <alignment horizontal="center" vertical="center" wrapText="1"/>
    </xf>
    <xf numFmtId="0" fontId="15" fillId="34" borderId="10" xfId="0" applyNumberFormat="1" applyFont="1" applyFill="1" applyBorder="1" applyAlignment="1">
      <alignment horizontal="center" vertical="center" wrapText="1"/>
    </xf>
    <xf numFmtId="0" fontId="90" fillId="0" borderId="10" xfId="0" applyFont="1" applyBorder="1" applyAlignment="1">
      <alignment/>
    </xf>
    <xf numFmtId="0" fontId="90" fillId="0" borderId="11" xfId="0" applyFont="1" applyBorder="1" applyAlignment="1">
      <alignment/>
    </xf>
    <xf numFmtId="0" fontId="15" fillId="0" borderId="31" xfId="45" applyNumberFormat="1" applyFont="1" applyFill="1" applyBorder="1" applyAlignment="1">
      <alignment horizontal="center" vertical="center" wrapText="1"/>
    </xf>
    <xf numFmtId="0" fontId="90" fillId="0" borderId="11" xfId="0" applyFont="1" applyBorder="1" applyAlignment="1">
      <alignment horizontal="center" vertical="center"/>
    </xf>
    <xf numFmtId="0" fontId="90" fillId="0" borderId="0" xfId="0" applyFont="1" applyAlignment="1">
      <alignment horizontal="center" vertical="center" wrapText="1"/>
    </xf>
    <xf numFmtId="0" fontId="90" fillId="0" borderId="11" xfId="0" applyFont="1" applyBorder="1" applyAlignment="1">
      <alignment horizontal="center" vertical="center" wrapText="1"/>
    </xf>
    <xf numFmtId="0" fontId="15" fillId="34" borderId="11" xfId="0" applyNumberFormat="1" applyFont="1" applyFill="1" applyBorder="1" applyAlignment="1">
      <alignment horizontal="left" vertical="center" wrapText="1"/>
    </xf>
    <xf numFmtId="0" fontId="2" fillId="18" borderId="44" xfId="0" applyFont="1" applyFill="1" applyBorder="1" applyAlignment="1">
      <alignment horizontal="center" vertical="center" wrapText="1"/>
    </xf>
    <xf numFmtId="3" fontId="2" fillId="18" borderId="27" xfId="0" applyNumberFormat="1" applyFont="1" applyFill="1" applyBorder="1" applyAlignment="1" applyProtection="1">
      <alignment horizontal="center" vertical="center" wrapText="1"/>
      <protection locked="0"/>
    </xf>
    <xf numFmtId="9" fontId="2" fillId="18" borderId="27" xfId="63" applyFont="1" applyFill="1" applyBorder="1" applyAlignment="1" applyProtection="1">
      <alignment horizontal="center" vertical="center" wrapText="1"/>
      <protection locked="0"/>
    </xf>
    <xf numFmtId="0" fontId="2" fillId="18" borderId="27" xfId="0" applyFont="1" applyFill="1" applyBorder="1" applyAlignment="1">
      <alignment horizontal="center" vertical="center" textRotation="90"/>
    </xf>
    <xf numFmtId="3" fontId="94" fillId="33" borderId="27" xfId="0" applyNumberFormat="1" applyFont="1" applyFill="1" applyBorder="1" applyAlignment="1">
      <alignment horizontal="center" vertical="center" textRotation="90"/>
    </xf>
    <xf numFmtId="0" fontId="2" fillId="35" borderId="27" xfId="0" applyFont="1" applyFill="1" applyBorder="1" applyAlignment="1">
      <alignment horizontal="center" vertical="center" textRotation="90"/>
    </xf>
    <xf numFmtId="0" fontId="2" fillId="35" borderId="28" xfId="0" applyFont="1" applyFill="1" applyBorder="1" applyAlignment="1">
      <alignment horizontal="center" vertical="center" textRotation="90" wrapText="1"/>
    </xf>
    <xf numFmtId="0" fontId="7" fillId="38" borderId="29" xfId="0" applyFont="1" applyFill="1" applyBorder="1" applyAlignment="1">
      <alignment horizontal="center" vertical="center"/>
    </xf>
    <xf numFmtId="0" fontId="7" fillId="38" borderId="18" xfId="0" applyFont="1" applyFill="1" applyBorder="1" applyAlignment="1">
      <alignment horizontal="center" vertical="center" wrapText="1"/>
    </xf>
    <xf numFmtId="0" fontId="7" fillId="38" borderId="18" xfId="0" applyFont="1" applyFill="1" applyBorder="1" applyAlignment="1" applyProtection="1">
      <alignment horizontal="center" vertical="center" textRotation="90" wrapText="1"/>
      <protection locked="0"/>
    </xf>
    <xf numFmtId="0" fontId="7" fillId="38" borderId="16" xfId="0" applyFont="1" applyFill="1" applyBorder="1" applyAlignment="1" applyProtection="1">
      <alignment horizontal="center" vertical="center" textRotation="90" wrapText="1"/>
      <protection locked="0"/>
    </xf>
    <xf numFmtId="3" fontId="2" fillId="33" borderId="18" xfId="0" applyNumberFormat="1" applyFont="1" applyFill="1" applyBorder="1" applyAlignment="1" applyProtection="1">
      <alignment horizontal="center" vertical="center" textRotation="90" wrapText="1"/>
      <protection locked="0"/>
    </xf>
    <xf numFmtId="3" fontId="2" fillId="39" borderId="18" xfId="0" applyNumberFormat="1" applyFont="1" applyFill="1" applyBorder="1" applyAlignment="1" applyProtection="1">
      <alignment horizontal="center" vertical="center" textRotation="90" wrapText="1"/>
      <protection locked="0"/>
    </xf>
    <xf numFmtId="0" fontId="2" fillId="35" borderId="18" xfId="0" applyFont="1" applyFill="1" applyBorder="1" applyAlignment="1" applyProtection="1">
      <alignment horizontal="center" vertical="center" textRotation="90" wrapText="1"/>
      <protection locked="0"/>
    </xf>
    <xf numFmtId="0" fontId="2" fillId="35" borderId="18" xfId="0" applyFont="1" applyFill="1" applyBorder="1" applyAlignment="1" applyProtection="1">
      <alignment horizontal="center" vertical="center" wrapText="1"/>
      <protection locked="0"/>
    </xf>
    <xf numFmtId="0" fontId="2" fillId="35" borderId="21" xfId="0" applyFont="1" applyFill="1" applyBorder="1" applyAlignment="1">
      <alignment wrapText="1"/>
    </xf>
    <xf numFmtId="0" fontId="2" fillId="17" borderId="11" xfId="0" applyFont="1" applyFill="1" applyBorder="1" applyAlignment="1">
      <alignment horizontal="center" vertical="center" wrapText="1"/>
    </xf>
    <xf numFmtId="0" fontId="85" fillId="0" borderId="11" xfId="0" applyFont="1" applyBorder="1" applyAlignment="1">
      <alignment horizontal="center" vertical="center" wrapText="1"/>
    </xf>
    <xf numFmtId="9" fontId="21" fillId="0" borderId="10" xfId="0" applyNumberFormat="1" applyFont="1" applyFill="1" applyBorder="1" applyAlignment="1">
      <alignment horizontal="center" vertical="center" wrapText="1"/>
    </xf>
    <xf numFmtId="0" fontId="2" fillId="37" borderId="10" xfId="0" applyFont="1" applyFill="1" applyBorder="1" applyAlignment="1" applyProtection="1">
      <alignment vertical="center" textRotation="90" wrapText="1"/>
      <protection locked="0"/>
    </xf>
    <xf numFmtId="0" fontId="2" fillId="36" borderId="10" xfId="0" applyFont="1" applyFill="1" applyBorder="1" applyAlignment="1" applyProtection="1">
      <alignment vertical="center" textRotation="90" wrapText="1"/>
      <protection locked="0"/>
    </xf>
    <xf numFmtId="0" fontId="2" fillId="17" borderId="10" xfId="0" applyFont="1" applyFill="1" applyBorder="1" applyAlignment="1">
      <alignment horizontal="justify" vertical="center" wrapText="1"/>
    </xf>
    <xf numFmtId="0" fontId="85" fillId="0" borderId="10" xfId="0" applyFont="1" applyBorder="1" applyAlignment="1">
      <alignment horizontal="justify" vertical="center" wrapText="1"/>
    </xf>
    <xf numFmtId="0" fontId="21" fillId="0" borderId="10" xfId="0" applyFont="1" applyFill="1" applyBorder="1" applyAlignment="1">
      <alignment horizontal="center" vertical="center" wrapText="1"/>
    </xf>
    <xf numFmtId="0" fontId="88" fillId="44" borderId="0" xfId="0" applyFont="1" applyFill="1" applyAlignment="1">
      <alignment/>
    </xf>
    <xf numFmtId="9" fontId="2" fillId="37" borderId="12" xfId="0" applyNumberFormat="1" applyFont="1" applyFill="1" applyBorder="1" applyAlignment="1" applyProtection="1">
      <alignment horizontal="center" vertical="center" wrapText="1"/>
      <protection locked="0"/>
    </xf>
    <xf numFmtId="9" fontId="2" fillId="0" borderId="12" xfId="0" applyNumberFormat="1" applyFont="1" applyFill="1" applyBorder="1" applyAlignment="1">
      <alignment horizontal="center" vertical="center" wrapText="1"/>
    </xf>
    <xf numFmtId="0" fontId="2" fillId="36" borderId="10" xfId="0" applyFont="1" applyFill="1" applyBorder="1" applyAlignment="1">
      <alignment vertical="center" textRotation="90" wrapText="1"/>
    </xf>
    <xf numFmtId="0" fontId="2" fillId="37" borderId="11" xfId="0"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vertical="center" textRotation="90" wrapText="1"/>
      <protection locked="0"/>
    </xf>
    <xf numFmtId="0" fontId="2" fillId="37" borderId="11" xfId="0" applyFont="1" applyFill="1" applyBorder="1" applyAlignment="1" applyProtection="1">
      <alignment vertical="center" textRotation="90" wrapText="1"/>
      <protection locked="0"/>
    </xf>
    <xf numFmtId="0" fontId="2" fillId="36" borderId="11" xfId="0" applyFont="1" applyFill="1" applyBorder="1" applyAlignment="1" applyProtection="1">
      <alignment vertical="center" textRotation="90" wrapText="1"/>
      <protection locked="0"/>
    </xf>
    <xf numFmtId="0" fontId="2" fillId="36" borderId="11" xfId="0" applyFont="1" applyFill="1" applyBorder="1" applyAlignment="1">
      <alignment vertical="center" textRotation="90" wrapText="1"/>
    </xf>
    <xf numFmtId="9" fontId="2" fillId="0" borderId="11" xfId="0" applyNumberFormat="1" applyFont="1" applyFill="1" applyBorder="1" applyAlignment="1">
      <alignment horizontal="center" vertical="center" wrapText="1"/>
    </xf>
    <xf numFmtId="0" fontId="6" fillId="36" borderId="45" xfId="0" applyFont="1" applyFill="1" applyBorder="1" applyAlignment="1">
      <alignment horizontal="center" vertical="center" wrapText="1"/>
    </xf>
    <xf numFmtId="0" fontId="6" fillId="36" borderId="46" xfId="0" applyFont="1" applyFill="1" applyBorder="1" applyAlignment="1">
      <alignment horizontal="center" vertical="center" wrapText="1"/>
    </xf>
    <xf numFmtId="0" fontId="6" fillId="44" borderId="10"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44" borderId="10" xfId="0" applyNumberFormat="1" applyFont="1" applyFill="1" applyBorder="1" applyAlignment="1">
      <alignment horizontal="center" vertical="center" textRotation="90"/>
    </xf>
    <xf numFmtId="0" fontId="11" fillId="0" borderId="10" xfId="0" applyFont="1" applyFill="1" applyBorder="1" applyAlignment="1">
      <alignment horizontal="center" vertical="center" wrapText="1"/>
    </xf>
    <xf numFmtId="3" fontId="6" fillId="0" borderId="10" xfId="0" applyNumberFormat="1" applyFont="1" applyFill="1" applyBorder="1" applyAlignment="1" applyProtection="1">
      <alignment vertical="center" textRotation="90"/>
      <protection locked="0"/>
    </xf>
    <xf numFmtId="3" fontId="8" fillId="0" borderId="10" xfId="0" applyNumberFormat="1" applyFont="1" applyFill="1" applyBorder="1" applyAlignment="1" applyProtection="1">
      <alignment horizontal="center" vertical="center" textRotation="90" wrapText="1"/>
      <protection locked="0"/>
    </xf>
    <xf numFmtId="0" fontId="8" fillId="37" borderId="10" xfId="0" applyFont="1" applyFill="1" applyBorder="1" applyAlignment="1" applyProtection="1">
      <alignment horizontal="center" vertical="center" textRotation="90" wrapText="1"/>
      <protection locked="0"/>
    </xf>
    <xf numFmtId="0" fontId="8" fillId="38" borderId="16" xfId="0" applyFont="1" applyFill="1" applyBorder="1" applyAlignment="1">
      <alignment horizontal="center" vertical="center" wrapText="1"/>
    </xf>
    <xf numFmtId="0" fontId="8" fillId="38" borderId="17" xfId="0" applyFont="1" applyFill="1" applyBorder="1" applyAlignment="1">
      <alignment horizontal="center" vertical="center" wrapText="1"/>
    </xf>
    <xf numFmtId="0" fontId="8" fillId="38" borderId="15" xfId="0" applyFont="1" applyFill="1" applyBorder="1" applyAlignment="1">
      <alignment horizontal="center" vertical="center" wrapText="1"/>
    </xf>
    <xf numFmtId="0" fontId="8" fillId="38" borderId="16" xfId="0" applyFont="1" applyFill="1" applyBorder="1" applyAlignment="1" applyProtection="1">
      <alignment horizontal="center" vertical="center" textRotation="90" wrapText="1"/>
      <protection locked="0"/>
    </xf>
    <xf numFmtId="0" fontId="8" fillId="38" borderId="47" xfId="0" applyFont="1" applyFill="1" applyBorder="1" applyAlignment="1" applyProtection="1">
      <alignment horizontal="center" vertical="center" textRotation="90" wrapText="1"/>
      <protection locked="0"/>
    </xf>
    <xf numFmtId="0" fontId="8" fillId="34" borderId="31" xfId="0" applyFont="1" applyFill="1" applyBorder="1" applyAlignment="1">
      <alignment horizontal="center" vertical="center" wrapText="1"/>
    </xf>
    <xf numFmtId="3" fontId="6" fillId="34" borderId="12" xfId="0" applyNumberFormat="1" applyFont="1" applyFill="1" applyBorder="1" applyAlignment="1" applyProtection="1">
      <alignment horizontal="center" vertical="center" textRotation="90" wrapText="1"/>
      <protection locked="0"/>
    </xf>
    <xf numFmtId="197" fontId="6" fillId="0" borderId="12" xfId="50" applyNumberFormat="1" applyFont="1" applyBorder="1" applyAlignment="1">
      <alignment horizontal="center" textRotation="90"/>
    </xf>
    <xf numFmtId="0" fontId="6" fillId="37" borderId="23" xfId="0" applyFont="1" applyFill="1" applyBorder="1" applyAlignment="1" applyProtection="1">
      <alignment horizontal="center" vertical="center" wrapText="1"/>
      <protection locked="0"/>
    </xf>
    <xf numFmtId="0" fontId="6" fillId="37" borderId="27" xfId="0" applyFont="1" applyFill="1" applyBorder="1" applyAlignment="1" applyProtection="1">
      <alignment horizontal="center" vertical="center" wrapText="1"/>
      <protection locked="0"/>
    </xf>
    <xf numFmtId="3" fontId="6" fillId="44" borderId="15" xfId="0" applyNumberFormat="1" applyFont="1" applyFill="1" applyBorder="1" applyAlignment="1">
      <alignment horizontal="center" vertical="center" textRotation="90"/>
    </xf>
    <xf numFmtId="0" fontId="8" fillId="38" borderId="21" xfId="0" applyFont="1" applyFill="1" applyBorder="1" applyAlignment="1">
      <alignment horizontal="center" vertical="center" wrapText="1"/>
    </xf>
    <xf numFmtId="3" fontId="6" fillId="33" borderId="48" xfId="0" applyNumberFormat="1" applyFont="1" applyFill="1" applyBorder="1" applyAlignment="1" applyProtection="1">
      <alignment horizontal="center" vertical="center" textRotation="90" wrapText="1"/>
      <protection locked="0"/>
    </xf>
    <xf numFmtId="3" fontId="6" fillId="39" borderId="31" xfId="0" applyNumberFormat="1" applyFont="1" applyFill="1" applyBorder="1" applyAlignment="1" applyProtection="1">
      <alignment horizontal="center" vertical="center" textRotation="90" wrapText="1"/>
      <protection locked="0"/>
    </xf>
    <xf numFmtId="3" fontId="6" fillId="33" borderId="31" xfId="0" applyNumberFormat="1" applyFont="1" applyFill="1" applyBorder="1" applyAlignment="1" applyProtection="1">
      <alignment horizontal="center" vertical="center" textRotation="90" wrapText="1"/>
      <protection locked="0"/>
    </xf>
    <xf numFmtId="3" fontId="8" fillId="33" borderId="31" xfId="0" applyNumberFormat="1" applyFont="1" applyFill="1" applyBorder="1" applyAlignment="1" applyProtection="1">
      <alignment horizontal="center" vertical="center" textRotation="90" wrapText="1"/>
      <protection locked="0"/>
    </xf>
    <xf numFmtId="0" fontId="8" fillId="35" borderId="31" xfId="0" applyFont="1" applyFill="1" applyBorder="1" applyAlignment="1" applyProtection="1">
      <alignment horizontal="center" vertical="center" textRotation="90" wrapText="1"/>
      <protection locked="0"/>
    </xf>
    <xf numFmtId="0" fontId="5" fillId="35" borderId="31" xfId="0" applyFont="1" applyFill="1" applyBorder="1" applyAlignment="1" applyProtection="1">
      <alignment horizontal="center" vertical="center" wrapText="1"/>
      <protection locked="0"/>
    </xf>
    <xf numFmtId="0" fontId="6" fillId="35" borderId="49" xfId="0" applyFont="1" applyFill="1" applyBorder="1" applyAlignment="1">
      <alignment wrapText="1"/>
    </xf>
    <xf numFmtId="0" fontId="0" fillId="0" borderId="10" xfId="0" applyBorder="1" applyAlignment="1">
      <alignment vertical="center"/>
    </xf>
    <xf numFmtId="0" fontId="8" fillId="37" borderId="12" xfId="0" applyFont="1" applyFill="1" applyBorder="1" applyAlignment="1" applyProtection="1">
      <alignment vertical="center" textRotation="90" wrapText="1"/>
      <protection locked="0"/>
    </xf>
    <xf numFmtId="0" fontId="88" fillId="0" borderId="10" xfId="0" applyFont="1" applyBorder="1" applyAlignment="1">
      <alignment horizontal="center" vertical="center" textRotation="90" wrapText="1"/>
    </xf>
    <xf numFmtId="0" fontId="88" fillId="0" borderId="10" xfId="0" applyFont="1" applyBorder="1" applyAlignment="1">
      <alignment horizontal="center" textRotation="90" wrapText="1"/>
    </xf>
    <xf numFmtId="0" fontId="11" fillId="38" borderId="26" xfId="0" applyFont="1" applyFill="1" applyBorder="1" applyAlignment="1">
      <alignment horizontal="center" vertical="center" wrapText="1"/>
    </xf>
    <xf numFmtId="0" fontId="8" fillId="38" borderId="43" xfId="0" applyFont="1" applyFill="1" applyBorder="1" applyAlignment="1">
      <alignment horizontal="center" vertical="center" wrapText="1"/>
    </xf>
    <xf numFmtId="0" fontId="8" fillId="38" borderId="35" xfId="0" applyFont="1" applyFill="1" applyBorder="1" applyAlignment="1">
      <alignment horizontal="center" vertical="center" wrapText="1"/>
    </xf>
    <xf numFmtId="0" fontId="8" fillId="38" borderId="26" xfId="0" applyFont="1" applyFill="1" applyBorder="1" applyAlignment="1" applyProtection="1">
      <alignment horizontal="center" vertical="center" textRotation="90" wrapText="1"/>
      <protection locked="0"/>
    </xf>
    <xf numFmtId="0" fontId="8" fillId="38" borderId="34" xfId="0" applyFont="1" applyFill="1" applyBorder="1" applyAlignment="1" applyProtection="1">
      <alignment horizontal="center" vertical="center" textRotation="90" wrapText="1"/>
      <protection locked="0"/>
    </xf>
    <xf numFmtId="3" fontId="6" fillId="33" borderId="50" xfId="0" applyNumberFormat="1" applyFont="1" applyFill="1" applyBorder="1" applyAlignment="1" applyProtection="1">
      <alignment horizontal="center" vertical="center" textRotation="90" wrapText="1"/>
      <protection locked="0"/>
    </xf>
    <xf numFmtId="0" fontId="2" fillId="44" borderId="10" xfId="58" applyNumberFormat="1" applyFont="1" applyFill="1" applyBorder="1" applyAlignment="1">
      <alignment vertical="center" wrapText="1"/>
      <protection/>
    </xf>
    <xf numFmtId="0" fontId="6" fillId="36"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6" fillId="37" borderId="16" xfId="0" applyFont="1" applyFill="1" applyBorder="1" applyAlignment="1" applyProtection="1">
      <alignment horizontal="center" vertical="center" wrapText="1"/>
      <protection locked="0"/>
    </xf>
    <xf numFmtId="0" fontId="85" fillId="0" borderId="39" xfId="0" applyFont="1" applyFill="1" applyBorder="1" applyAlignment="1">
      <alignment horizontal="center" vertical="center" wrapText="1"/>
    </xf>
    <xf numFmtId="0" fontId="6" fillId="0" borderId="51" xfId="0" applyFont="1" applyBorder="1" applyAlignment="1">
      <alignment horizontal="center" vertical="center" wrapText="1"/>
    </xf>
    <xf numFmtId="197" fontId="6" fillId="40" borderId="44" xfId="50" applyNumberFormat="1" applyFont="1" applyFill="1" applyBorder="1" applyAlignment="1" applyProtection="1">
      <alignment horizontal="center" vertical="center" textRotation="90" wrapText="1"/>
      <protection locked="0"/>
    </xf>
    <xf numFmtId="197" fontId="6" fillId="0" borderId="52" xfId="50" applyNumberFormat="1" applyFont="1" applyBorder="1" applyAlignment="1">
      <alignment horizontal="center" textRotation="90"/>
    </xf>
    <xf numFmtId="3" fontId="6" fillId="0" borderId="16" xfId="0" applyNumberFormat="1" applyFont="1" applyFill="1" applyBorder="1" applyAlignment="1" applyProtection="1">
      <alignment horizontal="center" vertical="center" wrapText="1"/>
      <protection locked="0"/>
    </xf>
    <xf numFmtId="0" fontId="8" fillId="37" borderId="10" xfId="0" applyFont="1" applyFill="1" applyBorder="1" applyAlignment="1" applyProtection="1">
      <alignment vertical="center" textRotation="90" wrapText="1"/>
      <protection locked="0"/>
    </xf>
    <xf numFmtId="0" fontId="11" fillId="38" borderId="16" xfId="0" applyFont="1" applyFill="1" applyBorder="1" applyAlignment="1">
      <alignment horizontal="center" vertical="center" wrapText="1"/>
    </xf>
    <xf numFmtId="0" fontId="8" fillId="38" borderId="17" xfId="0" applyFont="1" applyFill="1" applyBorder="1" applyAlignment="1" applyProtection="1">
      <alignment horizontal="center" vertical="center" textRotation="90" wrapText="1"/>
      <protection locked="0"/>
    </xf>
    <xf numFmtId="0" fontId="95" fillId="37" borderId="12" xfId="0" applyFont="1" applyFill="1" applyBorder="1" applyAlignment="1" applyProtection="1">
      <alignment vertical="center" textRotation="90" wrapText="1"/>
      <protection locked="0"/>
    </xf>
    <xf numFmtId="0" fontId="58" fillId="0" borderId="16" xfId="0" applyFont="1" applyFill="1" applyBorder="1" applyAlignment="1">
      <alignment horizontal="center" vertical="center" wrapText="1"/>
    </xf>
    <xf numFmtId="0" fontId="58" fillId="0" borderId="10" xfId="0" applyFont="1" applyBorder="1" applyAlignment="1">
      <alignment horizontal="center" vertical="center" wrapText="1"/>
    </xf>
    <xf numFmtId="0" fontId="96" fillId="0" borderId="10" xfId="0" applyFont="1" applyFill="1" applyBorder="1" applyAlignment="1">
      <alignment vertical="center" wrapText="1"/>
    </xf>
    <xf numFmtId="0" fontId="6" fillId="0" borderId="51" xfId="0" applyFont="1" applyBorder="1" applyAlignment="1">
      <alignment horizontal="center" vertical="center" textRotation="255" wrapText="1"/>
    </xf>
    <xf numFmtId="0" fontId="6" fillId="36" borderId="26" xfId="0" applyFont="1" applyFill="1" applyBorder="1" applyAlignment="1">
      <alignment horizontal="center" vertical="center" textRotation="255" wrapText="1"/>
    </xf>
    <xf numFmtId="0" fontId="6" fillId="36" borderId="34" xfId="0" applyFont="1" applyFill="1" applyBorder="1" applyAlignment="1">
      <alignment horizontal="center" vertical="center" textRotation="255" wrapText="1"/>
    </xf>
    <xf numFmtId="197" fontId="60" fillId="40" borderId="44" xfId="50" applyNumberFormat="1" applyFont="1" applyFill="1" applyBorder="1" applyAlignment="1" applyProtection="1">
      <alignment horizontal="center" vertical="center" textRotation="90" wrapText="1"/>
      <protection locked="0"/>
    </xf>
    <xf numFmtId="0" fontId="6" fillId="37" borderId="27" xfId="0" applyFont="1" applyFill="1" applyBorder="1" applyAlignment="1" applyProtection="1">
      <alignment horizontal="center" vertical="center" textRotation="90" wrapText="1"/>
      <protection locked="0"/>
    </xf>
    <xf numFmtId="0" fontId="6" fillId="44" borderId="32" xfId="0" applyFont="1" applyFill="1" applyBorder="1" applyAlignment="1">
      <alignment horizontal="center" vertical="center" wrapText="1"/>
    </xf>
    <xf numFmtId="9" fontId="6" fillId="36" borderId="11"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37" borderId="45" xfId="0" applyFont="1" applyFill="1" applyBorder="1" applyAlignment="1" applyProtection="1">
      <alignment vertical="center" wrapText="1"/>
      <protection locked="0"/>
    </xf>
    <xf numFmtId="0" fontId="6" fillId="37" borderId="46" xfId="0" applyFont="1" applyFill="1" applyBorder="1" applyAlignment="1" applyProtection="1">
      <alignment vertical="center" wrapText="1"/>
      <protection locked="0"/>
    </xf>
    <xf numFmtId="0" fontId="10" fillId="0" borderId="11" xfId="0" applyFont="1" applyFill="1" applyBorder="1" applyAlignment="1">
      <alignment horizontal="center" vertical="center" wrapText="1"/>
    </xf>
    <xf numFmtId="3" fontId="6" fillId="40" borderId="11" xfId="0" applyNumberFormat="1" applyFont="1" applyFill="1" applyBorder="1" applyAlignment="1" applyProtection="1">
      <alignment horizontal="center" vertical="center" textRotation="90" wrapText="1"/>
      <protection locked="0"/>
    </xf>
    <xf numFmtId="197" fontId="6" fillId="0" borderId="11" xfId="50" applyNumberFormat="1" applyFont="1" applyBorder="1" applyAlignment="1">
      <alignment horizontal="center" textRotation="90"/>
    </xf>
    <xf numFmtId="3" fontId="6" fillId="0" borderId="11" xfId="0" applyNumberFormat="1" applyFont="1" applyFill="1" applyBorder="1" applyAlignment="1" applyProtection="1">
      <alignment horizontal="center" vertical="center" wrapText="1"/>
      <protection locked="0"/>
    </xf>
    <xf numFmtId="0" fontId="2" fillId="0" borderId="27" xfId="0" applyFont="1" applyFill="1" applyBorder="1" applyAlignment="1">
      <alignment horizontal="center" vertical="center" wrapText="1"/>
    </xf>
    <xf numFmtId="0" fontId="2" fillId="36" borderId="35" xfId="0" applyFont="1" applyFill="1" applyBorder="1" applyAlignment="1">
      <alignment vertical="center" wrapText="1"/>
    </xf>
    <xf numFmtId="197" fontId="6" fillId="40" borderId="26" xfId="50" applyNumberFormat="1" applyFont="1" applyFill="1" applyBorder="1" applyAlignment="1" applyProtection="1">
      <alignment vertical="center" textRotation="90" wrapText="1"/>
      <protection locked="0"/>
    </xf>
    <xf numFmtId="197" fontId="6" fillId="40" borderId="27" xfId="50" applyNumberFormat="1" applyFont="1" applyFill="1" applyBorder="1" applyAlignment="1" applyProtection="1">
      <alignment horizontal="center" vertical="center" textRotation="90" wrapText="1"/>
      <protection locked="0"/>
    </xf>
    <xf numFmtId="0" fontId="2" fillId="36" borderId="32" xfId="0" applyFont="1" applyFill="1" applyBorder="1" applyAlignment="1">
      <alignment horizontal="center" vertical="center" wrapText="1"/>
    </xf>
    <xf numFmtId="197" fontId="6" fillId="40" borderId="11" xfId="50" applyNumberFormat="1" applyFont="1" applyFill="1" applyBorder="1" applyAlignment="1" applyProtection="1">
      <alignment horizontal="center" vertical="center" textRotation="90" wrapText="1"/>
      <protection locked="0"/>
    </xf>
    <xf numFmtId="0" fontId="6" fillId="36" borderId="32" xfId="0" applyFont="1" applyFill="1" applyBorder="1" applyAlignment="1">
      <alignment vertical="center" wrapText="1"/>
    </xf>
    <xf numFmtId="0" fontId="6" fillId="0" borderId="11" xfId="0" applyFont="1" applyBorder="1" applyAlignment="1">
      <alignment vertical="center" wrapText="1"/>
    </xf>
    <xf numFmtId="0" fontId="2" fillId="36" borderId="32" xfId="0" applyFont="1" applyFill="1" applyBorder="1" applyAlignment="1">
      <alignment vertical="center" wrapText="1"/>
    </xf>
    <xf numFmtId="0" fontId="6" fillId="36" borderId="32" xfId="0" applyFont="1" applyFill="1" applyBorder="1" applyAlignment="1">
      <alignment horizontal="left" vertical="center" wrapText="1"/>
    </xf>
    <xf numFmtId="0" fontId="6" fillId="36" borderId="35" xfId="0" applyFont="1" applyFill="1" applyBorder="1" applyAlignment="1">
      <alignment vertical="center" wrapText="1"/>
    </xf>
    <xf numFmtId="0" fontId="8" fillId="38" borderId="50" xfId="0" applyFont="1" applyFill="1" applyBorder="1" applyAlignment="1">
      <alignment horizontal="center" vertical="center"/>
    </xf>
    <xf numFmtId="0" fontId="0" fillId="0" borderId="10" xfId="0" applyFill="1" applyBorder="1" applyAlignment="1">
      <alignment vertical="center" wrapText="1"/>
    </xf>
    <xf numFmtId="0" fontId="22" fillId="0" borderId="11" xfId="0" applyNumberFormat="1" applyFont="1" applyFill="1" applyBorder="1" applyAlignment="1">
      <alignment horizontal="center" vertical="center" wrapText="1"/>
    </xf>
    <xf numFmtId="0" fontId="22" fillId="0" borderId="23" xfId="0" applyNumberFormat="1" applyFont="1" applyFill="1" applyBorder="1" applyAlignment="1">
      <alignment horizontal="center" vertical="center" wrapText="1"/>
    </xf>
    <xf numFmtId="0" fontId="6" fillId="18" borderId="11" xfId="0" applyFont="1" applyFill="1" applyBorder="1" applyAlignment="1">
      <alignment vertical="center" wrapText="1"/>
    </xf>
    <xf numFmtId="0" fontId="16" fillId="18" borderId="10" xfId="0" applyFont="1" applyFill="1" applyBorder="1" applyAlignment="1">
      <alignment vertical="center" wrapText="1"/>
    </xf>
    <xf numFmtId="9" fontId="6" fillId="18" borderId="10" xfId="63" applyFont="1" applyFill="1" applyBorder="1" applyAlignment="1">
      <alignment horizontal="center" vertical="center" textRotation="90"/>
    </xf>
    <xf numFmtId="3" fontId="6" fillId="33" borderId="11" xfId="0" applyNumberFormat="1" applyFont="1" applyFill="1" applyBorder="1" applyAlignment="1" applyProtection="1">
      <alignment horizontal="center" vertical="center" textRotation="90" wrapText="1"/>
      <protection locked="0"/>
    </xf>
    <xf numFmtId="3" fontId="6" fillId="39" borderId="11" xfId="0" applyNumberFormat="1" applyFont="1" applyFill="1" applyBorder="1" applyAlignment="1" applyProtection="1">
      <alignment horizontal="center" vertical="center" textRotation="90" wrapText="1"/>
      <protection locked="0"/>
    </xf>
    <xf numFmtId="3" fontId="8" fillId="33" borderId="11" xfId="0" applyNumberFormat="1" applyFont="1" applyFill="1" applyBorder="1" applyAlignment="1" applyProtection="1">
      <alignment horizontal="center" vertical="center" textRotation="90" wrapText="1"/>
      <protection locked="0"/>
    </xf>
    <xf numFmtId="0" fontId="8" fillId="35" borderId="11" xfId="0" applyFont="1" applyFill="1" applyBorder="1" applyAlignment="1" applyProtection="1">
      <alignment horizontal="center" vertical="center" textRotation="90" wrapText="1"/>
      <protection locked="0"/>
    </xf>
    <xf numFmtId="0" fontId="5" fillId="35" borderId="11" xfId="0" applyFont="1" applyFill="1" applyBorder="1" applyAlignment="1" applyProtection="1">
      <alignment horizontal="center" vertical="center" wrapText="1"/>
      <protection locked="0"/>
    </xf>
    <xf numFmtId="0" fontId="6" fillId="35" borderId="11" xfId="0" applyFont="1" applyFill="1" applyBorder="1" applyAlignment="1">
      <alignment wrapText="1"/>
    </xf>
    <xf numFmtId="0" fontId="23" fillId="0" borderId="23" xfId="0" applyFont="1" applyFill="1" applyBorder="1" applyAlignment="1">
      <alignment horizontal="center" vertical="center" wrapText="1"/>
    </xf>
    <xf numFmtId="0" fontId="16" fillId="0" borderId="39" xfId="0" applyFont="1" applyFill="1" applyBorder="1" applyAlignment="1">
      <alignment vertical="center" wrapText="1"/>
    </xf>
    <xf numFmtId="0" fontId="22" fillId="0" borderId="10" xfId="0" applyNumberFormat="1" applyFont="1" applyFill="1" applyBorder="1" applyAlignment="1">
      <alignment horizontal="center" vertical="center" wrapText="1"/>
    </xf>
    <xf numFmtId="0" fontId="0" fillId="0" borderId="0" xfId="0" applyFill="1" applyAlignment="1">
      <alignment/>
    </xf>
    <xf numFmtId="211" fontId="0" fillId="0" borderId="0" xfId="53" applyNumberFormat="1" applyFont="1" applyFill="1" applyAlignment="1">
      <alignment/>
    </xf>
    <xf numFmtId="0" fontId="93" fillId="18" borderId="10" xfId="0" applyFont="1" applyFill="1" applyBorder="1" applyAlignment="1">
      <alignment vertical="center" wrapText="1"/>
    </xf>
    <xf numFmtId="0" fontId="2" fillId="0" borderId="10" xfId="0" applyFont="1" applyFill="1" applyBorder="1" applyAlignment="1">
      <alignment horizontal="left" vertical="center" wrapText="1"/>
    </xf>
    <xf numFmtId="1" fontId="84" fillId="0" borderId="10" xfId="0" applyNumberFormat="1" applyFont="1" applyFill="1" applyBorder="1" applyAlignment="1">
      <alignment vertical="center" wrapText="1"/>
    </xf>
    <xf numFmtId="1" fontId="6" fillId="0" borderId="10" xfId="0" applyNumberFormat="1" applyFont="1" applyBorder="1" applyAlignment="1">
      <alignment horizontal="center" vertical="center" wrapText="1"/>
    </xf>
    <xf numFmtId="1" fontId="93" fillId="0" borderId="10" xfId="0" applyNumberFormat="1" applyFont="1" applyBorder="1" applyAlignment="1">
      <alignment horizontal="center" vertical="center" wrapText="1"/>
    </xf>
    <xf numFmtId="0" fontId="93" fillId="36" borderId="10" xfId="0" applyFont="1" applyFill="1" applyBorder="1" applyAlignment="1">
      <alignment horizontal="center" vertical="center" wrapText="1"/>
    </xf>
    <xf numFmtId="211" fontId="84" fillId="0" borderId="10" xfId="53" applyNumberFormat="1" applyFont="1" applyBorder="1" applyAlignment="1">
      <alignment horizontal="center" textRotation="90"/>
    </xf>
    <xf numFmtId="211" fontId="0" fillId="0" borderId="0" xfId="53" applyNumberFormat="1" applyFont="1" applyAlignment="1">
      <alignment/>
    </xf>
    <xf numFmtId="0" fontId="85" fillId="0" borderId="10" xfId="0" applyFont="1" applyBorder="1" applyAlignment="1">
      <alignment horizontal="center" vertical="center"/>
    </xf>
    <xf numFmtId="208" fontId="93" fillId="0" borderId="10" xfId="0" applyNumberFormat="1" applyFont="1" applyBorder="1" applyAlignment="1">
      <alignment horizontal="center" vertical="center" wrapText="1"/>
    </xf>
    <xf numFmtId="208" fontId="93" fillId="36" borderId="10" xfId="0" applyNumberFormat="1" applyFont="1" applyFill="1" applyBorder="1" applyAlignment="1">
      <alignment horizontal="center" vertical="center" wrapText="1"/>
    </xf>
    <xf numFmtId="0" fontId="84" fillId="0" borderId="10" xfId="0" applyFont="1" applyBorder="1" applyAlignment="1">
      <alignment horizontal="center" textRotation="90"/>
    </xf>
    <xf numFmtId="0" fontId="0" fillId="0" borderId="10" xfId="0" applyBorder="1" applyAlignment="1">
      <alignment horizontal="center"/>
    </xf>
    <xf numFmtId="44" fontId="0" fillId="0" borderId="0" xfId="53" applyFont="1" applyAlignment="1">
      <alignment/>
    </xf>
    <xf numFmtId="211" fontId="0" fillId="0" borderId="0" xfId="0" applyNumberFormat="1" applyAlignment="1">
      <alignment/>
    </xf>
    <xf numFmtId="44" fontId="0" fillId="0" borderId="0" xfId="0" applyNumberFormat="1" applyAlignment="1">
      <alignment/>
    </xf>
    <xf numFmtId="1" fontId="0" fillId="0" borderId="0" xfId="0" applyNumberFormat="1" applyAlignment="1">
      <alignment/>
    </xf>
    <xf numFmtId="0" fontId="6" fillId="35" borderId="19" xfId="0" applyFont="1" applyFill="1" applyBorder="1" applyAlignment="1">
      <alignment horizontal="center" vertical="center" wrapText="1"/>
    </xf>
    <xf numFmtId="0" fontId="6" fillId="35" borderId="16" xfId="0" applyFont="1" applyFill="1" applyBorder="1" applyAlignment="1">
      <alignment horizontal="center" vertical="center" textRotation="90" wrapText="1"/>
    </xf>
    <xf numFmtId="0" fontId="6" fillId="36" borderId="33" xfId="0" applyFont="1" applyFill="1" applyBorder="1" applyAlignment="1">
      <alignment horizontal="center" vertical="center" wrapText="1"/>
    </xf>
    <xf numFmtId="37" fontId="6" fillId="40" borderId="10" xfId="50" applyNumberFormat="1" applyFont="1" applyFill="1" applyBorder="1" applyAlignment="1" applyProtection="1">
      <alignment horizontal="center" vertical="center" textRotation="90" wrapText="1"/>
      <protection locked="0"/>
    </xf>
    <xf numFmtId="197" fontId="6" fillId="0" borderId="0" xfId="50" applyNumberFormat="1" applyFont="1" applyBorder="1" applyAlignment="1">
      <alignment horizontal="center" textRotation="90"/>
    </xf>
    <xf numFmtId="0" fontId="8" fillId="34" borderId="0" xfId="0" applyFont="1" applyFill="1" applyBorder="1" applyAlignment="1">
      <alignment horizontal="center" vertical="center"/>
    </xf>
    <xf numFmtId="0" fontId="8" fillId="34" borderId="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8" fillId="34" borderId="0" xfId="0" applyFont="1" applyFill="1" applyBorder="1" applyAlignment="1" applyProtection="1">
      <alignment horizontal="center" vertical="center" textRotation="90" wrapText="1"/>
      <protection locked="0"/>
    </xf>
    <xf numFmtId="3" fontId="8" fillId="34" borderId="0" xfId="0" applyNumberFormat="1" applyFont="1" applyFill="1" applyBorder="1" applyAlignment="1" applyProtection="1">
      <alignment horizontal="center" vertical="center" textRotation="90" wrapText="1"/>
      <protection locked="0"/>
    </xf>
    <xf numFmtId="0" fontId="5" fillId="34" borderId="0" xfId="0" applyFont="1" applyFill="1" applyBorder="1" applyAlignment="1" applyProtection="1">
      <alignment horizontal="center" vertical="center" wrapText="1"/>
      <protection locked="0"/>
    </xf>
    <xf numFmtId="0" fontId="6" fillId="34" borderId="0" xfId="0" applyFont="1" applyFill="1" applyBorder="1" applyAlignment="1">
      <alignment wrapText="1"/>
    </xf>
    <xf numFmtId="3" fontId="6" fillId="33" borderId="18" xfId="0" applyNumberFormat="1" applyFont="1" applyFill="1" applyBorder="1" applyAlignment="1">
      <alignment horizontal="center" vertical="center" textRotation="90"/>
    </xf>
    <xf numFmtId="0" fontId="6" fillId="35" borderId="18" xfId="0" applyFont="1" applyFill="1" applyBorder="1" applyAlignment="1">
      <alignment horizontal="center" vertical="center" textRotation="90"/>
    </xf>
    <xf numFmtId="0" fontId="6" fillId="35" borderId="21" xfId="0" applyFont="1" applyFill="1" applyBorder="1" applyAlignment="1">
      <alignment horizontal="center" vertical="center" textRotation="90" wrapText="1"/>
    </xf>
    <xf numFmtId="0" fontId="6" fillId="36" borderId="27" xfId="0" applyFont="1" applyFill="1" applyBorder="1" applyAlignment="1">
      <alignment horizontal="center" vertical="center" wrapText="1"/>
    </xf>
    <xf numFmtId="0" fontId="6" fillId="18" borderId="32" xfId="0" applyFont="1" applyFill="1" applyBorder="1" applyAlignment="1">
      <alignment horizontal="center" vertical="center" wrapText="1"/>
    </xf>
    <xf numFmtId="3" fontId="6" fillId="18" borderId="10" xfId="0" applyNumberFormat="1" applyFont="1" applyFill="1" applyBorder="1" applyAlignment="1" applyProtection="1">
      <alignment horizontal="left" vertical="center" wrapText="1"/>
      <protection locked="0"/>
    </xf>
    <xf numFmtId="0" fontId="6" fillId="35" borderId="24" xfId="0" applyFont="1" applyFill="1" applyBorder="1" applyAlignment="1" applyProtection="1">
      <alignment horizontal="center" vertical="center" textRotation="90" wrapText="1"/>
      <protection/>
    </xf>
    <xf numFmtId="0" fontId="6" fillId="35" borderId="24" xfId="0" applyFont="1" applyFill="1" applyBorder="1" applyAlignment="1">
      <alignment horizontal="center" vertical="center" textRotation="90" wrapText="1"/>
    </xf>
    <xf numFmtId="0" fontId="8" fillId="38" borderId="32" xfId="0" applyFont="1" applyFill="1" applyBorder="1" applyAlignment="1">
      <alignment horizontal="center" vertical="center"/>
    </xf>
    <xf numFmtId="0" fontId="6" fillId="35" borderId="24" xfId="0" applyFont="1" applyFill="1" applyBorder="1" applyAlignment="1">
      <alignment wrapText="1"/>
    </xf>
    <xf numFmtId="3" fontId="6" fillId="34" borderId="27" xfId="0" applyNumberFormat="1" applyFont="1" applyFill="1" applyBorder="1" applyAlignment="1" applyProtection="1">
      <alignment vertical="center" textRotation="90" wrapText="1"/>
      <protection locked="0"/>
    </xf>
    <xf numFmtId="3" fontId="6" fillId="0" borderId="27" xfId="0" applyNumberFormat="1" applyFont="1" applyFill="1" applyBorder="1" applyAlignment="1" applyProtection="1">
      <alignment vertical="center" textRotation="90" wrapText="1"/>
      <protection locked="0"/>
    </xf>
    <xf numFmtId="3" fontId="8" fillId="33" borderId="16" xfId="0" applyNumberFormat="1" applyFont="1" applyFill="1" applyBorder="1" applyAlignment="1">
      <alignment horizontal="center" vertical="center" textRotation="90"/>
    </xf>
    <xf numFmtId="3" fontId="8" fillId="33" borderId="17" xfId="0" applyNumberFormat="1" applyFont="1" applyFill="1" applyBorder="1" applyAlignment="1">
      <alignment horizontal="center" vertical="center" textRotation="90"/>
    </xf>
    <xf numFmtId="0" fontId="8" fillId="38" borderId="13" xfId="0" applyFont="1" applyFill="1" applyBorder="1" applyAlignment="1">
      <alignment horizontal="center" vertical="center"/>
    </xf>
    <xf numFmtId="0" fontId="8" fillId="38" borderId="41" xfId="0" applyFont="1" applyFill="1" applyBorder="1" applyAlignment="1" applyProtection="1">
      <alignment horizontal="center" vertical="center" textRotation="90" wrapText="1"/>
      <protection locked="0"/>
    </xf>
    <xf numFmtId="3" fontId="8" fillId="39" borderId="18" xfId="0" applyNumberFormat="1" applyFont="1" applyFill="1" applyBorder="1" applyAlignment="1" applyProtection="1">
      <alignment horizontal="center" vertical="center" textRotation="90" wrapText="1"/>
      <protection locked="0"/>
    </xf>
    <xf numFmtId="0" fontId="6" fillId="0" borderId="53" xfId="0" applyFont="1" applyFill="1" applyBorder="1" applyAlignment="1">
      <alignment horizontal="center" vertical="center" wrapText="1"/>
    </xf>
    <xf numFmtId="0" fontId="87" fillId="0" borderId="54" xfId="0" applyFont="1" applyBorder="1" applyAlignment="1">
      <alignment horizontal="center" vertical="center"/>
    </xf>
    <xf numFmtId="0" fontId="8" fillId="0" borderId="46" xfId="0" applyFont="1" applyFill="1" applyBorder="1" applyAlignment="1">
      <alignment horizontal="center" vertical="center" wrapText="1"/>
    </xf>
    <xf numFmtId="0" fontId="6" fillId="36" borderId="41" xfId="0" applyFont="1" applyFill="1" applyBorder="1" applyAlignment="1">
      <alignment horizontal="center" vertical="center" wrapText="1"/>
    </xf>
    <xf numFmtId="37" fontId="6" fillId="40" borderId="32" xfId="50" applyNumberFormat="1" applyFont="1" applyFill="1" applyBorder="1" applyAlignment="1" applyProtection="1">
      <alignment vertical="center" textRotation="90" wrapText="1"/>
      <protection locked="0"/>
    </xf>
    <xf numFmtId="3" fontId="6" fillId="0" borderId="10" xfId="0" applyNumberFormat="1" applyFont="1" applyFill="1" applyBorder="1" applyAlignment="1" applyProtection="1">
      <alignment vertical="center" wrapText="1"/>
      <protection locked="0"/>
    </xf>
    <xf numFmtId="0" fontId="87" fillId="0" borderId="55" xfId="0" applyFont="1" applyBorder="1" applyAlignment="1">
      <alignment horizontal="center" vertical="center"/>
    </xf>
    <xf numFmtId="0" fontId="87" fillId="0" borderId="56" xfId="0" applyFont="1" applyBorder="1" applyAlignment="1">
      <alignment horizontal="center" vertical="center"/>
    </xf>
    <xf numFmtId="0" fontId="8" fillId="0" borderId="53" xfId="0" applyFont="1" applyFill="1" applyBorder="1" applyAlignment="1">
      <alignment horizontal="center" vertical="center" wrapText="1"/>
    </xf>
    <xf numFmtId="0" fontId="87" fillId="0" borderId="57" xfId="0" applyFont="1" applyBorder="1" applyAlignment="1">
      <alignment horizontal="center" vertical="center"/>
    </xf>
    <xf numFmtId="0" fontId="6" fillId="0" borderId="32" xfId="0" applyFont="1" applyBorder="1" applyAlignment="1">
      <alignment vertical="center" wrapText="1"/>
    </xf>
    <xf numFmtId="0" fontId="6" fillId="0" borderId="37" xfId="0" applyFont="1" applyFill="1" applyBorder="1" applyAlignment="1">
      <alignment horizontal="center" vertical="center" wrapText="1"/>
    </xf>
    <xf numFmtId="0" fontId="8" fillId="0" borderId="12" xfId="0" applyFont="1" applyFill="1" applyBorder="1" applyAlignment="1">
      <alignment horizontal="center" vertical="center" wrapText="1"/>
    </xf>
    <xf numFmtId="196" fontId="6" fillId="0" borderId="46" xfId="0" applyNumberFormat="1" applyFont="1" applyFill="1" applyBorder="1" applyAlignment="1">
      <alignment vertical="center" wrapText="1"/>
    </xf>
    <xf numFmtId="0" fontId="6" fillId="0" borderId="27" xfId="0" applyFont="1" applyBorder="1" applyAlignment="1">
      <alignment vertical="center" wrapText="1"/>
    </xf>
    <xf numFmtId="0" fontId="6" fillId="36" borderId="51" xfId="0" applyFont="1" applyFill="1" applyBorder="1" applyAlignment="1">
      <alignment horizontal="center" vertical="center" wrapText="1"/>
    </xf>
    <xf numFmtId="37" fontId="6" fillId="40" borderId="44" xfId="50" applyNumberFormat="1" applyFont="1" applyFill="1" applyBorder="1" applyAlignment="1" applyProtection="1">
      <alignment vertical="center" textRotation="90" wrapText="1"/>
      <protection locked="0"/>
    </xf>
    <xf numFmtId="3" fontId="6" fillId="0" borderId="27" xfId="0" applyNumberFormat="1" applyFont="1" applyFill="1" applyBorder="1" applyAlignment="1" applyProtection="1">
      <alignment vertical="center" wrapText="1"/>
      <protection locked="0"/>
    </xf>
    <xf numFmtId="0" fontId="84" fillId="0" borderId="10" xfId="0" applyFont="1" applyBorder="1" applyAlignment="1">
      <alignment vertical="center" wrapText="1"/>
    </xf>
    <xf numFmtId="49" fontId="6" fillId="40" borderId="10" xfId="50" applyNumberFormat="1" applyFont="1" applyFill="1" applyBorder="1" applyAlignment="1">
      <alignment horizontal="center" vertical="center" textRotation="90"/>
    </xf>
    <xf numFmtId="0" fontId="6" fillId="0" borderId="10" xfId="0" applyFont="1" applyFill="1" applyBorder="1" applyAlignment="1">
      <alignment horizontal="justify" vertical="center" wrapText="1"/>
    </xf>
    <xf numFmtId="3" fontId="6" fillId="33" borderId="10" xfId="0" applyNumberFormat="1" applyFont="1" applyFill="1" applyBorder="1" applyAlignment="1">
      <alignment horizontal="center" vertical="center" textRotation="90"/>
    </xf>
    <xf numFmtId="0" fontId="6" fillId="18" borderId="10" xfId="0" applyFont="1" applyFill="1" applyBorder="1" applyAlignment="1">
      <alignment horizontal="center" vertical="center" wrapText="1"/>
    </xf>
    <xf numFmtId="0" fontId="6" fillId="36" borderId="10" xfId="0" applyFont="1" applyFill="1" applyBorder="1" applyAlignment="1">
      <alignment horizontal="center" vertical="center"/>
    </xf>
    <xf numFmtId="3" fontId="6" fillId="34" borderId="10" xfId="0" applyNumberFormat="1" applyFont="1" applyFill="1" applyBorder="1" applyAlignment="1" applyProtection="1">
      <alignment horizontal="center" vertical="center" textRotation="90" wrapText="1"/>
      <protection locked="0"/>
    </xf>
    <xf numFmtId="0" fontId="12" fillId="34" borderId="10"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2" fillId="17" borderId="11" xfId="0" applyFont="1" applyFill="1" applyBorder="1" applyAlignment="1">
      <alignment horizontal="center" vertical="center" wrapText="1"/>
    </xf>
    <xf numFmtId="0" fontId="6" fillId="18" borderId="10" xfId="0" applyFont="1" applyFill="1" applyBorder="1" applyAlignment="1">
      <alignment horizontal="center" vertical="center" wrapText="1"/>
    </xf>
    <xf numFmtId="3" fontId="6" fillId="33" borderId="10" xfId="0" applyNumberFormat="1" applyFont="1" applyFill="1" applyBorder="1" applyAlignment="1">
      <alignment horizontal="center" vertical="center" textRotation="90"/>
    </xf>
    <xf numFmtId="0" fontId="12" fillId="34" borderId="10" xfId="0" applyFont="1" applyFill="1" applyBorder="1" applyAlignment="1">
      <alignment horizontal="center" vertical="center" wrapText="1"/>
    </xf>
    <xf numFmtId="3" fontId="6" fillId="34" borderId="10" xfId="0" applyNumberFormat="1" applyFont="1" applyFill="1" applyBorder="1" applyAlignment="1" applyProtection="1">
      <alignment horizontal="center" vertical="center" textRotation="90" wrapText="1"/>
      <protection locked="0"/>
    </xf>
    <xf numFmtId="0" fontId="12" fillId="17" borderId="10" xfId="0" applyFont="1" applyFill="1" applyBorder="1" applyAlignment="1">
      <alignment horizontal="center" vertical="center" wrapText="1"/>
    </xf>
    <xf numFmtId="0" fontId="12" fillId="17" borderId="11" xfId="0" applyFont="1" applyFill="1" applyBorder="1" applyAlignment="1">
      <alignment horizontal="center" vertical="center" wrapText="1"/>
    </xf>
    <xf numFmtId="0" fontId="6" fillId="35" borderId="19" xfId="0" applyFont="1" applyFill="1" applyBorder="1" applyAlignment="1">
      <alignment horizontal="center" vertical="center" textRotation="90" wrapText="1"/>
    </xf>
    <xf numFmtId="0" fontId="6" fillId="35" borderId="16" xfId="0" applyFont="1" applyFill="1" applyBorder="1" applyAlignment="1">
      <alignment horizontal="center" textRotation="90" wrapText="1"/>
    </xf>
    <xf numFmtId="0" fontId="6" fillId="35" borderId="17" xfId="0" applyFont="1" applyFill="1" applyBorder="1" applyAlignment="1">
      <alignment horizontal="center" textRotation="90" wrapText="1"/>
    </xf>
    <xf numFmtId="0" fontId="12" fillId="34" borderId="10" xfId="0" applyNumberFormat="1" applyFont="1" applyFill="1" applyBorder="1" applyAlignment="1">
      <alignment horizontal="justify" vertical="center" wrapText="1"/>
    </xf>
    <xf numFmtId="0" fontId="12" fillId="36" borderId="10" xfId="0" applyFont="1" applyFill="1" applyBorder="1" applyAlignment="1">
      <alignment horizontal="center" vertical="center"/>
    </xf>
    <xf numFmtId="0" fontId="12" fillId="36" borderId="10" xfId="0" applyFont="1" applyFill="1" applyBorder="1" applyAlignment="1">
      <alignment horizontal="center" vertical="center" wrapText="1"/>
    </xf>
    <xf numFmtId="3" fontId="6" fillId="36" borderId="10" xfId="0" applyNumberFormat="1" applyFont="1" applyFill="1" applyBorder="1" applyAlignment="1">
      <alignment horizontal="center" vertical="center" textRotation="90"/>
    </xf>
    <xf numFmtId="0" fontId="6" fillId="34" borderId="19" xfId="0" applyFont="1" applyFill="1" applyBorder="1" applyAlignment="1">
      <alignment horizontal="center" vertical="center" textRotation="90" wrapText="1"/>
    </xf>
    <xf numFmtId="0" fontId="6" fillId="34" borderId="10" xfId="0" applyFont="1" applyFill="1" applyBorder="1" applyAlignment="1">
      <alignment horizontal="center" vertical="center"/>
    </xf>
    <xf numFmtId="0" fontId="12" fillId="34" borderId="16" xfId="0" applyFont="1" applyFill="1" applyBorder="1" applyAlignment="1">
      <alignment horizontal="center" vertical="center" textRotation="90" wrapText="1"/>
    </xf>
    <xf numFmtId="0" fontId="11" fillId="36" borderId="10" xfId="0" applyFont="1" applyFill="1" applyBorder="1" applyAlignment="1">
      <alignment horizontal="center" vertical="center" textRotation="90"/>
    </xf>
    <xf numFmtId="0" fontId="24" fillId="34" borderId="10" xfId="0" applyNumberFormat="1" applyFont="1" applyFill="1" applyBorder="1" applyAlignment="1">
      <alignment horizontal="justify" vertical="center" wrapText="1"/>
    </xf>
    <xf numFmtId="0" fontId="6" fillId="36" borderId="10" xfId="0" applyFont="1" applyFill="1" applyBorder="1" applyAlignment="1">
      <alignment horizontal="center" vertical="center" textRotation="90"/>
    </xf>
    <xf numFmtId="0" fontId="6" fillId="34" borderId="16" xfId="0" applyFont="1" applyFill="1" applyBorder="1" applyAlignment="1">
      <alignment horizontal="center" vertical="center" textRotation="90" wrapText="1"/>
    </xf>
    <xf numFmtId="0" fontId="8" fillId="36" borderId="10" xfId="0" applyFont="1" applyFill="1" applyBorder="1" applyAlignment="1">
      <alignment horizontal="center" vertical="center" textRotation="90"/>
    </xf>
    <xf numFmtId="0" fontId="12" fillId="34" borderId="10" xfId="63" applyNumberFormat="1" applyFont="1" applyFill="1" applyBorder="1" applyAlignment="1">
      <alignment horizontal="justify" vertical="center" wrapText="1"/>
    </xf>
    <xf numFmtId="0" fontId="97" fillId="34" borderId="10" xfId="0" applyNumberFormat="1" applyFont="1" applyFill="1" applyBorder="1" applyAlignment="1">
      <alignment horizontal="justify" vertical="center" wrapText="1"/>
    </xf>
    <xf numFmtId="0" fontId="97" fillId="34" borderId="10" xfId="0" applyNumberFormat="1" applyFont="1" applyFill="1" applyBorder="1" applyAlignment="1">
      <alignment horizontal="center" vertical="center" wrapText="1"/>
    </xf>
    <xf numFmtId="0" fontId="12" fillId="34" borderId="10" xfId="0" applyNumberFormat="1" applyFont="1" applyFill="1" applyBorder="1" applyAlignment="1">
      <alignment horizontal="center" vertical="center" wrapText="1"/>
    </xf>
    <xf numFmtId="0" fontId="98" fillId="34" borderId="10" xfId="0" applyNumberFormat="1" applyFont="1" applyFill="1" applyBorder="1" applyAlignment="1">
      <alignment horizontal="justify" vertical="center" wrapText="1"/>
    </xf>
    <xf numFmtId="0" fontId="6" fillId="17" borderId="10" xfId="0" applyFont="1" applyFill="1" applyBorder="1" applyAlignment="1">
      <alignment horizontal="justify" vertical="center" wrapText="1"/>
    </xf>
    <xf numFmtId="0" fontId="12" fillId="34" borderId="11" xfId="0" applyNumberFormat="1" applyFont="1" applyFill="1" applyBorder="1" applyAlignment="1">
      <alignment horizontal="justify" vertical="center" wrapText="1"/>
    </xf>
    <xf numFmtId="9" fontId="12" fillId="0" borderId="10" xfId="63" applyFont="1" applyFill="1" applyBorder="1" applyAlignment="1">
      <alignment horizontal="justify" vertical="center" wrapText="1"/>
    </xf>
    <xf numFmtId="9" fontId="12" fillId="0" borderId="10" xfId="63" applyFont="1" applyFill="1" applyBorder="1" applyAlignment="1">
      <alignment horizontal="center" vertical="center" wrapText="1"/>
    </xf>
    <xf numFmtId="0" fontId="92" fillId="0" borderId="39" xfId="0" applyFont="1" applyBorder="1" applyAlignment="1">
      <alignment horizontal="center" vertical="center"/>
    </xf>
    <xf numFmtId="0" fontId="92" fillId="0" borderId="10" xfId="0" applyFont="1" applyBorder="1" applyAlignment="1">
      <alignment horizontal="center" vertical="center"/>
    </xf>
    <xf numFmtId="0" fontId="92" fillId="0" borderId="10" xfId="0" applyFont="1" applyBorder="1" applyAlignment="1">
      <alignment horizontal="center" vertical="center" wrapText="1"/>
    </xf>
    <xf numFmtId="0" fontId="92" fillId="0" borderId="10" xfId="0" applyFont="1" applyBorder="1" applyAlignment="1">
      <alignment horizontal="center"/>
    </xf>
    <xf numFmtId="0" fontId="92" fillId="0" borderId="39" xfId="0" applyFont="1" applyBorder="1" applyAlignment="1">
      <alignment horizontal="center" vertical="center" wrapText="1"/>
    </xf>
    <xf numFmtId="0" fontId="12" fillId="34" borderId="19" xfId="0" applyFont="1" applyFill="1" applyBorder="1" applyAlignment="1">
      <alignment horizontal="center" vertical="center" textRotation="90" wrapText="1"/>
    </xf>
    <xf numFmtId="9" fontId="12" fillId="34" borderId="10" xfId="63" applyFont="1" applyFill="1" applyBorder="1" applyAlignment="1">
      <alignment horizontal="justify" vertical="center" wrapText="1"/>
    </xf>
    <xf numFmtId="9" fontId="12" fillId="34" borderId="10" xfId="63" applyFont="1" applyFill="1" applyBorder="1" applyAlignment="1">
      <alignment horizontal="center" vertical="center" wrapText="1"/>
    </xf>
    <xf numFmtId="0" fontId="92" fillId="0" borderId="10" xfId="0" applyFont="1" applyBorder="1" applyAlignment="1">
      <alignment vertical="center"/>
    </xf>
    <xf numFmtId="1" fontId="12" fillId="0" borderId="10" xfId="0" applyNumberFormat="1" applyFont="1" applyBorder="1" applyAlignment="1">
      <alignment horizontal="justify" vertical="center"/>
    </xf>
    <xf numFmtId="1" fontId="12" fillId="0" borderId="10" xfId="0" applyNumberFormat="1" applyFont="1" applyBorder="1" applyAlignment="1">
      <alignment horizontal="center" vertical="center" wrapText="1"/>
    </xf>
    <xf numFmtId="0" fontId="12" fillId="0" borderId="10" xfId="0" applyNumberFormat="1" applyFont="1" applyBorder="1" applyAlignment="1">
      <alignment horizontal="justify" vertical="center"/>
    </xf>
    <xf numFmtId="0" fontId="12" fillId="0" borderId="10" xfId="0" applyNumberFormat="1" applyFont="1" applyBorder="1" applyAlignment="1">
      <alignment horizontal="center" vertical="center" wrapText="1"/>
    </xf>
    <xf numFmtId="49" fontId="12" fillId="4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justify" vertical="center" wrapText="1"/>
    </xf>
    <xf numFmtId="0" fontId="92" fillId="0" borderId="45" xfId="0" applyFont="1" applyBorder="1" applyAlignment="1">
      <alignment horizontal="center" vertical="center" wrapText="1"/>
    </xf>
    <xf numFmtId="0" fontId="92" fillId="0" borderId="11" xfId="0" applyFont="1" applyBorder="1" applyAlignment="1">
      <alignment horizontal="center" vertical="center" wrapText="1"/>
    </xf>
    <xf numFmtId="0" fontId="92" fillId="0" borderId="11" xfId="0" applyFont="1" applyBorder="1" applyAlignment="1">
      <alignment horizontal="center" vertical="center"/>
    </xf>
    <xf numFmtId="0" fontId="92" fillId="0" borderId="11" xfId="0" applyFont="1" applyBorder="1" applyAlignment="1">
      <alignment horizontal="center"/>
    </xf>
    <xf numFmtId="0" fontId="26" fillId="40" borderId="10" xfId="0" applyNumberFormat="1" applyFont="1" applyFill="1" applyBorder="1" applyAlignment="1">
      <alignment horizontal="center" vertical="center" wrapText="1"/>
    </xf>
    <xf numFmtId="0" fontId="26" fillId="0" borderId="11" xfId="0" applyNumberFormat="1" applyFont="1" applyFill="1" applyBorder="1" applyAlignment="1">
      <alignment horizontal="justify" vertical="center" wrapText="1"/>
    </xf>
    <xf numFmtId="3" fontId="6" fillId="36" borderId="11" xfId="0" applyNumberFormat="1" applyFont="1" applyFill="1" applyBorder="1" applyAlignment="1">
      <alignment horizontal="center" vertical="center" textRotation="90"/>
    </xf>
    <xf numFmtId="0" fontId="0" fillId="0" borderId="11" xfId="0" applyBorder="1" applyAlignment="1">
      <alignment/>
    </xf>
    <xf numFmtId="0" fontId="12" fillId="34" borderId="20" xfId="0" applyFont="1" applyFill="1" applyBorder="1" applyAlignment="1">
      <alignment horizontal="center" vertical="center" textRotation="90" wrapText="1"/>
    </xf>
    <xf numFmtId="0" fontId="12" fillId="34" borderId="18" xfId="0" applyFont="1" applyFill="1" applyBorder="1" applyAlignment="1">
      <alignment horizontal="center" vertical="center" textRotation="90" wrapText="1"/>
    </xf>
    <xf numFmtId="0" fontId="11" fillId="36" borderId="11" xfId="0" applyFont="1" applyFill="1" applyBorder="1" applyAlignment="1">
      <alignment horizontal="center" vertical="center" textRotation="90"/>
    </xf>
    <xf numFmtId="9" fontId="26" fillId="0" borderId="10" xfId="63" applyFont="1" applyFill="1" applyBorder="1" applyAlignment="1">
      <alignment horizontal="justify" vertical="center" wrapText="1"/>
    </xf>
    <xf numFmtId="0" fontId="0" fillId="34" borderId="0" xfId="0" applyFill="1" applyBorder="1" applyAlignment="1">
      <alignment/>
    </xf>
    <xf numFmtId="3" fontId="6" fillId="34" borderId="0" xfId="0" applyNumberFormat="1" applyFont="1" applyFill="1" applyBorder="1" applyAlignment="1" applyProtection="1">
      <alignment horizontal="center" vertical="center" wrapText="1"/>
      <protection locked="0"/>
    </xf>
    <xf numFmtId="0" fontId="27" fillId="34" borderId="10" xfId="0" applyFont="1" applyFill="1" applyBorder="1" applyAlignment="1">
      <alignment horizontal="justify" vertical="center" wrapText="1"/>
    </xf>
    <xf numFmtId="0" fontId="12" fillId="34" borderId="12" xfId="0" applyFont="1" applyFill="1" applyBorder="1" applyAlignment="1">
      <alignment horizontal="center" vertical="center" wrapText="1"/>
    </xf>
    <xf numFmtId="196" fontId="6" fillId="34" borderId="12" xfId="0" applyNumberFormat="1" applyFont="1" applyFill="1" applyBorder="1" applyAlignment="1">
      <alignment vertical="center" wrapText="1"/>
    </xf>
    <xf numFmtId="0" fontId="6" fillId="34" borderId="12" xfId="0" applyFont="1" applyFill="1" applyBorder="1" applyAlignment="1" applyProtection="1">
      <alignment horizontal="center" vertical="center" textRotation="90" wrapText="1"/>
      <protection locked="0"/>
    </xf>
    <xf numFmtId="0" fontId="12" fillId="34" borderId="12" xfId="0" applyFont="1" applyFill="1" applyBorder="1" applyAlignment="1" applyProtection="1">
      <alignment horizontal="center" vertical="center" textRotation="90" wrapText="1"/>
      <protection locked="0"/>
    </xf>
    <xf numFmtId="0" fontId="5" fillId="34" borderId="12" xfId="0" applyFont="1" applyFill="1" applyBorder="1" applyAlignment="1" applyProtection="1">
      <alignment horizontal="center" vertical="center" wrapText="1"/>
      <protection locked="0"/>
    </xf>
    <xf numFmtId="0" fontId="12" fillId="34" borderId="17" xfId="0" applyFont="1" applyFill="1" applyBorder="1" applyAlignment="1">
      <alignment horizontal="center" vertical="center" textRotation="90" wrapText="1"/>
    </xf>
    <xf numFmtId="0" fontId="27" fillId="0" borderId="10" xfId="0" applyFont="1" applyBorder="1" applyAlignment="1">
      <alignment horizontal="justify" vertical="center" wrapText="1"/>
    </xf>
    <xf numFmtId="0" fontId="12" fillId="34" borderId="12" xfId="0" applyFont="1" applyFill="1" applyBorder="1" applyAlignment="1">
      <alignment horizontal="center" vertical="center"/>
    </xf>
    <xf numFmtId="196" fontId="6" fillId="34" borderId="12" xfId="0" applyNumberFormat="1" applyFont="1" applyFill="1" applyBorder="1" applyAlignment="1">
      <alignment vertical="center"/>
    </xf>
    <xf numFmtId="0" fontId="6" fillId="34" borderId="12" xfId="0" applyFont="1" applyFill="1" applyBorder="1" applyAlignment="1" applyProtection="1">
      <alignment horizontal="center" vertical="center" textRotation="90"/>
      <protection locked="0"/>
    </xf>
    <xf numFmtId="0" fontId="24" fillId="34" borderId="10" xfId="0" applyFont="1" applyFill="1" applyBorder="1" applyAlignment="1">
      <alignment horizontal="justify" vertical="center" wrapText="1"/>
    </xf>
    <xf numFmtId="0" fontId="12" fillId="0" borderId="10" xfId="0" applyNumberFormat="1" applyFont="1" applyFill="1" applyBorder="1" applyAlignment="1">
      <alignment horizontal="justify" vertical="center" wrapText="1"/>
    </xf>
    <xf numFmtId="3" fontId="8" fillId="34" borderId="12" xfId="0" applyNumberFormat="1" applyFont="1" applyFill="1" applyBorder="1" applyAlignment="1" applyProtection="1">
      <alignment horizontal="center" vertical="center" textRotation="90" wrapText="1"/>
      <protection locked="0"/>
    </xf>
    <xf numFmtId="0" fontId="90" fillId="0" borderId="11" xfId="0" applyFont="1" applyBorder="1" applyAlignment="1">
      <alignment horizontal="center" vertical="center"/>
    </xf>
    <xf numFmtId="0" fontId="90" fillId="34" borderId="12" xfId="0" applyFont="1" applyFill="1" applyBorder="1" applyAlignment="1">
      <alignment horizontal="center" vertical="center"/>
    </xf>
    <xf numFmtId="0" fontId="90" fillId="34" borderId="12" xfId="0" applyFont="1" applyFill="1" applyBorder="1" applyAlignment="1">
      <alignment/>
    </xf>
    <xf numFmtId="0" fontId="90" fillId="0" borderId="12" xfId="0" applyFont="1" applyBorder="1" applyAlignment="1">
      <alignment horizontal="center" vertical="center"/>
    </xf>
    <xf numFmtId="0" fontId="12" fillId="17" borderId="41" xfId="0" applyFont="1" applyFill="1" applyBorder="1" applyAlignment="1">
      <alignment horizontal="justify" vertical="center" wrapText="1"/>
    </xf>
    <xf numFmtId="0" fontId="90" fillId="34" borderId="10" xfId="0" applyFont="1" applyFill="1" applyBorder="1" applyAlignment="1">
      <alignment horizontal="center" vertical="center"/>
    </xf>
    <xf numFmtId="0" fontId="90" fillId="34" borderId="10" xfId="0" applyFont="1" applyFill="1" applyBorder="1" applyAlignment="1">
      <alignment/>
    </xf>
    <xf numFmtId="0" fontId="24" fillId="0" borderId="10" xfId="0" applyFont="1" applyFill="1" applyBorder="1" applyAlignment="1">
      <alignment horizontal="justify" vertical="center" wrapText="1"/>
    </xf>
    <xf numFmtId="3" fontId="90" fillId="34" borderId="10" xfId="0" applyNumberFormat="1" applyFont="1" applyFill="1" applyBorder="1" applyAlignment="1">
      <alignment/>
    </xf>
    <xf numFmtId="0" fontId="12" fillId="34" borderId="10" xfId="0" applyNumberFormat="1" applyFont="1" applyFill="1" applyBorder="1" applyAlignment="1">
      <alignment vertical="center" wrapText="1"/>
    </xf>
    <xf numFmtId="0" fontId="29" fillId="0" borderId="10" xfId="61" applyNumberFormat="1" applyFont="1" applyBorder="1" applyAlignment="1">
      <alignment horizontal="justify" vertical="center"/>
    </xf>
    <xf numFmtId="0" fontId="29" fillId="34" borderId="10" xfId="61" applyNumberFormat="1" applyFont="1" applyFill="1" applyBorder="1" applyAlignment="1">
      <alignment horizontal="justify" vertical="center"/>
    </xf>
    <xf numFmtId="0" fontId="12" fillId="34" borderId="10" xfId="0" applyFont="1" applyFill="1" applyBorder="1" applyAlignment="1">
      <alignment horizontal="justify" vertical="center" wrapText="1"/>
    </xf>
    <xf numFmtId="0" fontId="90" fillId="34" borderId="12" xfId="0" applyFont="1" applyFill="1" applyBorder="1" applyAlignment="1">
      <alignment horizontal="center" vertical="center"/>
    </xf>
    <xf numFmtId="0" fontId="12" fillId="17" borderId="10" xfId="0" applyFont="1" applyFill="1" applyBorder="1" applyAlignment="1">
      <alignment vertical="center" wrapText="1"/>
    </xf>
    <xf numFmtId="0" fontId="12" fillId="34" borderId="10" xfId="0" applyFont="1" applyFill="1" applyBorder="1" applyAlignment="1" applyProtection="1">
      <alignment horizontal="center" vertical="center" textRotation="90" wrapText="1"/>
      <protection locked="0"/>
    </xf>
    <xf numFmtId="0" fontId="92" fillId="0" borderId="0" xfId="0" applyFont="1" applyBorder="1" applyAlignment="1">
      <alignment/>
    </xf>
    <xf numFmtId="3" fontId="90" fillId="0" borderId="0" xfId="0" applyNumberFormat="1" applyFont="1" applyBorder="1" applyAlignment="1">
      <alignment/>
    </xf>
    <xf numFmtId="3" fontId="6" fillId="34" borderId="11" xfId="0" applyNumberFormat="1" applyFont="1" applyFill="1" applyBorder="1" applyAlignment="1" applyProtection="1">
      <alignment horizontal="center" vertical="center" textRotation="90" wrapText="1"/>
      <protection locked="0"/>
    </xf>
    <xf numFmtId="1" fontId="6" fillId="18" borderId="15" xfId="0" applyNumberFormat="1" applyFont="1" applyFill="1" applyBorder="1" applyAlignment="1" applyProtection="1">
      <alignment horizontal="center" vertical="center" wrapText="1"/>
      <protection locked="0"/>
    </xf>
    <xf numFmtId="0" fontId="12" fillId="35" borderId="10" xfId="0" applyFont="1" applyFill="1" applyBorder="1" applyAlignment="1">
      <alignment horizontal="center" vertical="center" wrapText="1"/>
    </xf>
    <xf numFmtId="0" fontId="12" fillId="35" borderId="16" xfId="0" applyFont="1" applyFill="1" applyBorder="1" applyAlignment="1">
      <alignment horizontal="center" vertical="center" textRotation="90" wrapText="1"/>
    </xf>
    <xf numFmtId="0" fontId="12" fillId="35" borderId="17" xfId="0" applyFont="1" applyFill="1" applyBorder="1" applyAlignment="1">
      <alignment horizontal="center" vertical="center" textRotation="90" wrapText="1"/>
    </xf>
    <xf numFmtId="0" fontId="90" fillId="0" borderId="12" xfId="0" applyFont="1" applyBorder="1" applyAlignment="1">
      <alignment vertical="center"/>
    </xf>
    <xf numFmtId="0" fontId="15" fillId="34" borderId="10" xfId="0" applyFont="1" applyFill="1" applyBorder="1" applyAlignment="1">
      <alignment horizontal="justify" vertical="center" wrapText="1"/>
    </xf>
    <xf numFmtId="0" fontId="90" fillId="0" borderId="11" xfId="0" applyFont="1" applyBorder="1" applyAlignment="1">
      <alignment/>
    </xf>
    <xf numFmtId="0" fontId="90" fillId="0" borderId="23" xfId="0" applyFont="1" applyBorder="1" applyAlignment="1">
      <alignment/>
    </xf>
    <xf numFmtId="0" fontId="92" fillId="0" borderId="10" xfId="0" applyFont="1" applyBorder="1" applyAlignment="1">
      <alignment vertical="center" wrapText="1"/>
    </xf>
    <xf numFmtId="0" fontId="90" fillId="0" borderId="10" xfId="0" applyFont="1" applyBorder="1" applyAlignment="1">
      <alignment horizontal="center" wrapText="1"/>
    </xf>
    <xf numFmtId="0" fontId="92" fillId="0" borderId="10" xfId="0" applyFont="1" applyBorder="1" applyAlignment="1">
      <alignment wrapText="1"/>
    </xf>
    <xf numFmtId="0" fontId="12" fillId="34" borderId="0" xfId="0" applyFont="1" applyFill="1" applyBorder="1" applyAlignment="1">
      <alignment horizontal="justify" vertical="center" wrapText="1"/>
    </xf>
    <xf numFmtId="0" fontId="92" fillId="0" borderId="0" xfId="0" applyFont="1" applyBorder="1" applyAlignment="1">
      <alignment wrapText="1"/>
    </xf>
    <xf numFmtId="0" fontId="90" fillId="0" borderId="0" xfId="0" applyFont="1" applyBorder="1" applyAlignment="1">
      <alignment horizontal="center" vertical="center" wrapText="1"/>
    </xf>
    <xf numFmtId="0" fontId="12" fillId="34" borderId="10" xfId="0" applyFont="1" applyFill="1" applyBorder="1" applyAlignment="1">
      <alignment wrapText="1"/>
    </xf>
    <xf numFmtId="196" fontId="12" fillId="34" borderId="10" xfId="0" applyNumberFormat="1" applyFont="1" applyFill="1" applyBorder="1" applyAlignment="1">
      <alignment horizontal="center" vertical="center" wrapText="1"/>
    </xf>
    <xf numFmtId="0" fontId="12" fillId="34" borderId="10" xfId="0" applyFont="1" applyFill="1" applyBorder="1" applyAlignment="1" applyProtection="1">
      <alignment horizontal="center" vertical="center" wrapText="1"/>
      <protection locked="0"/>
    </xf>
    <xf numFmtId="0" fontId="11" fillId="34" borderId="10" xfId="0" applyFont="1" applyFill="1" applyBorder="1" applyAlignment="1" applyProtection="1">
      <alignment horizontal="center" vertical="center" wrapText="1"/>
      <protection locked="0"/>
    </xf>
    <xf numFmtId="0" fontId="8" fillId="34"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2" fontId="12" fillId="40" borderId="10" xfId="58" applyNumberFormat="1" applyFont="1" applyFill="1" applyBorder="1" applyAlignment="1">
      <alignment horizontal="justify" vertical="center" wrapText="1"/>
      <protection/>
    </xf>
    <xf numFmtId="0" fontId="8" fillId="34" borderId="10" xfId="0" applyFont="1" applyFill="1" applyBorder="1" applyAlignment="1" applyProtection="1">
      <alignment horizontal="center" vertical="center" textRotation="90" wrapText="1"/>
      <protection locked="0"/>
    </xf>
    <xf numFmtId="3" fontId="12" fillId="34" borderId="10" xfId="0" applyNumberFormat="1" applyFont="1" applyFill="1" applyBorder="1" applyAlignment="1" applyProtection="1">
      <alignment horizontal="center" vertical="center" textRotation="90" wrapText="1"/>
      <protection locked="0"/>
    </xf>
    <xf numFmtId="210" fontId="12" fillId="40" borderId="10" xfId="58" applyNumberFormat="1" applyFont="1" applyFill="1" applyBorder="1" applyAlignment="1">
      <alignment horizontal="justify" vertical="center" wrapText="1"/>
      <protection/>
    </xf>
    <xf numFmtId="1" fontId="12" fillId="0" borderId="10" xfId="0" applyNumberFormat="1" applyFont="1" applyFill="1" applyBorder="1" applyAlignment="1">
      <alignment horizontal="left" vertical="center" wrapText="1"/>
    </xf>
    <xf numFmtId="9" fontId="90" fillId="0" borderId="10" xfId="0" applyNumberFormat="1" applyFont="1" applyBorder="1" applyAlignment="1">
      <alignment horizontal="center" vertical="center"/>
    </xf>
    <xf numFmtId="1" fontId="90" fillId="0" borderId="10" xfId="0" applyNumberFormat="1" applyFont="1" applyBorder="1" applyAlignment="1">
      <alignment horizontal="center" vertical="center"/>
    </xf>
    <xf numFmtId="0" fontId="90" fillId="0" borderId="0" xfId="0" applyFont="1" applyBorder="1" applyAlignment="1">
      <alignment horizontal="center"/>
    </xf>
    <xf numFmtId="0" fontId="12" fillId="34" borderId="0" xfId="0" applyFont="1" applyFill="1" applyBorder="1" applyAlignment="1">
      <alignment horizontal="center" vertical="center" textRotation="90" wrapText="1"/>
    </xf>
    <xf numFmtId="0" fontId="12" fillId="35" borderId="10" xfId="0" applyFont="1" applyFill="1" applyBorder="1" applyAlignment="1">
      <alignment horizontal="center" vertical="center" textRotation="90" wrapText="1"/>
    </xf>
    <xf numFmtId="0" fontId="92" fillId="0" borderId="10" xfId="0" applyFont="1" applyBorder="1" applyAlignment="1">
      <alignment/>
    </xf>
    <xf numFmtId="3" fontId="92" fillId="0" borderId="10" xfId="0" applyNumberFormat="1" applyFont="1" applyBorder="1" applyAlignment="1">
      <alignment vertical="center" textRotation="90"/>
    </xf>
    <xf numFmtId="0" fontId="6" fillId="34" borderId="10" xfId="0" applyFont="1" applyFill="1" applyBorder="1" applyAlignment="1" applyProtection="1">
      <alignment horizontal="center" vertical="center" wrapText="1"/>
      <protection locked="0"/>
    </xf>
    <xf numFmtId="0" fontId="92" fillId="0" borderId="10" xfId="0" applyFont="1" applyBorder="1" applyAlignment="1">
      <alignment horizontal="center" wrapText="1"/>
    </xf>
    <xf numFmtId="0" fontId="12" fillId="17" borderId="41" xfId="0" applyFont="1" applyFill="1" applyBorder="1" applyAlignment="1">
      <alignment horizontal="center" vertical="center" wrapText="1"/>
    </xf>
    <xf numFmtId="0" fontId="92" fillId="0" borderId="11" xfId="0" applyFont="1" applyBorder="1" applyAlignment="1">
      <alignment horizontal="center" vertical="center" wrapText="1"/>
    </xf>
    <xf numFmtId="0" fontId="12" fillId="40" borderId="10" xfId="60" applyNumberFormat="1" applyFont="1" applyFill="1" applyBorder="1" applyAlignment="1">
      <alignment horizontal="justify" vertical="center" wrapText="1"/>
    </xf>
    <xf numFmtId="0" fontId="12" fillId="0" borderId="10" xfId="0" applyNumberFormat="1" applyFont="1" applyBorder="1" applyAlignment="1">
      <alignment horizontal="justify" vertical="center" wrapText="1"/>
    </xf>
    <xf numFmtId="0" fontId="12" fillId="0" borderId="10" xfId="63" applyNumberFormat="1" applyFont="1" applyFill="1" applyBorder="1" applyAlignment="1">
      <alignment horizontal="justify" vertical="center" wrapText="1"/>
    </xf>
    <xf numFmtId="0" fontId="0" fillId="0" borderId="58" xfId="0" applyBorder="1" applyAlignment="1">
      <alignment/>
    </xf>
    <xf numFmtId="0" fontId="12" fillId="0" borderId="10" xfId="0" applyNumberFormat="1" applyFont="1" applyFill="1" applyBorder="1" applyAlignment="1">
      <alignment vertical="center" wrapText="1"/>
    </xf>
    <xf numFmtId="0" fontId="12" fillId="0" borderId="10" xfId="63" applyNumberFormat="1" applyFont="1" applyFill="1" applyBorder="1" applyAlignment="1">
      <alignment horizontal="justify" vertical="top" wrapText="1"/>
    </xf>
    <xf numFmtId="0" fontId="12" fillId="0" borderId="11" xfId="0" applyNumberFormat="1" applyFont="1" applyFill="1" applyBorder="1" applyAlignment="1">
      <alignment horizontal="left" vertical="center" wrapText="1"/>
    </xf>
    <xf numFmtId="0" fontId="92" fillId="0" borderId="11" xfId="0" applyFont="1" applyBorder="1" applyAlignment="1">
      <alignment/>
    </xf>
    <xf numFmtId="0" fontId="12" fillId="0" borderId="10" xfId="0" applyNumberFormat="1" applyFont="1" applyFill="1" applyBorder="1" applyAlignment="1">
      <alignment horizontal="justify" wrapText="1"/>
    </xf>
    <xf numFmtId="0" fontId="24" fillId="0" borderId="10" xfId="0" applyNumberFormat="1" applyFont="1" applyBorder="1" applyAlignment="1">
      <alignment horizontal="center" vertical="center" wrapText="1"/>
    </xf>
    <xf numFmtId="0" fontId="92" fillId="34" borderId="10" xfId="0" applyFont="1" applyFill="1" applyBorder="1" applyAlignment="1">
      <alignment/>
    </xf>
    <xf numFmtId="0" fontId="92" fillId="34" borderId="0" xfId="0" applyFont="1" applyFill="1" applyBorder="1" applyAlignment="1">
      <alignment/>
    </xf>
    <xf numFmtId="3" fontId="92" fillId="0" borderId="0" xfId="0" applyNumberFormat="1" applyFont="1" applyBorder="1" applyAlignment="1">
      <alignment vertical="center" textRotation="90"/>
    </xf>
    <xf numFmtId="0" fontId="12" fillId="40" borderId="12" xfId="58" applyFont="1" applyFill="1" applyBorder="1" applyAlignment="1">
      <alignment horizontal="justify" vertical="center" wrapText="1"/>
      <protection/>
    </xf>
    <xf numFmtId="0" fontId="12" fillId="34" borderId="10" xfId="58" applyFont="1" applyFill="1" applyBorder="1" applyAlignment="1">
      <alignment horizontal="justify" vertical="center" wrapText="1"/>
      <protection/>
    </xf>
    <xf numFmtId="0" fontId="12" fillId="34" borderId="10" xfId="58" applyFont="1" applyFill="1" applyBorder="1" applyAlignment="1">
      <alignment horizontal="left" vertical="center" wrapText="1"/>
      <protection/>
    </xf>
    <xf numFmtId="0" fontId="92" fillId="0" borderId="10" xfId="0" applyFont="1" applyBorder="1" applyAlignment="1">
      <alignment horizontal="left" vertical="center" wrapText="1"/>
    </xf>
    <xf numFmtId="0" fontId="92" fillId="0" borderId="10" xfId="0" applyFont="1" applyBorder="1" applyAlignment="1">
      <alignment horizontal="left" wrapText="1"/>
    </xf>
    <xf numFmtId="0" fontId="15" fillId="0" borderId="10" xfId="0" applyFont="1" applyBorder="1" applyAlignment="1">
      <alignment vertical="center" wrapText="1"/>
    </xf>
    <xf numFmtId="0" fontId="15" fillId="0" borderId="10" xfId="0" applyFont="1" applyFill="1" applyBorder="1" applyAlignment="1">
      <alignment horizontal="left" vertical="center" wrapText="1"/>
    </xf>
    <xf numFmtId="0" fontId="15" fillId="0" borderId="11" xfId="0" applyFont="1" applyBorder="1" applyAlignment="1">
      <alignment vertical="center" wrapText="1"/>
    </xf>
    <xf numFmtId="3" fontId="92" fillId="0" borderId="11" xfId="0" applyNumberFormat="1" applyFont="1" applyBorder="1" applyAlignment="1">
      <alignment vertical="center" textRotation="90"/>
    </xf>
    <xf numFmtId="0" fontId="92" fillId="0" borderId="10" xfId="0" applyFont="1" applyBorder="1" applyAlignment="1">
      <alignment horizontal="center" vertical="center"/>
    </xf>
    <xf numFmtId="0" fontId="12" fillId="34" borderId="10" xfId="0" applyNumberFormat="1" applyFont="1" applyFill="1" applyBorder="1" applyAlignment="1">
      <alignment horizontal="left" vertical="center" wrapText="1"/>
    </xf>
    <xf numFmtId="0" fontId="15"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vertical="top" wrapText="1"/>
    </xf>
    <xf numFmtId="0" fontId="92" fillId="34" borderId="0" xfId="0" applyFont="1" applyFill="1" applyBorder="1" applyAlignment="1">
      <alignment horizontal="center" vertical="center"/>
    </xf>
    <xf numFmtId="0" fontId="24" fillId="34" borderId="0" xfId="0" applyFont="1" applyFill="1" applyBorder="1" applyAlignment="1">
      <alignment vertical="top" wrapText="1"/>
    </xf>
    <xf numFmtId="0" fontId="92" fillId="34" borderId="0" xfId="0" applyFont="1" applyFill="1" applyBorder="1" applyAlignment="1">
      <alignment horizontal="center" vertical="center" wrapText="1"/>
    </xf>
    <xf numFmtId="3" fontId="92" fillId="34" borderId="0" xfId="0" applyNumberFormat="1" applyFont="1" applyFill="1" applyBorder="1" applyAlignment="1">
      <alignment vertical="center" textRotation="90"/>
    </xf>
    <xf numFmtId="3" fontId="12" fillId="33" borderId="10" xfId="0" applyNumberFormat="1" applyFont="1" applyFill="1" applyBorder="1" applyAlignment="1">
      <alignment horizontal="center" vertical="center" textRotation="90"/>
    </xf>
    <xf numFmtId="3" fontId="92" fillId="0" borderId="10" xfId="0" applyNumberFormat="1" applyFont="1" applyBorder="1" applyAlignment="1">
      <alignment horizontal="center" vertical="center" textRotation="90" wrapText="1"/>
    </xf>
    <xf numFmtId="212" fontId="12" fillId="34" borderId="10" xfId="0" applyNumberFormat="1" applyFont="1" applyFill="1" applyBorder="1" applyAlignment="1">
      <alignment horizontal="center" vertical="center" textRotation="90" wrapText="1"/>
    </xf>
    <xf numFmtId="9" fontId="12" fillId="0" borderId="10" xfId="63" applyFont="1" applyFill="1" applyBorder="1" applyAlignment="1" applyProtection="1">
      <alignment horizontal="left" vertical="center" wrapText="1"/>
      <protection/>
    </xf>
    <xf numFmtId="9" fontId="12" fillId="34" borderId="10" xfId="63" applyFont="1" applyFill="1" applyBorder="1" applyAlignment="1" applyProtection="1">
      <alignment horizontal="left" vertical="center" wrapText="1"/>
      <protection/>
    </xf>
    <xf numFmtId="0" fontId="12" fillId="34" borderId="10" xfId="0" applyFont="1" applyFill="1" applyBorder="1" applyAlignment="1">
      <alignment horizontal="left" vertical="center" wrapText="1"/>
    </xf>
    <xf numFmtId="0" fontId="92" fillId="0" borderId="10" xfId="0" applyFont="1" applyFill="1" applyBorder="1" applyAlignment="1">
      <alignment horizontal="center" vertical="center" wrapText="1"/>
    </xf>
    <xf numFmtId="0" fontId="92" fillId="0" borderId="10" xfId="0" applyFont="1" applyFill="1" applyBorder="1" applyAlignment="1">
      <alignment horizontal="center" vertical="center"/>
    </xf>
    <xf numFmtId="212" fontId="12" fillId="34" borderId="0" xfId="0" applyNumberFormat="1" applyFont="1" applyFill="1" applyBorder="1" applyAlignment="1">
      <alignment horizontal="center" vertical="center" textRotation="90" wrapText="1"/>
    </xf>
    <xf numFmtId="0" fontId="5" fillId="36" borderId="10" xfId="0" applyFont="1" applyFill="1" applyBorder="1" applyAlignment="1" applyProtection="1">
      <alignment horizontal="center" vertical="center" textRotation="90" wrapText="1"/>
      <protection locked="0"/>
    </xf>
    <xf numFmtId="0" fontId="5" fillId="36" borderId="10" xfId="0" applyFont="1" applyFill="1" applyBorder="1" applyAlignment="1">
      <alignment horizontal="center" vertical="center" textRotation="90" wrapText="1"/>
    </xf>
    <xf numFmtId="0" fontId="5" fillId="41" borderId="10" xfId="0" applyFont="1" applyFill="1" applyBorder="1" applyAlignment="1" applyProtection="1">
      <alignment horizontal="center" vertical="center" textRotation="90" wrapText="1"/>
      <protection locked="0"/>
    </xf>
    <xf numFmtId="0" fontId="5" fillId="37" borderId="10" xfId="0" applyFont="1" applyFill="1" applyBorder="1" applyAlignment="1" applyProtection="1">
      <alignment horizontal="center" vertical="center" textRotation="90" wrapText="1"/>
      <protection locked="0"/>
    </xf>
    <xf numFmtId="0" fontId="5" fillId="36" borderId="10" xfId="0" applyFont="1" applyFill="1" applyBorder="1" applyAlignment="1">
      <alignment horizontal="center" vertical="center" wrapText="1"/>
    </xf>
    <xf numFmtId="0" fontId="5" fillId="0" borderId="10" xfId="0" applyFont="1" applyBorder="1" applyAlignment="1">
      <alignment horizontal="center" vertical="center" wrapText="1"/>
    </xf>
    <xf numFmtId="3" fontId="4" fillId="33" borderId="10" xfId="0" applyNumberFormat="1" applyFont="1" applyFill="1" applyBorder="1" applyAlignment="1" applyProtection="1">
      <alignment horizontal="center" vertical="center" wrapText="1"/>
      <protection/>
    </xf>
    <xf numFmtId="196" fontId="4" fillId="18" borderId="10" xfId="0" applyNumberFormat="1" applyFont="1" applyFill="1" applyBorder="1" applyAlignment="1">
      <alignment horizontal="center" vertical="center" wrapText="1"/>
    </xf>
    <xf numFmtId="3" fontId="5" fillId="18" borderId="10" xfId="0" applyNumberFormat="1" applyFont="1" applyFill="1" applyBorder="1" applyAlignment="1">
      <alignment horizontal="center" vertical="center" wrapText="1"/>
    </xf>
    <xf numFmtId="0" fontId="4" fillId="18" borderId="10" xfId="0" applyFont="1" applyFill="1" applyBorder="1" applyAlignment="1">
      <alignment horizontal="center" vertical="center" textRotation="90" wrapText="1"/>
    </xf>
    <xf numFmtId="3" fontId="4" fillId="45" borderId="10" xfId="0" applyNumberFormat="1" applyFont="1" applyFill="1" applyBorder="1" applyAlignment="1" applyProtection="1">
      <alignment horizontal="center" vertical="center" wrapText="1"/>
      <protection/>
    </xf>
    <xf numFmtId="0" fontId="4" fillId="45" borderId="10" xfId="0" applyFont="1" applyFill="1" applyBorder="1" applyAlignment="1">
      <alignment horizontal="center" vertical="center" wrapText="1"/>
    </xf>
    <xf numFmtId="0" fontId="5" fillId="45" borderId="10" xfId="0" applyFont="1" applyFill="1" applyBorder="1" applyAlignment="1">
      <alignment horizontal="left" vertical="center" wrapText="1"/>
    </xf>
    <xf numFmtId="0" fontId="5" fillId="35" borderId="10" xfId="0" applyFont="1" applyFill="1" applyBorder="1" applyAlignment="1" applyProtection="1">
      <alignment horizontal="center" vertical="center" textRotation="90" wrapText="1"/>
      <protection/>
    </xf>
    <xf numFmtId="10" fontId="5" fillId="35" borderId="10" xfId="0" applyNumberFormat="1" applyFont="1" applyFill="1" applyBorder="1" applyAlignment="1" applyProtection="1">
      <alignment horizontal="center" vertical="center" textRotation="90" wrapText="1"/>
      <protection/>
    </xf>
    <xf numFmtId="0" fontId="4" fillId="2" borderId="10" xfId="0" applyFont="1" applyFill="1" applyBorder="1" applyAlignment="1">
      <alignment horizontal="center"/>
    </xf>
    <xf numFmtId="0" fontId="5" fillId="18" borderId="10" xfId="0" applyFont="1" applyFill="1" applyBorder="1" applyAlignment="1">
      <alignment horizontal="center" vertical="center"/>
    </xf>
    <xf numFmtId="0" fontId="4" fillId="18" borderId="10" xfId="0" applyFont="1" applyFill="1" applyBorder="1" applyAlignment="1" applyProtection="1">
      <alignment horizontal="center" vertical="center" wrapText="1"/>
      <protection locked="0"/>
    </xf>
    <xf numFmtId="4" fontId="4" fillId="18" borderId="10" xfId="0" applyNumberFormat="1" applyFont="1" applyFill="1" applyBorder="1" applyAlignment="1" applyProtection="1">
      <alignment horizontal="center" vertical="center" textRotation="90" wrapText="1"/>
      <protection/>
    </xf>
    <xf numFmtId="0" fontId="4" fillId="45" borderId="10" xfId="0" applyFont="1" applyFill="1" applyBorder="1" applyAlignment="1">
      <alignment horizontal="left" vertical="center" wrapText="1"/>
    </xf>
    <xf numFmtId="0" fontId="4" fillId="18" borderId="10" xfId="0" applyFont="1" applyFill="1" applyBorder="1" applyAlignment="1" applyProtection="1">
      <alignment horizontal="center" vertical="center" textRotation="90" wrapText="1"/>
      <protection/>
    </xf>
    <xf numFmtId="0" fontId="4" fillId="45" borderId="10" xfId="0" applyFont="1" applyFill="1" applyBorder="1" applyAlignment="1" applyProtection="1">
      <alignment horizontal="left" vertical="center" wrapText="1"/>
      <protection locked="0"/>
    </xf>
    <xf numFmtId="0" fontId="5" fillId="45" borderId="10"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textRotation="90" wrapText="1"/>
    </xf>
    <xf numFmtId="3" fontId="5" fillId="35" borderId="10" xfId="0" applyNumberFormat="1" applyFont="1" applyFill="1" applyBorder="1" applyAlignment="1" applyProtection="1">
      <alignment horizontal="center" vertical="center" textRotation="90" wrapText="1"/>
      <protection/>
    </xf>
    <xf numFmtId="0" fontId="5" fillId="0" borderId="10" xfId="0" applyNumberFormat="1" applyFont="1" applyBorder="1" applyAlignment="1">
      <alignment horizontal="center" vertical="center" wrapText="1"/>
    </xf>
    <xf numFmtId="0" fontId="7" fillId="2" borderId="59" xfId="0" applyFont="1" applyFill="1" applyBorder="1" applyAlignment="1">
      <alignment horizontal="center"/>
    </xf>
    <xf numFmtId="0" fontId="7" fillId="2" borderId="60" xfId="0" applyFont="1" applyFill="1" applyBorder="1" applyAlignment="1">
      <alignment horizontal="center"/>
    </xf>
    <xf numFmtId="0" fontId="7" fillId="2" borderId="61" xfId="0" applyFont="1" applyFill="1" applyBorder="1" applyAlignment="1">
      <alignment horizontal="center"/>
    </xf>
    <xf numFmtId="0" fontId="7" fillId="2" borderId="62" xfId="0" applyFont="1" applyFill="1" applyBorder="1" applyAlignment="1">
      <alignment horizontal="center"/>
    </xf>
    <xf numFmtId="0" fontId="7" fillId="2" borderId="0" xfId="0" applyFont="1" applyFill="1" applyBorder="1" applyAlignment="1">
      <alignment horizontal="center"/>
    </xf>
    <xf numFmtId="0" fontId="7" fillId="2" borderId="63" xfId="0" applyFont="1" applyFill="1" applyBorder="1" applyAlignment="1">
      <alignment horizontal="center"/>
    </xf>
    <xf numFmtId="0" fontId="8" fillId="45" borderId="10" xfId="0" applyFont="1" applyFill="1" applyBorder="1" applyAlignment="1">
      <alignment horizontal="left" vertical="center" wrapText="1"/>
    </xf>
    <xf numFmtId="0" fontId="8" fillId="45" borderId="10" xfId="0" applyFont="1" applyFill="1" applyBorder="1" applyAlignment="1" applyProtection="1">
      <alignment horizontal="left" vertical="center" wrapText="1"/>
      <protection locked="0"/>
    </xf>
    <xf numFmtId="0" fontId="6" fillId="45" borderId="10" xfId="0" applyFont="1" applyFill="1" applyBorder="1" applyAlignment="1" applyProtection="1">
      <alignment horizontal="left" vertical="center" wrapText="1"/>
      <protection locked="0"/>
    </xf>
    <xf numFmtId="0" fontId="6" fillId="45" borderId="10" xfId="0" applyFont="1" applyFill="1" applyBorder="1" applyAlignment="1">
      <alignment horizontal="center" vertical="center" wrapText="1"/>
    </xf>
    <xf numFmtId="0" fontId="9" fillId="45" borderId="10" xfId="0" applyFont="1" applyFill="1" applyBorder="1" applyAlignment="1">
      <alignment horizontal="left" vertical="center" wrapText="1"/>
    </xf>
    <xf numFmtId="3" fontId="8" fillId="45" borderId="10" xfId="0" applyNumberFormat="1" applyFont="1" applyFill="1" applyBorder="1" applyAlignment="1" applyProtection="1">
      <alignment horizontal="center" vertical="center" wrapText="1"/>
      <protection/>
    </xf>
    <xf numFmtId="0" fontId="8" fillId="45" borderId="10" xfId="0" applyFont="1" applyFill="1" applyBorder="1" applyAlignment="1">
      <alignment horizontal="center" vertical="center" wrapText="1"/>
    </xf>
    <xf numFmtId="0" fontId="6" fillId="18" borderId="10" xfId="0" applyFont="1" applyFill="1" applyBorder="1" applyAlignment="1">
      <alignment horizontal="center" vertical="center"/>
    </xf>
    <xf numFmtId="196" fontId="8" fillId="18" borderId="10" xfId="0" applyNumberFormat="1" applyFont="1" applyFill="1" applyBorder="1" applyAlignment="1">
      <alignment horizontal="center" vertical="center" wrapText="1"/>
    </xf>
    <xf numFmtId="0" fontId="8" fillId="18" borderId="10" xfId="0" applyFont="1" applyFill="1" applyBorder="1" applyAlignment="1" applyProtection="1">
      <alignment horizontal="center" vertical="center" wrapText="1"/>
      <protection locked="0"/>
    </xf>
    <xf numFmtId="4" fontId="11" fillId="18" borderId="10" xfId="0" applyNumberFormat="1" applyFont="1" applyFill="1" applyBorder="1" applyAlignment="1" applyProtection="1">
      <alignment horizontal="center" vertical="center" textRotation="90" wrapText="1"/>
      <protection/>
    </xf>
    <xf numFmtId="0" fontId="11" fillId="18" borderId="10" xfId="0" applyFont="1" applyFill="1" applyBorder="1" applyAlignment="1" applyProtection="1">
      <alignment horizontal="center" vertical="center" textRotation="90" wrapText="1"/>
      <protection/>
    </xf>
    <xf numFmtId="3" fontId="11" fillId="33" borderId="10" xfId="0" applyNumberFormat="1" applyFont="1" applyFill="1" applyBorder="1" applyAlignment="1" applyProtection="1">
      <alignment horizontal="center" vertical="center" wrapText="1"/>
      <protection/>
    </xf>
    <xf numFmtId="3" fontId="6" fillId="35" borderId="10" xfId="0" applyNumberFormat="1" applyFont="1" applyFill="1" applyBorder="1" applyAlignment="1" applyProtection="1">
      <alignment horizontal="center" vertical="center" textRotation="90" wrapText="1"/>
      <protection/>
    </xf>
    <xf numFmtId="0" fontId="11" fillId="18" borderId="10" xfId="0" applyFont="1" applyFill="1" applyBorder="1" applyAlignment="1">
      <alignment horizontal="center" vertical="center" textRotation="90" wrapText="1"/>
    </xf>
    <xf numFmtId="0" fontId="6" fillId="35" borderId="10" xfId="0" applyFont="1" applyFill="1" applyBorder="1" applyAlignment="1" applyProtection="1">
      <alignment horizontal="center" vertical="center" textRotation="90" wrapText="1"/>
      <protection/>
    </xf>
    <xf numFmtId="10" fontId="6" fillId="35" borderId="10" xfId="0" applyNumberFormat="1" applyFont="1" applyFill="1" applyBorder="1" applyAlignment="1" applyProtection="1">
      <alignment horizontal="center" vertical="center" textRotation="90" wrapText="1"/>
      <protection/>
    </xf>
    <xf numFmtId="3" fontId="6" fillId="18" borderId="10" xfId="0" applyNumberFormat="1" applyFont="1" applyFill="1" applyBorder="1" applyAlignment="1">
      <alignment horizontal="center" vertical="center" wrapText="1"/>
    </xf>
    <xf numFmtId="0" fontId="6" fillId="0" borderId="62" xfId="0" applyFont="1" applyFill="1" applyBorder="1" applyAlignment="1">
      <alignment horizontal="center"/>
    </xf>
    <xf numFmtId="0" fontId="6" fillId="0" borderId="0" xfId="0" applyFont="1" applyFill="1" applyBorder="1" applyAlignment="1">
      <alignment horizontal="center"/>
    </xf>
    <xf numFmtId="0" fontId="6" fillId="0" borderId="63" xfId="0" applyFont="1" applyFill="1" applyBorder="1" applyAlignment="1">
      <alignment horizontal="center"/>
    </xf>
    <xf numFmtId="0" fontId="6" fillId="36" borderId="62"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63" xfId="0" applyFont="1" applyFill="1" applyBorder="1" applyAlignment="1">
      <alignment horizontal="center" vertical="center"/>
    </xf>
    <xf numFmtId="0" fontId="6" fillId="0" borderId="10" xfId="0" applyFont="1" applyFill="1" applyBorder="1" applyAlignment="1">
      <alignment horizontal="center" vertical="center" textRotation="90" wrapText="1"/>
    </xf>
    <xf numFmtId="0" fontId="6" fillId="0" borderId="10"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41" borderId="11" xfId="0" applyFont="1" applyFill="1" applyBorder="1" applyAlignment="1" applyProtection="1">
      <alignment horizontal="center" vertical="center" textRotation="90" wrapText="1"/>
      <protection locked="0"/>
    </xf>
    <xf numFmtId="0" fontId="6" fillId="41" borderId="23" xfId="0" applyFont="1" applyFill="1" applyBorder="1" applyAlignment="1" applyProtection="1">
      <alignment horizontal="center" vertical="center" textRotation="90" wrapText="1"/>
      <protection locked="0"/>
    </xf>
    <xf numFmtId="0" fontId="6" fillId="41" borderId="12" xfId="0" applyFont="1" applyFill="1" applyBorder="1" applyAlignment="1" applyProtection="1">
      <alignment horizontal="center" vertical="center" textRotation="90" wrapText="1"/>
      <protection locked="0"/>
    </xf>
    <xf numFmtId="0" fontId="6" fillId="36" borderId="10" xfId="0" applyFont="1" applyFill="1" applyBorder="1" applyAlignment="1" applyProtection="1">
      <alignment horizontal="center" vertical="center" textRotation="90" wrapText="1"/>
      <protection locked="0"/>
    </xf>
    <xf numFmtId="0" fontId="5" fillId="0" borderId="10" xfId="0" applyFont="1" applyFill="1" applyBorder="1" applyAlignment="1" applyProtection="1">
      <alignment horizontal="center" vertical="center" textRotation="90" wrapText="1"/>
      <protection locked="0"/>
    </xf>
    <xf numFmtId="0" fontId="7" fillId="2" borderId="64" xfId="0" applyFont="1" applyFill="1" applyBorder="1" applyAlignment="1">
      <alignment horizontal="center"/>
    </xf>
    <xf numFmtId="0" fontId="7" fillId="2" borderId="40" xfId="0" applyFont="1" applyFill="1" applyBorder="1" applyAlignment="1">
      <alignment horizontal="center"/>
    </xf>
    <xf numFmtId="0" fontId="7" fillId="2" borderId="65" xfId="0" applyFont="1" applyFill="1" applyBorder="1" applyAlignment="1">
      <alignment horizontal="center"/>
    </xf>
    <xf numFmtId="0" fontId="8" fillId="45" borderId="53" xfId="0" applyFont="1" applyFill="1" applyBorder="1" applyAlignment="1">
      <alignment horizontal="left" vertical="center" wrapText="1"/>
    </xf>
    <xf numFmtId="0" fontId="8" fillId="45" borderId="37" xfId="0" applyFont="1" applyFill="1" applyBorder="1" applyAlignment="1">
      <alignment horizontal="left" vertical="center" wrapText="1"/>
    </xf>
    <xf numFmtId="0" fontId="8" fillId="45" borderId="46" xfId="0" applyFont="1" applyFill="1" applyBorder="1" applyAlignment="1">
      <alignment horizontal="left" vertical="center" wrapText="1"/>
    </xf>
    <xf numFmtId="0" fontId="8" fillId="45" borderId="53" xfId="0" applyFont="1" applyFill="1" applyBorder="1" applyAlignment="1" applyProtection="1">
      <alignment horizontal="left" vertical="center" wrapText="1"/>
      <protection locked="0"/>
    </xf>
    <xf numFmtId="0" fontId="8" fillId="45" borderId="37" xfId="0" applyFont="1" applyFill="1" applyBorder="1" applyAlignment="1" applyProtection="1">
      <alignment horizontal="left" vertical="center" wrapText="1"/>
      <protection locked="0"/>
    </xf>
    <xf numFmtId="0" fontId="8" fillId="45" borderId="46" xfId="0" applyFont="1" applyFill="1" applyBorder="1" applyAlignment="1" applyProtection="1">
      <alignment horizontal="left" vertical="center" wrapText="1"/>
      <protection locked="0"/>
    </xf>
    <xf numFmtId="0" fontId="6" fillId="45" borderId="37" xfId="0" applyFont="1" applyFill="1" applyBorder="1" applyAlignment="1" applyProtection="1">
      <alignment horizontal="left" vertical="center" wrapText="1"/>
      <protection locked="0"/>
    </xf>
    <xf numFmtId="0" fontId="6" fillId="45" borderId="46" xfId="0" applyFont="1" applyFill="1" applyBorder="1" applyAlignment="1" applyProtection="1">
      <alignment horizontal="left" vertical="center" wrapText="1"/>
      <protection locked="0"/>
    </xf>
    <xf numFmtId="0" fontId="6" fillId="45" borderId="51" xfId="0" applyFont="1" applyFill="1" applyBorder="1" applyAlignment="1">
      <alignment horizontal="left" vertical="center" wrapText="1"/>
    </xf>
    <xf numFmtId="0" fontId="6" fillId="45" borderId="66" xfId="0" applyFont="1" applyFill="1" applyBorder="1" applyAlignment="1">
      <alignment horizontal="left" vertical="center" wrapText="1"/>
    </xf>
    <xf numFmtId="0" fontId="9" fillId="45" borderId="51" xfId="0" applyFont="1" applyFill="1" applyBorder="1" applyAlignment="1">
      <alignment horizontal="left" vertical="center" wrapText="1"/>
    </xf>
    <xf numFmtId="0" fontId="9" fillId="45" borderId="66" xfId="0" applyFont="1" applyFill="1" applyBorder="1" applyAlignment="1">
      <alignment horizontal="left" vertical="center" wrapText="1"/>
    </xf>
    <xf numFmtId="0" fontId="9" fillId="45" borderId="52" xfId="0" applyFont="1" applyFill="1" applyBorder="1" applyAlignment="1">
      <alignment horizontal="left" vertical="center" wrapText="1"/>
    </xf>
    <xf numFmtId="3" fontId="8" fillId="45" borderId="58" xfId="0" applyNumberFormat="1" applyFont="1" applyFill="1" applyBorder="1" applyAlignment="1" applyProtection="1">
      <alignment horizontal="center" vertical="center" wrapText="1"/>
      <protection/>
    </xf>
    <xf numFmtId="3" fontId="8" fillId="45" borderId="0" xfId="0" applyNumberFormat="1" applyFont="1" applyFill="1" applyBorder="1" applyAlignment="1" applyProtection="1">
      <alignment horizontal="center" vertical="center" wrapText="1"/>
      <protection/>
    </xf>
    <xf numFmtId="3" fontId="8" fillId="45" borderId="22" xfId="0" applyNumberFormat="1" applyFont="1" applyFill="1" applyBorder="1" applyAlignment="1" applyProtection="1">
      <alignment horizontal="center" vertical="center" wrapText="1"/>
      <protection/>
    </xf>
    <xf numFmtId="0" fontId="8" fillId="45" borderId="58" xfId="0" applyFont="1" applyFill="1" applyBorder="1" applyAlignment="1">
      <alignment horizontal="center" vertical="center" wrapText="1"/>
    </xf>
    <xf numFmtId="0" fontId="8" fillId="45" borderId="0" xfId="0" applyFont="1" applyFill="1" applyBorder="1" applyAlignment="1">
      <alignment horizontal="center" vertical="center" wrapText="1"/>
    </xf>
    <xf numFmtId="0" fontId="8" fillId="45" borderId="63" xfId="0" applyFont="1" applyFill="1" applyBorder="1" applyAlignment="1">
      <alignment horizontal="center" vertical="center" wrapText="1"/>
    </xf>
    <xf numFmtId="0" fontId="6" fillId="18" borderId="29" xfId="0" applyFont="1" applyFill="1" applyBorder="1" applyAlignment="1">
      <alignment horizontal="center" vertical="center"/>
    </xf>
    <xf numFmtId="0" fontId="6" fillId="18" borderId="35" xfId="0" applyFont="1" applyFill="1" applyBorder="1" applyAlignment="1">
      <alignment horizontal="center" vertical="center"/>
    </xf>
    <xf numFmtId="196" fontId="8" fillId="18" borderId="30" xfId="0" applyNumberFormat="1" applyFont="1" applyFill="1" applyBorder="1" applyAlignment="1">
      <alignment horizontal="center" vertical="center" wrapText="1"/>
    </xf>
    <xf numFmtId="196" fontId="8" fillId="18" borderId="60" xfId="0" applyNumberFormat="1" applyFont="1" applyFill="1" applyBorder="1" applyAlignment="1">
      <alignment horizontal="center" vertical="center" wrapText="1"/>
    </xf>
    <xf numFmtId="196" fontId="8" fillId="18" borderId="36" xfId="0" applyNumberFormat="1" applyFont="1" applyFill="1" applyBorder="1" applyAlignment="1">
      <alignment horizontal="center" vertical="center" wrapText="1"/>
    </xf>
    <xf numFmtId="196" fontId="8" fillId="18" borderId="40" xfId="0" applyNumberFormat="1" applyFont="1" applyFill="1" applyBorder="1" applyAlignment="1">
      <alignment horizontal="center" vertical="center" wrapText="1"/>
    </xf>
    <xf numFmtId="0" fontId="8" fillId="18" borderId="29" xfId="0" applyFont="1" applyFill="1" applyBorder="1" applyAlignment="1" applyProtection="1">
      <alignment horizontal="center" vertical="center" wrapText="1"/>
      <protection locked="0"/>
    </xf>
    <xf numFmtId="0" fontId="8" fillId="18" borderId="50" xfId="0" applyFont="1" applyFill="1" applyBorder="1" applyAlignment="1" applyProtection="1">
      <alignment horizontal="center" vertical="center" wrapText="1"/>
      <protection locked="0"/>
    </xf>
    <xf numFmtId="4" fontId="11" fillId="18" borderId="18" xfId="0" applyNumberFormat="1" applyFont="1" applyFill="1" applyBorder="1" applyAlignment="1" applyProtection="1">
      <alignment horizontal="center" vertical="center" textRotation="90" wrapText="1"/>
      <protection/>
    </xf>
    <xf numFmtId="4" fontId="11" fillId="18" borderId="23" xfId="0" applyNumberFormat="1" applyFont="1" applyFill="1" applyBorder="1" applyAlignment="1" applyProtection="1">
      <alignment horizontal="center" vertical="center" textRotation="90" wrapText="1"/>
      <protection/>
    </xf>
    <xf numFmtId="0" fontId="11" fillId="18" borderId="18" xfId="0" applyFont="1" applyFill="1" applyBorder="1" applyAlignment="1" applyProtection="1">
      <alignment horizontal="center" vertical="center" textRotation="90" wrapText="1"/>
      <protection/>
    </xf>
    <xf numFmtId="0" fontId="11" fillId="18" borderId="23" xfId="0" applyFont="1" applyFill="1" applyBorder="1" applyAlignment="1" applyProtection="1">
      <alignment horizontal="center" vertical="center" textRotation="90" wrapText="1"/>
      <protection/>
    </xf>
    <xf numFmtId="0" fontId="11" fillId="18" borderId="18" xfId="0" applyFont="1" applyFill="1" applyBorder="1" applyAlignment="1">
      <alignment horizontal="center" vertical="center" textRotation="90" wrapText="1"/>
    </xf>
    <xf numFmtId="0" fontId="11" fillId="18" borderId="23" xfId="0" applyFont="1" applyFill="1" applyBorder="1" applyAlignment="1">
      <alignment horizontal="center" vertical="center" textRotation="90" wrapText="1"/>
    </xf>
    <xf numFmtId="0" fontId="11" fillId="18" borderId="21" xfId="0" applyFont="1" applyFill="1" applyBorder="1" applyAlignment="1">
      <alignment horizontal="center" vertical="center" textRotation="90" wrapText="1"/>
    </xf>
    <xf numFmtId="0" fontId="11" fillId="18" borderId="43" xfId="0" applyFont="1" applyFill="1" applyBorder="1" applyAlignment="1">
      <alignment horizontal="center" vertical="center" textRotation="90" wrapText="1"/>
    </xf>
    <xf numFmtId="3" fontId="11" fillId="33" borderId="67" xfId="0" applyNumberFormat="1" applyFont="1" applyFill="1" applyBorder="1" applyAlignment="1" applyProtection="1">
      <alignment horizontal="center" vertical="center" wrapText="1"/>
      <protection/>
    </xf>
    <xf numFmtId="3" fontId="11" fillId="33" borderId="68" xfId="0" applyNumberFormat="1" applyFont="1" applyFill="1" applyBorder="1" applyAlignment="1" applyProtection="1">
      <alignment horizontal="center" vertical="center" wrapText="1"/>
      <protection/>
    </xf>
    <xf numFmtId="3" fontId="11" fillId="33" borderId="69" xfId="0" applyNumberFormat="1" applyFont="1" applyFill="1" applyBorder="1" applyAlignment="1" applyProtection="1">
      <alignment horizontal="center" vertical="center" wrapText="1"/>
      <protection/>
    </xf>
    <xf numFmtId="3" fontId="11" fillId="33" borderId="70" xfId="0" applyNumberFormat="1" applyFont="1" applyFill="1" applyBorder="1" applyAlignment="1" applyProtection="1">
      <alignment horizontal="center" vertical="center" wrapText="1"/>
      <protection/>
    </xf>
    <xf numFmtId="3" fontId="6" fillId="35" borderId="20" xfId="0" applyNumberFormat="1" applyFont="1" applyFill="1" applyBorder="1" applyAlignment="1" applyProtection="1">
      <alignment horizontal="center" vertical="center" textRotation="90" wrapText="1"/>
      <protection/>
    </xf>
    <xf numFmtId="3" fontId="6" fillId="35" borderId="22" xfId="0" applyNumberFormat="1" applyFont="1" applyFill="1" applyBorder="1" applyAlignment="1" applyProtection="1">
      <alignment horizontal="center" vertical="center" textRotation="90" wrapText="1"/>
      <protection/>
    </xf>
    <xf numFmtId="3" fontId="6" fillId="18" borderId="47" xfId="0" applyNumberFormat="1" applyFont="1" applyFill="1" applyBorder="1" applyAlignment="1">
      <alignment horizontal="center" vertical="center" wrapText="1"/>
    </xf>
    <xf numFmtId="3" fontId="6" fillId="18" borderId="71" xfId="0" applyNumberFormat="1" applyFont="1" applyFill="1" applyBorder="1" applyAlignment="1">
      <alignment horizontal="center" vertical="center" wrapText="1"/>
    </xf>
    <xf numFmtId="3" fontId="6" fillId="18" borderId="72" xfId="0" applyNumberFormat="1" applyFont="1" applyFill="1" applyBorder="1" applyAlignment="1">
      <alignment horizontal="center" vertical="center" wrapText="1"/>
    </xf>
    <xf numFmtId="0" fontId="6" fillId="36" borderId="50" xfId="0" applyFont="1" applyFill="1" applyBorder="1" applyAlignment="1">
      <alignment horizontal="center" vertical="center" wrapText="1"/>
    </xf>
    <xf numFmtId="0" fontId="6" fillId="36" borderId="35"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6" fillId="36" borderId="11" xfId="0" applyFont="1" applyFill="1" applyBorder="1" applyAlignment="1" applyProtection="1">
      <alignment horizontal="center" vertical="center" textRotation="90" wrapText="1"/>
      <protection locked="0"/>
    </xf>
    <xf numFmtId="0" fontId="6" fillId="36" borderId="27" xfId="0" applyFont="1" applyFill="1" applyBorder="1" applyAlignment="1" applyProtection="1">
      <alignment horizontal="center" vertical="center" textRotation="90" wrapText="1"/>
      <protection locked="0"/>
    </xf>
    <xf numFmtId="0" fontId="6" fillId="36" borderId="24" xfId="0" applyFont="1" applyFill="1" applyBorder="1" applyAlignment="1">
      <alignment horizontal="center" vertical="center" textRotation="90" wrapText="1"/>
    </xf>
    <xf numFmtId="0" fontId="6" fillId="36" borderId="14" xfId="0" applyFont="1" applyFill="1" applyBorder="1" applyAlignment="1">
      <alignment horizontal="center" vertical="center" textRotation="90" wrapText="1"/>
    </xf>
    <xf numFmtId="0" fontId="6" fillId="36" borderId="28" xfId="0" applyFont="1" applyFill="1" applyBorder="1" applyAlignment="1">
      <alignment horizontal="center" vertical="center" textRotation="90" wrapText="1"/>
    </xf>
    <xf numFmtId="0" fontId="6" fillId="35" borderId="18" xfId="0" applyFont="1" applyFill="1" applyBorder="1" applyAlignment="1" applyProtection="1">
      <alignment horizontal="center" vertical="center" textRotation="90" wrapText="1"/>
      <protection/>
    </xf>
    <xf numFmtId="0" fontId="6" fillId="35" borderId="23" xfId="0" applyFont="1" applyFill="1" applyBorder="1" applyAlignment="1" applyProtection="1">
      <alignment horizontal="center" vertical="center" textRotation="90" wrapText="1"/>
      <protection/>
    </xf>
    <xf numFmtId="10" fontId="6" fillId="35" borderId="18" xfId="0" applyNumberFormat="1" applyFont="1" applyFill="1" applyBorder="1" applyAlignment="1" applyProtection="1">
      <alignment horizontal="center" vertical="center" textRotation="90" wrapText="1"/>
      <protection/>
    </xf>
    <xf numFmtId="10" fontId="6" fillId="35" borderId="23" xfId="0" applyNumberFormat="1" applyFont="1" applyFill="1" applyBorder="1" applyAlignment="1" applyProtection="1">
      <alignment horizontal="center" vertical="center" textRotation="90" wrapText="1"/>
      <protection/>
    </xf>
    <xf numFmtId="0" fontId="6" fillId="35" borderId="21" xfId="0" applyFont="1" applyFill="1" applyBorder="1" applyAlignment="1" applyProtection="1">
      <alignment horizontal="center" vertical="center" textRotation="90" wrapText="1"/>
      <protection/>
    </xf>
    <xf numFmtId="0" fontId="6" fillId="35" borderId="43" xfId="0" applyFont="1" applyFill="1" applyBorder="1" applyAlignment="1" applyProtection="1">
      <alignment horizontal="center" vertical="center" textRotation="90" wrapText="1"/>
      <protection/>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Fill="1" applyBorder="1" applyAlignment="1" applyProtection="1">
      <alignment horizontal="center" vertical="center" textRotation="90" wrapText="1"/>
      <protection locked="0"/>
    </xf>
    <xf numFmtId="0" fontId="6" fillId="0" borderId="24" xfId="0" applyFont="1" applyFill="1" applyBorder="1" applyAlignment="1" applyProtection="1">
      <alignment horizontal="center" vertical="center" textRotation="90" wrapText="1"/>
      <protection locked="0"/>
    </xf>
    <xf numFmtId="0" fontId="6" fillId="36" borderId="23" xfId="0" applyFont="1" applyFill="1" applyBorder="1" applyAlignment="1">
      <alignment horizontal="center" vertical="center" textRotation="90" wrapText="1"/>
    </xf>
    <xf numFmtId="0" fontId="6" fillId="36" borderId="26" xfId="0" applyFont="1" applyFill="1" applyBorder="1" applyAlignment="1">
      <alignment horizontal="center" vertical="center" textRotation="90" wrapText="1"/>
    </xf>
    <xf numFmtId="0" fontId="6" fillId="36" borderId="58" xfId="0" applyFont="1" applyFill="1" applyBorder="1" applyAlignment="1">
      <alignment horizontal="center" vertical="center" wrapText="1"/>
    </xf>
    <xf numFmtId="0" fontId="6" fillId="36" borderId="36" xfId="0" applyFont="1" applyFill="1" applyBorder="1" applyAlignment="1">
      <alignment horizontal="center" vertical="center" wrapText="1"/>
    </xf>
    <xf numFmtId="0" fontId="6" fillId="0" borderId="24" xfId="0" applyFont="1" applyFill="1" applyBorder="1" applyAlignment="1">
      <alignment horizontal="center" vertical="center" textRotation="90" wrapText="1"/>
    </xf>
    <xf numFmtId="0" fontId="6" fillId="36" borderId="64" xfId="0" applyFont="1" applyFill="1" applyBorder="1" applyAlignment="1">
      <alignment horizontal="center" vertical="center"/>
    </xf>
    <xf numFmtId="0" fontId="6" fillId="36" borderId="40" xfId="0" applyFont="1" applyFill="1" applyBorder="1" applyAlignment="1">
      <alignment horizontal="center" vertical="center"/>
    </xf>
    <xf numFmtId="0" fontId="6" fillId="36" borderId="65" xfId="0" applyFont="1" applyFill="1" applyBorder="1" applyAlignment="1">
      <alignment horizontal="center" vertical="center"/>
    </xf>
    <xf numFmtId="0" fontId="6" fillId="36" borderId="32"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53" xfId="0" applyFont="1" applyBorder="1" applyAlignment="1">
      <alignment horizontal="center" vertical="center" wrapText="1"/>
    </xf>
    <xf numFmtId="0" fontId="6" fillId="36" borderId="11" xfId="0" applyFont="1" applyFill="1" applyBorder="1" applyAlignment="1">
      <alignment horizontal="center" vertical="center" textRotation="90" wrapText="1"/>
    </xf>
    <xf numFmtId="0" fontId="6" fillId="36" borderId="12" xfId="0" applyFont="1" applyFill="1" applyBorder="1" applyAlignment="1">
      <alignment horizontal="center" vertical="center" textRotation="90" wrapText="1"/>
    </xf>
    <xf numFmtId="0" fontId="13" fillId="36" borderId="10" xfId="0" applyFont="1" applyFill="1" applyBorder="1" applyAlignment="1">
      <alignment horizontal="center" vertical="center" wrapText="1"/>
    </xf>
    <xf numFmtId="1" fontId="14" fillId="36" borderId="11" xfId="0" applyNumberFormat="1" applyFont="1" applyFill="1" applyBorder="1" applyAlignment="1">
      <alignment horizontal="center" vertical="center" wrapText="1"/>
    </xf>
    <xf numFmtId="1" fontId="14" fillId="36" borderId="23" xfId="0" applyNumberFormat="1" applyFont="1" applyFill="1" applyBorder="1" applyAlignment="1">
      <alignment horizontal="center" vertical="center" wrapText="1"/>
    </xf>
    <xf numFmtId="1" fontId="14" fillId="36" borderId="12" xfId="0" applyNumberFormat="1" applyFont="1" applyFill="1" applyBorder="1" applyAlignment="1">
      <alignment horizontal="center" vertical="center" wrapText="1"/>
    </xf>
    <xf numFmtId="9"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3" fontId="14" fillId="0" borderId="10" xfId="0" applyNumberFormat="1" applyFont="1" applyFill="1" applyBorder="1" applyAlignment="1" applyProtection="1">
      <alignment horizontal="center" vertical="center" textRotation="90" wrapText="1"/>
      <protection locked="0"/>
    </xf>
    <xf numFmtId="0" fontId="14" fillId="37" borderId="10" xfId="0" applyFont="1" applyFill="1" applyBorder="1" applyAlignment="1" applyProtection="1">
      <alignment horizontal="center" vertical="center" textRotation="90" wrapText="1"/>
      <protection locked="0"/>
    </xf>
    <xf numFmtId="0" fontId="14" fillId="36" borderId="10" xfId="0" applyFont="1" applyFill="1" applyBorder="1" applyAlignment="1" applyProtection="1">
      <alignment horizontal="center" vertical="center" textRotation="90" wrapText="1"/>
      <protection locked="0"/>
    </xf>
    <xf numFmtId="0" fontId="14" fillId="36" borderId="10" xfId="0" applyFont="1" applyFill="1" applyBorder="1" applyAlignment="1">
      <alignment horizontal="center" vertical="center" textRotation="90" wrapText="1"/>
    </xf>
    <xf numFmtId="0" fontId="6" fillId="0" borderId="59" xfId="0" applyFont="1" applyFill="1" applyBorder="1" applyAlignment="1">
      <alignment horizontal="center"/>
    </xf>
    <xf numFmtId="0" fontId="6" fillId="0" borderId="60" xfId="0" applyFont="1" applyFill="1" applyBorder="1" applyAlignment="1">
      <alignment horizontal="center"/>
    </xf>
    <xf numFmtId="0" fontId="6" fillId="0" borderId="71" xfId="0" applyFont="1" applyFill="1" applyBorder="1" applyAlignment="1">
      <alignment horizontal="center"/>
    </xf>
    <xf numFmtId="0" fontId="6" fillId="0" borderId="72" xfId="0" applyFont="1" applyFill="1" applyBorder="1" applyAlignment="1">
      <alignment horizontal="center"/>
    </xf>
    <xf numFmtId="3" fontId="6" fillId="33" borderId="18" xfId="0" applyNumberFormat="1" applyFont="1" applyFill="1" applyBorder="1" applyAlignment="1">
      <alignment horizontal="center" vertical="center" textRotation="90"/>
    </xf>
    <xf numFmtId="3" fontId="6" fillId="33" borderId="23" xfId="0" applyNumberFormat="1" applyFont="1" applyFill="1" applyBorder="1" applyAlignment="1">
      <alignment horizontal="center" vertical="center" textRotation="90"/>
    </xf>
    <xf numFmtId="0" fontId="6" fillId="35" borderId="18" xfId="0" applyFont="1" applyFill="1" applyBorder="1" applyAlignment="1">
      <alignment horizontal="center" vertical="center" textRotation="90"/>
    </xf>
    <xf numFmtId="0" fontId="6" fillId="35" borderId="23" xfId="0" applyFont="1" applyFill="1" applyBorder="1" applyAlignment="1">
      <alignment horizontal="center" vertical="center" textRotation="90"/>
    </xf>
    <xf numFmtId="0" fontId="6" fillId="35" borderId="26" xfId="0" applyFont="1" applyFill="1" applyBorder="1" applyAlignment="1">
      <alignment horizontal="center" vertical="center" textRotation="90"/>
    </xf>
    <xf numFmtId="0" fontId="6" fillId="35" borderId="21" xfId="0" applyFont="1" applyFill="1" applyBorder="1" applyAlignment="1">
      <alignment horizontal="center" vertical="center" textRotation="90" wrapText="1"/>
    </xf>
    <xf numFmtId="0" fontId="6" fillId="35" borderId="43" xfId="0" applyFont="1" applyFill="1" applyBorder="1" applyAlignment="1">
      <alignment horizontal="center" vertical="center" textRotation="90" wrapText="1"/>
    </xf>
    <xf numFmtId="0" fontId="6" fillId="35" borderId="34" xfId="0" applyFont="1" applyFill="1" applyBorder="1" applyAlignment="1">
      <alignment horizontal="center" vertical="center" textRotation="90" wrapText="1"/>
    </xf>
    <xf numFmtId="0" fontId="6" fillId="36" borderId="43" xfId="0" applyFont="1" applyFill="1" applyBorder="1" applyAlignment="1">
      <alignment horizontal="center" vertical="center" wrapText="1"/>
    </xf>
    <xf numFmtId="0" fontId="6" fillId="36" borderId="34" xfId="0" applyFont="1" applyFill="1" applyBorder="1" applyAlignment="1">
      <alignment horizontal="center" vertical="center" wrapText="1"/>
    </xf>
    <xf numFmtId="197" fontId="6" fillId="40" borderId="13" xfId="50" applyNumberFormat="1" applyFont="1" applyFill="1" applyBorder="1" applyAlignment="1">
      <alignment textRotation="90"/>
    </xf>
    <xf numFmtId="197" fontId="6" fillId="40" borderId="50" xfId="50" applyNumberFormat="1" applyFont="1" applyFill="1" applyBorder="1" applyAlignment="1">
      <alignment textRotation="90"/>
    </xf>
    <xf numFmtId="197" fontId="6" fillId="40" borderId="35" xfId="50" applyNumberFormat="1" applyFont="1" applyFill="1" applyBorder="1" applyAlignment="1">
      <alignment textRotation="90"/>
    </xf>
    <xf numFmtId="3" fontId="6" fillId="0" borderId="11" xfId="0" applyNumberFormat="1" applyFont="1" applyFill="1" applyBorder="1" applyAlignment="1" applyProtection="1">
      <alignment horizontal="center" vertical="center" textRotation="90" wrapText="1"/>
      <protection locked="0"/>
    </xf>
    <xf numFmtId="3" fontId="6" fillId="0" borderId="23" xfId="0" applyNumberFormat="1" applyFont="1" applyFill="1" applyBorder="1" applyAlignment="1" applyProtection="1">
      <alignment horizontal="center" vertical="center" textRotation="90" wrapText="1"/>
      <protection locked="0"/>
    </xf>
    <xf numFmtId="3" fontId="6" fillId="0" borderId="26" xfId="0" applyNumberFormat="1" applyFont="1" applyFill="1" applyBorder="1" applyAlignment="1" applyProtection="1">
      <alignment horizontal="center" vertical="center" textRotation="90" wrapText="1"/>
      <protection locked="0"/>
    </xf>
    <xf numFmtId="3" fontId="6" fillId="0" borderId="10" xfId="0" applyNumberFormat="1" applyFont="1" applyFill="1" applyBorder="1" applyAlignment="1" applyProtection="1">
      <alignment horizontal="center" vertical="center" textRotation="90" wrapText="1"/>
      <protection locked="0"/>
    </xf>
    <xf numFmtId="3" fontId="6" fillId="0" borderId="27" xfId="0"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textRotation="90" wrapText="1"/>
      <protection locked="0"/>
    </xf>
    <xf numFmtId="0" fontId="6" fillId="45" borderId="10" xfId="0" applyFont="1" applyFill="1" applyBorder="1" applyAlignment="1">
      <alignment horizontal="left" vertical="center" wrapText="1"/>
    </xf>
    <xf numFmtId="196" fontId="6" fillId="18"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36" borderId="10" xfId="0" applyFont="1" applyFill="1" applyBorder="1" applyAlignment="1">
      <alignment horizontal="center" vertical="center" wrapText="1"/>
    </xf>
    <xf numFmtId="0" fontId="6" fillId="36" borderId="10" xfId="0" applyFont="1" applyFill="1" applyBorder="1" applyAlignment="1">
      <alignment horizontal="center" vertical="center" textRotation="90" wrapText="1"/>
    </xf>
    <xf numFmtId="0" fontId="7" fillId="2" borderId="10" xfId="0" applyFont="1" applyFill="1" applyBorder="1" applyAlignment="1">
      <alignment horizontal="center"/>
    </xf>
    <xf numFmtId="0" fontId="8" fillId="14" borderId="10" xfId="0" applyFont="1" applyFill="1" applyBorder="1" applyAlignment="1" applyProtection="1">
      <alignment horizontal="left" vertical="center" wrapText="1"/>
      <protection locked="0"/>
    </xf>
    <xf numFmtId="0" fontId="6" fillId="14" borderId="10" xfId="0" applyFont="1" applyFill="1" applyBorder="1" applyAlignment="1" applyProtection="1">
      <alignment horizontal="left" vertical="center" wrapText="1"/>
      <protection locked="0"/>
    </xf>
    <xf numFmtId="3" fontId="8" fillId="35" borderId="10" xfId="0" applyNumberFormat="1" applyFont="1" applyFill="1" applyBorder="1" applyAlignment="1" applyProtection="1">
      <alignment horizontal="center" vertical="center" textRotation="90" wrapText="1"/>
      <protection/>
    </xf>
    <xf numFmtId="0" fontId="8" fillId="35" borderId="10" xfId="0" applyFont="1" applyFill="1" applyBorder="1" applyAlignment="1" applyProtection="1">
      <alignment horizontal="center" vertical="center" textRotation="90" wrapText="1"/>
      <protection/>
    </xf>
    <xf numFmtId="10" fontId="8" fillId="35" borderId="10" xfId="0" applyNumberFormat="1" applyFont="1" applyFill="1" applyBorder="1" applyAlignment="1" applyProtection="1">
      <alignment horizontal="center" vertical="center" textRotation="90" wrapText="1"/>
      <protection/>
    </xf>
    <xf numFmtId="0" fontId="8" fillId="36" borderId="10" xfId="0" applyFont="1" applyFill="1" applyBorder="1" applyAlignment="1">
      <alignment horizontal="center" vertical="center" wrapText="1"/>
    </xf>
    <xf numFmtId="0" fontId="10" fillId="36" borderId="10" xfId="0" applyFont="1" applyFill="1" applyBorder="1" applyAlignment="1" applyProtection="1">
      <alignment horizontal="center" vertical="center" textRotation="90" wrapText="1"/>
      <protection locked="0"/>
    </xf>
    <xf numFmtId="3" fontId="6" fillId="33" borderId="10" xfId="0" applyNumberFormat="1" applyFont="1" applyFill="1" applyBorder="1" applyAlignment="1">
      <alignment horizontal="center" vertical="center" textRotation="90"/>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6" borderId="12" xfId="0" applyFont="1" applyFill="1" applyBorder="1" applyAlignment="1" applyProtection="1">
      <alignment horizontal="center" vertical="center" textRotation="90" wrapText="1"/>
      <protection locked="0"/>
    </xf>
    <xf numFmtId="0" fontId="6" fillId="37" borderId="11" xfId="0" applyFont="1" applyFill="1" applyBorder="1" applyAlignment="1" applyProtection="1">
      <alignment horizontal="center" vertical="center" textRotation="90" wrapText="1"/>
      <protection locked="0"/>
    </xf>
    <xf numFmtId="0" fontId="6" fillId="37" borderId="23" xfId="0" applyFont="1" applyFill="1" applyBorder="1" applyAlignment="1" applyProtection="1">
      <alignment horizontal="center" vertical="center" textRotation="90" wrapText="1"/>
      <protection locked="0"/>
    </xf>
    <xf numFmtId="0" fontId="6" fillId="37" borderId="12" xfId="0" applyFont="1" applyFill="1" applyBorder="1" applyAlignment="1" applyProtection="1">
      <alignment horizontal="center" vertical="center" textRotation="90" wrapText="1"/>
      <protection locked="0"/>
    </xf>
    <xf numFmtId="0" fontId="6" fillId="18" borderId="10" xfId="0" applyFont="1" applyFill="1" applyBorder="1" applyAlignment="1">
      <alignment horizontal="center" vertical="center" wrapText="1"/>
    </xf>
    <xf numFmtId="0" fontId="0" fillId="0" borderId="0" xfId="0" applyAlignment="1">
      <alignment horizontal="center"/>
    </xf>
    <xf numFmtId="0" fontId="2" fillId="0" borderId="10" xfId="58" applyNumberFormat="1" applyFont="1" applyFill="1" applyBorder="1" applyAlignment="1">
      <alignment horizontal="center" vertical="center" textRotation="90" wrapText="1"/>
      <protection/>
    </xf>
    <xf numFmtId="0" fontId="2" fillId="0" borderId="10" xfId="58" applyNumberFormat="1" applyFont="1" applyFill="1" applyBorder="1" applyAlignment="1">
      <alignment horizontal="center" vertical="center" wrapText="1"/>
      <protection/>
    </xf>
    <xf numFmtId="0" fontId="7" fillId="2" borderId="73" xfId="0" applyFont="1" applyFill="1" applyBorder="1" applyAlignment="1">
      <alignment horizontal="center"/>
    </xf>
    <xf numFmtId="0" fontId="7" fillId="2" borderId="71" xfId="0" applyFont="1" applyFill="1" applyBorder="1" applyAlignment="1">
      <alignment horizontal="center"/>
    </xf>
    <xf numFmtId="0" fontId="7" fillId="2" borderId="72" xfId="0" applyFont="1" applyFill="1" applyBorder="1" applyAlignment="1">
      <alignment horizontal="center"/>
    </xf>
    <xf numFmtId="0" fontId="8" fillId="45" borderId="12" xfId="0" applyFont="1" applyFill="1" applyBorder="1" applyAlignment="1" applyProtection="1">
      <alignment horizontal="left" vertical="center" wrapText="1"/>
      <protection locked="0"/>
    </xf>
    <xf numFmtId="0" fontId="8" fillId="45" borderId="69" xfId="0" applyFont="1" applyFill="1" applyBorder="1" applyAlignment="1" applyProtection="1">
      <alignment horizontal="left" vertical="center" wrapText="1"/>
      <protection locked="0"/>
    </xf>
    <xf numFmtId="0" fontId="8" fillId="45" borderId="74" xfId="0" applyFont="1" applyFill="1" applyBorder="1" applyAlignment="1" applyProtection="1">
      <alignment horizontal="left" vertical="center" wrapText="1"/>
      <protection locked="0"/>
    </xf>
    <xf numFmtId="0" fontId="2" fillId="0" borderId="11" xfId="58" applyNumberFormat="1" applyFont="1" applyFill="1" applyBorder="1" applyAlignment="1">
      <alignment horizontal="center" vertical="center" wrapText="1"/>
      <protection/>
    </xf>
    <xf numFmtId="0" fontId="2" fillId="0" borderId="12" xfId="58" applyNumberFormat="1" applyFont="1" applyFill="1" applyBorder="1" applyAlignment="1">
      <alignment horizontal="center" vertical="center" wrapText="1"/>
      <protection/>
    </xf>
    <xf numFmtId="0" fontId="86" fillId="0" borderId="11"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2" fillId="0" borderId="23" xfId="58" applyNumberFormat="1" applyFont="1" applyFill="1" applyBorder="1" applyAlignment="1">
      <alignment horizontal="center" vertical="center" wrapText="1"/>
      <protection/>
    </xf>
    <xf numFmtId="196" fontId="8" fillId="18" borderId="58" xfId="0" applyNumberFormat="1" applyFont="1" applyFill="1" applyBorder="1" applyAlignment="1">
      <alignment horizontal="center" vertical="center" wrapText="1"/>
    </xf>
    <xf numFmtId="196" fontId="8" fillId="18" borderId="0" xfId="0" applyNumberFormat="1" applyFont="1" applyFill="1" applyBorder="1" applyAlignment="1">
      <alignment horizontal="center" vertical="center" wrapText="1"/>
    </xf>
    <xf numFmtId="0" fontId="6" fillId="0" borderId="10" xfId="58" applyNumberFormat="1" applyFont="1" applyFill="1" applyBorder="1" applyAlignment="1">
      <alignment horizontal="center" vertical="center" wrapText="1"/>
      <protection/>
    </xf>
    <xf numFmtId="0" fontId="10" fillId="0" borderId="11" xfId="58" applyNumberFormat="1" applyFont="1" applyFill="1" applyBorder="1" applyAlignment="1">
      <alignment horizontal="center" vertical="center" wrapText="1"/>
      <protection/>
    </xf>
    <xf numFmtId="0" fontId="10" fillId="0" borderId="12" xfId="58" applyNumberFormat="1" applyFont="1" applyFill="1" applyBorder="1" applyAlignment="1">
      <alignment horizontal="center" vertical="center" wrapText="1"/>
      <protection/>
    </xf>
    <xf numFmtId="0" fontId="6" fillId="0" borderId="11" xfId="58"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center" wrapText="1"/>
      <protection/>
    </xf>
    <xf numFmtId="0" fontId="6" fillId="0" borderId="23" xfId="58" applyNumberFormat="1" applyFont="1" applyFill="1" applyBorder="1" applyAlignment="1">
      <alignment horizontal="center" vertical="center" wrapText="1"/>
      <protection/>
    </xf>
    <xf numFmtId="0" fontId="84" fillId="0" borderId="11" xfId="0" applyFont="1" applyFill="1" applyBorder="1" applyAlignment="1">
      <alignment horizontal="center" vertical="center" wrapText="1"/>
    </xf>
    <xf numFmtId="0" fontId="84" fillId="0" borderId="23" xfId="0" applyFont="1" applyFill="1" applyBorder="1" applyAlignment="1">
      <alignment horizontal="center" vertical="center" wrapText="1"/>
    </xf>
    <xf numFmtId="0" fontId="6" fillId="45" borderId="52" xfId="0" applyFont="1" applyFill="1" applyBorder="1" applyAlignment="1">
      <alignment horizontal="left" vertical="center" wrapText="1"/>
    </xf>
    <xf numFmtId="0" fontId="85" fillId="18" borderId="41" xfId="0" applyFont="1" applyFill="1" applyBorder="1" applyAlignment="1">
      <alignment horizontal="center" vertical="center" wrapText="1"/>
    </xf>
    <xf numFmtId="0" fontId="85" fillId="18" borderId="75" xfId="0" applyFont="1" applyFill="1" applyBorder="1" applyAlignment="1">
      <alignment horizontal="center" vertical="center" wrapText="1"/>
    </xf>
    <xf numFmtId="0" fontId="85" fillId="18" borderId="39" xfId="0" applyFont="1" applyFill="1" applyBorder="1" applyAlignment="1">
      <alignment horizontal="center" vertical="center" wrapText="1"/>
    </xf>
    <xf numFmtId="0" fontId="6" fillId="0" borderId="40" xfId="0" applyFont="1" applyFill="1" applyBorder="1" applyAlignment="1">
      <alignment horizontal="center"/>
    </xf>
    <xf numFmtId="0" fontId="6" fillId="0" borderId="65" xfId="0" applyFont="1" applyFill="1" applyBorder="1" applyAlignment="1">
      <alignment horizontal="center"/>
    </xf>
    <xf numFmtId="0" fontId="6" fillId="18" borderId="50" xfId="0" applyFont="1" applyFill="1" applyBorder="1" applyAlignment="1">
      <alignment horizontal="center" vertical="center"/>
    </xf>
    <xf numFmtId="0" fontId="12" fillId="36" borderId="24" xfId="0" applyFont="1" applyFill="1" applyBorder="1" applyAlignment="1">
      <alignment horizontal="center" vertical="center" textRotation="90" wrapText="1"/>
    </xf>
    <xf numFmtId="0" fontId="6" fillId="36" borderId="73" xfId="0" applyFont="1" applyFill="1" applyBorder="1" applyAlignment="1">
      <alignment horizontal="center" vertical="center"/>
    </xf>
    <xf numFmtId="0" fontId="6" fillId="36" borderId="71" xfId="0" applyFont="1" applyFill="1" applyBorder="1" applyAlignment="1">
      <alignment horizontal="center" vertical="center"/>
    </xf>
    <xf numFmtId="0" fontId="6" fillId="36" borderId="72" xfId="0" applyFont="1" applyFill="1" applyBorder="1" applyAlignment="1">
      <alignment horizontal="center" vertical="center"/>
    </xf>
    <xf numFmtId="0" fontId="12" fillId="36" borderId="50" xfId="0" applyFont="1" applyFill="1" applyBorder="1" applyAlignment="1">
      <alignment horizontal="center" vertical="center" wrapText="1"/>
    </xf>
    <xf numFmtId="0" fontId="12" fillId="36" borderId="10" xfId="0" applyFont="1" applyFill="1" applyBorder="1" applyAlignment="1" applyProtection="1">
      <alignment horizontal="center" vertical="center" textRotation="90" wrapText="1"/>
      <protection locked="0"/>
    </xf>
    <xf numFmtId="0" fontId="8" fillId="45" borderId="69" xfId="0" applyFont="1" applyFill="1" applyBorder="1" applyAlignment="1" applyProtection="1">
      <alignment horizontal="center" vertical="center" wrapText="1"/>
      <protection locked="0"/>
    </xf>
    <xf numFmtId="0" fontId="8" fillId="45" borderId="74" xfId="0" applyFont="1" applyFill="1" applyBorder="1" applyAlignment="1" applyProtection="1">
      <alignment horizontal="center" vertical="center" wrapText="1"/>
      <protection locked="0"/>
    </xf>
    <xf numFmtId="0" fontId="2" fillId="36" borderId="10" xfId="0" applyFont="1" applyFill="1" applyBorder="1" applyAlignment="1">
      <alignment horizontal="center" vertical="center" textRotation="90" wrapText="1"/>
    </xf>
    <xf numFmtId="0" fontId="2" fillId="35" borderId="10" xfId="0" applyFont="1" applyFill="1" applyBorder="1" applyAlignment="1" applyProtection="1">
      <alignment horizontal="center" vertical="center" textRotation="90" wrapText="1"/>
      <protection/>
    </xf>
    <xf numFmtId="10" fontId="2" fillId="35" borderId="10" xfId="0" applyNumberFormat="1" applyFont="1" applyFill="1" applyBorder="1" applyAlignment="1" applyProtection="1">
      <alignment horizontal="center" vertical="center" textRotation="90" wrapText="1"/>
      <protection/>
    </xf>
    <xf numFmtId="3" fontId="2" fillId="18"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37" borderId="10" xfId="0" applyFont="1" applyFill="1" applyBorder="1" applyAlignment="1" applyProtection="1">
      <alignment horizontal="center" vertical="center" textRotation="90" wrapText="1"/>
      <protection locked="0"/>
    </xf>
    <xf numFmtId="0" fontId="2" fillId="36" borderId="10" xfId="0" applyFont="1" applyFill="1" applyBorder="1" applyAlignment="1" applyProtection="1">
      <alignment horizontal="center" vertical="center" textRotation="90" wrapText="1"/>
      <protection locked="0"/>
    </xf>
    <xf numFmtId="3" fontId="7" fillId="33" borderId="10" xfId="0" applyNumberFormat="1" applyFont="1" applyFill="1" applyBorder="1" applyAlignment="1" applyProtection="1">
      <alignment horizontal="center" vertical="center" wrapText="1"/>
      <protection/>
    </xf>
    <xf numFmtId="3" fontId="2" fillId="35" borderId="10" xfId="0" applyNumberFormat="1" applyFont="1" applyFill="1" applyBorder="1" applyAlignment="1" applyProtection="1">
      <alignment horizontal="center" vertical="center" textRotation="90" wrapText="1"/>
      <protection/>
    </xf>
    <xf numFmtId="0" fontId="7" fillId="18" borderId="10" xfId="0" applyFont="1" applyFill="1" applyBorder="1" applyAlignment="1">
      <alignment horizontal="center" vertical="center" textRotation="90" wrapText="1"/>
    </xf>
    <xf numFmtId="0" fontId="2" fillId="18" borderId="10" xfId="0" applyFont="1" applyFill="1" applyBorder="1" applyAlignment="1">
      <alignment horizontal="center" vertical="center"/>
    </xf>
    <xf numFmtId="196" fontId="7" fillId="18" borderId="10" xfId="0" applyNumberFormat="1" applyFont="1" applyFill="1" applyBorder="1" applyAlignment="1">
      <alignment horizontal="center" vertical="center" wrapText="1"/>
    </xf>
    <xf numFmtId="0" fontId="7" fillId="18" borderId="10" xfId="0" applyFont="1" applyFill="1" applyBorder="1" applyAlignment="1" applyProtection="1">
      <alignment horizontal="center" vertical="center" wrapText="1"/>
      <protection locked="0"/>
    </xf>
    <xf numFmtId="4" fontId="7" fillId="18" borderId="10" xfId="0" applyNumberFormat="1" applyFont="1" applyFill="1" applyBorder="1" applyAlignment="1" applyProtection="1">
      <alignment horizontal="center" vertical="center" textRotation="90" wrapText="1"/>
      <protection/>
    </xf>
    <xf numFmtId="0" fontId="7" fillId="18" borderId="10" xfId="0" applyFont="1" applyFill="1" applyBorder="1" applyAlignment="1" applyProtection="1">
      <alignment horizontal="center" vertical="center" textRotation="90" wrapText="1"/>
      <protection/>
    </xf>
    <xf numFmtId="0" fontId="7" fillId="2" borderId="12" xfId="0" applyFont="1" applyFill="1" applyBorder="1" applyAlignment="1">
      <alignment horizontal="center"/>
    </xf>
    <xf numFmtId="0" fontId="7" fillId="2" borderId="11" xfId="0" applyFont="1" applyFill="1" applyBorder="1" applyAlignment="1">
      <alignment horizontal="center"/>
    </xf>
    <xf numFmtId="0" fontId="7" fillId="45" borderId="10" xfId="0" applyFont="1" applyFill="1" applyBorder="1" applyAlignment="1">
      <alignment horizontal="left" vertical="center" wrapText="1"/>
    </xf>
    <xf numFmtId="0" fontId="7" fillId="45" borderId="10" xfId="0" applyFont="1" applyFill="1" applyBorder="1" applyAlignment="1" applyProtection="1">
      <alignment horizontal="left" vertical="center" wrapText="1"/>
      <protection locked="0"/>
    </xf>
    <xf numFmtId="0" fontId="2" fillId="45" borderId="10" xfId="0" applyFont="1" applyFill="1" applyBorder="1" applyAlignment="1">
      <alignment horizontal="left" vertical="center" wrapText="1"/>
    </xf>
    <xf numFmtId="3" fontId="7" fillId="45" borderId="10" xfId="0" applyNumberFormat="1" applyFont="1" applyFill="1" applyBorder="1" applyAlignment="1" applyProtection="1">
      <alignment horizontal="center" vertical="center" wrapText="1"/>
      <protection/>
    </xf>
    <xf numFmtId="0" fontId="7" fillId="45" borderId="10" xfId="0" applyFont="1" applyFill="1" applyBorder="1" applyAlignment="1">
      <alignment horizontal="center" vertical="center" wrapText="1"/>
    </xf>
    <xf numFmtId="197" fontId="2" fillId="40" borderId="10" xfId="50" applyNumberFormat="1" applyFont="1" applyFill="1" applyBorder="1" applyAlignment="1" applyProtection="1">
      <alignment horizontal="center" vertical="center" textRotation="90" wrapText="1"/>
      <protection locked="0"/>
    </xf>
    <xf numFmtId="0" fontId="62" fillId="0" borderId="10" xfId="0" applyFont="1" applyFill="1" applyBorder="1" applyAlignment="1">
      <alignment horizontal="center" vertical="center" wrapText="1"/>
    </xf>
    <xf numFmtId="0" fontId="88" fillId="0" borderId="10" xfId="0" applyFont="1" applyBorder="1" applyAlignment="1">
      <alignment horizontal="center"/>
    </xf>
    <xf numFmtId="0" fontId="88" fillId="0" borderId="10" xfId="0" applyFont="1" applyBorder="1" applyAlignment="1">
      <alignment horizontal="center" vertical="center"/>
    </xf>
    <xf numFmtId="0" fontId="88" fillId="0" borderId="10" xfId="0" applyFont="1" applyBorder="1" applyAlignment="1">
      <alignment horizontal="center" vertical="center" textRotation="90"/>
    </xf>
    <xf numFmtId="9" fontId="88" fillId="0" borderId="10" xfId="0" applyNumberFormat="1" applyFont="1" applyBorder="1" applyAlignment="1">
      <alignment horizontal="center" vertical="center"/>
    </xf>
    <xf numFmtId="0" fontId="2" fillId="36" borderId="11" xfId="0" applyFont="1" applyFill="1" applyBorder="1" applyAlignment="1" applyProtection="1">
      <alignment horizontal="center" vertical="center" textRotation="90" wrapText="1"/>
      <protection locked="0"/>
    </xf>
    <xf numFmtId="0" fontId="2" fillId="36" borderId="12" xfId="0" applyFont="1" applyFill="1" applyBorder="1" applyAlignment="1" applyProtection="1">
      <alignment horizontal="center" vertical="center" textRotation="90" wrapText="1"/>
      <protection locked="0"/>
    </xf>
    <xf numFmtId="0" fontId="2" fillId="36" borderId="11" xfId="0" applyFont="1" applyFill="1" applyBorder="1" applyAlignment="1">
      <alignment horizontal="center" vertical="center" textRotation="90" wrapText="1"/>
    </xf>
    <xf numFmtId="0" fontId="2" fillId="36" borderId="12" xfId="0" applyFont="1" applyFill="1" applyBorder="1" applyAlignment="1">
      <alignment horizontal="center" vertical="center" textRotation="90" wrapText="1"/>
    </xf>
    <xf numFmtId="9"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textRotation="90" wrapText="1"/>
      <protection locked="0"/>
    </xf>
    <xf numFmtId="0" fontId="2" fillId="0" borderId="11" xfId="0" applyFont="1" applyFill="1" applyBorder="1" applyAlignment="1">
      <alignment horizontal="center" vertical="center" textRotation="90" wrapText="1"/>
    </xf>
    <xf numFmtId="0" fontId="2" fillId="0" borderId="23" xfId="0" applyFont="1" applyFill="1" applyBorder="1" applyAlignment="1">
      <alignment horizontal="center" vertical="center" textRotation="90" wrapText="1"/>
    </xf>
    <xf numFmtId="0" fontId="2" fillId="0" borderId="12" xfId="0" applyFont="1" applyFill="1" applyBorder="1" applyAlignment="1">
      <alignment horizontal="center" vertical="center" textRotation="90" wrapText="1"/>
    </xf>
    <xf numFmtId="0" fontId="85"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1" xfId="0" applyFont="1" applyFill="1" applyBorder="1" applyAlignment="1" applyProtection="1">
      <alignment horizontal="center" vertical="center" textRotation="90" wrapText="1"/>
      <protection locked="0"/>
    </xf>
    <xf numFmtId="0" fontId="2" fillId="0" borderId="23"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textRotation="90" wrapText="1"/>
      <protection locked="0"/>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6" borderId="23" xfId="0" applyFont="1" applyFill="1" applyBorder="1" applyAlignment="1">
      <alignment horizontal="center" vertical="center" textRotation="90" wrapText="1"/>
    </xf>
    <xf numFmtId="0" fontId="2" fillId="36" borderId="10" xfId="0"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textRotation="90" wrapText="1"/>
      <protection locked="0"/>
    </xf>
    <xf numFmtId="0" fontId="88" fillId="0" borderId="10" xfId="0" applyFont="1" applyFill="1" applyBorder="1" applyAlignment="1">
      <alignment horizontal="center" vertical="center" wrapText="1"/>
    </xf>
    <xf numFmtId="0" fontId="2" fillId="36" borderId="23" xfId="0" applyFont="1" applyFill="1" applyBorder="1" applyAlignment="1" applyProtection="1">
      <alignment horizontal="center" vertical="center" textRotation="90" wrapText="1"/>
      <protection locked="0"/>
    </xf>
    <xf numFmtId="0" fontId="6" fillId="37" borderId="26" xfId="0" applyFont="1" applyFill="1" applyBorder="1" applyAlignment="1" applyProtection="1">
      <alignment horizontal="center" vertical="center" textRotation="90" wrapText="1"/>
      <protection locked="0"/>
    </xf>
    <xf numFmtId="0" fontId="6" fillId="36" borderId="27" xfId="0" applyFont="1" applyFill="1" applyBorder="1" applyAlignment="1">
      <alignment horizontal="center" vertical="center" textRotation="90" wrapText="1"/>
    </xf>
    <xf numFmtId="0" fontId="6" fillId="36" borderId="38" xfId="0" applyFont="1" applyFill="1" applyBorder="1" applyAlignment="1">
      <alignment horizontal="center" vertical="center" textRotation="90" wrapText="1"/>
    </xf>
    <xf numFmtId="0" fontId="6" fillId="36" borderId="76" xfId="0" applyFont="1" applyFill="1" applyBorder="1" applyAlignment="1">
      <alignment horizontal="center" vertical="center" textRotation="90" wrapText="1"/>
    </xf>
    <xf numFmtId="0" fontId="6" fillId="36" borderId="77" xfId="0" applyFont="1" applyFill="1" applyBorder="1" applyAlignment="1">
      <alignment horizontal="center" vertical="center" textRotation="90" wrapText="1"/>
    </xf>
    <xf numFmtId="0" fontId="6" fillId="36" borderId="26" xfId="0" applyFont="1" applyFill="1" applyBorder="1" applyAlignment="1" applyProtection="1">
      <alignment horizontal="center" vertical="center" textRotation="90" wrapText="1"/>
      <protection locked="0"/>
    </xf>
    <xf numFmtId="0" fontId="6" fillId="36" borderId="34" xfId="0" applyFont="1" applyFill="1" applyBorder="1" applyAlignment="1">
      <alignment horizontal="center" vertical="center" textRotation="90" wrapText="1"/>
    </xf>
    <xf numFmtId="0" fontId="6" fillId="0" borderId="3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73" xfId="0" applyFont="1" applyFill="1" applyBorder="1" applyAlignment="1">
      <alignment horizontal="center"/>
    </xf>
    <xf numFmtId="0" fontId="6" fillId="0" borderId="35"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34" xfId="0" applyFont="1" applyBorder="1" applyAlignment="1">
      <alignment horizontal="center" vertical="center" wrapText="1"/>
    </xf>
    <xf numFmtId="196" fontId="8" fillId="18" borderId="61" xfId="0" applyNumberFormat="1" applyFont="1" applyFill="1" applyBorder="1" applyAlignment="1">
      <alignment horizontal="center" vertical="center" wrapText="1"/>
    </xf>
    <xf numFmtId="196" fontId="8" fillId="18" borderId="65" xfId="0" applyNumberFormat="1" applyFont="1" applyFill="1" applyBorder="1" applyAlignment="1">
      <alignment horizontal="center" vertical="center" wrapText="1"/>
    </xf>
    <xf numFmtId="4" fontId="8" fillId="18" borderId="18" xfId="0" applyNumberFormat="1" applyFont="1" applyFill="1" applyBorder="1" applyAlignment="1" applyProtection="1">
      <alignment horizontal="center" vertical="center" textRotation="90" wrapText="1"/>
      <protection/>
    </xf>
    <xf numFmtId="4" fontId="8" fillId="18" borderId="23" xfId="0" applyNumberFormat="1" applyFont="1" applyFill="1" applyBorder="1" applyAlignment="1" applyProtection="1">
      <alignment horizontal="center" vertical="center" textRotation="90" wrapText="1"/>
      <protection/>
    </xf>
    <xf numFmtId="0" fontId="8" fillId="18" borderId="18" xfId="0" applyFont="1" applyFill="1" applyBorder="1" applyAlignment="1" applyProtection="1">
      <alignment horizontal="center" vertical="center" textRotation="90" wrapText="1"/>
      <protection/>
    </xf>
    <xf numFmtId="0" fontId="8" fillId="18" borderId="23" xfId="0" applyFont="1" applyFill="1" applyBorder="1" applyAlignment="1" applyProtection="1">
      <alignment horizontal="center" vertical="center" textRotation="90" wrapText="1"/>
      <protection/>
    </xf>
    <xf numFmtId="0" fontId="8" fillId="45" borderId="69" xfId="0" applyFont="1" applyFill="1" applyBorder="1" applyAlignment="1">
      <alignment horizontal="left" vertical="center" wrapText="1"/>
    </xf>
    <xf numFmtId="0" fontId="8" fillId="45" borderId="74" xfId="0" applyFont="1" applyFill="1" applyBorder="1" applyAlignment="1">
      <alignment horizontal="left" vertical="center" wrapText="1"/>
    </xf>
    <xf numFmtId="0" fontId="8" fillId="45" borderId="68" xfId="0" applyFont="1" applyFill="1" applyBorder="1" applyAlignment="1">
      <alignment horizontal="left" vertical="center" wrapText="1"/>
    </xf>
    <xf numFmtId="197" fontId="6" fillId="40" borderId="11" xfId="50" applyNumberFormat="1" applyFont="1" applyFill="1" applyBorder="1" applyAlignment="1" applyProtection="1">
      <alignment horizontal="center" textRotation="90" wrapText="1"/>
      <protection locked="0"/>
    </xf>
    <xf numFmtId="197" fontId="6" fillId="40" borderId="12" xfId="50" applyNumberFormat="1" applyFont="1" applyFill="1" applyBorder="1" applyAlignment="1" applyProtection="1">
      <alignment horizontal="center" textRotation="90" wrapText="1"/>
      <protection locked="0"/>
    </xf>
    <xf numFmtId="0" fontId="6" fillId="36" borderId="13" xfId="0" applyFont="1" applyFill="1" applyBorder="1" applyAlignment="1">
      <alignment horizontal="center" vertical="center" wrapText="1"/>
    </xf>
    <xf numFmtId="0" fontId="6" fillId="36" borderId="42" xfId="0"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36" borderId="11" xfId="0" applyFont="1" applyFill="1" applyBorder="1" applyAlignment="1">
      <alignment horizontal="center" vertical="center" textRotation="255" wrapText="1"/>
    </xf>
    <xf numFmtId="0" fontId="6" fillId="36" borderId="12" xfId="0" applyFont="1" applyFill="1" applyBorder="1" applyAlignment="1">
      <alignment horizontal="center" vertical="center" textRotation="255" wrapText="1"/>
    </xf>
    <xf numFmtId="0" fontId="6" fillId="37" borderId="10" xfId="0" applyFont="1" applyFill="1" applyBorder="1" applyAlignment="1" applyProtection="1">
      <alignment horizontal="center" vertical="center" wrapText="1"/>
      <protection locked="0"/>
    </xf>
    <xf numFmtId="0" fontId="10" fillId="0" borderId="2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6" fillId="0" borderId="18" xfId="0" applyFont="1" applyBorder="1" applyAlignment="1">
      <alignment horizontal="center" vertical="center" wrapText="1"/>
    </xf>
    <xf numFmtId="0" fontId="8" fillId="37" borderId="18" xfId="0" applyFont="1" applyFill="1" applyBorder="1" applyAlignment="1" applyProtection="1">
      <alignment horizontal="center" vertical="center" textRotation="90" wrapText="1"/>
      <protection locked="0"/>
    </xf>
    <xf numFmtId="0" fontId="8" fillId="37" borderId="23" xfId="0" applyFont="1" applyFill="1" applyBorder="1" applyAlignment="1" applyProtection="1">
      <alignment horizontal="center" vertical="center" textRotation="90" wrapText="1"/>
      <protection locked="0"/>
    </xf>
    <xf numFmtId="0" fontId="8" fillId="37" borderId="12" xfId="0" applyFont="1" applyFill="1" applyBorder="1" applyAlignment="1" applyProtection="1">
      <alignment horizontal="center" vertical="center" textRotation="90" wrapText="1"/>
      <protection locked="0"/>
    </xf>
    <xf numFmtId="3" fontId="6" fillId="0" borderId="18" xfId="0" applyNumberFormat="1" applyFont="1" applyFill="1" applyBorder="1" applyAlignment="1" applyProtection="1">
      <alignment horizontal="center" vertical="center" wrapText="1"/>
      <protection locked="0"/>
    </xf>
    <xf numFmtId="3" fontId="6" fillId="0" borderId="23" xfId="0" applyNumberFormat="1" applyFont="1" applyFill="1" applyBorder="1" applyAlignment="1" applyProtection="1">
      <alignment horizontal="center" vertical="center" wrapText="1"/>
      <protection locked="0"/>
    </xf>
    <xf numFmtId="3" fontId="6" fillId="0" borderId="26" xfId="0"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12" xfId="0" applyFont="1" applyBorder="1" applyAlignment="1">
      <alignment horizontal="center" vertical="center" wrapText="1"/>
    </xf>
    <xf numFmtId="0" fontId="10"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6" borderId="10" xfId="0" applyFont="1" applyFill="1" applyBorder="1" applyAlignment="1">
      <alignment horizontal="center" vertical="center"/>
    </xf>
    <xf numFmtId="0" fontId="7" fillId="2" borderId="67" xfId="0" applyFont="1" applyFill="1" applyBorder="1" applyAlignment="1">
      <alignment horizontal="center"/>
    </xf>
    <xf numFmtId="0" fontId="7" fillId="2" borderId="74" xfId="0" applyFont="1" applyFill="1" applyBorder="1" applyAlignment="1">
      <alignment horizontal="center"/>
    </xf>
    <xf numFmtId="0" fontId="7" fillId="2" borderId="70" xfId="0" applyFont="1" applyFill="1" applyBorder="1" applyAlignment="1">
      <alignment horizontal="center"/>
    </xf>
    <xf numFmtId="3" fontId="6" fillId="18" borderId="30" xfId="0" applyNumberFormat="1" applyFont="1" applyFill="1" applyBorder="1" applyAlignment="1">
      <alignment horizontal="center" vertical="center" wrapText="1"/>
    </xf>
    <xf numFmtId="3" fontId="6" fillId="18" borderId="60" xfId="0" applyNumberFormat="1" applyFont="1" applyFill="1" applyBorder="1" applyAlignment="1">
      <alignment horizontal="center" vertical="center" wrapText="1"/>
    </xf>
    <xf numFmtId="3" fontId="6" fillId="18" borderId="61" xfId="0" applyNumberFormat="1" applyFont="1" applyFill="1" applyBorder="1" applyAlignment="1">
      <alignment horizontal="center" vertical="center" wrapText="1"/>
    </xf>
    <xf numFmtId="0" fontId="6" fillId="37" borderId="10" xfId="0" applyFont="1" applyFill="1" applyBorder="1" applyAlignment="1" applyProtection="1">
      <alignment horizontal="center" vertical="center" textRotation="90" wrapText="1"/>
      <protection locked="0"/>
    </xf>
    <xf numFmtId="0" fontId="6" fillId="45" borderId="51" xfId="0" applyFont="1" applyFill="1" applyBorder="1" applyAlignment="1">
      <alignment horizontal="center" vertical="center" wrapText="1"/>
    </xf>
    <xf numFmtId="0" fontId="6" fillId="45" borderId="6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2" xfId="0" applyFont="1" applyFill="1" applyBorder="1" applyAlignment="1">
      <alignment horizontal="center" vertical="center" wrapText="1"/>
    </xf>
    <xf numFmtId="9" fontId="6" fillId="0" borderId="33" xfId="0" applyNumberFormat="1" applyFont="1" applyBorder="1" applyAlignment="1">
      <alignment horizontal="center" vertical="center" wrapText="1"/>
    </xf>
    <xf numFmtId="9" fontId="6" fillId="0" borderId="58" xfId="0" applyNumberFormat="1" applyFont="1" applyBorder="1" applyAlignment="1">
      <alignment horizontal="center" vertical="center" wrapText="1"/>
    </xf>
    <xf numFmtId="0" fontId="6" fillId="0" borderId="10" xfId="0" applyFont="1" applyFill="1" applyBorder="1" applyAlignment="1">
      <alignment horizontal="center"/>
    </xf>
    <xf numFmtId="0" fontId="6" fillId="36" borderId="64" xfId="0" applyFont="1" applyFill="1" applyBorder="1" applyAlignment="1">
      <alignment horizontal="center" vertical="center" wrapText="1"/>
    </xf>
    <xf numFmtId="0" fontId="6" fillId="36" borderId="40" xfId="0" applyFont="1" applyFill="1" applyBorder="1" applyAlignment="1">
      <alignment horizontal="center" vertical="center" wrapText="1"/>
    </xf>
    <xf numFmtId="0" fontId="6" fillId="36" borderId="65" xfId="0" applyFont="1" applyFill="1" applyBorder="1" applyAlignment="1">
      <alignment horizontal="center" vertical="center" wrapText="1"/>
    </xf>
    <xf numFmtId="0" fontId="6" fillId="34" borderId="10" xfId="0" applyFont="1" applyFill="1" applyBorder="1" applyAlignment="1">
      <alignment horizontal="center" vertical="center" textRotation="90" wrapText="1"/>
    </xf>
    <xf numFmtId="197" fontId="6" fillId="34" borderId="10" xfId="50" applyNumberFormat="1" applyFont="1" applyFill="1" applyBorder="1" applyAlignment="1" applyProtection="1">
      <alignment horizontal="center" vertical="center" textRotation="90" wrapText="1"/>
      <protection locked="0"/>
    </xf>
    <xf numFmtId="3" fontId="6" fillId="34" borderId="10" xfId="0" applyNumberFormat="1" applyFont="1" applyFill="1" applyBorder="1" applyAlignment="1" applyProtection="1">
      <alignment horizontal="center" vertical="center" textRotation="90" wrapText="1"/>
      <protection locked="0"/>
    </xf>
    <xf numFmtId="0" fontId="6" fillId="34" borderId="10" xfId="0" applyFont="1" applyFill="1" applyBorder="1" applyAlignment="1" applyProtection="1">
      <alignment horizontal="center" vertical="center" textRotation="90" wrapText="1"/>
      <protection locked="0"/>
    </xf>
    <xf numFmtId="0" fontId="12" fillId="34" borderId="10" xfId="0" applyFont="1" applyFill="1" applyBorder="1" applyAlignment="1">
      <alignment horizontal="center" vertical="center" wrapText="1"/>
    </xf>
    <xf numFmtId="9" fontId="6" fillId="43" borderId="10" xfId="0" applyNumberFormat="1" applyFont="1" applyFill="1" applyBorder="1" applyAlignment="1" applyProtection="1">
      <alignment horizontal="center" vertical="center" wrapText="1"/>
      <protection locked="0"/>
    </xf>
    <xf numFmtId="9" fontId="6" fillId="34" borderId="10" xfId="0" applyNumberFormat="1" applyFont="1" applyFill="1" applyBorder="1" applyAlignment="1">
      <alignment horizontal="center" vertical="center" wrapText="1"/>
    </xf>
    <xf numFmtId="0" fontId="6" fillId="45" borderId="12" xfId="0" applyFont="1" applyFill="1" applyBorder="1" applyAlignment="1" applyProtection="1">
      <alignment horizontal="left" vertical="center" wrapText="1"/>
      <protection locked="0"/>
    </xf>
    <xf numFmtId="0" fontId="6" fillId="36" borderId="48"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36" borderId="31" xfId="0" applyFont="1" applyFill="1" applyBorder="1" applyAlignment="1" applyProtection="1">
      <alignment horizontal="center" vertical="center" textRotation="90" wrapText="1"/>
      <protection locked="0"/>
    </xf>
    <xf numFmtId="0" fontId="6" fillId="36" borderId="49" xfId="0" applyFont="1" applyFill="1" applyBorder="1" applyAlignment="1">
      <alignment horizontal="center" vertical="center" textRotation="90" wrapText="1"/>
    </xf>
    <xf numFmtId="0" fontId="6" fillId="36" borderId="78" xfId="0" applyFont="1" applyFill="1" applyBorder="1" applyAlignment="1">
      <alignment horizontal="center" vertical="center" textRotation="90" wrapText="1"/>
    </xf>
    <xf numFmtId="0" fontId="6" fillId="0" borderId="48"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12" xfId="0" applyFont="1" applyFill="1" applyBorder="1" applyAlignment="1">
      <alignment horizontal="center" vertical="center" wrapText="1"/>
    </xf>
    <xf numFmtId="3" fontId="6" fillId="35" borderId="29" xfId="0" applyNumberFormat="1" applyFont="1" applyFill="1" applyBorder="1" applyAlignment="1" applyProtection="1">
      <alignment horizontal="center" vertical="center" textRotation="90" wrapText="1"/>
      <protection/>
    </xf>
    <xf numFmtId="3" fontId="6" fillId="35" borderId="50" xfId="0" applyNumberFormat="1" applyFont="1" applyFill="1" applyBorder="1" applyAlignment="1" applyProtection="1">
      <alignment horizontal="center" vertical="center" textRotation="90" wrapText="1"/>
      <protection/>
    </xf>
    <xf numFmtId="0" fontId="92" fillId="0" borderId="10" xfId="0" applyFont="1" applyBorder="1" applyAlignment="1">
      <alignment horizontal="center" vertical="center"/>
    </xf>
    <xf numFmtId="0" fontId="7" fillId="2" borderId="23" xfId="0" applyFont="1" applyFill="1" applyBorder="1" applyAlignment="1">
      <alignment horizontal="center"/>
    </xf>
    <xf numFmtId="0" fontId="12" fillId="17" borderId="79" xfId="0" applyFont="1" applyFill="1" applyBorder="1" applyAlignment="1">
      <alignment horizontal="center" vertical="center" wrapText="1"/>
    </xf>
    <xf numFmtId="0" fontId="12" fillId="17" borderId="80" xfId="0" applyFont="1" applyFill="1" applyBorder="1" applyAlignment="1">
      <alignment horizontal="center" vertical="center" wrapText="1"/>
    </xf>
    <xf numFmtId="0" fontId="92" fillId="0" borderId="13" xfId="0" applyFont="1" applyBorder="1" applyAlignment="1">
      <alignment horizontal="center" vertical="center"/>
    </xf>
    <xf numFmtId="0" fontId="92" fillId="0" borderId="50" xfId="0" applyFont="1" applyBorder="1" applyAlignment="1">
      <alignment horizontal="center" vertical="center"/>
    </xf>
    <xf numFmtId="3" fontId="6" fillId="35" borderId="35" xfId="0" applyNumberFormat="1" applyFont="1" applyFill="1" applyBorder="1" applyAlignment="1" applyProtection="1">
      <alignment horizontal="center" vertical="center" textRotation="90" wrapText="1"/>
      <protection/>
    </xf>
    <xf numFmtId="0" fontId="12" fillId="0" borderId="11" xfId="0" applyNumberFormat="1" applyFont="1" applyFill="1" applyBorder="1" applyAlignment="1">
      <alignment horizontal="center" wrapText="1"/>
    </xf>
    <xf numFmtId="0" fontId="12" fillId="0" borderId="23" xfId="0" applyNumberFormat="1" applyFont="1" applyFill="1" applyBorder="1" applyAlignment="1">
      <alignment horizontal="center" wrapText="1"/>
    </xf>
    <xf numFmtId="0" fontId="12" fillId="0" borderId="12" xfId="0" applyNumberFormat="1" applyFont="1" applyFill="1" applyBorder="1" applyAlignment="1">
      <alignment horizontal="center" wrapText="1"/>
    </xf>
    <xf numFmtId="0" fontId="12" fillId="17" borderId="11" xfId="0" applyFont="1" applyFill="1" applyBorder="1" applyAlignment="1">
      <alignment horizontal="center" vertical="center" wrapText="1"/>
    </xf>
    <xf numFmtId="0" fontId="12" fillId="17" borderId="23" xfId="0" applyFont="1" applyFill="1" applyBorder="1" applyAlignment="1">
      <alignment horizontal="center" vertical="center" wrapText="1"/>
    </xf>
    <xf numFmtId="0" fontId="92" fillId="0" borderId="11" xfId="0" applyFont="1" applyBorder="1" applyAlignment="1">
      <alignment horizontal="center" wrapText="1"/>
    </xf>
    <xf numFmtId="0" fontId="92" fillId="0" borderId="23" xfId="0" applyFont="1" applyBorder="1" applyAlignment="1">
      <alignment horizontal="center" wrapText="1"/>
    </xf>
    <xf numFmtId="0" fontId="12" fillId="17" borderId="10" xfId="0" applyNumberFormat="1" applyFont="1" applyFill="1" applyBorder="1" applyAlignment="1">
      <alignment horizontal="center" vertical="center" wrapText="1"/>
    </xf>
    <xf numFmtId="0" fontId="12" fillId="34" borderId="11" xfId="0" applyNumberFormat="1" applyFont="1" applyFill="1" applyBorder="1" applyAlignment="1">
      <alignment horizontal="center" vertical="center" wrapText="1"/>
    </xf>
    <xf numFmtId="0" fontId="12" fillId="34" borderId="12" xfId="0" applyNumberFormat="1" applyFont="1" applyFill="1" applyBorder="1" applyAlignment="1">
      <alignment horizontal="center" vertical="center" wrapText="1"/>
    </xf>
    <xf numFmtId="0" fontId="92" fillId="0" borderId="11" xfId="0" applyFont="1" applyBorder="1" applyAlignment="1">
      <alignment horizontal="center" vertical="center" wrapText="1"/>
    </xf>
    <xf numFmtId="0" fontId="92" fillId="0" borderId="23" xfId="0" applyFont="1" applyBorder="1" applyAlignment="1">
      <alignment horizontal="center" vertical="center" wrapText="1"/>
    </xf>
    <xf numFmtId="0" fontId="92" fillId="0" borderId="12" xfId="0" applyFont="1" applyBorder="1" applyAlignment="1">
      <alignment horizontal="center" vertical="center" wrapText="1"/>
    </xf>
    <xf numFmtId="0" fontId="12" fillId="34" borderId="23" xfId="0" applyNumberFormat="1"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90" fillId="0" borderId="11" xfId="0" applyFont="1" applyBorder="1" applyAlignment="1">
      <alignment horizontal="center"/>
    </xf>
    <xf numFmtId="0" fontId="90" fillId="0" borderId="23" xfId="0" applyFont="1" applyBorder="1" applyAlignment="1">
      <alignment horizontal="center"/>
    </xf>
    <xf numFmtId="0" fontId="90" fillId="0" borderId="12" xfId="0" applyFont="1" applyBorder="1" applyAlignment="1">
      <alignment horizontal="center"/>
    </xf>
    <xf numFmtId="0" fontId="90" fillId="0" borderId="10" xfId="0" applyFont="1" applyBorder="1" applyAlignment="1">
      <alignment horizontal="center"/>
    </xf>
    <xf numFmtId="0" fontId="90" fillId="0" borderId="11" xfId="0" applyFont="1" applyBorder="1" applyAlignment="1">
      <alignment horizontal="center" vertical="center"/>
    </xf>
    <xf numFmtId="0" fontId="90" fillId="0" borderId="23" xfId="0" applyFont="1" applyBorder="1" applyAlignment="1">
      <alignment horizontal="center" vertical="center"/>
    </xf>
    <xf numFmtId="0" fontId="90" fillId="0" borderId="12" xfId="0" applyFont="1" applyBorder="1" applyAlignment="1">
      <alignment horizontal="center" vertical="center"/>
    </xf>
    <xf numFmtId="0" fontId="90" fillId="34" borderId="11" xfId="0" applyFont="1" applyFill="1" applyBorder="1" applyAlignment="1">
      <alignment horizontal="center" vertical="center"/>
    </xf>
    <xf numFmtId="0" fontId="90" fillId="34" borderId="23" xfId="0" applyFont="1" applyFill="1" applyBorder="1" applyAlignment="1">
      <alignment horizontal="center" vertical="center"/>
    </xf>
    <xf numFmtId="0" fontId="90" fillId="34" borderId="12" xfId="0" applyFont="1" applyFill="1" applyBorder="1" applyAlignment="1">
      <alignment horizontal="center" vertical="center"/>
    </xf>
    <xf numFmtId="0" fontId="11" fillId="17" borderId="11" xfId="0" applyFont="1" applyFill="1" applyBorder="1" applyAlignment="1">
      <alignment horizontal="center" vertical="center" wrapText="1"/>
    </xf>
    <xf numFmtId="0" fontId="11" fillId="17" borderId="23"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6" fillId="17" borderId="11" xfId="0" applyFont="1" applyFill="1" applyBorder="1" applyAlignment="1">
      <alignment horizontal="center" vertical="center" wrapText="1"/>
    </xf>
    <xf numFmtId="0" fontId="6" fillId="17" borderId="23" xfId="0" applyFont="1" applyFill="1" applyBorder="1" applyAlignment="1">
      <alignment horizontal="center" vertical="center" wrapText="1"/>
    </xf>
    <xf numFmtId="0" fontId="6" fillId="17" borderId="12" xfId="0" applyFont="1" applyFill="1" applyBorder="1" applyAlignment="1">
      <alignment horizontal="center" vertical="center" wrapText="1"/>
    </xf>
    <xf numFmtId="0" fontId="12" fillId="34" borderId="33" xfId="0" applyNumberFormat="1" applyFont="1" applyFill="1" applyBorder="1" applyAlignment="1">
      <alignment horizontal="center" vertical="center" wrapText="1"/>
    </xf>
    <xf numFmtId="0" fontId="12" fillId="34" borderId="58" xfId="0" applyNumberFormat="1" applyFont="1" applyFill="1" applyBorder="1" applyAlignment="1">
      <alignment horizontal="center" vertical="center" wrapText="1"/>
    </xf>
    <xf numFmtId="0" fontId="12" fillId="34" borderId="81" xfId="0" applyNumberFormat="1" applyFont="1" applyFill="1" applyBorder="1" applyAlignment="1">
      <alignment horizontal="center" vertical="center" wrapText="1"/>
    </xf>
    <xf numFmtId="0" fontId="25" fillId="0" borderId="82" xfId="0" applyNumberFormat="1" applyFont="1" applyFill="1" applyBorder="1" applyAlignment="1">
      <alignment horizontal="center" vertical="center" wrapText="1"/>
    </xf>
    <xf numFmtId="0" fontId="25" fillId="0" borderId="83" xfId="0" applyNumberFormat="1" applyFont="1" applyFill="1" applyBorder="1" applyAlignment="1">
      <alignment horizontal="center" vertical="center" wrapText="1"/>
    </xf>
    <xf numFmtId="0" fontId="25" fillId="0" borderId="84" xfId="0" applyNumberFormat="1" applyFont="1" applyFill="1" applyBorder="1" applyAlignment="1">
      <alignment horizontal="center" vertical="center" wrapText="1"/>
    </xf>
    <xf numFmtId="0" fontId="6" fillId="17" borderId="10" xfId="0" applyFont="1" applyFill="1" applyBorder="1" applyAlignment="1">
      <alignment horizontal="center" vertical="center" wrapText="1"/>
    </xf>
    <xf numFmtId="0" fontId="25" fillId="40" borderId="11" xfId="0" applyNumberFormat="1" applyFont="1" applyFill="1" applyBorder="1" applyAlignment="1">
      <alignment horizontal="center" vertical="center" wrapText="1"/>
    </xf>
    <xf numFmtId="0" fontId="25" fillId="40" borderId="23" xfId="0" applyNumberFormat="1" applyFont="1" applyFill="1" applyBorder="1" applyAlignment="1">
      <alignment horizontal="center" vertical="center" wrapText="1"/>
    </xf>
    <xf numFmtId="0" fontId="25" fillId="40" borderId="12"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36" borderId="11" xfId="0" applyFont="1" applyFill="1" applyBorder="1" applyAlignment="1">
      <alignment horizontal="center" vertical="center"/>
    </xf>
    <xf numFmtId="0" fontId="6" fillId="36" borderId="12" xfId="0" applyFont="1" applyFill="1" applyBorder="1" applyAlignment="1">
      <alignment horizontal="center" vertical="center"/>
    </xf>
    <xf numFmtId="0" fontId="12" fillId="0" borderId="23" xfId="0" applyFont="1" applyFill="1" applyBorder="1" applyAlignment="1">
      <alignment horizontal="center" vertical="center" wrapText="1"/>
    </xf>
    <xf numFmtId="9" fontId="6" fillId="0" borderId="11" xfId="0" applyNumberFormat="1" applyFont="1" applyBorder="1" applyAlignment="1">
      <alignment horizontal="center" vertical="center" wrapText="1"/>
    </xf>
    <xf numFmtId="9" fontId="6" fillId="0" borderId="23" xfId="0" applyNumberFormat="1" applyFont="1" applyBorder="1" applyAlignment="1">
      <alignment horizontal="center" vertical="center" wrapText="1"/>
    </xf>
    <xf numFmtId="9" fontId="6" fillId="0" borderId="12"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84" fillId="0" borderId="11" xfId="0" applyFont="1" applyBorder="1" applyAlignment="1">
      <alignment horizontal="center" vertical="center" wrapText="1"/>
    </xf>
    <xf numFmtId="0" fontId="84" fillId="0" borderId="10" xfId="0" applyFont="1" applyBorder="1" applyAlignment="1">
      <alignment horizontal="center" vertical="center" wrapText="1"/>
    </xf>
    <xf numFmtId="0" fontId="6" fillId="36" borderId="10" xfId="0"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textRotation="90" wrapText="1"/>
      <protection locked="0"/>
    </xf>
    <xf numFmtId="3" fontId="2" fillId="0" borderId="12" xfId="0" applyNumberFormat="1" applyFont="1" applyFill="1" applyBorder="1" applyAlignment="1" applyProtection="1">
      <alignment horizontal="center" vertical="center" textRotation="90" wrapText="1"/>
      <protection locked="0"/>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 fillId="37" borderId="11" xfId="0" applyFont="1" applyFill="1" applyBorder="1" applyAlignment="1" applyProtection="1">
      <alignment horizontal="center" vertical="center" wrapText="1"/>
      <protection locked="0"/>
    </xf>
    <xf numFmtId="0" fontId="2" fillId="37" borderId="12" xfId="0" applyFont="1" applyFill="1" applyBorder="1" applyAlignment="1" applyProtection="1">
      <alignment horizontal="center" vertical="center" wrapText="1"/>
      <protection locked="0"/>
    </xf>
    <xf numFmtId="0" fontId="2" fillId="35" borderId="31" xfId="0" applyFont="1" applyFill="1" applyBorder="1" applyAlignment="1" applyProtection="1">
      <alignment horizontal="center" vertical="center" textRotation="90" wrapText="1"/>
      <protection/>
    </xf>
    <xf numFmtId="10" fontId="2" fillId="35" borderId="31" xfId="0" applyNumberFormat="1" applyFont="1" applyFill="1" applyBorder="1" applyAlignment="1" applyProtection="1">
      <alignment horizontal="center" vertical="center" textRotation="90" wrapText="1"/>
      <protection/>
    </xf>
    <xf numFmtId="0" fontId="2" fillId="35" borderId="49" xfId="0" applyFont="1" applyFill="1" applyBorder="1" applyAlignment="1" applyProtection="1">
      <alignment horizontal="center" vertical="center" textRotation="90" wrapText="1"/>
      <protection/>
    </xf>
    <xf numFmtId="0" fontId="2" fillId="35" borderId="24" xfId="0" applyFont="1" applyFill="1" applyBorder="1" applyAlignment="1" applyProtection="1">
      <alignment horizontal="center" vertical="center" textRotation="90" wrapText="1"/>
      <protection/>
    </xf>
    <xf numFmtId="3" fontId="2" fillId="18" borderId="27" xfId="0" applyNumberFormat="1" applyFont="1" applyFill="1" applyBorder="1" applyAlignment="1">
      <alignment horizontal="center" vertical="center" wrapText="1"/>
    </xf>
    <xf numFmtId="0" fontId="2" fillId="0" borderId="62" xfId="0" applyFont="1" applyFill="1" applyBorder="1" applyAlignment="1">
      <alignment horizontal="center"/>
    </xf>
    <xf numFmtId="0" fontId="2" fillId="0" borderId="0" xfId="0" applyFont="1" applyFill="1" applyBorder="1" applyAlignment="1">
      <alignment horizontal="center"/>
    </xf>
    <xf numFmtId="0" fontId="2" fillId="0" borderId="63" xfId="0" applyFont="1" applyFill="1" applyBorder="1" applyAlignment="1">
      <alignment horizontal="center"/>
    </xf>
    <xf numFmtId="0" fontId="88" fillId="0" borderId="10" xfId="0" applyFont="1" applyBorder="1" applyAlignment="1">
      <alignment horizontal="center" vertical="center" wrapText="1"/>
    </xf>
    <xf numFmtId="49" fontId="2" fillId="0" borderId="11" xfId="0" applyNumberFormat="1" applyFont="1" applyBorder="1" applyAlignment="1">
      <alignment horizontal="center" vertical="center" textRotation="90" wrapText="1"/>
    </xf>
    <xf numFmtId="49" fontId="2" fillId="0" borderId="23" xfId="0" applyNumberFormat="1" applyFont="1" applyBorder="1" applyAlignment="1">
      <alignment horizontal="center" vertical="center" textRotation="90"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85" fillId="0" borderId="11" xfId="0" applyFont="1" applyBorder="1" applyAlignment="1">
      <alignment horizontal="center" vertical="center" wrapText="1"/>
    </xf>
    <xf numFmtId="0" fontId="85" fillId="0" borderId="12" xfId="0" applyFont="1" applyBorder="1" applyAlignment="1">
      <alignment horizontal="center" vertical="center" wrapText="1"/>
    </xf>
    <xf numFmtId="3" fontId="7" fillId="33" borderId="31" xfId="0" applyNumberFormat="1" applyFont="1" applyFill="1" applyBorder="1" applyAlignment="1" applyProtection="1">
      <alignment horizontal="center" vertical="center" wrapText="1"/>
      <protection/>
    </xf>
    <xf numFmtId="3" fontId="2" fillId="35" borderId="31" xfId="0" applyNumberFormat="1" applyFont="1" applyFill="1" applyBorder="1" applyAlignment="1" applyProtection="1">
      <alignment horizontal="center" vertical="center" textRotation="90" wrapText="1"/>
      <protection/>
    </xf>
    <xf numFmtId="0" fontId="7" fillId="18" borderId="31" xfId="0" applyFont="1" applyFill="1" applyBorder="1" applyAlignment="1">
      <alignment horizontal="center" vertical="center" textRotation="90" wrapText="1"/>
    </xf>
    <xf numFmtId="0" fontId="2" fillId="18" borderId="48" xfId="0" applyFont="1" applyFill="1" applyBorder="1" applyAlignment="1">
      <alignment horizontal="center" vertical="center"/>
    </xf>
    <xf numFmtId="0" fontId="2" fillId="18" borderId="32" xfId="0" applyFont="1" applyFill="1" applyBorder="1" applyAlignment="1">
      <alignment horizontal="center" vertical="center"/>
    </xf>
    <xf numFmtId="196" fontId="7" fillId="18" borderId="31" xfId="0" applyNumberFormat="1" applyFont="1" applyFill="1" applyBorder="1" applyAlignment="1">
      <alignment horizontal="center" vertical="center" wrapText="1"/>
    </xf>
    <xf numFmtId="0" fontId="7" fillId="18" borderId="31" xfId="0" applyFont="1" applyFill="1" applyBorder="1" applyAlignment="1" applyProtection="1">
      <alignment horizontal="center" vertical="center" wrapText="1"/>
      <protection locked="0"/>
    </xf>
    <xf numFmtId="4" fontId="7" fillId="18" borderId="31" xfId="0" applyNumberFormat="1" applyFont="1" applyFill="1" applyBorder="1" applyAlignment="1" applyProtection="1">
      <alignment horizontal="center" vertical="center" textRotation="90" wrapText="1"/>
      <protection/>
    </xf>
    <xf numFmtId="0" fontId="7" fillId="18" borderId="31" xfId="0" applyFont="1" applyFill="1" applyBorder="1" applyAlignment="1" applyProtection="1">
      <alignment horizontal="center" vertical="center" textRotation="90" wrapText="1"/>
      <protection/>
    </xf>
    <xf numFmtId="0" fontId="7" fillId="45" borderId="67" xfId="0" applyFont="1" applyFill="1" applyBorder="1" applyAlignment="1">
      <alignment horizontal="left" vertical="center" wrapText="1"/>
    </xf>
    <xf numFmtId="0" fontId="7" fillId="45" borderId="74" xfId="0" applyFont="1" applyFill="1" applyBorder="1" applyAlignment="1">
      <alignment horizontal="left" vertical="center" wrapText="1"/>
    </xf>
    <xf numFmtId="0" fontId="7" fillId="45" borderId="68" xfId="0" applyFont="1" applyFill="1" applyBorder="1" applyAlignment="1">
      <alignment horizontal="left" vertical="center" wrapText="1"/>
    </xf>
    <xf numFmtId="0" fontId="7" fillId="45" borderId="69" xfId="0" applyFont="1" applyFill="1" applyBorder="1" applyAlignment="1" applyProtection="1">
      <alignment horizontal="left" vertical="center" wrapText="1"/>
      <protection locked="0"/>
    </xf>
    <xf numFmtId="0" fontId="7" fillId="45" borderId="74" xfId="0" applyFont="1" applyFill="1" applyBorder="1" applyAlignment="1" applyProtection="1">
      <alignment horizontal="left" vertical="center" wrapText="1"/>
      <protection locked="0"/>
    </xf>
    <xf numFmtId="0" fontId="7" fillId="45" borderId="68" xfId="0" applyFont="1" applyFill="1" applyBorder="1" applyAlignment="1" applyProtection="1">
      <alignment horizontal="left" vertical="center" wrapText="1"/>
      <protection locked="0"/>
    </xf>
    <xf numFmtId="0" fontId="2" fillId="45" borderId="69" xfId="0" applyFont="1" applyFill="1" applyBorder="1" applyAlignment="1" applyProtection="1">
      <alignment horizontal="left" vertical="center" wrapText="1"/>
      <protection locked="0"/>
    </xf>
    <xf numFmtId="0" fontId="2" fillId="45" borderId="74" xfId="0" applyFont="1" applyFill="1" applyBorder="1" applyAlignment="1" applyProtection="1">
      <alignment horizontal="left" vertical="center" wrapText="1"/>
      <protection locked="0"/>
    </xf>
    <xf numFmtId="0" fontId="2" fillId="45" borderId="70" xfId="0" applyFont="1" applyFill="1" applyBorder="1" applyAlignment="1" applyProtection="1">
      <alignment horizontal="left" vertical="center" wrapText="1"/>
      <protection locked="0"/>
    </xf>
    <xf numFmtId="0" fontId="2" fillId="45" borderId="85" xfId="0" applyFont="1" applyFill="1" applyBorder="1" applyAlignment="1">
      <alignment horizontal="left" vertical="center" wrapText="1"/>
    </xf>
    <xf numFmtId="0" fontId="2" fillId="45" borderId="86" xfId="0" applyFont="1" applyFill="1" applyBorder="1" applyAlignment="1">
      <alignment horizontal="left" vertical="center" wrapText="1"/>
    </xf>
    <xf numFmtId="0" fontId="2" fillId="45" borderId="45" xfId="0" applyFont="1" applyFill="1" applyBorder="1" applyAlignment="1">
      <alignment horizontal="left" vertical="center" wrapText="1"/>
    </xf>
    <xf numFmtId="0" fontId="7" fillId="45" borderId="33" xfId="0" applyFont="1" applyFill="1" applyBorder="1" applyAlignment="1">
      <alignment horizontal="left" vertical="center" wrapText="1"/>
    </xf>
    <xf numFmtId="0" fontId="7" fillId="45" borderId="86" xfId="0" applyFont="1" applyFill="1" applyBorder="1" applyAlignment="1">
      <alignment horizontal="left" vertical="center" wrapText="1"/>
    </xf>
    <xf numFmtId="0" fontId="7" fillId="45" borderId="45" xfId="0" applyFont="1" applyFill="1" applyBorder="1" applyAlignment="1">
      <alignment horizontal="left" vertical="center" wrapText="1"/>
    </xf>
    <xf numFmtId="3" fontId="7" fillId="45" borderId="58" xfId="0" applyNumberFormat="1" applyFont="1" applyFill="1" applyBorder="1" applyAlignment="1" applyProtection="1">
      <alignment horizontal="center" vertical="center" wrapText="1"/>
      <protection/>
    </xf>
    <xf numFmtId="3" fontId="7" fillId="45" borderId="0" xfId="0" applyNumberFormat="1" applyFont="1" applyFill="1" applyBorder="1" applyAlignment="1" applyProtection="1">
      <alignment horizontal="center" vertical="center" wrapText="1"/>
      <protection/>
    </xf>
    <xf numFmtId="3" fontId="7" fillId="45" borderId="22" xfId="0" applyNumberFormat="1" applyFont="1" applyFill="1" applyBorder="1" applyAlignment="1" applyProtection="1">
      <alignment horizontal="center" vertical="center" wrapText="1"/>
      <protection/>
    </xf>
    <xf numFmtId="0" fontId="7" fillId="45" borderId="58" xfId="0" applyFont="1" applyFill="1" applyBorder="1" applyAlignment="1">
      <alignment horizontal="center" vertical="center" wrapText="1"/>
    </xf>
    <xf numFmtId="0" fontId="7" fillId="45" borderId="0" xfId="0" applyFont="1" applyFill="1" applyBorder="1" applyAlignment="1">
      <alignment horizontal="center" vertical="center" wrapText="1"/>
    </xf>
    <xf numFmtId="0" fontId="7" fillId="45" borderId="63" xfId="0" applyFont="1" applyFill="1" applyBorder="1" applyAlignment="1">
      <alignment horizontal="center" vertical="center" wrapText="1"/>
    </xf>
    <xf numFmtId="0" fontId="88" fillId="0" borderId="11" xfId="0" applyFont="1" applyBorder="1" applyAlignment="1">
      <alignment horizontal="center" vertical="center" wrapText="1"/>
    </xf>
    <xf numFmtId="0" fontId="88" fillId="0" borderId="12" xfId="0" applyFont="1" applyBorder="1" applyAlignment="1">
      <alignment horizontal="center" vertical="center" wrapText="1"/>
    </xf>
    <xf numFmtId="49" fontId="2" fillId="0" borderId="12" xfId="0" applyNumberFormat="1" applyFont="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6" fillId="45" borderId="11" xfId="0" applyFont="1" applyFill="1" applyBorder="1" applyAlignment="1">
      <alignment horizontal="left" vertical="center" wrapText="1"/>
    </xf>
    <xf numFmtId="0" fontId="9" fillId="45" borderId="11" xfId="0" applyFont="1" applyFill="1" applyBorder="1" applyAlignment="1">
      <alignment horizontal="left" vertical="center" wrapText="1"/>
    </xf>
    <xf numFmtId="3" fontId="8" fillId="45" borderId="11" xfId="0" applyNumberFormat="1" applyFont="1" applyFill="1" applyBorder="1" applyAlignment="1" applyProtection="1">
      <alignment horizontal="center" vertical="center" wrapText="1"/>
      <protection/>
    </xf>
    <xf numFmtId="0" fontId="8" fillId="45" borderId="11" xfId="0" applyFont="1" applyFill="1" applyBorder="1" applyAlignment="1">
      <alignment horizontal="center" vertical="center" wrapText="1"/>
    </xf>
    <xf numFmtId="3" fontId="11" fillId="33" borderId="31" xfId="0" applyNumberFormat="1" applyFont="1" applyFill="1" applyBorder="1" applyAlignment="1" applyProtection="1">
      <alignment horizontal="center" vertical="center" wrapText="1"/>
      <protection/>
    </xf>
    <xf numFmtId="0" fontId="6" fillId="18" borderId="48" xfId="0" applyFont="1" applyFill="1" applyBorder="1" applyAlignment="1">
      <alignment horizontal="center" vertical="center" wrapText="1"/>
    </xf>
    <xf numFmtId="0" fontId="6" fillId="18" borderId="32" xfId="0" applyFont="1" applyFill="1" applyBorder="1" applyAlignment="1">
      <alignment horizontal="center" vertical="center" wrapText="1"/>
    </xf>
    <xf numFmtId="196" fontId="8" fillId="18" borderId="31" xfId="0" applyNumberFormat="1" applyFont="1" applyFill="1" applyBorder="1" applyAlignment="1">
      <alignment horizontal="center" vertical="center" wrapText="1"/>
    </xf>
    <xf numFmtId="0" fontId="8" fillId="18" borderId="31" xfId="0" applyFont="1" applyFill="1" applyBorder="1" applyAlignment="1" applyProtection="1">
      <alignment horizontal="center" vertical="center" wrapText="1"/>
      <protection locked="0"/>
    </xf>
    <xf numFmtId="4" fontId="11" fillId="18" borderId="31" xfId="0" applyNumberFormat="1" applyFont="1" applyFill="1" applyBorder="1" applyAlignment="1" applyProtection="1">
      <alignment horizontal="center" vertical="center" textRotation="90" wrapText="1"/>
      <protection/>
    </xf>
    <xf numFmtId="0" fontId="11" fillId="18" borderId="31" xfId="0" applyFont="1" applyFill="1" applyBorder="1" applyAlignment="1" applyProtection="1">
      <alignment horizontal="center" vertical="center" textRotation="90" wrapText="1"/>
      <protection/>
    </xf>
    <xf numFmtId="43" fontId="6" fillId="36" borderId="11" xfId="50" applyFont="1" applyFill="1" applyBorder="1" applyAlignment="1">
      <alignment horizontal="center" vertical="center" wrapText="1"/>
    </xf>
    <xf numFmtId="43" fontId="6" fillId="36" borderId="23" xfId="50" applyFont="1" applyFill="1" applyBorder="1" applyAlignment="1">
      <alignment horizontal="center" vertical="center" wrapText="1"/>
    </xf>
    <xf numFmtId="43" fontId="6" fillId="36" borderId="26" xfId="5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37" borderId="27" xfId="0" applyFont="1" applyFill="1" applyBorder="1" applyAlignment="1" applyProtection="1">
      <alignment horizontal="center" vertical="center" textRotation="90" wrapText="1"/>
      <protection locked="0"/>
    </xf>
    <xf numFmtId="0" fontId="6" fillId="35" borderId="31" xfId="0" applyFont="1" applyFill="1" applyBorder="1" applyAlignment="1" applyProtection="1">
      <alignment horizontal="center" vertical="center" textRotation="90" wrapText="1"/>
      <protection/>
    </xf>
    <xf numFmtId="10" fontId="6" fillId="35" borderId="31" xfId="0" applyNumberFormat="1" applyFont="1" applyFill="1" applyBorder="1" applyAlignment="1" applyProtection="1">
      <alignment horizontal="center" vertical="center" textRotation="90" wrapText="1"/>
      <protection/>
    </xf>
    <xf numFmtId="0" fontId="6" fillId="35" borderId="49" xfId="0" applyFont="1" applyFill="1" applyBorder="1" applyAlignment="1" applyProtection="1">
      <alignment horizontal="center" vertical="center" textRotation="90" wrapText="1"/>
      <protection/>
    </xf>
    <xf numFmtId="0" fontId="6" fillId="35" borderId="24" xfId="0" applyFont="1" applyFill="1" applyBorder="1" applyAlignment="1" applyProtection="1">
      <alignment horizontal="center" vertical="center" textRotation="90" wrapText="1"/>
      <protection/>
    </xf>
    <xf numFmtId="3" fontId="6" fillId="18" borderId="10" xfId="0" applyNumberFormat="1" applyFont="1" applyFill="1" applyBorder="1" applyAlignment="1">
      <alignment horizontal="left" vertical="center" wrapText="1"/>
    </xf>
    <xf numFmtId="3" fontId="6" fillId="35" borderId="31" xfId="0" applyNumberFormat="1" applyFont="1" applyFill="1" applyBorder="1" applyAlignment="1" applyProtection="1">
      <alignment horizontal="center" vertical="center" textRotation="90" wrapText="1"/>
      <protection/>
    </xf>
    <xf numFmtId="0" fontId="11" fillId="18" borderId="31" xfId="0" applyFont="1" applyFill="1" applyBorder="1" applyAlignment="1">
      <alignment horizontal="center" vertical="center" textRotation="90" wrapText="1"/>
    </xf>
    <xf numFmtId="0" fontId="6" fillId="36" borderId="24" xfId="0" applyFont="1" applyFill="1" applyBorder="1" applyAlignment="1" applyProtection="1">
      <alignment horizontal="center" vertical="center" textRotation="90" wrapText="1"/>
      <protection locked="0"/>
    </xf>
    <xf numFmtId="0" fontId="6" fillId="0" borderId="58"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9" fontId="6" fillId="36" borderId="58" xfId="0" applyNumberFormat="1" applyFont="1" applyFill="1" applyBorder="1" applyAlignment="1">
      <alignment horizontal="center" vertical="center" wrapText="1"/>
    </xf>
    <xf numFmtId="0" fontId="6" fillId="36" borderId="53" xfId="0" applyFont="1" applyFill="1" applyBorder="1" applyAlignment="1">
      <alignment horizontal="center" vertical="center" wrapText="1"/>
    </xf>
    <xf numFmtId="0" fontId="6" fillId="36" borderId="23" xfId="0" applyFont="1" applyFill="1" applyBorder="1" applyAlignment="1" applyProtection="1">
      <alignment horizontal="center" vertical="center" textRotation="90" wrapText="1"/>
      <protection locked="0"/>
    </xf>
    <xf numFmtId="196" fontId="6" fillId="0" borderId="10" xfId="0" applyNumberFormat="1" applyFont="1" applyFill="1" applyBorder="1" applyAlignment="1">
      <alignment horizontal="center" vertical="center" wrapText="1"/>
    </xf>
    <xf numFmtId="0" fontId="6" fillId="0" borderId="32" xfId="0" applyFont="1" applyBorder="1" applyAlignment="1">
      <alignment horizontal="center" vertical="center" wrapText="1"/>
    </xf>
    <xf numFmtId="196" fontId="6" fillId="0" borderId="45" xfId="0" applyNumberFormat="1" applyFont="1" applyFill="1" applyBorder="1" applyAlignment="1">
      <alignment horizontal="center" vertical="center" wrapText="1"/>
    </xf>
    <xf numFmtId="196" fontId="6" fillId="0" borderId="22" xfId="0" applyNumberFormat="1" applyFont="1" applyFill="1" applyBorder="1" applyAlignment="1">
      <alignment horizontal="center" vertical="center" wrapText="1"/>
    </xf>
    <xf numFmtId="0" fontId="8" fillId="45" borderId="87" xfId="0" applyFont="1" applyFill="1" applyBorder="1" applyAlignment="1">
      <alignment horizontal="left" vertical="center" wrapText="1"/>
    </xf>
    <xf numFmtId="0" fontId="6" fillId="45" borderId="88" xfId="0" applyFont="1" applyFill="1" applyBorder="1" applyAlignment="1" applyProtection="1">
      <alignment horizontal="left" vertical="center" wrapText="1"/>
      <protection locked="0"/>
    </xf>
    <xf numFmtId="0" fontId="6" fillId="45" borderId="89" xfId="0" applyFont="1" applyFill="1" applyBorder="1" applyAlignment="1">
      <alignment horizontal="left" vertical="center" wrapText="1"/>
    </xf>
    <xf numFmtId="0" fontId="6" fillId="41" borderId="11" xfId="0" applyFont="1" applyFill="1" applyBorder="1" applyAlignment="1" applyProtection="1">
      <alignment horizontal="center" vertical="center" wrapText="1"/>
      <protection locked="0"/>
    </xf>
    <xf numFmtId="0" fontId="6" fillId="41" borderId="12" xfId="0" applyFont="1" applyFill="1" applyBorder="1" applyAlignment="1" applyProtection="1">
      <alignment horizontal="center" vertical="center" wrapText="1"/>
      <protection locked="0"/>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Hipervínculo 2"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10" xfId="56"/>
    <cellStyle name="Normal 12 2" xfId="57"/>
    <cellStyle name="Normal 2" xfId="58"/>
    <cellStyle name="Normal 4 2" xfId="59"/>
    <cellStyle name="Normal 40" xfId="60"/>
    <cellStyle name="Normal_Hoja2"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J26"/>
  <sheetViews>
    <sheetView tabSelected="1" zoomScalePageLayoutView="0" workbookViewId="0" topLeftCell="A1">
      <selection activeCell="B13" sqref="B13:B15"/>
    </sheetView>
  </sheetViews>
  <sheetFormatPr defaultColWidth="11.421875" defaultRowHeight="15"/>
  <cols>
    <col min="1" max="1" width="22.8515625" style="10" customWidth="1"/>
    <col min="2" max="2" width="21.57421875" style="10" customWidth="1"/>
    <col min="3" max="3" width="20.00390625" style="42" customWidth="1"/>
    <col min="4" max="4" width="11.140625" style="10" customWidth="1"/>
    <col min="5" max="5" width="12.00390625" style="10" customWidth="1"/>
    <col min="6" max="6" width="12.8515625" style="10" customWidth="1"/>
    <col min="7" max="7" width="17.57421875" style="10" customWidth="1"/>
    <col min="8" max="8" width="13.8515625" style="10" customWidth="1"/>
    <col min="9" max="12" width="5.140625" style="10" customWidth="1"/>
    <col min="13" max="13" width="9.57421875" style="10" customWidth="1"/>
    <col min="14" max="14" width="4.7109375" style="10" customWidth="1"/>
    <col min="15" max="15" width="5.28125" style="10" customWidth="1"/>
    <col min="16" max="16" width="6.8515625" style="10" customWidth="1"/>
    <col min="17" max="17" width="7.421875" style="10" customWidth="1"/>
    <col min="18" max="18" width="4.7109375" style="10" customWidth="1"/>
    <col min="19" max="19" width="5.28125" style="10" customWidth="1"/>
    <col min="20" max="20" width="6.421875" style="10" customWidth="1"/>
    <col min="21" max="21" width="6.00390625" style="10" customWidth="1"/>
    <col min="22" max="22" width="4.57421875" style="10" customWidth="1"/>
    <col min="23" max="23" width="5.421875" style="10" customWidth="1"/>
    <col min="24" max="24" width="4.140625" style="10" customWidth="1"/>
    <col min="25" max="25" width="6.140625" style="10" customWidth="1"/>
    <col min="26" max="26" width="8.00390625" style="10" customWidth="1"/>
    <col min="27" max="27" width="5.8515625" style="10" customWidth="1"/>
    <col min="28" max="28" width="3.8515625" style="10" customWidth="1"/>
    <col min="29" max="29" width="6.28125" style="10" customWidth="1"/>
    <col min="30" max="30" width="11.00390625" style="10" customWidth="1"/>
    <col min="31" max="31" width="9.421875" style="10" customWidth="1"/>
    <col min="32" max="32" width="8.8515625" style="10" customWidth="1"/>
    <col min="33" max="33" width="5.28125" style="10" customWidth="1"/>
    <col min="34" max="34" width="7.421875" style="10" customWidth="1"/>
    <col min="35" max="35" width="9.421875" style="10" customWidth="1"/>
    <col min="36" max="16384" width="11.421875" style="10" customWidth="1"/>
  </cols>
  <sheetData>
    <row r="1" spans="1:35" ht="9">
      <c r="A1" s="869" t="s">
        <v>35</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row>
    <row r="2" spans="1:35" ht="9">
      <c r="A2" s="869" t="s">
        <v>70</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row>
    <row r="3" spans="1:35" ht="31.5" customHeight="1">
      <c r="A3" s="873" t="s">
        <v>36</v>
      </c>
      <c r="B3" s="873"/>
      <c r="C3" s="873"/>
      <c r="D3" s="873"/>
      <c r="E3" s="873"/>
      <c r="F3" s="873"/>
      <c r="G3" s="873"/>
      <c r="H3" s="875" t="s">
        <v>39</v>
      </c>
      <c r="I3" s="875"/>
      <c r="J3" s="875"/>
      <c r="K3" s="875"/>
      <c r="L3" s="875"/>
      <c r="M3" s="875"/>
      <c r="N3" s="875"/>
      <c r="O3" s="875"/>
      <c r="P3" s="875"/>
      <c r="Q3" s="875"/>
      <c r="R3" s="875"/>
      <c r="S3" s="875"/>
      <c r="T3" s="875" t="s">
        <v>71</v>
      </c>
      <c r="U3" s="876"/>
      <c r="V3" s="876"/>
      <c r="W3" s="876"/>
      <c r="X3" s="876"/>
      <c r="Y3" s="876"/>
      <c r="Z3" s="876"/>
      <c r="AA3" s="876"/>
      <c r="AB3" s="876"/>
      <c r="AC3" s="876"/>
      <c r="AD3" s="876"/>
      <c r="AE3" s="876"/>
      <c r="AF3" s="876"/>
      <c r="AG3" s="876"/>
      <c r="AH3" s="876"/>
      <c r="AI3" s="876"/>
    </row>
    <row r="4" spans="1:35" ht="34.5" customHeight="1">
      <c r="A4" s="866" t="s">
        <v>72</v>
      </c>
      <c r="B4" s="866"/>
      <c r="C4" s="866"/>
      <c r="D4" s="866"/>
      <c r="E4" s="873" t="s">
        <v>73</v>
      </c>
      <c r="F4" s="873"/>
      <c r="G4" s="873"/>
      <c r="H4" s="873"/>
      <c r="I4" s="873"/>
      <c r="J4" s="873"/>
      <c r="K4" s="873"/>
      <c r="L4" s="873"/>
      <c r="M4" s="873"/>
      <c r="N4" s="864" t="s">
        <v>0</v>
      </c>
      <c r="O4" s="864"/>
      <c r="P4" s="864"/>
      <c r="Q4" s="864"/>
      <c r="R4" s="864"/>
      <c r="S4" s="864"/>
      <c r="T4" s="864"/>
      <c r="U4" s="864"/>
      <c r="V4" s="864"/>
      <c r="W4" s="864"/>
      <c r="X4" s="864"/>
      <c r="Y4" s="864"/>
      <c r="Z4" s="864"/>
      <c r="AA4" s="864"/>
      <c r="AB4" s="864"/>
      <c r="AC4" s="864"/>
      <c r="AD4" s="864"/>
      <c r="AE4" s="864"/>
      <c r="AF4" s="865" t="s">
        <v>1</v>
      </c>
      <c r="AG4" s="865"/>
      <c r="AH4" s="865"/>
      <c r="AI4" s="865"/>
    </row>
    <row r="5" spans="1:35" ht="31.5" customHeight="1">
      <c r="A5" s="870" t="s">
        <v>2</v>
      </c>
      <c r="B5" s="861" t="s">
        <v>3</v>
      </c>
      <c r="C5" s="861"/>
      <c r="D5" s="861"/>
      <c r="E5" s="861"/>
      <c r="F5" s="861"/>
      <c r="G5" s="861"/>
      <c r="H5" s="871" t="s">
        <v>4</v>
      </c>
      <c r="I5" s="872" t="s">
        <v>5</v>
      </c>
      <c r="J5" s="872" t="s">
        <v>6</v>
      </c>
      <c r="K5" s="874" t="s">
        <v>37</v>
      </c>
      <c r="L5" s="863" t="s">
        <v>7</v>
      </c>
      <c r="M5" s="863" t="s">
        <v>8</v>
      </c>
      <c r="N5" s="860" t="s">
        <v>9</v>
      </c>
      <c r="O5" s="860"/>
      <c r="P5" s="860" t="s">
        <v>10</v>
      </c>
      <c r="Q5" s="860"/>
      <c r="R5" s="860" t="s">
        <v>11</v>
      </c>
      <c r="S5" s="860"/>
      <c r="T5" s="860" t="s">
        <v>12</v>
      </c>
      <c r="U5" s="860"/>
      <c r="V5" s="860" t="s">
        <v>13</v>
      </c>
      <c r="W5" s="860"/>
      <c r="X5" s="860" t="s">
        <v>14</v>
      </c>
      <c r="Y5" s="860"/>
      <c r="Z5" s="860" t="s">
        <v>15</v>
      </c>
      <c r="AA5" s="860"/>
      <c r="AB5" s="860" t="s">
        <v>16</v>
      </c>
      <c r="AC5" s="860"/>
      <c r="AD5" s="860" t="s">
        <v>17</v>
      </c>
      <c r="AE5" s="860"/>
      <c r="AF5" s="878" t="s">
        <v>18</v>
      </c>
      <c r="AG5" s="867" t="s">
        <v>19</v>
      </c>
      <c r="AH5" s="868" t="s">
        <v>20</v>
      </c>
      <c r="AI5" s="867" t="s">
        <v>21</v>
      </c>
    </row>
    <row r="6" spans="1:35" ht="60.75" customHeight="1">
      <c r="A6" s="870"/>
      <c r="B6" s="861"/>
      <c r="C6" s="861"/>
      <c r="D6" s="861"/>
      <c r="E6" s="861"/>
      <c r="F6" s="861"/>
      <c r="G6" s="861"/>
      <c r="H6" s="871"/>
      <c r="I6" s="872" t="s">
        <v>5</v>
      </c>
      <c r="J6" s="872"/>
      <c r="K6" s="874"/>
      <c r="L6" s="863"/>
      <c r="M6" s="863"/>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878"/>
      <c r="AG6" s="867"/>
      <c r="AH6" s="868"/>
      <c r="AI6" s="867"/>
    </row>
    <row r="7" spans="1:35" ht="24.75" customHeight="1">
      <c r="A7" s="45"/>
      <c r="B7" s="862"/>
      <c r="C7" s="862"/>
      <c r="D7" s="862"/>
      <c r="E7" s="862"/>
      <c r="F7" s="862"/>
      <c r="G7" s="862"/>
      <c r="H7" s="11"/>
      <c r="I7" s="11"/>
      <c r="J7" s="11"/>
      <c r="K7" s="12"/>
      <c r="L7" s="13"/>
      <c r="M7" s="13"/>
      <c r="N7" s="14"/>
      <c r="O7" s="14">
        <v>0</v>
      </c>
      <c r="P7" s="14">
        <v>0</v>
      </c>
      <c r="Q7" s="14">
        <v>0</v>
      </c>
      <c r="R7" s="14">
        <v>0</v>
      </c>
      <c r="S7" s="14">
        <v>0</v>
      </c>
      <c r="T7" s="14">
        <v>0</v>
      </c>
      <c r="U7" s="14">
        <v>0</v>
      </c>
      <c r="V7" s="14">
        <v>0</v>
      </c>
      <c r="W7" s="14">
        <v>0</v>
      </c>
      <c r="X7" s="14">
        <v>0</v>
      </c>
      <c r="Y7" s="14">
        <v>0</v>
      </c>
      <c r="Z7" s="14">
        <v>0</v>
      </c>
      <c r="AA7" s="14">
        <v>0</v>
      </c>
      <c r="AB7" s="14">
        <v>0</v>
      </c>
      <c r="AC7" s="14">
        <v>0</v>
      </c>
      <c r="AD7" s="14">
        <v>0</v>
      </c>
      <c r="AE7" s="14">
        <v>0</v>
      </c>
      <c r="AF7" s="15"/>
      <c r="AG7" s="16"/>
      <c r="AH7" s="17"/>
      <c r="AI7" s="17"/>
    </row>
    <row r="8" spans="1:35" ht="18">
      <c r="A8" s="46" t="s">
        <v>25</v>
      </c>
      <c r="B8" s="18" t="s">
        <v>26</v>
      </c>
      <c r="C8" s="19" t="s">
        <v>27</v>
      </c>
      <c r="D8" s="18" t="s">
        <v>28</v>
      </c>
      <c r="E8" s="18" t="s">
        <v>29</v>
      </c>
      <c r="F8" s="18" t="s">
        <v>30</v>
      </c>
      <c r="G8" s="20" t="s">
        <v>31</v>
      </c>
      <c r="H8" s="18" t="s">
        <v>32</v>
      </c>
      <c r="I8" s="21"/>
      <c r="J8" s="21"/>
      <c r="K8" s="21"/>
      <c r="L8" s="21"/>
      <c r="M8" s="21"/>
      <c r="N8" s="22">
        <v>0</v>
      </c>
      <c r="O8" s="23">
        <v>0</v>
      </c>
      <c r="P8" s="22">
        <v>0</v>
      </c>
      <c r="Q8" s="23">
        <v>0</v>
      </c>
      <c r="R8" s="22"/>
      <c r="S8" s="23"/>
      <c r="T8" s="22"/>
      <c r="U8" s="23"/>
      <c r="V8" s="22"/>
      <c r="W8" s="23"/>
      <c r="X8" s="22"/>
      <c r="Y8" s="23"/>
      <c r="Z8" s="22"/>
      <c r="AA8" s="23"/>
      <c r="AB8" s="22"/>
      <c r="AC8" s="23"/>
      <c r="AD8" s="24">
        <v>0</v>
      </c>
      <c r="AE8" s="23">
        <v>0</v>
      </c>
      <c r="AF8" s="9"/>
      <c r="AG8" s="4"/>
      <c r="AH8" s="4"/>
      <c r="AI8" s="47"/>
    </row>
    <row r="9" spans="1:35" ht="66.75" customHeight="1">
      <c r="A9" s="858" t="s">
        <v>40</v>
      </c>
      <c r="B9" s="858"/>
      <c r="C9" s="25" t="s">
        <v>58</v>
      </c>
      <c r="D9" s="26" t="s">
        <v>63</v>
      </c>
      <c r="E9" s="27">
        <v>1</v>
      </c>
      <c r="F9" s="26">
        <v>0</v>
      </c>
      <c r="G9" s="879">
        <v>1</v>
      </c>
      <c r="H9" s="1" t="s">
        <v>65</v>
      </c>
      <c r="I9" s="28">
        <v>0</v>
      </c>
      <c r="J9" s="28">
        <v>4</v>
      </c>
      <c r="K9" s="28">
        <v>1</v>
      </c>
      <c r="L9" s="28">
        <v>1</v>
      </c>
      <c r="M9" s="28">
        <v>0</v>
      </c>
      <c r="N9" s="29">
        <v>19260000</v>
      </c>
      <c r="O9" s="29">
        <f>+N9</f>
        <v>19260000</v>
      </c>
      <c r="P9" s="30"/>
      <c r="Q9" s="31"/>
      <c r="R9" s="31"/>
      <c r="S9" s="31"/>
      <c r="T9" s="31"/>
      <c r="U9" s="31"/>
      <c r="V9" s="31"/>
      <c r="W9" s="31"/>
      <c r="X9" s="31"/>
      <c r="Y9" s="31"/>
      <c r="Z9" s="31"/>
      <c r="AA9" s="31"/>
      <c r="AB9" s="31"/>
      <c r="AC9" s="31"/>
      <c r="AD9" s="29">
        <f>+N9</f>
        <v>19260000</v>
      </c>
      <c r="AE9" s="29">
        <f>+O9</f>
        <v>19260000</v>
      </c>
      <c r="AF9" s="857" t="s">
        <v>42</v>
      </c>
      <c r="AG9" s="854"/>
      <c r="AH9" s="855" t="s">
        <v>43</v>
      </c>
      <c r="AI9" s="855" t="s">
        <v>43</v>
      </c>
    </row>
    <row r="10" spans="1:35" ht="90">
      <c r="A10" s="858"/>
      <c r="B10" s="858"/>
      <c r="C10" s="25" t="s">
        <v>52</v>
      </c>
      <c r="D10" s="26" t="s">
        <v>63</v>
      </c>
      <c r="E10" s="5">
        <v>1</v>
      </c>
      <c r="F10" s="5">
        <v>0</v>
      </c>
      <c r="G10" s="879"/>
      <c r="H10" s="1" t="s">
        <v>67</v>
      </c>
      <c r="I10" s="28">
        <v>0</v>
      </c>
      <c r="J10" s="28">
        <v>4</v>
      </c>
      <c r="K10" s="28">
        <v>1</v>
      </c>
      <c r="L10" s="28">
        <v>1</v>
      </c>
      <c r="M10" s="28">
        <v>0</v>
      </c>
      <c r="N10" s="29">
        <v>15600000</v>
      </c>
      <c r="O10" s="29">
        <v>15600000</v>
      </c>
      <c r="P10" s="30"/>
      <c r="Q10" s="31"/>
      <c r="R10" s="31"/>
      <c r="S10" s="31"/>
      <c r="T10" s="31"/>
      <c r="U10" s="31"/>
      <c r="V10" s="31"/>
      <c r="W10" s="31"/>
      <c r="X10" s="31"/>
      <c r="Y10" s="31"/>
      <c r="Z10" s="31"/>
      <c r="AA10" s="31"/>
      <c r="AB10" s="31"/>
      <c r="AC10" s="31"/>
      <c r="AD10" s="29">
        <f>+N10</f>
        <v>15600000</v>
      </c>
      <c r="AE10" s="29">
        <f>+O10</f>
        <v>15600000</v>
      </c>
      <c r="AF10" s="857"/>
      <c r="AG10" s="854"/>
      <c r="AH10" s="855"/>
      <c r="AI10" s="855"/>
    </row>
    <row r="11" spans="1:35" ht="41.25" customHeight="1">
      <c r="A11" s="858"/>
      <c r="B11" s="858"/>
      <c r="C11" s="25" t="s">
        <v>41</v>
      </c>
      <c r="D11" s="26" t="s">
        <v>64</v>
      </c>
      <c r="E11" s="5">
        <v>5</v>
      </c>
      <c r="F11" s="5">
        <v>5</v>
      </c>
      <c r="G11" s="879"/>
      <c r="H11" s="1" t="s">
        <v>66</v>
      </c>
      <c r="I11" s="28">
        <v>0</v>
      </c>
      <c r="J11" s="28">
        <v>40</v>
      </c>
      <c r="K11" s="28">
        <v>10</v>
      </c>
      <c r="L11" s="28">
        <v>5</v>
      </c>
      <c r="M11" s="28">
        <v>5</v>
      </c>
      <c r="N11" s="32">
        <v>0</v>
      </c>
      <c r="O11" s="32">
        <v>0</v>
      </c>
      <c r="P11" s="30"/>
      <c r="Q11" s="31"/>
      <c r="R11" s="31"/>
      <c r="S11" s="31"/>
      <c r="T11" s="31"/>
      <c r="U11" s="31"/>
      <c r="V11" s="31"/>
      <c r="W11" s="31"/>
      <c r="X11" s="31"/>
      <c r="Y11" s="31"/>
      <c r="Z11" s="31"/>
      <c r="AA11" s="31"/>
      <c r="AB11" s="31"/>
      <c r="AC11" s="31"/>
      <c r="AD11" s="29">
        <v>0</v>
      </c>
      <c r="AE11" s="29">
        <v>0</v>
      </c>
      <c r="AF11" s="857"/>
      <c r="AG11" s="854"/>
      <c r="AH11" s="855"/>
      <c r="AI11" s="855"/>
    </row>
    <row r="12" spans="1:35" ht="18">
      <c r="A12" s="46" t="s">
        <v>25</v>
      </c>
      <c r="B12" s="18" t="s">
        <v>26</v>
      </c>
      <c r="C12" s="19" t="s">
        <v>27</v>
      </c>
      <c r="D12" s="18" t="s">
        <v>33</v>
      </c>
      <c r="E12" s="18" t="s">
        <v>29</v>
      </c>
      <c r="F12" s="18" t="s">
        <v>30</v>
      </c>
      <c r="G12" s="20" t="s">
        <v>34</v>
      </c>
      <c r="H12" s="20" t="s">
        <v>32</v>
      </c>
      <c r="I12" s="33"/>
      <c r="J12" s="34"/>
      <c r="K12" s="34"/>
      <c r="L12" s="21"/>
      <c r="M12" s="21"/>
      <c r="N12" s="22">
        <v>0</v>
      </c>
      <c r="O12" s="23">
        <v>0</v>
      </c>
      <c r="P12" s="22">
        <v>0</v>
      </c>
      <c r="Q12" s="23">
        <v>0</v>
      </c>
      <c r="R12" s="22"/>
      <c r="S12" s="23"/>
      <c r="T12" s="22"/>
      <c r="U12" s="23"/>
      <c r="V12" s="22"/>
      <c r="W12" s="23"/>
      <c r="X12" s="22"/>
      <c r="Y12" s="23"/>
      <c r="Z12" s="22"/>
      <c r="AA12" s="23"/>
      <c r="AB12" s="22"/>
      <c r="AC12" s="23"/>
      <c r="AD12" s="22">
        <v>0</v>
      </c>
      <c r="AE12" s="23">
        <v>0</v>
      </c>
      <c r="AF12" s="9"/>
      <c r="AG12" s="4"/>
      <c r="AH12" s="4"/>
      <c r="AI12" s="47"/>
    </row>
    <row r="13" spans="1:35" ht="63">
      <c r="A13" s="858" t="s">
        <v>44</v>
      </c>
      <c r="B13" s="858"/>
      <c r="C13" s="25" t="s">
        <v>51</v>
      </c>
      <c r="D13" s="26" t="s">
        <v>68</v>
      </c>
      <c r="E13" s="35">
        <v>1</v>
      </c>
      <c r="F13" s="26">
        <v>0</v>
      </c>
      <c r="G13" s="859">
        <v>40</v>
      </c>
      <c r="H13" s="1" t="s">
        <v>66</v>
      </c>
      <c r="I13" s="28">
        <v>0</v>
      </c>
      <c r="J13" s="28">
        <v>4</v>
      </c>
      <c r="K13" s="28">
        <v>1</v>
      </c>
      <c r="L13" s="28">
        <v>1</v>
      </c>
      <c r="M13" s="28">
        <v>0</v>
      </c>
      <c r="N13" s="36">
        <v>0</v>
      </c>
      <c r="O13" s="36">
        <v>0</v>
      </c>
      <c r="P13" s="30"/>
      <c r="Q13" s="30"/>
      <c r="R13" s="30"/>
      <c r="S13" s="30"/>
      <c r="T13" s="30"/>
      <c r="U13" s="30"/>
      <c r="V13" s="30"/>
      <c r="W13" s="30"/>
      <c r="X13" s="30"/>
      <c r="Y13" s="30"/>
      <c r="Z13" s="30"/>
      <c r="AA13" s="30"/>
      <c r="AB13" s="30"/>
      <c r="AC13" s="30"/>
      <c r="AD13" s="29">
        <v>0</v>
      </c>
      <c r="AE13" s="29">
        <v>0</v>
      </c>
      <c r="AF13" s="856" t="s">
        <v>42</v>
      </c>
      <c r="AG13" s="854"/>
      <c r="AH13" s="855" t="s">
        <v>43</v>
      </c>
      <c r="AI13" s="877" t="s">
        <v>43</v>
      </c>
    </row>
    <row r="14" spans="1:35" ht="108">
      <c r="A14" s="858"/>
      <c r="B14" s="858"/>
      <c r="C14" s="25" t="s">
        <v>59</v>
      </c>
      <c r="D14" s="26" t="s">
        <v>63</v>
      </c>
      <c r="E14" s="35">
        <v>1</v>
      </c>
      <c r="F14" s="26">
        <v>0</v>
      </c>
      <c r="G14" s="859"/>
      <c r="H14" s="1" t="s">
        <v>67</v>
      </c>
      <c r="I14" s="28">
        <v>0</v>
      </c>
      <c r="J14" s="28">
        <v>4</v>
      </c>
      <c r="K14" s="28">
        <v>1</v>
      </c>
      <c r="L14" s="28">
        <v>1</v>
      </c>
      <c r="M14" s="28">
        <v>0</v>
      </c>
      <c r="N14" s="29">
        <v>21600000</v>
      </c>
      <c r="O14" s="29">
        <v>21600000</v>
      </c>
      <c r="P14" s="29"/>
      <c r="Q14" s="29"/>
      <c r="R14" s="29"/>
      <c r="S14" s="29"/>
      <c r="T14" s="29"/>
      <c r="U14" s="29"/>
      <c r="V14" s="29"/>
      <c r="W14" s="29"/>
      <c r="X14" s="29"/>
      <c r="Y14" s="29"/>
      <c r="Z14" s="29"/>
      <c r="AA14" s="29"/>
      <c r="AB14" s="29"/>
      <c r="AC14" s="29"/>
      <c r="AD14" s="29">
        <f>N14</f>
        <v>21600000</v>
      </c>
      <c r="AE14" s="29">
        <f>O14</f>
        <v>21600000</v>
      </c>
      <c r="AF14" s="856"/>
      <c r="AG14" s="854"/>
      <c r="AH14" s="855"/>
      <c r="AI14" s="877"/>
    </row>
    <row r="15" spans="1:35" ht="135">
      <c r="A15" s="858"/>
      <c r="B15" s="858"/>
      <c r="C15" s="25" t="s">
        <v>53</v>
      </c>
      <c r="D15" s="26" t="s">
        <v>63</v>
      </c>
      <c r="E15" s="35">
        <v>1</v>
      </c>
      <c r="F15" s="26">
        <v>0</v>
      </c>
      <c r="G15" s="859"/>
      <c r="H15" s="1" t="s">
        <v>67</v>
      </c>
      <c r="I15" s="28">
        <v>0</v>
      </c>
      <c r="J15" s="28">
        <v>4</v>
      </c>
      <c r="K15" s="28">
        <v>1</v>
      </c>
      <c r="L15" s="28">
        <v>1</v>
      </c>
      <c r="M15" s="28">
        <v>0</v>
      </c>
      <c r="N15" s="29">
        <v>7800000</v>
      </c>
      <c r="O15" s="29">
        <v>7800000</v>
      </c>
      <c r="P15" s="29"/>
      <c r="Q15" s="29"/>
      <c r="R15" s="29"/>
      <c r="S15" s="29"/>
      <c r="T15" s="29"/>
      <c r="U15" s="29"/>
      <c r="V15" s="29"/>
      <c r="W15" s="29"/>
      <c r="X15" s="29"/>
      <c r="Y15" s="29"/>
      <c r="Z15" s="29"/>
      <c r="AA15" s="29"/>
      <c r="AB15" s="29"/>
      <c r="AC15" s="29"/>
      <c r="AD15" s="29">
        <f>+N15</f>
        <v>7800000</v>
      </c>
      <c r="AE15" s="29">
        <f>+O15</f>
        <v>7800000</v>
      </c>
      <c r="AF15" s="856"/>
      <c r="AG15" s="854"/>
      <c r="AH15" s="855"/>
      <c r="AI15" s="877"/>
    </row>
    <row r="16" spans="1:36" ht="18">
      <c r="A16" s="46" t="s">
        <v>25</v>
      </c>
      <c r="B16" s="18" t="s">
        <v>26</v>
      </c>
      <c r="C16" s="19" t="s">
        <v>27</v>
      </c>
      <c r="D16" s="18" t="s">
        <v>28</v>
      </c>
      <c r="E16" s="18" t="s">
        <v>29</v>
      </c>
      <c r="F16" s="18" t="s">
        <v>30</v>
      </c>
      <c r="G16" s="20" t="s">
        <v>31</v>
      </c>
      <c r="H16" s="18" t="s">
        <v>32</v>
      </c>
      <c r="I16" s="21"/>
      <c r="J16" s="21"/>
      <c r="K16" s="21"/>
      <c r="L16" s="21"/>
      <c r="M16" s="21"/>
      <c r="N16" s="22">
        <v>0</v>
      </c>
      <c r="O16" s="23">
        <v>0</v>
      </c>
      <c r="P16" s="22">
        <v>0</v>
      </c>
      <c r="Q16" s="23">
        <v>0</v>
      </c>
      <c r="R16" s="22"/>
      <c r="S16" s="23"/>
      <c r="T16" s="22"/>
      <c r="U16" s="23"/>
      <c r="V16" s="22"/>
      <c r="W16" s="23"/>
      <c r="X16" s="22"/>
      <c r="Y16" s="23"/>
      <c r="Z16" s="22"/>
      <c r="AA16" s="23"/>
      <c r="AB16" s="22"/>
      <c r="AC16" s="23"/>
      <c r="AD16" s="24">
        <v>0</v>
      </c>
      <c r="AE16" s="23">
        <v>0</v>
      </c>
      <c r="AF16" s="9">
        <v>0</v>
      </c>
      <c r="AG16" s="4"/>
      <c r="AH16" s="4"/>
      <c r="AI16" s="47"/>
      <c r="AJ16" s="37"/>
    </row>
    <row r="17" spans="1:36" ht="108">
      <c r="A17" s="858" t="s">
        <v>45</v>
      </c>
      <c r="B17" s="5"/>
      <c r="C17" s="25" t="s">
        <v>54</v>
      </c>
      <c r="D17" s="26" t="s">
        <v>63</v>
      </c>
      <c r="E17" s="27">
        <v>1</v>
      </c>
      <c r="F17" s="26">
        <v>0</v>
      </c>
      <c r="G17" s="859">
        <v>2</v>
      </c>
      <c r="H17" s="1" t="s">
        <v>67</v>
      </c>
      <c r="I17" s="28">
        <v>0</v>
      </c>
      <c r="J17" s="28">
        <v>4</v>
      </c>
      <c r="K17" s="28">
        <v>1</v>
      </c>
      <c r="L17" s="28">
        <v>1</v>
      </c>
      <c r="M17" s="28">
        <v>0</v>
      </c>
      <c r="N17" s="29">
        <v>18249120</v>
      </c>
      <c r="O17" s="29">
        <f>+N17</f>
        <v>18249120</v>
      </c>
      <c r="P17" s="30"/>
      <c r="Q17" s="31"/>
      <c r="R17" s="31"/>
      <c r="S17" s="31"/>
      <c r="T17" s="31"/>
      <c r="U17" s="31"/>
      <c r="V17" s="31"/>
      <c r="W17" s="31"/>
      <c r="X17" s="31"/>
      <c r="Y17" s="31"/>
      <c r="Z17" s="31"/>
      <c r="AA17" s="31"/>
      <c r="AB17" s="31"/>
      <c r="AC17" s="31"/>
      <c r="AD17" s="29">
        <f>+N17</f>
        <v>18249120</v>
      </c>
      <c r="AE17" s="29">
        <f>+AD17</f>
        <v>18249120</v>
      </c>
      <c r="AF17" s="857" t="s">
        <v>42</v>
      </c>
      <c r="AG17" s="854"/>
      <c r="AH17" s="854" t="s">
        <v>43</v>
      </c>
      <c r="AI17" s="855" t="s">
        <v>43</v>
      </c>
      <c r="AJ17" s="37"/>
    </row>
    <row r="18" spans="1:36" ht="108">
      <c r="A18" s="858"/>
      <c r="B18" s="5"/>
      <c r="C18" s="25" t="s">
        <v>55</v>
      </c>
      <c r="D18" s="26" t="s">
        <v>63</v>
      </c>
      <c r="E18" s="27">
        <v>1</v>
      </c>
      <c r="F18" s="26">
        <v>0</v>
      </c>
      <c r="G18" s="859"/>
      <c r="H18" s="1" t="s">
        <v>67</v>
      </c>
      <c r="I18" s="28">
        <v>0</v>
      </c>
      <c r="J18" s="28">
        <v>4</v>
      </c>
      <c r="K18" s="28">
        <v>1</v>
      </c>
      <c r="L18" s="28">
        <v>1</v>
      </c>
      <c r="M18" s="28">
        <v>0</v>
      </c>
      <c r="N18" s="29">
        <v>21112000</v>
      </c>
      <c r="O18" s="29">
        <f>+N18</f>
        <v>21112000</v>
      </c>
      <c r="P18" s="29"/>
      <c r="Q18" s="29"/>
      <c r="R18" s="29"/>
      <c r="S18" s="29"/>
      <c r="T18" s="29"/>
      <c r="U18" s="29"/>
      <c r="V18" s="29"/>
      <c r="W18" s="29"/>
      <c r="X18" s="29"/>
      <c r="Y18" s="29"/>
      <c r="Z18" s="29"/>
      <c r="AA18" s="29"/>
      <c r="AB18" s="29"/>
      <c r="AC18" s="29"/>
      <c r="AD18" s="29">
        <f>+N18</f>
        <v>21112000</v>
      </c>
      <c r="AE18" s="29">
        <f>+O18</f>
        <v>21112000</v>
      </c>
      <c r="AF18" s="857"/>
      <c r="AG18" s="854"/>
      <c r="AH18" s="854"/>
      <c r="AI18" s="855"/>
      <c r="AJ18" s="37"/>
    </row>
    <row r="19" spans="1:36" ht="45">
      <c r="A19" s="858"/>
      <c r="B19" s="5"/>
      <c r="C19" s="25" t="s">
        <v>56</v>
      </c>
      <c r="D19" s="26" t="s">
        <v>64</v>
      </c>
      <c r="E19" s="27">
        <v>1</v>
      </c>
      <c r="F19" s="26">
        <v>0</v>
      </c>
      <c r="G19" s="859"/>
      <c r="H19" s="1" t="s">
        <v>66</v>
      </c>
      <c r="I19" s="28">
        <v>0</v>
      </c>
      <c r="J19" s="28">
        <v>4</v>
      </c>
      <c r="K19" s="28">
        <v>1</v>
      </c>
      <c r="L19" s="28">
        <v>1</v>
      </c>
      <c r="M19" s="28">
        <v>0</v>
      </c>
      <c r="N19" s="38">
        <v>0</v>
      </c>
      <c r="O19" s="38">
        <v>0</v>
      </c>
      <c r="P19" s="38"/>
      <c r="Q19" s="38"/>
      <c r="R19" s="38"/>
      <c r="S19" s="38"/>
      <c r="T19" s="38"/>
      <c r="U19" s="38"/>
      <c r="V19" s="38"/>
      <c r="W19" s="38"/>
      <c r="X19" s="38"/>
      <c r="Y19" s="38"/>
      <c r="Z19" s="38"/>
      <c r="AA19" s="38"/>
      <c r="AB19" s="38"/>
      <c r="AC19" s="38"/>
      <c r="AD19" s="38">
        <v>0</v>
      </c>
      <c r="AE19" s="38">
        <v>0</v>
      </c>
      <c r="AF19" s="857"/>
      <c r="AG19" s="854"/>
      <c r="AH19" s="854"/>
      <c r="AI19" s="855"/>
      <c r="AJ19" s="37"/>
    </row>
    <row r="20" spans="1:36" ht="47.25" customHeight="1">
      <c r="A20" s="858"/>
      <c r="B20" s="5"/>
      <c r="C20" s="25" t="s">
        <v>61</v>
      </c>
      <c r="D20" s="26" t="s">
        <v>64</v>
      </c>
      <c r="E20" s="27">
        <v>1</v>
      </c>
      <c r="F20" s="26">
        <v>0</v>
      </c>
      <c r="G20" s="859"/>
      <c r="H20" s="1" t="s">
        <v>66</v>
      </c>
      <c r="I20" s="28">
        <v>0</v>
      </c>
      <c r="J20" s="28">
        <v>4</v>
      </c>
      <c r="K20" s="28">
        <v>1</v>
      </c>
      <c r="L20" s="28">
        <v>5</v>
      </c>
      <c r="M20" s="28">
        <v>5</v>
      </c>
      <c r="N20" s="38">
        <v>3900000</v>
      </c>
      <c r="O20" s="38">
        <v>3900000</v>
      </c>
      <c r="P20" s="38"/>
      <c r="Q20" s="38"/>
      <c r="R20" s="38"/>
      <c r="S20" s="38"/>
      <c r="T20" s="38"/>
      <c r="U20" s="38"/>
      <c r="V20" s="38"/>
      <c r="W20" s="38"/>
      <c r="X20" s="38"/>
      <c r="Y20" s="38"/>
      <c r="Z20" s="38"/>
      <c r="AA20" s="38"/>
      <c r="AB20" s="38"/>
      <c r="AC20" s="38"/>
      <c r="AD20" s="38">
        <f>+N20</f>
        <v>3900000</v>
      </c>
      <c r="AE20" s="38">
        <f>+O20</f>
        <v>3900000</v>
      </c>
      <c r="AF20" s="857"/>
      <c r="AG20" s="854"/>
      <c r="AH20" s="854"/>
      <c r="AI20" s="855"/>
      <c r="AJ20" s="37"/>
    </row>
    <row r="21" spans="1:36" ht="37.5" customHeight="1">
      <c r="A21" s="858"/>
      <c r="B21" s="5"/>
      <c r="C21" s="25" t="s">
        <v>50</v>
      </c>
      <c r="D21" s="26" t="s">
        <v>64</v>
      </c>
      <c r="E21" s="39">
        <v>1</v>
      </c>
      <c r="F21" s="26">
        <v>0</v>
      </c>
      <c r="G21" s="859"/>
      <c r="H21" s="1" t="s">
        <v>66</v>
      </c>
      <c r="I21" s="28">
        <v>0</v>
      </c>
      <c r="J21" s="28">
        <v>4</v>
      </c>
      <c r="K21" s="28">
        <v>1</v>
      </c>
      <c r="L21" s="28">
        <v>0</v>
      </c>
      <c r="M21" s="28">
        <v>1</v>
      </c>
      <c r="N21" s="38">
        <v>0</v>
      </c>
      <c r="O21" s="38">
        <v>0</v>
      </c>
      <c r="P21" s="38"/>
      <c r="Q21" s="38"/>
      <c r="R21" s="38"/>
      <c r="S21" s="38"/>
      <c r="T21" s="38"/>
      <c r="U21" s="38"/>
      <c r="V21" s="38"/>
      <c r="W21" s="38"/>
      <c r="X21" s="38"/>
      <c r="Y21" s="38"/>
      <c r="Z21" s="38"/>
      <c r="AA21" s="38"/>
      <c r="AB21" s="38"/>
      <c r="AC21" s="38"/>
      <c r="AD21" s="38">
        <v>0</v>
      </c>
      <c r="AE21" s="38">
        <v>0</v>
      </c>
      <c r="AF21" s="857"/>
      <c r="AG21" s="854"/>
      <c r="AH21" s="854"/>
      <c r="AI21" s="855"/>
      <c r="AJ21" s="37"/>
    </row>
    <row r="22" spans="1:36" ht="18">
      <c r="A22" s="46" t="s">
        <v>25</v>
      </c>
      <c r="B22" s="18" t="s">
        <v>26</v>
      </c>
      <c r="C22" s="19" t="s">
        <v>27</v>
      </c>
      <c r="D22" s="18" t="s">
        <v>28</v>
      </c>
      <c r="E22" s="18" t="s">
        <v>29</v>
      </c>
      <c r="F22" s="18" t="s">
        <v>30</v>
      </c>
      <c r="G22" s="20" t="s">
        <v>31</v>
      </c>
      <c r="H22" s="18" t="s">
        <v>32</v>
      </c>
      <c r="I22" s="21"/>
      <c r="J22" s="21"/>
      <c r="K22" s="21"/>
      <c r="L22" s="21"/>
      <c r="M22" s="21"/>
      <c r="N22" s="22">
        <v>0</v>
      </c>
      <c r="O22" s="23">
        <v>0</v>
      </c>
      <c r="P22" s="22">
        <v>0</v>
      </c>
      <c r="Q22" s="23">
        <v>0</v>
      </c>
      <c r="R22" s="22"/>
      <c r="S22" s="23"/>
      <c r="T22" s="22"/>
      <c r="U22" s="23"/>
      <c r="V22" s="22"/>
      <c r="W22" s="23"/>
      <c r="X22" s="22"/>
      <c r="Y22" s="23"/>
      <c r="Z22" s="22"/>
      <c r="AA22" s="23"/>
      <c r="AB22" s="22"/>
      <c r="AC22" s="23"/>
      <c r="AD22" s="24">
        <v>0</v>
      </c>
      <c r="AE22" s="23">
        <v>0</v>
      </c>
      <c r="AF22" s="9">
        <v>0</v>
      </c>
      <c r="AG22" s="4"/>
      <c r="AH22" s="4"/>
      <c r="AI22" s="47"/>
      <c r="AJ22" s="37"/>
    </row>
    <row r="23" spans="1:36" ht="72" customHeight="1">
      <c r="A23" s="5" t="s">
        <v>46</v>
      </c>
      <c r="B23" s="5"/>
      <c r="C23" s="25" t="s">
        <v>57</v>
      </c>
      <c r="D23" s="26" t="s">
        <v>38</v>
      </c>
      <c r="E23" s="27">
        <v>0</v>
      </c>
      <c r="F23" s="26">
        <v>1</v>
      </c>
      <c r="G23" s="28">
        <v>100</v>
      </c>
      <c r="H23" s="1" t="s">
        <v>48</v>
      </c>
      <c r="I23" s="28">
        <v>0</v>
      </c>
      <c r="J23" s="28">
        <v>4</v>
      </c>
      <c r="K23" s="28">
        <v>1</v>
      </c>
      <c r="L23" s="28">
        <v>0</v>
      </c>
      <c r="M23" s="5">
        <v>1</v>
      </c>
      <c r="N23" s="40" t="s">
        <v>69</v>
      </c>
      <c r="O23" s="40" t="s">
        <v>69</v>
      </c>
      <c r="P23" s="30"/>
      <c r="Q23" s="31"/>
      <c r="R23" s="31"/>
      <c r="S23" s="31"/>
      <c r="T23" s="31"/>
      <c r="U23" s="31"/>
      <c r="V23" s="31"/>
      <c r="W23" s="31"/>
      <c r="X23" s="31"/>
      <c r="Y23" s="31"/>
      <c r="Z23" s="31"/>
      <c r="AA23" s="31"/>
      <c r="AB23" s="31"/>
      <c r="AC23" s="31"/>
      <c r="AD23" s="29" t="str">
        <f>+N23</f>
        <v>3.500.000</v>
      </c>
      <c r="AE23" s="29" t="str">
        <f>+O23</f>
        <v>3.500.000</v>
      </c>
      <c r="AF23" s="6" t="s">
        <v>62</v>
      </c>
      <c r="AG23" s="7"/>
      <c r="AH23" s="8" t="s">
        <v>43</v>
      </c>
      <c r="AI23" s="8" t="s">
        <v>43</v>
      </c>
      <c r="AJ23" s="37"/>
    </row>
    <row r="24" spans="1:35" ht="18">
      <c r="A24" s="46" t="s">
        <v>25</v>
      </c>
      <c r="B24" s="18" t="s">
        <v>26</v>
      </c>
      <c r="C24" s="19" t="s">
        <v>27</v>
      </c>
      <c r="D24" s="18" t="s">
        <v>28</v>
      </c>
      <c r="E24" s="18" t="s">
        <v>29</v>
      </c>
      <c r="F24" s="18" t="s">
        <v>30</v>
      </c>
      <c r="G24" s="20" t="s">
        <v>31</v>
      </c>
      <c r="H24" s="18" t="s">
        <v>32</v>
      </c>
      <c r="I24" s="21"/>
      <c r="J24" s="21"/>
      <c r="K24" s="21"/>
      <c r="L24" s="21"/>
      <c r="M24" s="21"/>
      <c r="N24" s="22">
        <v>0</v>
      </c>
      <c r="O24" s="23">
        <v>0</v>
      </c>
      <c r="P24" s="22">
        <v>0</v>
      </c>
      <c r="Q24" s="23">
        <v>0</v>
      </c>
      <c r="R24" s="22"/>
      <c r="S24" s="23"/>
      <c r="T24" s="22"/>
      <c r="U24" s="23"/>
      <c r="V24" s="22"/>
      <c r="W24" s="23"/>
      <c r="X24" s="22"/>
      <c r="Y24" s="23"/>
      <c r="Z24" s="22"/>
      <c r="AA24" s="23"/>
      <c r="AB24" s="22"/>
      <c r="AC24" s="23"/>
      <c r="AD24" s="24">
        <v>0</v>
      </c>
      <c r="AE24" s="23">
        <v>0</v>
      </c>
      <c r="AF24" s="9">
        <v>0</v>
      </c>
      <c r="AG24" s="4"/>
      <c r="AH24" s="4"/>
      <c r="AI24" s="47"/>
    </row>
    <row r="25" spans="1:35" s="41" customFormat="1" ht="84" customHeight="1">
      <c r="A25" s="5" t="s">
        <v>47</v>
      </c>
      <c r="B25" s="48"/>
      <c r="C25" s="25" t="s">
        <v>60</v>
      </c>
      <c r="D25" s="26" t="s">
        <v>63</v>
      </c>
      <c r="E25" s="48">
        <v>1</v>
      </c>
      <c r="F25" s="48">
        <v>1</v>
      </c>
      <c r="G25" s="28">
        <v>1</v>
      </c>
      <c r="H25" s="1" t="s">
        <v>49</v>
      </c>
      <c r="I25" s="28">
        <v>1</v>
      </c>
      <c r="J25" s="28">
        <v>4</v>
      </c>
      <c r="K25" s="28">
        <v>1</v>
      </c>
      <c r="L25" s="28">
        <v>1</v>
      </c>
      <c r="M25" s="28">
        <v>0</v>
      </c>
      <c r="N25" s="29">
        <v>3900000</v>
      </c>
      <c r="O25" s="29">
        <v>3900000</v>
      </c>
      <c r="P25" s="40"/>
      <c r="Q25" s="40"/>
      <c r="R25" s="40"/>
      <c r="S25" s="40"/>
      <c r="T25" s="30"/>
      <c r="U25" s="30"/>
      <c r="V25" s="30"/>
      <c r="W25" s="30"/>
      <c r="X25" s="30"/>
      <c r="Y25" s="30"/>
      <c r="Z25" s="30"/>
      <c r="AA25" s="30"/>
      <c r="AB25" s="30"/>
      <c r="AC25" s="30"/>
      <c r="AD25" s="29">
        <f>+N25</f>
        <v>3900000</v>
      </c>
      <c r="AE25" s="29">
        <f>+O25</f>
        <v>3900000</v>
      </c>
      <c r="AF25" s="49" t="s">
        <v>62</v>
      </c>
      <c r="AG25" s="50"/>
      <c r="AH25" s="8" t="s">
        <v>43</v>
      </c>
      <c r="AI25" s="8" t="s">
        <v>43</v>
      </c>
    </row>
    <row r="26" spans="32:34" ht="9">
      <c r="AF26" s="43"/>
      <c r="AH26" s="44"/>
    </row>
  </sheetData>
  <sheetProtection/>
  <mergeCells count="51">
    <mergeCell ref="A13:A15"/>
    <mergeCell ref="P5:Q5"/>
    <mergeCell ref="X5:Y5"/>
    <mergeCell ref="Z5:AA5"/>
    <mergeCell ref="V5:W5"/>
    <mergeCell ref="AF9:AF11"/>
    <mergeCell ref="G9:G11"/>
    <mergeCell ref="B9:B11"/>
    <mergeCell ref="H3:S3"/>
    <mergeCell ref="T3:AI3"/>
    <mergeCell ref="E4:M4"/>
    <mergeCell ref="AI13:AI15"/>
    <mergeCell ref="AG9:AG11"/>
    <mergeCell ref="AH9:AH11"/>
    <mergeCell ref="AI9:AI11"/>
    <mergeCell ref="T5:U5"/>
    <mergeCell ref="AB5:AC5"/>
    <mergeCell ref="AF5:AF6"/>
    <mergeCell ref="A1:AI1"/>
    <mergeCell ref="A5:A6"/>
    <mergeCell ref="H5:H6"/>
    <mergeCell ref="I5:I6"/>
    <mergeCell ref="J5:J6"/>
    <mergeCell ref="A2:AI2"/>
    <mergeCell ref="A3:G3"/>
    <mergeCell ref="M5:M6"/>
    <mergeCell ref="K5:K6"/>
    <mergeCell ref="N5:O5"/>
    <mergeCell ref="N4:AE4"/>
    <mergeCell ref="AF4:AI4"/>
    <mergeCell ref="A4:D4"/>
    <mergeCell ref="AD5:AE5"/>
    <mergeCell ref="AG5:AG6"/>
    <mergeCell ref="AH5:AH6"/>
    <mergeCell ref="AI5:AI6"/>
    <mergeCell ref="A17:A21"/>
    <mergeCell ref="G17:G21"/>
    <mergeCell ref="AG17:AG21"/>
    <mergeCell ref="AH17:AH21"/>
    <mergeCell ref="AI17:AI21"/>
    <mergeCell ref="R5:S5"/>
    <mergeCell ref="B5:G6"/>
    <mergeCell ref="B7:G7"/>
    <mergeCell ref="A9:A11"/>
    <mergeCell ref="L5:L6"/>
    <mergeCell ref="AG13:AG15"/>
    <mergeCell ref="AH13:AH15"/>
    <mergeCell ref="AF13:AF15"/>
    <mergeCell ref="AF17:AF21"/>
    <mergeCell ref="B13:B15"/>
    <mergeCell ref="G13:G15"/>
  </mergeCells>
  <printOptions/>
  <pageMargins left="0.85" right="1.17" top="0.35433070866141736" bottom="0.35433070866141736" header="0.31496062992125984" footer="0.31496062992125984"/>
  <pageSetup horizontalDpi="600" verticalDpi="600" orientation="landscape" paperSize="5" scale="45" r:id="rId1"/>
  <ignoredErrors>
    <ignoredError sqref="O9 AD9:AE10 AD14:AE15 O17:O18 AD17:AE18 AD20:AE20 AD23:AE23 AD25:AE25" unlockedFormula="1"/>
  </ignoredErrors>
</worksheet>
</file>

<file path=xl/worksheets/sheet10.xml><?xml version="1.0" encoding="utf-8"?>
<worksheet xmlns="http://schemas.openxmlformats.org/spreadsheetml/2006/main" xmlns:r="http://schemas.openxmlformats.org/officeDocument/2006/relationships">
  <dimension ref="A1:AI102"/>
  <sheetViews>
    <sheetView zoomScalePageLayoutView="0" workbookViewId="0" topLeftCell="A1">
      <selection activeCell="B5" sqref="B5:G6"/>
    </sheetView>
  </sheetViews>
  <sheetFormatPr defaultColWidth="11.421875" defaultRowHeight="15"/>
  <cols>
    <col min="1" max="1" width="18.28125" style="0" customWidth="1"/>
    <col min="2" max="2" width="13.421875" style="0" customWidth="1"/>
    <col min="3" max="3" width="20.28125" style="0" customWidth="1"/>
    <col min="4" max="4" width="20.00390625" style="0" customWidth="1"/>
    <col min="7" max="7" width="12.57421875" style="0" customWidth="1"/>
    <col min="8" max="8" width="18.8515625" style="0"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1" width="3.00390625" style="0" customWidth="1"/>
    <col min="32" max="32" width="13.8515625" style="0" customWidth="1"/>
    <col min="33" max="33" width="11.421875" style="0" customWidth="1"/>
    <col min="35" max="35" width="12.851562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70</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42" customHeight="1">
      <c r="A3" s="923" t="s">
        <v>36</v>
      </c>
      <c r="B3" s="924"/>
      <c r="C3" s="924"/>
      <c r="D3" s="924"/>
      <c r="E3" s="924"/>
      <c r="F3" s="924"/>
      <c r="G3" s="925"/>
      <c r="H3" s="926" t="s">
        <v>255</v>
      </c>
      <c r="I3" s="927"/>
      <c r="J3" s="927"/>
      <c r="K3" s="927"/>
      <c r="L3" s="927"/>
      <c r="M3" s="927"/>
      <c r="N3" s="927"/>
      <c r="O3" s="927"/>
      <c r="P3" s="927"/>
      <c r="Q3" s="927"/>
      <c r="R3" s="927"/>
      <c r="S3" s="928"/>
      <c r="T3" s="1062" t="s">
        <v>383</v>
      </c>
      <c r="U3" s="1063"/>
      <c r="V3" s="1063"/>
      <c r="W3" s="1063"/>
      <c r="X3" s="1063"/>
      <c r="Y3" s="1063"/>
      <c r="Z3" s="1063"/>
      <c r="AA3" s="1063"/>
      <c r="AB3" s="1063"/>
      <c r="AC3" s="1063"/>
      <c r="AD3" s="1063"/>
      <c r="AE3" s="1063"/>
      <c r="AF3" s="1063"/>
      <c r="AG3" s="1063"/>
      <c r="AH3" s="1063"/>
      <c r="AI3" s="1063"/>
    </row>
    <row r="4" spans="1:35" ht="34.5" customHeight="1" thickBot="1">
      <c r="A4" s="931" t="s">
        <v>384</v>
      </c>
      <c r="B4" s="932"/>
      <c r="C4" s="932"/>
      <c r="D4" s="932"/>
      <c r="E4" s="933" t="s">
        <v>385</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v>
      </c>
      <c r="AG4" s="940"/>
      <c r="AH4" s="940"/>
      <c r="AI4" s="941"/>
    </row>
    <row r="5" spans="1:35" ht="31.5" customHeight="1">
      <c r="A5" s="942" t="s">
        <v>2</v>
      </c>
      <c r="B5" s="944" t="s">
        <v>3</v>
      </c>
      <c r="C5" s="945"/>
      <c r="D5" s="945"/>
      <c r="E5" s="945"/>
      <c r="F5" s="945"/>
      <c r="G5" s="945"/>
      <c r="H5" s="948" t="s">
        <v>4</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75" customHeight="1" thickBot="1">
      <c r="A6" s="1085"/>
      <c r="B6" s="1069"/>
      <c r="C6" s="1070"/>
      <c r="D6" s="1070"/>
      <c r="E6" s="1070"/>
      <c r="F6" s="1070"/>
      <c r="G6" s="1070"/>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108" hidden="1" thickBot="1">
      <c r="A7" s="220" t="s">
        <v>386</v>
      </c>
      <c r="B7" s="1080" t="s">
        <v>260</v>
      </c>
      <c r="C7" s="1081"/>
      <c r="D7" s="1081"/>
      <c r="E7" s="1081"/>
      <c r="F7" s="1081"/>
      <c r="G7" s="1082"/>
      <c r="H7" s="227" t="s">
        <v>261</v>
      </c>
      <c r="I7" s="228">
        <v>79.9</v>
      </c>
      <c r="J7" s="228">
        <v>90</v>
      </c>
      <c r="K7" s="51"/>
      <c r="L7" s="52"/>
      <c r="M7" s="52"/>
      <c r="N7" s="229">
        <v>0</v>
      </c>
      <c r="O7" s="230">
        <v>0</v>
      </c>
      <c r="P7" s="183">
        <v>0</v>
      </c>
      <c r="Q7" s="230">
        <v>0</v>
      </c>
      <c r="R7" s="230">
        <v>0</v>
      </c>
      <c r="S7" s="230">
        <v>0</v>
      </c>
      <c r="T7" s="230">
        <v>0</v>
      </c>
      <c r="U7" s="230">
        <v>0</v>
      </c>
      <c r="V7" s="230">
        <v>0</v>
      </c>
      <c r="W7" s="230">
        <v>0</v>
      </c>
      <c r="X7" s="230">
        <v>0</v>
      </c>
      <c r="Y7" s="230">
        <v>0</v>
      </c>
      <c r="Z7" s="230">
        <v>0</v>
      </c>
      <c r="AA7" s="230">
        <v>0</v>
      </c>
      <c r="AB7" s="230">
        <v>0</v>
      </c>
      <c r="AC7" s="230">
        <v>0</v>
      </c>
      <c r="AD7" s="230">
        <v>0</v>
      </c>
      <c r="AE7" s="231">
        <v>0</v>
      </c>
      <c r="AF7" s="200" t="s">
        <v>387</v>
      </c>
      <c r="AG7" s="200"/>
      <c r="AH7" s="201" t="s">
        <v>388</v>
      </c>
      <c r="AI7" s="200" t="s">
        <v>386</v>
      </c>
    </row>
    <row r="8" spans="1:35" ht="60.75" customHeight="1" hidden="1">
      <c r="A8" s="220" t="s">
        <v>386</v>
      </c>
      <c r="B8" s="1080" t="s">
        <v>262</v>
      </c>
      <c r="C8" s="1081"/>
      <c r="D8" s="1081"/>
      <c r="E8" s="1081"/>
      <c r="F8" s="1081"/>
      <c r="G8" s="1082"/>
      <c r="H8" s="227" t="s">
        <v>263</v>
      </c>
      <c r="I8" s="228">
        <v>95.9</v>
      </c>
      <c r="J8" s="228">
        <v>98</v>
      </c>
      <c r="K8" s="51"/>
      <c r="L8" s="52"/>
      <c r="M8" s="52"/>
      <c r="N8" s="229">
        <v>0</v>
      </c>
      <c r="O8" s="230">
        <v>0</v>
      </c>
      <c r="P8" s="183">
        <v>0</v>
      </c>
      <c r="Q8" s="230">
        <v>0</v>
      </c>
      <c r="R8" s="230">
        <v>0</v>
      </c>
      <c r="S8" s="230">
        <v>0</v>
      </c>
      <c r="T8" s="230">
        <v>0</v>
      </c>
      <c r="U8" s="230">
        <v>0</v>
      </c>
      <c r="V8" s="230">
        <v>0</v>
      </c>
      <c r="W8" s="230">
        <v>0</v>
      </c>
      <c r="X8" s="230">
        <v>0</v>
      </c>
      <c r="Y8" s="230">
        <v>0</v>
      </c>
      <c r="Z8" s="230">
        <v>0</v>
      </c>
      <c r="AA8" s="230">
        <v>0</v>
      </c>
      <c r="AB8" s="230">
        <v>0</v>
      </c>
      <c r="AC8" s="230">
        <v>0</v>
      </c>
      <c r="AD8" s="230">
        <v>0</v>
      </c>
      <c r="AE8" s="231">
        <v>0</v>
      </c>
      <c r="AF8" s="200" t="s">
        <v>389</v>
      </c>
      <c r="AG8" s="200"/>
      <c r="AH8" s="201" t="s">
        <v>388</v>
      </c>
      <c r="AI8" s="200" t="s">
        <v>386</v>
      </c>
    </row>
    <row r="9" spans="1:35" ht="60.75" customHeight="1" hidden="1">
      <c r="A9" s="220" t="s">
        <v>386</v>
      </c>
      <c r="B9" s="1080" t="s">
        <v>264</v>
      </c>
      <c r="C9" s="1081"/>
      <c r="D9" s="1081"/>
      <c r="E9" s="1081"/>
      <c r="F9" s="1081"/>
      <c r="G9" s="1082"/>
      <c r="H9" s="227" t="s">
        <v>265</v>
      </c>
      <c r="I9" s="228">
        <v>85</v>
      </c>
      <c r="J9" s="228">
        <v>100</v>
      </c>
      <c r="K9" s="51"/>
      <c r="L9" s="52"/>
      <c r="M9" s="52"/>
      <c r="N9" s="229">
        <v>0</v>
      </c>
      <c r="O9" s="230">
        <v>0</v>
      </c>
      <c r="P9" s="183">
        <v>0</v>
      </c>
      <c r="Q9" s="230">
        <v>0</v>
      </c>
      <c r="R9" s="230">
        <v>0</v>
      </c>
      <c r="S9" s="230">
        <v>0</v>
      </c>
      <c r="T9" s="230">
        <v>0</v>
      </c>
      <c r="U9" s="230">
        <v>0</v>
      </c>
      <c r="V9" s="230">
        <v>0</v>
      </c>
      <c r="W9" s="230">
        <v>0</v>
      </c>
      <c r="X9" s="230">
        <v>0</v>
      </c>
      <c r="Y9" s="230">
        <v>0</v>
      </c>
      <c r="Z9" s="230">
        <v>0</v>
      </c>
      <c r="AA9" s="230">
        <v>0</v>
      </c>
      <c r="AB9" s="230">
        <v>0</v>
      </c>
      <c r="AC9" s="230">
        <v>0</v>
      </c>
      <c r="AD9" s="230">
        <v>0</v>
      </c>
      <c r="AE9" s="231">
        <v>0</v>
      </c>
      <c r="AF9" s="200" t="s">
        <v>390</v>
      </c>
      <c r="AG9" s="200"/>
      <c r="AH9" s="201" t="s">
        <v>388</v>
      </c>
      <c r="AI9" s="200" t="s">
        <v>386</v>
      </c>
    </row>
    <row r="10" spans="1:35" ht="82.5" customHeight="1" hidden="1">
      <c r="A10" s="220" t="s">
        <v>386</v>
      </c>
      <c r="B10" s="1080" t="s">
        <v>266</v>
      </c>
      <c r="C10" s="1081"/>
      <c r="D10" s="1081"/>
      <c r="E10" s="1081"/>
      <c r="F10" s="1081"/>
      <c r="G10" s="1082"/>
      <c r="H10" s="227" t="s">
        <v>267</v>
      </c>
      <c r="I10" s="232">
        <v>90</v>
      </c>
      <c r="J10" s="232">
        <v>100</v>
      </c>
      <c r="K10" s="233"/>
      <c r="L10" s="234"/>
      <c r="M10" s="235"/>
      <c r="N10" s="229">
        <v>0</v>
      </c>
      <c r="O10" s="230">
        <v>0</v>
      </c>
      <c r="P10" s="183">
        <v>0</v>
      </c>
      <c r="Q10" s="230">
        <v>0</v>
      </c>
      <c r="R10" s="230">
        <v>0</v>
      </c>
      <c r="S10" s="230">
        <v>0</v>
      </c>
      <c r="T10" s="230">
        <v>0</v>
      </c>
      <c r="U10" s="230">
        <v>0</v>
      </c>
      <c r="V10" s="230">
        <v>0</v>
      </c>
      <c r="W10" s="230">
        <v>0</v>
      </c>
      <c r="X10" s="230">
        <v>0</v>
      </c>
      <c r="Y10" s="230">
        <v>0</v>
      </c>
      <c r="Z10" s="230">
        <v>0</v>
      </c>
      <c r="AA10" s="230">
        <v>0</v>
      </c>
      <c r="AB10" s="230">
        <v>0</v>
      </c>
      <c r="AC10" s="230">
        <v>0</v>
      </c>
      <c r="AD10" s="230">
        <v>0</v>
      </c>
      <c r="AE10" s="231">
        <v>0</v>
      </c>
      <c r="AF10" s="200" t="s">
        <v>391</v>
      </c>
      <c r="AG10" s="58"/>
      <c r="AH10" s="201" t="s">
        <v>388</v>
      </c>
      <c r="AI10" s="200" t="s">
        <v>386</v>
      </c>
    </row>
    <row r="11" spans="1:35" ht="15.75" hidden="1" thickBot="1">
      <c r="A11" s="1011"/>
      <c r="B11" s="1012"/>
      <c r="C11" s="1012"/>
      <c r="D11" s="1012"/>
      <c r="E11" s="1012"/>
      <c r="F11" s="1012"/>
      <c r="G11" s="1012"/>
      <c r="H11" s="1012"/>
      <c r="I11" s="1012"/>
      <c r="J11" s="1012"/>
      <c r="K11" s="1012"/>
      <c r="L11" s="1012"/>
      <c r="M11" s="1012"/>
      <c r="N11" s="1013"/>
      <c r="O11" s="1013"/>
      <c r="P11" s="1013"/>
      <c r="Q11" s="1013"/>
      <c r="R11" s="1013"/>
      <c r="S11" s="1013"/>
      <c r="T11" s="1013"/>
      <c r="U11" s="1013"/>
      <c r="V11" s="1013"/>
      <c r="W11" s="1013"/>
      <c r="X11" s="1013"/>
      <c r="Y11" s="1013"/>
      <c r="Z11" s="1013"/>
      <c r="AA11" s="1013"/>
      <c r="AB11" s="1013"/>
      <c r="AC11" s="1013"/>
      <c r="AD11" s="1013"/>
      <c r="AE11" s="1013"/>
      <c r="AF11" s="1083"/>
      <c r="AG11" s="1083"/>
      <c r="AH11" s="1083"/>
      <c r="AI11" s="1084"/>
    </row>
    <row r="12" spans="1:35" ht="33.75">
      <c r="A12" s="158" t="s">
        <v>25</v>
      </c>
      <c r="B12" s="159" t="s">
        <v>26</v>
      </c>
      <c r="C12" s="159" t="s">
        <v>27</v>
      </c>
      <c r="D12" s="159" t="s">
        <v>28</v>
      </c>
      <c r="E12" s="160" t="s">
        <v>29</v>
      </c>
      <c r="F12" s="160" t="s">
        <v>30</v>
      </c>
      <c r="G12" s="161" t="s">
        <v>31</v>
      </c>
      <c r="H12" s="159" t="s">
        <v>32</v>
      </c>
      <c r="I12" s="162"/>
      <c r="J12" s="162"/>
      <c r="K12" s="162"/>
      <c r="L12" s="162"/>
      <c r="M12" s="162"/>
      <c r="N12" s="116">
        <v>0</v>
      </c>
      <c r="O12" s="117">
        <v>0</v>
      </c>
      <c r="P12" s="118">
        <v>0</v>
      </c>
      <c r="Q12" s="117">
        <v>0</v>
      </c>
      <c r="R12" s="118"/>
      <c r="S12" s="117"/>
      <c r="T12" s="118"/>
      <c r="U12" s="117"/>
      <c r="V12" s="118"/>
      <c r="W12" s="117"/>
      <c r="X12" s="118"/>
      <c r="Y12" s="117"/>
      <c r="Z12" s="118"/>
      <c r="AA12" s="117"/>
      <c r="AB12" s="118"/>
      <c r="AC12" s="117"/>
      <c r="AD12" s="119">
        <v>0</v>
      </c>
      <c r="AE12" s="117">
        <v>0</v>
      </c>
      <c r="AF12" s="120"/>
      <c r="AG12" s="121"/>
      <c r="AH12" s="121"/>
      <c r="AI12" s="122"/>
    </row>
    <row r="13" spans="1:35" ht="61.5" customHeight="1">
      <c r="A13" s="911" t="s">
        <v>392</v>
      </c>
      <c r="B13" s="1037"/>
      <c r="C13" s="73" t="s">
        <v>393</v>
      </c>
      <c r="D13" s="73" t="s">
        <v>394</v>
      </c>
      <c r="E13" s="74"/>
      <c r="F13" s="70"/>
      <c r="G13" s="1036">
        <v>500</v>
      </c>
      <c r="H13" s="203" t="s">
        <v>395</v>
      </c>
      <c r="I13" s="202">
        <v>1</v>
      </c>
      <c r="J13" s="202">
        <v>4</v>
      </c>
      <c r="K13" s="202">
        <v>1</v>
      </c>
      <c r="L13" s="202">
        <v>0</v>
      </c>
      <c r="M13" s="71">
        <v>1</v>
      </c>
      <c r="N13" s="88">
        <v>0</v>
      </c>
      <c r="O13" s="88">
        <v>0</v>
      </c>
      <c r="P13" s="88"/>
      <c r="Q13" s="88"/>
      <c r="R13" s="88"/>
      <c r="S13" s="128"/>
      <c r="T13" s="128"/>
      <c r="U13" s="128"/>
      <c r="V13" s="128"/>
      <c r="W13" s="128"/>
      <c r="X13" s="128"/>
      <c r="Y13" s="128"/>
      <c r="Z13" s="128"/>
      <c r="AA13" s="128"/>
      <c r="AB13" s="128"/>
      <c r="AC13" s="128"/>
      <c r="AD13" s="88">
        <v>0</v>
      </c>
      <c r="AE13" s="88">
        <v>0</v>
      </c>
      <c r="AF13" s="1031" t="s">
        <v>396</v>
      </c>
      <c r="AG13" s="918"/>
      <c r="AH13" s="918" t="s">
        <v>388</v>
      </c>
      <c r="AI13" s="1038" t="s">
        <v>386</v>
      </c>
    </row>
    <row r="14" spans="1:35" ht="57" customHeight="1">
      <c r="A14" s="911"/>
      <c r="B14" s="1037"/>
      <c r="C14" s="73" t="s">
        <v>397</v>
      </c>
      <c r="D14" s="73" t="s">
        <v>398</v>
      </c>
      <c r="E14" s="74"/>
      <c r="F14" s="70"/>
      <c r="G14" s="1036"/>
      <c r="H14" s="203" t="s">
        <v>399</v>
      </c>
      <c r="I14" s="202">
        <v>193</v>
      </c>
      <c r="J14" s="202">
        <v>500</v>
      </c>
      <c r="K14" s="202">
        <v>190</v>
      </c>
      <c r="L14" s="202">
        <v>190</v>
      </c>
      <c r="M14" s="71">
        <v>0</v>
      </c>
      <c r="N14" s="88">
        <v>0</v>
      </c>
      <c r="O14" s="88">
        <v>0</v>
      </c>
      <c r="P14" s="88"/>
      <c r="Q14" s="88"/>
      <c r="R14" s="88"/>
      <c r="S14" s="128"/>
      <c r="T14" s="128"/>
      <c r="U14" s="128"/>
      <c r="V14" s="128"/>
      <c r="W14" s="128"/>
      <c r="X14" s="128"/>
      <c r="Y14" s="128"/>
      <c r="Z14" s="128"/>
      <c r="AA14" s="128"/>
      <c r="AB14" s="128"/>
      <c r="AC14" s="128"/>
      <c r="AD14" s="88">
        <v>0</v>
      </c>
      <c r="AE14" s="88">
        <v>0</v>
      </c>
      <c r="AF14" s="1031"/>
      <c r="AG14" s="918"/>
      <c r="AH14" s="918"/>
      <c r="AI14" s="1038"/>
    </row>
    <row r="15" spans="1:35" ht="56.25" customHeight="1" thickBot="1">
      <c r="A15" s="911"/>
      <c r="B15" s="1037"/>
      <c r="C15" s="73" t="s">
        <v>400</v>
      </c>
      <c r="D15" s="73" t="s">
        <v>401</v>
      </c>
      <c r="E15" s="130"/>
      <c r="F15" s="70"/>
      <c r="G15" s="1036"/>
      <c r="H15" s="203" t="s">
        <v>402</v>
      </c>
      <c r="I15" s="202">
        <v>6</v>
      </c>
      <c r="J15" s="202">
        <v>6</v>
      </c>
      <c r="K15" s="202">
        <v>6</v>
      </c>
      <c r="L15" s="202">
        <v>6</v>
      </c>
      <c r="M15" s="71">
        <v>0</v>
      </c>
      <c r="N15" s="88">
        <v>25000000</v>
      </c>
      <c r="O15" s="88">
        <v>25000000</v>
      </c>
      <c r="P15" s="88"/>
      <c r="Q15" s="88"/>
      <c r="R15" s="88"/>
      <c r="S15" s="128"/>
      <c r="T15" s="128"/>
      <c r="U15" s="128"/>
      <c r="V15" s="128"/>
      <c r="W15" s="128"/>
      <c r="X15" s="128"/>
      <c r="Y15" s="128"/>
      <c r="Z15" s="88">
        <v>11521054</v>
      </c>
      <c r="AA15" s="88">
        <v>11521054</v>
      </c>
      <c r="AB15" s="128"/>
      <c r="AC15" s="128"/>
      <c r="AD15" s="88">
        <f>+Z15+N15</f>
        <v>36521054</v>
      </c>
      <c r="AE15" s="88">
        <f>+O15+AA15</f>
        <v>36521054</v>
      </c>
      <c r="AF15" s="1031"/>
      <c r="AG15" s="918"/>
      <c r="AH15" s="918"/>
      <c r="AI15" s="1038"/>
    </row>
    <row r="16" spans="1:35" ht="15">
      <c r="A16" s="880" t="s">
        <v>35</v>
      </c>
      <c r="B16" s="881"/>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2"/>
    </row>
    <row r="17" spans="1:35" ht="15.75" thickBot="1">
      <c r="A17" s="920" t="s">
        <v>108</v>
      </c>
      <c r="B17" s="921"/>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2"/>
    </row>
    <row r="18" spans="1:35" ht="45" customHeight="1">
      <c r="A18" s="923" t="s">
        <v>36</v>
      </c>
      <c r="B18" s="924"/>
      <c r="C18" s="924"/>
      <c r="D18" s="924"/>
      <c r="E18" s="924"/>
      <c r="F18" s="924"/>
      <c r="G18" s="925"/>
      <c r="H18" s="926" t="s">
        <v>255</v>
      </c>
      <c r="I18" s="927"/>
      <c r="J18" s="927"/>
      <c r="K18" s="927"/>
      <c r="L18" s="927"/>
      <c r="M18" s="927"/>
      <c r="N18" s="927"/>
      <c r="O18" s="927"/>
      <c r="P18" s="927"/>
      <c r="Q18" s="927"/>
      <c r="R18" s="927"/>
      <c r="S18" s="928"/>
      <c r="T18" s="1062" t="s">
        <v>383</v>
      </c>
      <c r="U18" s="1063"/>
      <c r="V18" s="1063"/>
      <c r="W18" s="1063"/>
      <c r="X18" s="1063"/>
      <c r="Y18" s="1063"/>
      <c r="Z18" s="1063"/>
      <c r="AA18" s="1063"/>
      <c r="AB18" s="1063"/>
      <c r="AC18" s="1063"/>
      <c r="AD18" s="1063"/>
      <c r="AE18" s="1063"/>
      <c r="AF18" s="1063"/>
      <c r="AG18" s="1063"/>
      <c r="AH18" s="1063"/>
      <c r="AI18" s="1063"/>
    </row>
    <row r="19" spans="1:35" ht="42" customHeight="1" thickBot="1">
      <c r="A19" s="931" t="s">
        <v>403</v>
      </c>
      <c r="B19" s="932"/>
      <c r="C19" s="932"/>
      <c r="D19" s="1079"/>
      <c r="E19" s="933" t="s">
        <v>404</v>
      </c>
      <c r="F19" s="934"/>
      <c r="G19" s="934"/>
      <c r="H19" s="934"/>
      <c r="I19" s="934"/>
      <c r="J19" s="934"/>
      <c r="K19" s="934"/>
      <c r="L19" s="934"/>
      <c r="M19" s="935"/>
      <c r="N19" s="936" t="s">
        <v>0</v>
      </c>
      <c r="O19" s="937"/>
      <c r="P19" s="937"/>
      <c r="Q19" s="937"/>
      <c r="R19" s="937"/>
      <c r="S19" s="937"/>
      <c r="T19" s="937"/>
      <c r="U19" s="937"/>
      <c r="V19" s="937"/>
      <c r="W19" s="937"/>
      <c r="X19" s="937"/>
      <c r="Y19" s="937"/>
      <c r="Z19" s="937"/>
      <c r="AA19" s="937"/>
      <c r="AB19" s="937"/>
      <c r="AC19" s="937"/>
      <c r="AD19" s="937"/>
      <c r="AE19" s="938"/>
      <c r="AF19" s="939" t="s">
        <v>1</v>
      </c>
      <c r="AG19" s="940"/>
      <c r="AH19" s="940"/>
      <c r="AI19" s="941"/>
    </row>
    <row r="20" spans="1:35" ht="15">
      <c r="A20" s="942" t="s">
        <v>2</v>
      </c>
      <c r="B20" s="944" t="s">
        <v>3</v>
      </c>
      <c r="C20" s="945"/>
      <c r="D20" s="945"/>
      <c r="E20" s="945"/>
      <c r="F20" s="945"/>
      <c r="G20" s="945"/>
      <c r="H20" s="948" t="s">
        <v>4</v>
      </c>
      <c r="I20" s="950" t="s">
        <v>5</v>
      </c>
      <c r="J20" s="950" t="s">
        <v>6</v>
      </c>
      <c r="K20" s="952" t="s">
        <v>37</v>
      </c>
      <c r="L20" s="954" t="s">
        <v>7</v>
      </c>
      <c r="M20" s="956" t="s">
        <v>8</v>
      </c>
      <c r="N20" s="958" t="s">
        <v>9</v>
      </c>
      <c r="O20" s="959"/>
      <c r="P20" s="960" t="s">
        <v>10</v>
      </c>
      <c r="Q20" s="959"/>
      <c r="R20" s="960" t="s">
        <v>11</v>
      </c>
      <c r="S20" s="959"/>
      <c r="T20" s="960" t="s">
        <v>12</v>
      </c>
      <c r="U20" s="959"/>
      <c r="V20" s="960" t="s">
        <v>13</v>
      </c>
      <c r="W20" s="959"/>
      <c r="X20" s="960" t="s">
        <v>14</v>
      </c>
      <c r="Y20" s="959"/>
      <c r="Z20" s="960" t="s">
        <v>15</v>
      </c>
      <c r="AA20" s="959"/>
      <c r="AB20" s="960" t="s">
        <v>16</v>
      </c>
      <c r="AC20" s="959"/>
      <c r="AD20" s="960" t="s">
        <v>17</v>
      </c>
      <c r="AE20" s="961"/>
      <c r="AF20" s="962" t="s">
        <v>18</v>
      </c>
      <c r="AG20" s="978" t="s">
        <v>19</v>
      </c>
      <c r="AH20" s="980" t="s">
        <v>20</v>
      </c>
      <c r="AI20" s="982" t="s">
        <v>21</v>
      </c>
    </row>
    <row r="21" spans="1:35" ht="53.25" thickBot="1">
      <c r="A21" s="943"/>
      <c r="B21" s="946"/>
      <c r="C21" s="947"/>
      <c r="D21" s="947"/>
      <c r="E21" s="947"/>
      <c r="F21" s="947"/>
      <c r="G21" s="947"/>
      <c r="H21" s="949"/>
      <c r="I21" s="951" t="s">
        <v>5</v>
      </c>
      <c r="J21" s="951"/>
      <c r="K21" s="953"/>
      <c r="L21" s="955"/>
      <c r="M21" s="957"/>
      <c r="N21" s="100" t="s">
        <v>22</v>
      </c>
      <c r="O21" s="101" t="s">
        <v>23</v>
      </c>
      <c r="P21" s="102" t="s">
        <v>22</v>
      </c>
      <c r="Q21" s="101" t="s">
        <v>23</v>
      </c>
      <c r="R21" s="102" t="s">
        <v>22</v>
      </c>
      <c r="S21" s="101" t="s">
        <v>23</v>
      </c>
      <c r="T21" s="102" t="s">
        <v>22</v>
      </c>
      <c r="U21" s="101" t="s">
        <v>23</v>
      </c>
      <c r="V21" s="102" t="s">
        <v>22</v>
      </c>
      <c r="W21" s="101" t="s">
        <v>23</v>
      </c>
      <c r="X21" s="102" t="s">
        <v>22</v>
      </c>
      <c r="Y21" s="101" t="s">
        <v>23</v>
      </c>
      <c r="Z21" s="102" t="s">
        <v>22</v>
      </c>
      <c r="AA21" s="101" t="s">
        <v>24</v>
      </c>
      <c r="AB21" s="102" t="s">
        <v>22</v>
      </c>
      <c r="AC21" s="101" t="s">
        <v>24</v>
      </c>
      <c r="AD21" s="102" t="s">
        <v>22</v>
      </c>
      <c r="AE21" s="103" t="s">
        <v>24</v>
      </c>
      <c r="AF21" s="963"/>
      <c r="AG21" s="979"/>
      <c r="AH21" s="981"/>
      <c r="AI21" s="983"/>
    </row>
    <row r="22" spans="1:35" ht="101.25" customHeight="1" thickBot="1">
      <c r="A22" s="104" t="s">
        <v>386</v>
      </c>
      <c r="B22" s="964" t="s">
        <v>405</v>
      </c>
      <c r="C22" s="965"/>
      <c r="D22" s="965"/>
      <c r="E22" s="965"/>
      <c r="F22" s="965"/>
      <c r="G22" s="966"/>
      <c r="H22" s="105" t="s">
        <v>406</v>
      </c>
      <c r="I22" s="105">
        <v>0</v>
      </c>
      <c r="J22" s="105">
        <v>20</v>
      </c>
      <c r="K22" s="106"/>
      <c r="L22" s="107"/>
      <c r="M22" s="108"/>
      <c r="N22" s="109">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2">
        <v>0</v>
      </c>
      <c r="AF22" s="113" t="s">
        <v>407</v>
      </c>
      <c r="AG22" s="114"/>
      <c r="AH22" s="114" t="s">
        <v>388</v>
      </c>
      <c r="AI22" s="115" t="s">
        <v>386</v>
      </c>
    </row>
    <row r="23" spans="1:35" ht="48" customHeight="1">
      <c r="A23" s="141" t="s">
        <v>25</v>
      </c>
      <c r="B23" s="142" t="s">
        <v>26</v>
      </c>
      <c r="C23" s="236" t="s">
        <v>27</v>
      </c>
      <c r="D23" s="142" t="s">
        <v>28</v>
      </c>
      <c r="E23" s="143" t="s">
        <v>29</v>
      </c>
      <c r="F23" s="143" t="s">
        <v>30</v>
      </c>
      <c r="G23" s="237" t="s">
        <v>31</v>
      </c>
      <c r="H23" s="238" t="s">
        <v>32</v>
      </c>
      <c r="I23" s="148"/>
      <c r="J23" s="148"/>
      <c r="K23" s="148"/>
      <c r="L23" s="148"/>
      <c r="M23" s="149"/>
      <c r="N23" s="150">
        <v>0</v>
      </c>
      <c r="O23" s="117">
        <v>0</v>
      </c>
      <c r="P23" s="118">
        <v>0</v>
      </c>
      <c r="Q23" s="117">
        <v>0</v>
      </c>
      <c r="R23" s="118"/>
      <c r="S23" s="117"/>
      <c r="T23" s="118"/>
      <c r="U23" s="117"/>
      <c r="V23" s="118"/>
      <c r="W23" s="117"/>
      <c r="X23" s="118"/>
      <c r="Y23" s="117"/>
      <c r="Z23" s="118"/>
      <c r="AA23" s="117"/>
      <c r="AB23" s="118"/>
      <c r="AC23" s="117"/>
      <c r="AD23" s="119">
        <v>0</v>
      </c>
      <c r="AE23" s="117">
        <v>0</v>
      </c>
      <c r="AF23" s="120"/>
      <c r="AG23" s="121"/>
      <c r="AH23" s="121"/>
      <c r="AI23" s="122"/>
    </row>
    <row r="24" spans="1:35" ht="63" customHeight="1">
      <c r="A24" s="1074" t="s">
        <v>408</v>
      </c>
      <c r="B24" s="984"/>
      <c r="C24" s="126" t="s">
        <v>409</v>
      </c>
      <c r="D24" s="70" t="s">
        <v>410</v>
      </c>
      <c r="E24" s="74"/>
      <c r="F24" s="70"/>
      <c r="G24" s="1077">
        <v>3</v>
      </c>
      <c r="H24" s="216" t="s">
        <v>148</v>
      </c>
      <c r="I24" s="216">
        <v>0</v>
      </c>
      <c r="J24" s="216">
        <v>8</v>
      </c>
      <c r="K24" s="216">
        <v>2</v>
      </c>
      <c r="L24" s="216">
        <v>1</v>
      </c>
      <c r="M24" s="216">
        <v>1</v>
      </c>
      <c r="N24" s="79">
        <f>35000000+33501500</f>
        <v>68501500</v>
      </c>
      <c r="O24" s="79">
        <f>+N24</f>
        <v>68501500</v>
      </c>
      <c r="P24" s="204"/>
      <c r="Q24" s="128"/>
      <c r="R24" s="128"/>
      <c r="S24" s="128"/>
      <c r="T24" s="128"/>
      <c r="U24" s="128"/>
      <c r="V24" s="128"/>
      <c r="W24" s="128"/>
      <c r="X24" s="128"/>
      <c r="Y24" s="128"/>
      <c r="Z24" s="128"/>
      <c r="AA24" s="128"/>
      <c r="AB24" s="128"/>
      <c r="AC24" s="128"/>
      <c r="AD24" s="80">
        <f>+N24</f>
        <v>68501500</v>
      </c>
      <c r="AE24" s="80">
        <f>+O24</f>
        <v>68501500</v>
      </c>
      <c r="AF24" s="1051" t="s">
        <v>411</v>
      </c>
      <c r="AG24" s="1051"/>
      <c r="AH24" s="1051" t="s">
        <v>388</v>
      </c>
      <c r="AI24" s="1051" t="s">
        <v>386</v>
      </c>
    </row>
    <row r="25" spans="1:35" ht="92.25" customHeight="1">
      <c r="A25" s="1076"/>
      <c r="B25" s="971"/>
      <c r="C25" s="126" t="s">
        <v>412</v>
      </c>
      <c r="D25" s="70" t="s">
        <v>413</v>
      </c>
      <c r="E25" s="74"/>
      <c r="F25" s="70"/>
      <c r="G25" s="1078"/>
      <c r="H25" s="216" t="s">
        <v>65</v>
      </c>
      <c r="I25" s="216">
        <v>0</v>
      </c>
      <c r="J25" s="216">
        <v>4</v>
      </c>
      <c r="K25" s="216">
        <v>1</v>
      </c>
      <c r="L25" s="216">
        <v>1</v>
      </c>
      <c r="M25" s="216">
        <v>0</v>
      </c>
      <c r="N25" s="79">
        <v>55000000</v>
      </c>
      <c r="O25" s="79">
        <f>+N25</f>
        <v>55000000</v>
      </c>
      <c r="P25" s="204"/>
      <c r="Q25" s="128"/>
      <c r="R25" s="128"/>
      <c r="S25" s="128"/>
      <c r="T25" s="128"/>
      <c r="U25" s="128"/>
      <c r="V25" s="128"/>
      <c r="W25" s="128"/>
      <c r="X25" s="128"/>
      <c r="Y25" s="128"/>
      <c r="Z25" s="128"/>
      <c r="AA25" s="128"/>
      <c r="AB25" s="128"/>
      <c r="AC25" s="128"/>
      <c r="AD25" s="80">
        <f>+N25</f>
        <v>55000000</v>
      </c>
      <c r="AE25" s="80">
        <f>+O25</f>
        <v>55000000</v>
      </c>
      <c r="AF25" s="1052"/>
      <c r="AG25" s="1052"/>
      <c r="AH25" s="1052"/>
      <c r="AI25" s="1052"/>
    </row>
    <row r="26" spans="1:35" ht="85.5" customHeight="1">
      <c r="A26" s="1076"/>
      <c r="B26" s="971"/>
      <c r="C26" s="126" t="s">
        <v>414</v>
      </c>
      <c r="D26" s="70" t="s">
        <v>413</v>
      </c>
      <c r="E26" s="74"/>
      <c r="F26" s="70"/>
      <c r="G26" s="1078"/>
      <c r="H26" s="216" t="s">
        <v>206</v>
      </c>
      <c r="I26" s="216">
        <v>0</v>
      </c>
      <c r="J26" s="216">
        <v>4</v>
      </c>
      <c r="K26" s="216">
        <v>1</v>
      </c>
      <c r="L26" s="216">
        <v>1</v>
      </c>
      <c r="M26" s="216">
        <v>0</v>
      </c>
      <c r="N26" s="218">
        <v>0</v>
      </c>
      <c r="O26" s="218">
        <v>0</v>
      </c>
      <c r="P26" s="204"/>
      <c r="Q26" s="128"/>
      <c r="R26" s="128"/>
      <c r="S26" s="128"/>
      <c r="T26" s="128"/>
      <c r="U26" s="128"/>
      <c r="V26" s="128"/>
      <c r="W26" s="128"/>
      <c r="X26" s="128"/>
      <c r="Y26" s="128"/>
      <c r="Z26" s="128"/>
      <c r="AA26" s="128"/>
      <c r="AB26" s="128"/>
      <c r="AC26" s="128"/>
      <c r="AD26" s="218">
        <v>0</v>
      </c>
      <c r="AE26" s="218">
        <v>0</v>
      </c>
      <c r="AF26" s="1052"/>
      <c r="AG26" s="1052"/>
      <c r="AH26" s="1052"/>
      <c r="AI26" s="1052"/>
    </row>
    <row r="27" spans="1:35" ht="67.5">
      <c r="A27" s="1074" t="s">
        <v>415</v>
      </c>
      <c r="B27" s="984"/>
      <c r="C27" s="126" t="s">
        <v>416</v>
      </c>
      <c r="D27" s="70" t="s">
        <v>144</v>
      </c>
      <c r="E27" s="203"/>
      <c r="F27" s="203"/>
      <c r="G27" s="202">
        <v>100</v>
      </c>
      <c r="H27" s="203" t="s">
        <v>65</v>
      </c>
      <c r="I27" s="202">
        <v>0</v>
      </c>
      <c r="J27" s="202">
        <v>4</v>
      </c>
      <c r="K27" s="202">
        <v>1</v>
      </c>
      <c r="L27" s="202">
        <v>1</v>
      </c>
      <c r="M27" s="202">
        <v>0</v>
      </c>
      <c r="N27" s="169"/>
      <c r="O27" s="169"/>
      <c r="P27" s="239">
        <v>100000000</v>
      </c>
      <c r="Q27" s="239">
        <v>100000000</v>
      </c>
      <c r="R27" s="239"/>
      <c r="S27" s="203"/>
      <c r="T27" s="203"/>
      <c r="U27" s="203"/>
      <c r="V27" s="203"/>
      <c r="W27" s="203"/>
      <c r="X27" s="203"/>
      <c r="Y27" s="203"/>
      <c r="Z27" s="203"/>
      <c r="AA27" s="203"/>
      <c r="AB27" s="203"/>
      <c r="AC27" s="203"/>
      <c r="AD27" s="239">
        <v>100000000</v>
      </c>
      <c r="AE27" s="239">
        <v>100000000</v>
      </c>
      <c r="AF27" s="984" t="s">
        <v>417</v>
      </c>
      <c r="AG27" s="984"/>
      <c r="AH27" s="984" t="s">
        <v>388</v>
      </c>
      <c r="AI27" s="984" t="s">
        <v>386</v>
      </c>
    </row>
    <row r="28" spans="1:35" ht="74.25" customHeight="1">
      <c r="A28" s="1076"/>
      <c r="B28" s="971"/>
      <c r="C28" s="126" t="s">
        <v>418</v>
      </c>
      <c r="D28" s="70" t="s">
        <v>419</v>
      </c>
      <c r="E28" s="203"/>
      <c r="F28" s="203"/>
      <c r="G28" s="203"/>
      <c r="H28" s="203" t="s">
        <v>420</v>
      </c>
      <c r="I28" s="202">
        <v>0</v>
      </c>
      <c r="J28" s="202">
        <v>12</v>
      </c>
      <c r="K28" s="202">
        <v>3</v>
      </c>
      <c r="L28" s="202">
        <v>0</v>
      </c>
      <c r="M28" s="202">
        <v>3</v>
      </c>
      <c r="N28" s="239">
        <v>60000000</v>
      </c>
      <c r="O28" s="239">
        <v>60000000</v>
      </c>
      <c r="P28" s="203"/>
      <c r="Q28" s="203"/>
      <c r="R28" s="203"/>
      <c r="S28" s="203"/>
      <c r="T28" s="203"/>
      <c r="U28" s="203"/>
      <c r="V28" s="203"/>
      <c r="W28" s="203"/>
      <c r="X28" s="203"/>
      <c r="Y28" s="203"/>
      <c r="Z28" s="203"/>
      <c r="AA28" s="203"/>
      <c r="AB28" s="203"/>
      <c r="AC28" s="203"/>
      <c r="AD28" s="239">
        <v>60000000</v>
      </c>
      <c r="AE28" s="239">
        <v>60000000</v>
      </c>
      <c r="AF28" s="985"/>
      <c r="AG28" s="985"/>
      <c r="AH28" s="985"/>
      <c r="AI28" s="985"/>
    </row>
    <row r="29" spans="1:35" ht="65.25" customHeight="1">
      <c r="A29" s="1074" t="s">
        <v>421</v>
      </c>
      <c r="B29" s="984"/>
      <c r="C29" s="126" t="s">
        <v>422</v>
      </c>
      <c r="D29" s="203" t="s">
        <v>423</v>
      </c>
      <c r="E29" s="203"/>
      <c r="F29" s="203"/>
      <c r="G29" s="202">
        <v>1</v>
      </c>
      <c r="H29" s="203" t="s">
        <v>424</v>
      </c>
      <c r="I29" s="202">
        <v>0</v>
      </c>
      <c r="J29" s="202">
        <v>4</v>
      </c>
      <c r="K29" s="202">
        <v>1</v>
      </c>
      <c r="L29" s="202">
        <v>1</v>
      </c>
      <c r="M29" s="202">
        <v>0</v>
      </c>
      <c r="N29" s="239">
        <v>13700000</v>
      </c>
      <c r="O29" s="239">
        <v>13700000</v>
      </c>
      <c r="P29" s="203"/>
      <c r="Q29" s="203"/>
      <c r="R29" s="203"/>
      <c r="S29" s="203"/>
      <c r="T29" s="203"/>
      <c r="U29" s="203"/>
      <c r="V29" s="203"/>
      <c r="W29" s="203"/>
      <c r="X29" s="203"/>
      <c r="Y29" s="203"/>
      <c r="Z29" s="203"/>
      <c r="AA29" s="203"/>
      <c r="AB29" s="203"/>
      <c r="AC29" s="203"/>
      <c r="AD29" s="239">
        <v>13700000</v>
      </c>
      <c r="AE29" s="239">
        <v>13700000</v>
      </c>
      <c r="AF29" s="984" t="s">
        <v>425</v>
      </c>
      <c r="AG29" s="984"/>
      <c r="AH29" s="984" t="s">
        <v>388</v>
      </c>
      <c r="AI29" s="984" t="s">
        <v>386</v>
      </c>
    </row>
    <row r="30" spans="1:35" ht="54.75" customHeight="1">
      <c r="A30" s="1076"/>
      <c r="B30" s="971"/>
      <c r="C30" s="126" t="s">
        <v>426</v>
      </c>
      <c r="D30" s="203" t="s">
        <v>427</v>
      </c>
      <c r="E30" s="203"/>
      <c r="F30" s="203"/>
      <c r="G30" s="203"/>
      <c r="H30" s="203" t="s">
        <v>428</v>
      </c>
      <c r="I30" s="202">
        <v>0</v>
      </c>
      <c r="J30" s="202">
        <v>40</v>
      </c>
      <c r="K30" s="202">
        <v>10</v>
      </c>
      <c r="L30" s="202">
        <v>5</v>
      </c>
      <c r="M30" s="202">
        <v>5</v>
      </c>
      <c r="N30" s="202">
        <v>0</v>
      </c>
      <c r="O30" s="202">
        <v>0</v>
      </c>
      <c r="P30" s="203"/>
      <c r="Q30" s="203"/>
      <c r="R30" s="203"/>
      <c r="S30" s="203"/>
      <c r="T30" s="203"/>
      <c r="U30" s="203"/>
      <c r="V30" s="203"/>
      <c r="W30" s="203"/>
      <c r="X30" s="203"/>
      <c r="Y30" s="203"/>
      <c r="Z30" s="203"/>
      <c r="AA30" s="203"/>
      <c r="AB30" s="203"/>
      <c r="AC30" s="203"/>
      <c r="AD30" s="202">
        <v>0</v>
      </c>
      <c r="AE30" s="202">
        <v>0</v>
      </c>
      <c r="AF30" s="971"/>
      <c r="AG30" s="971"/>
      <c r="AH30" s="971"/>
      <c r="AI30" s="971"/>
    </row>
    <row r="31" spans="1:35" ht="82.5" customHeight="1">
      <c r="A31" s="1075"/>
      <c r="B31" s="985"/>
      <c r="C31" s="126" t="s">
        <v>429</v>
      </c>
      <c r="D31" s="203" t="s">
        <v>430</v>
      </c>
      <c r="E31" s="203"/>
      <c r="F31" s="203"/>
      <c r="G31" s="203"/>
      <c r="H31" s="203" t="s">
        <v>431</v>
      </c>
      <c r="I31" s="202">
        <v>0</v>
      </c>
      <c r="J31" s="202">
        <v>1000</v>
      </c>
      <c r="K31" s="202">
        <v>250</v>
      </c>
      <c r="L31" s="202">
        <v>140</v>
      </c>
      <c r="M31" s="202">
        <v>140</v>
      </c>
      <c r="N31" s="202">
        <v>0</v>
      </c>
      <c r="O31" s="202">
        <v>0</v>
      </c>
      <c r="P31" s="203"/>
      <c r="Q31" s="203"/>
      <c r="R31" s="203"/>
      <c r="S31" s="203"/>
      <c r="T31" s="203"/>
      <c r="U31" s="203"/>
      <c r="V31" s="203"/>
      <c r="W31" s="203"/>
      <c r="X31" s="203"/>
      <c r="Y31" s="203"/>
      <c r="Z31" s="203"/>
      <c r="AA31" s="203"/>
      <c r="AB31" s="203"/>
      <c r="AC31" s="203"/>
      <c r="AD31" s="202">
        <v>0</v>
      </c>
      <c r="AE31" s="202">
        <v>0</v>
      </c>
      <c r="AF31" s="985"/>
      <c r="AG31" s="985"/>
      <c r="AH31" s="985"/>
      <c r="AI31" s="985"/>
    </row>
    <row r="32" spans="1:35" ht="48" customHeight="1">
      <c r="A32" s="1074" t="s">
        <v>432</v>
      </c>
      <c r="B32" s="984"/>
      <c r="C32" s="126" t="s">
        <v>433</v>
      </c>
      <c r="D32" s="203" t="s">
        <v>434</v>
      </c>
      <c r="E32" s="203"/>
      <c r="F32" s="203"/>
      <c r="G32" s="984">
        <v>7</v>
      </c>
      <c r="H32" s="203" t="s">
        <v>435</v>
      </c>
      <c r="I32" s="202">
        <v>0</v>
      </c>
      <c r="J32" s="202"/>
      <c r="K32" s="202"/>
      <c r="L32" s="203"/>
      <c r="M32" s="203"/>
      <c r="N32" s="239">
        <v>23795190</v>
      </c>
      <c r="O32" s="239">
        <v>23795190</v>
      </c>
      <c r="P32" s="203"/>
      <c r="Q32" s="203"/>
      <c r="R32" s="203"/>
      <c r="S32" s="203"/>
      <c r="T32" s="203"/>
      <c r="U32" s="203"/>
      <c r="V32" s="203"/>
      <c r="W32" s="203"/>
      <c r="X32" s="203"/>
      <c r="Y32" s="203"/>
      <c r="Z32" s="203"/>
      <c r="AA32" s="203"/>
      <c r="AB32" s="203"/>
      <c r="AC32" s="203"/>
      <c r="AD32" s="239">
        <v>23795190</v>
      </c>
      <c r="AE32" s="239">
        <v>23795190</v>
      </c>
      <c r="AF32" s="984" t="s">
        <v>436</v>
      </c>
      <c r="AG32" s="984"/>
      <c r="AH32" s="984" t="s">
        <v>388</v>
      </c>
      <c r="AI32" s="984" t="s">
        <v>386</v>
      </c>
    </row>
    <row r="33" spans="1:35" ht="70.5" customHeight="1">
      <c r="A33" s="1076"/>
      <c r="B33" s="971"/>
      <c r="C33" s="126" t="s">
        <v>437</v>
      </c>
      <c r="D33" s="240" t="s">
        <v>438</v>
      </c>
      <c r="E33" s="203"/>
      <c r="F33" s="203"/>
      <c r="G33" s="971"/>
      <c r="H33" s="203" t="s">
        <v>439</v>
      </c>
      <c r="I33" s="202">
        <v>0</v>
      </c>
      <c r="J33" s="202">
        <v>28</v>
      </c>
      <c r="K33" s="202">
        <v>7</v>
      </c>
      <c r="L33" s="202">
        <v>7</v>
      </c>
      <c r="M33" s="202">
        <v>0</v>
      </c>
      <c r="N33" s="239">
        <v>50400000</v>
      </c>
      <c r="O33" s="239">
        <v>50400000</v>
      </c>
      <c r="P33" s="203"/>
      <c r="Q33" s="203"/>
      <c r="R33" s="203"/>
      <c r="S33" s="203"/>
      <c r="T33" s="203"/>
      <c r="U33" s="203"/>
      <c r="V33" s="203"/>
      <c r="W33" s="203"/>
      <c r="X33" s="203"/>
      <c r="Y33" s="203"/>
      <c r="Z33" s="203"/>
      <c r="AA33" s="203"/>
      <c r="AB33" s="203"/>
      <c r="AC33" s="203"/>
      <c r="AD33" s="239">
        <v>50400000</v>
      </c>
      <c r="AE33" s="239">
        <v>50400000</v>
      </c>
      <c r="AF33" s="971"/>
      <c r="AG33" s="971"/>
      <c r="AH33" s="971"/>
      <c r="AI33" s="971"/>
    </row>
    <row r="34" spans="1:35" ht="87.75" customHeight="1">
      <c r="A34" s="1075"/>
      <c r="B34" s="985"/>
      <c r="C34" s="126" t="s">
        <v>440</v>
      </c>
      <c r="D34" s="240" t="s">
        <v>441</v>
      </c>
      <c r="E34" s="203"/>
      <c r="F34" s="203"/>
      <c r="G34" s="985"/>
      <c r="H34" s="203" t="s">
        <v>442</v>
      </c>
      <c r="I34" s="203"/>
      <c r="J34" s="203"/>
      <c r="K34" s="203"/>
      <c r="L34" s="203"/>
      <c r="M34" s="203"/>
      <c r="N34" s="241">
        <v>0</v>
      </c>
      <c r="O34" s="239">
        <v>0</v>
      </c>
      <c r="P34" s="203"/>
      <c r="Q34" s="203"/>
      <c r="R34" s="203"/>
      <c r="S34" s="203"/>
      <c r="T34" s="203"/>
      <c r="U34" s="203"/>
      <c r="V34" s="203"/>
      <c r="W34" s="203"/>
      <c r="X34" s="203"/>
      <c r="Y34" s="203"/>
      <c r="Z34" s="203"/>
      <c r="AA34" s="203"/>
      <c r="AB34" s="203"/>
      <c r="AC34" s="203"/>
      <c r="AD34" s="241">
        <v>0</v>
      </c>
      <c r="AE34" s="239">
        <v>0</v>
      </c>
      <c r="AF34" s="985"/>
      <c r="AG34" s="985"/>
      <c r="AH34" s="985"/>
      <c r="AI34" s="985"/>
    </row>
    <row r="35" spans="1:35" ht="107.25">
      <c r="A35" s="1074" t="s">
        <v>443</v>
      </c>
      <c r="B35" s="984"/>
      <c r="C35" s="126" t="s">
        <v>444</v>
      </c>
      <c r="D35" s="70" t="s">
        <v>445</v>
      </c>
      <c r="E35" s="74"/>
      <c r="F35" s="126"/>
      <c r="G35" s="126">
        <v>100</v>
      </c>
      <c r="H35" s="126" t="s">
        <v>446</v>
      </c>
      <c r="I35" s="126">
        <v>0</v>
      </c>
      <c r="J35" s="126">
        <v>100</v>
      </c>
      <c r="K35" s="126">
        <v>100</v>
      </c>
      <c r="L35" s="126"/>
      <c r="M35" s="126"/>
      <c r="N35" s="241">
        <f>31200000+195000000+223108320</f>
        <v>449308320</v>
      </c>
      <c r="O35" s="241">
        <f>31200000+195000000+223108320</f>
        <v>449308320</v>
      </c>
      <c r="P35" s="126"/>
      <c r="Q35" s="126"/>
      <c r="R35" s="126"/>
      <c r="S35" s="126"/>
      <c r="T35" s="126"/>
      <c r="U35" s="126"/>
      <c r="V35" s="126"/>
      <c r="W35" s="126"/>
      <c r="X35" s="126"/>
      <c r="Y35" s="126"/>
      <c r="Z35" s="126"/>
      <c r="AA35" s="126"/>
      <c r="AB35" s="126"/>
      <c r="AC35" s="126"/>
      <c r="AD35" s="241">
        <f>+N35</f>
        <v>449308320</v>
      </c>
      <c r="AE35" s="241">
        <f>+O35</f>
        <v>449308320</v>
      </c>
      <c r="AF35" s="126" t="s">
        <v>436</v>
      </c>
      <c r="AG35" s="124"/>
      <c r="AH35" s="242" t="s">
        <v>388</v>
      </c>
      <c r="AI35" s="89" t="s">
        <v>386</v>
      </c>
    </row>
    <row r="36" spans="1:35" ht="107.25">
      <c r="A36" s="1075"/>
      <c r="B36" s="985"/>
      <c r="C36" s="126" t="s">
        <v>447</v>
      </c>
      <c r="D36" s="70" t="s">
        <v>445</v>
      </c>
      <c r="E36" s="243"/>
      <c r="F36" s="244"/>
      <c r="G36" s="244">
        <v>1</v>
      </c>
      <c r="H36" s="244" t="s">
        <v>448</v>
      </c>
      <c r="I36" s="244">
        <v>0</v>
      </c>
      <c r="J36" s="244">
        <v>1</v>
      </c>
      <c r="K36" s="244">
        <v>1</v>
      </c>
      <c r="L36" s="244">
        <v>1</v>
      </c>
      <c r="M36" s="244">
        <v>0</v>
      </c>
      <c r="N36" s="241">
        <v>340443918</v>
      </c>
      <c r="O36" s="241">
        <v>340443918</v>
      </c>
      <c r="P36" s="241">
        <f>18225901+217380685</f>
        <v>235606586</v>
      </c>
      <c r="Q36" s="241">
        <f>18225901+217380685</f>
        <v>235606586</v>
      </c>
      <c r="R36" s="244"/>
      <c r="S36" s="244"/>
      <c r="T36" s="244"/>
      <c r="U36" s="244"/>
      <c r="V36" s="241">
        <v>1300000</v>
      </c>
      <c r="W36" s="241">
        <v>1300000</v>
      </c>
      <c r="X36" s="244"/>
      <c r="Y36" s="244"/>
      <c r="Z36" s="244"/>
      <c r="AA36" s="244"/>
      <c r="AB36" s="244"/>
      <c r="AC36" s="244"/>
      <c r="AD36" s="241">
        <f>+N36+P36+V36</f>
        <v>577350504</v>
      </c>
      <c r="AE36" s="241">
        <f>+O36+Q36+W36</f>
        <v>577350504</v>
      </c>
      <c r="AF36" s="244" t="s">
        <v>436</v>
      </c>
      <c r="AG36" s="245"/>
      <c r="AH36" s="242" t="s">
        <v>388</v>
      </c>
      <c r="AI36" s="89" t="s">
        <v>386</v>
      </c>
    </row>
    <row r="37" spans="1:35" ht="61.5" customHeight="1">
      <c r="A37" s="1072" t="s">
        <v>449</v>
      </c>
      <c r="B37" s="984"/>
      <c r="C37" s="124" t="s">
        <v>450</v>
      </c>
      <c r="D37" s="73" t="s">
        <v>436</v>
      </c>
      <c r="E37" s="984"/>
      <c r="F37" s="984"/>
      <c r="G37" s="984">
        <v>0.2</v>
      </c>
      <c r="H37" s="203" t="s">
        <v>451</v>
      </c>
      <c r="I37" s="202">
        <v>0</v>
      </c>
      <c r="J37" s="202">
        <v>6</v>
      </c>
      <c r="K37" s="202">
        <v>2</v>
      </c>
      <c r="L37" s="202">
        <v>1</v>
      </c>
      <c r="M37" s="202">
        <v>1</v>
      </c>
      <c r="N37" s="202">
        <v>0</v>
      </c>
      <c r="O37" s="202">
        <v>0</v>
      </c>
      <c r="P37" s="203"/>
      <c r="Q37" s="203"/>
      <c r="R37" s="203"/>
      <c r="S37" s="203"/>
      <c r="T37" s="203"/>
      <c r="U37" s="203"/>
      <c r="V37" s="203"/>
      <c r="W37" s="203"/>
      <c r="X37" s="203"/>
      <c r="Y37" s="203"/>
      <c r="Z37" s="203"/>
      <c r="AA37" s="203"/>
      <c r="AB37" s="203"/>
      <c r="AC37" s="203"/>
      <c r="AD37" s="202">
        <v>0</v>
      </c>
      <c r="AE37" s="202">
        <v>0</v>
      </c>
      <c r="AF37" s="984" t="s">
        <v>452</v>
      </c>
      <c r="AG37" s="984"/>
      <c r="AH37" s="984" t="s">
        <v>388</v>
      </c>
      <c r="AI37" s="984" t="s">
        <v>386</v>
      </c>
    </row>
    <row r="38" spans="1:35" ht="61.5" customHeight="1">
      <c r="A38" s="1073"/>
      <c r="B38" s="985"/>
      <c r="C38" s="124" t="s">
        <v>453</v>
      </c>
      <c r="D38" s="73" t="s">
        <v>454</v>
      </c>
      <c r="E38" s="985"/>
      <c r="F38" s="985"/>
      <c r="G38" s="985"/>
      <c r="H38" s="240" t="s">
        <v>455</v>
      </c>
      <c r="I38" s="156">
        <v>0</v>
      </c>
      <c r="J38" s="156">
        <v>300</v>
      </c>
      <c r="K38" s="156">
        <v>120</v>
      </c>
      <c r="L38" s="156">
        <v>70</v>
      </c>
      <c r="M38" s="156">
        <v>80</v>
      </c>
      <c r="N38" s="202">
        <v>0</v>
      </c>
      <c r="O38" s="202">
        <v>0</v>
      </c>
      <c r="P38" s="203"/>
      <c r="Q38" s="203"/>
      <c r="R38" s="203"/>
      <c r="S38" s="203"/>
      <c r="T38" s="203"/>
      <c r="U38" s="203"/>
      <c r="V38" s="203"/>
      <c r="W38" s="203"/>
      <c r="X38" s="203"/>
      <c r="Y38" s="203"/>
      <c r="Z38" s="203"/>
      <c r="AA38" s="203"/>
      <c r="AB38" s="203"/>
      <c r="AC38" s="203"/>
      <c r="AD38" s="202">
        <v>0</v>
      </c>
      <c r="AE38" s="202">
        <v>0</v>
      </c>
      <c r="AF38" s="985"/>
      <c r="AG38" s="985"/>
      <c r="AH38" s="985"/>
      <c r="AI38" s="985"/>
    </row>
    <row r="39" spans="1:35" ht="103.5" customHeight="1">
      <c r="A39" s="1072" t="s">
        <v>456</v>
      </c>
      <c r="B39" s="984"/>
      <c r="C39" s="124" t="s">
        <v>457</v>
      </c>
      <c r="D39" s="73" t="s">
        <v>458</v>
      </c>
      <c r="E39" s="984"/>
      <c r="F39" s="984"/>
      <c r="G39" s="984">
        <v>500</v>
      </c>
      <c r="H39" s="203" t="s">
        <v>459</v>
      </c>
      <c r="I39" s="202">
        <v>0</v>
      </c>
      <c r="J39" s="203"/>
      <c r="K39" s="203"/>
      <c r="L39" s="203"/>
      <c r="M39" s="203"/>
      <c r="N39" s="203"/>
      <c r="O39" s="203"/>
      <c r="P39" s="239">
        <v>1211852</v>
      </c>
      <c r="Q39" s="239">
        <v>1211852</v>
      </c>
      <c r="R39" s="239"/>
      <c r="S39" s="239"/>
      <c r="T39" s="239"/>
      <c r="U39" s="239"/>
      <c r="V39" s="239">
        <v>32718148</v>
      </c>
      <c r="W39" s="239">
        <v>32718148</v>
      </c>
      <c r="X39" s="203"/>
      <c r="Y39" s="203"/>
      <c r="Z39" s="203"/>
      <c r="AA39" s="203"/>
      <c r="AB39" s="203"/>
      <c r="AC39" s="203"/>
      <c r="AD39" s="239">
        <f>+P39+V39</f>
        <v>33930000</v>
      </c>
      <c r="AE39" s="239">
        <f>+Q39+W39</f>
        <v>33930000</v>
      </c>
      <c r="AF39" s="984" t="s">
        <v>452</v>
      </c>
      <c r="AG39" s="984"/>
      <c r="AH39" s="984" t="s">
        <v>388</v>
      </c>
      <c r="AI39" s="984" t="s">
        <v>386</v>
      </c>
    </row>
    <row r="40" spans="1:35" ht="103.5" customHeight="1">
      <c r="A40" s="1073"/>
      <c r="B40" s="985"/>
      <c r="C40" s="124" t="s">
        <v>460</v>
      </c>
      <c r="D40" s="73" t="s">
        <v>436</v>
      </c>
      <c r="E40" s="985"/>
      <c r="F40" s="985"/>
      <c r="G40" s="985"/>
      <c r="H40" s="240" t="s">
        <v>461</v>
      </c>
      <c r="I40" s="202">
        <v>0</v>
      </c>
      <c r="J40" s="202">
        <v>36</v>
      </c>
      <c r="K40" s="202">
        <v>6</v>
      </c>
      <c r="L40" s="202">
        <v>3</v>
      </c>
      <c r="M40" s="202">
        <v>3</v>
      </c>
      <c r="N40" s="202">
        <v>0</v>
      </c>
      <c r="O40" s="202">
        <v>0</v>
      </c>
      <c r="P40" s="203"/>
      <c r="Q40" s="203"/>
      <c r="R40" s="203"/>
      <c r="S40" s="203"/>
      <c r="T40" s="203"/>
      <c r="U40" s="203"/>
      <c r="V40" s="203"/>
      <c r="W40" s="203"/>
      <c r="X40" s="203"/>
      <c r="Y40" s="203"/>
      <c r="Z40" s="203"/>
      <c r="AA40" s="203"/>
      <c r="AB40" s="203"/>
      <c r="AC40" s="203"/>
      <c r="AD40" s="202">
        <v>0</v>
      </c>
      <c r="AE40" s="202">
        <v>0</v>
      </c>
      <c r="AF40" s="985"/>
      <c r="AG40" s="985"/>
      <c r="AH40" s="985"/>
      <c r="AI40" s="985"/>
    </row>
    <row r="41" spans="1:35" ht="143.25" customHeight="1">
      <c r="A41" s="163" t="s">
        <v>462</v>
      </c>
      <c r="B41" s="202"/>
      <c r="C41" s="126" t="s">
        <v>463</v>
      </c>
      <c r="D41" s="70" t="s">
        <v>464</v>
      </c>
      <c r="E41" s="74"/>
      <c r="F41" s="70"/>
      <c r="G41" s="126">
        <v>6</v>
      </c>
      <c r="H41" s="126" t="s">
        <v>465</v>
      </c>
      <c r="I41" s="126">
        <v>0</v>
      </c>
      <c r="J41" s="126">
        <v>1</v>
      </c>
      <c r="K41" s="126">
        <v>1</v>
      </c>
      <c r="L41" s="126">
        <v>0</v>
      </c>
      <c r="M41" s="126">
        <v>1</v>
      </c>
      <c r="N41" s="202">
        <v>0</v>
      </c>
      <c r="O41" s="202">
        <v>0</v>
      </c>
      <c r="P41" s="124"/>
      <c r="Q41" s="124"/>
      <c r="R41" s="124"/>
      <c r="S41" s="124"/>
      <c r="T41" s="124"/>
      <c r="U41" s="124"/>
      <c r="V41" s="124"/>
      <c r="W41" s="124"/>
      <c r="X41" s="124"/>
      <c r="Y41" s="124"/>
      <c r="Z41" s="124"/>
      <c r="AA41" s="124"/>
      <c r="AB41" s="124"/>
      <c r="AC41" s="124"/>
      <c r="AD41" s="202">
        <v>0</v>
      </c>
      <c r="AE41" s="202">
        <v>0</v>
      </c>
      <c r="AF41" s="124" t="s">
        <v>407</v>
      </c>
      <c r="AG41" s="124"/>
      <c r="AH41" s="124" t="s">
        <v>388</v>
      </c>
      <c r="AI41" s="124" t="s">
        <v>386</v>
      </c>
    </row>
    <row r="42" spans="1:35" ht="67.5" customHeight="1">
      <c r="A42" s="1071" t="s">
        <v>466</v>
      </c>
      <c r="B42" s="1036"/>
      <c r="C42" s="70" t="s">
        <v>467</v>
      </c>
      <c r="D42" s="70" t="s">
        <v>38</v>
      </c>
      <c r="E42" s="1036"/>
      <c r="F42" s="1036"/>
      <c r="G42" s="1036">
        <v>21</v>
      </c>
      <c r="H42" s="70" t="s">
        <v>468</v>
      </c>
      <c r="I42" s="70">
        <v>6</v>
      </c>
      <c r="J42" s="70">
        <v>24</v>
      </c>
      <c r="K42" s="70">
        <v>6</v>
      </c>
      <c r="L42" s="70">
        <v>0</v>
      </c>
      <c r="M42" s="70">
        <v>6</v>
      </c>
      <c r="N42" s="202">
        <v>0</v>
      </c>
      <c r="O42" s="202">
        <v>0</v>
      </c>
      <c r="P42" s="203"/>
      <c r="Q42" s="203"/>
      <c r="R42" s="203"/>
      <c r="S42" s="203"/>
      <c r="T42" s="203"/>
      <c r="U42" s="203"/>
      <c r="V42" s="203"/>
      <c r="W42" s="203"/>
      <c r="X42" s="203"/>
      <c r="Y42" s="203"/>
      <c r="Z42" s="203"/>
      <c r="AA42" s="203"/>
      <c r="AB42" s="203"/>
      <c r="AC42" s="203"/>
      <c r="AD42" s="202">
        <v>0</v>
      </c>
      <c r="AE42" s="202">
        <v>0</v>
      </c>
      <c r="AF42" s="1036" t="s">
        <v>436</v>
      </c>
      <c r="AG42" s="1036"/>
      <c r="AH42" s="1036" t="s">
        <v>388</v>
      </c>
      <c r="AI42" s="1036" t="s">
        <v>386</v>
      </c>
    </row>
    <row r="43" spans="1:35" ht="67.5" customHeight="1" thickBot="1">
      <c r="A43" s="1071"/>
      <c r="B43" s="1036"/>
      <c r="C43" s="70" t="s">
        <v>469</v>
      </c>
      <c r="D43" s="70" t="s">
        <v>38</v>
      </c>
      <c r="E43" s="1036"/>
      <c r="F43" s="1036"/>
      <c r="G43" s="1036"/>
      <c r="H43" s="70" t="s">
        <v>470</v>
      </c>
      <c r="I43" s="70">
        <v>6</v>
      </c>
      <c r="J43" s="70">
        <v>24</v>
      </c>
      <c r="K43" s="70">
        <v>6</v>
      </c>
      <c r="L43" s="70">
        <v>0</v>
      </c>
      <c r="M43" s="70">
        <v>6</v>
      </c>
      <c r="N43" s="202">
        <v>0</v>
      </c>
      <c r="O43" s="202">
        <v>0</v>
      </c>
      <c r="P43" s="203"/>
      <c r="Q43" s="203"/>
      <c r="R43" s="203"/>
      <c r="S43" s="203"/>
      <c r="T43" s="203"/>
      <c r="U43" s="203"/>
      <c r="V43" s="203"/>
      <c r="W43" s="203"/>
      <c r="X43" s="203"/>
      <c r="Y43" s="203"/>
      <c r="Z43" s="203"/>
      <c r="AA43" s="203"/>
      <c r="AB43" s="203"/>
      <c r="AC43" s="203"/>
      <c r="AD43" s="202">
        <v>0</v>
      </c>
      <c r="AE43" s="202">
        <v>0</v>
      </c>
      <c r="AF43" s="1036"/>
      <c r="AG43" s="1036"/>
      <c r="AH43" s="1036"/>
      <c r="AI43" s="1036"/>
    </row>
    <row r="44" spans="1:35" ht="15">
      <c r="A44" s="880" t="s">
        <v>35</v>
      </c>
      <c r="B44" s="881"/>
      <c r="C44" s="881"/>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2"/>
    </row>
    <row r="45" spans="1:35" ht="15.75" thickBot="1">
      <c r="A45" s="920" t="s">
        <v>108</v>
      </c>
      <c r="B45" s="921"/>
      <c r="C45" s="921"/>
      <c r="D45" s="921"/>
      <c r="E45" s="921"/>
      <c r="F45" s="921"/>
      <c r="G45" s="921"/>
      <c r="H45" s="921"/>
      <c r="I45" s="921"/>
      <c r="J45" s="921"/>
      <c r="K45" s="921"/>
      <c r="L45" s="921"/>
      <c r="M45" s="921"/>
      <c r="N45" s="921"/>
      <c r="O45" s="921"/>
      <c r="P45" s="921"/>
      <c r="Q45" s="921"/>
      <c r="R45" s="921"/>
      <c r="S45" s="921"/>
      <c r="T45" s="921"/>
      <c r="U45" s="921"/>
      <c r="V45" s="921"/>
      <c r="W45" s="921"/>
      <c r="X45" s="921"/>
      <c r="Y45" s="921"/>
      <c r="Z45" s="921"/>
      <c r="AA45" s="921"/>
      <c r="AB45" s="921"/>
      <c r="AC45" s="921"/>
      <c r="AD45" s="921"/>
      <c r="AE45" s="921"/>
      <c r="AF45" s="921"/>
      <c r="AG45" s="921"/>
      <c r="AH45" s="921"/>
      <c r="AI45" s="922"/>
    </row>
    <row r="46" spans="1:35" ht="54" customHeight="1">
      <c r="A46" s="923" t="s">
        <v>36</v>
      </c>
      <c r="B46" s="924"/>
      <c r="C46" s="924"/>
      <c r="D46" s="924"/>
      <c r="E46" s="924"/>
      <c r="F46" s="924"/>
      <c r="G46" s="925"/>
      <c r="H46" s="926" t="s">
        <v>255</v>
      </c>
      <c r="I46" s="927"/>
      <c r="J46" s="927"/>
      <c r="K46" s="927"/>
      <c r="L46" s="927"/>
      <c r="M46" s="927"/>
      <c r="N46" s="927"/>
      <c r="O46" s="927"/>
      <c r="P46" s="927"/>
      <c r="Q46" s="927"/>
      <c r="R46" s="927"/>
      <c r="S46" s="928"/>
      <c r="T46" s="1062" t="s">
        <v>383</v>
      </c>
      <c r="U46" s="1063"/>
      <c r="V46" s="1063"/>
      <c r="W46" s="1063"/>
      <c r="X46" s="1063"/>
      <c r="Y46" s="1063"/>
      <c r="Z46" s="1063"/>
      <c r="AA46" s="1063"/>
      <c r="AB46" s="1063"/>
      <c r="AC46" s="1063"/>
      <c r="AD46" s="1063"/>
      <c r="AE46" s="1063"/>
      <c r="AF46" s="1063"/>
      <c r="AG46" s="1063"/>
      <c r="AH46" s="1063"/>
      <c r="AI46" s="1063"/>
    </row>
    <row r="47" spans="1:35" ht="41.25" customHeight="1" thickBot="1">
      <c r="A47" s="931" t="s">
        <v>471</v>
      </c>
      <c r="B47" s="932"/>
      <c r="C47" s="932"/>
      <c r="D47" s="932"/>
      <c r="E47" s="933" t="s">
        <v>472</v>
      </c>
      <c r="F47" s="934"/>
      <c r="G47" s="934"/>
      <c r="H47" s="934"/>
      <c r="I47" s="934"/>
      <c r="J47" s="934"/>
      <c r="K47" s="934"/>
      <c r="L47" s="934"/>
      <c r="M47" s="935"/>
      <c r="N47" s="936" t="s">
        <v>0</v>
      </c>
      <c r="O47" s="937"/>
      <c r="P47" s="937"/>
      <c r="Q47" s="937"/>
      <c r="R47" s="937"/>
      <c r="S47" s="937"/>
      <c r="T47" s="937"/>
      <c r="U47" s="937"/>
      <c r="V47" s="937"/>
      <c r="W47" s="937"/>
      <c r="X47" s="937"/>
      <c r="Y47" s="937"/>
      <c r="Z47" s="937"/>
      <c r="AA47" s="937"/>
      <c r="AB47" s="937"/>
      <c r="AC47" s="937"/>
      <c r="AD47" s="937"/>
      <c r="AE47" s="938"/>
      <c r="AF47" s="939" t="s">
        <v>1</v>
      </c>
      <c r="AG47" s="940"/>
      <c r="AH47" s="940"/>
      <c r="AI47" s="941"/>
    </row>
    <row r="48" spans="1:35" ht="15">
      <c r="A48" s="942" t="s">
        <v>2</v>
      </c>
      <c r="B48" s="944" t="s">
        <v>3</v>
      </c>
      <c r="C48" s="945"/>
      <c r="D48" s="945"/>
      <c r="E48" s="945"/>
      <c r="F48" s="945"/>
      <c r="G48" s="945"/>
      <c r="H48" s="948" t="s">
        <v>4</v>
      </c>
      <c r="I48" s="950" t="s">
        <v>5</v>
      </c>
      <c r="J48" s="950" t="s">
        <v>6</v>
      </c>
      <c r="K48" s="952" t="s">
        <v>37</v>
      </c>
      <c r="L48" s="954" t="s">
        <v>7</v>
      </c>
      <c r="M48" s="956" t="s">
        <v>8</v>
      </c>
      <c r="N48" s="958" t="s">
        <v>9</v>
      </c>
      <c r="O48" s="959"/>
      <c r="P48" s="960" t="s">
        <v>10</v>
      </c>
      <c r="Q48" s="959"/>
      <c r="R48" s="960" t="s">
        <v>11</v>
      </c>
      <c r="S48" s="959"/>
      <c r="T48" s="960" t="s">
        <v>12</v>
      </c>
      <c r="U48" s="959"/>
      <c r="V48" s="960" t="s">
        <v>13</v>
      </c>
      <c r="W48" s="959"/>
      <c r="X48" s="960" t="s">
        <v>14</v>
      </c>
      <c r="Y48" s="959"/>
      <c r="Z48" s="960" t="s">
        <v>15</v>
      </c>
      <c r="AA48" s="959"/>
      <c r="AB48" s="960" t="s">
        <v>16</v>
      </c>
      <c r="AC48" s="959"/>
      <c r="AD48" s="960" t="s">
        <v>17</v>
      </c>
      <c r="AE48" s="961"/>
      <c r="AF48" s="962" t="s">
        <v>18</v>
      </c>
      <c r="AG48" s="978" t="s">
        <v>19</v>
      </c>
      <c r="AH48" s="980" t="s">
        <v>20</v>
      </c>
      <c r="AI48" s="982" t="s">
        <v>21</v>
      </c>
    </row>
    <row r="49" spans="1:35" ht="53.25" thickBot="1">
      <c r="A49" s="943"/>
      <c r="B49" s="1069"/>
      <c r="C49" s="1070"/>
      <c r="D49" s="1070"/>
      <c r="E49" s="1070"/>
      <c r="F49" s="1070"/>
      <c r="G49" s="1070"/>
      <c r="H49" s="949"/>
      <c r="I49" s="951" t="s">
        <v>5</v>
      </c>
      <c r="J49" s="951"/>
      <c r="K49" s="953"/>
      <c r="L49" s="955"/>
      <c r="M49" s="957"/>
      <c r="N49" s="100" t="s">
        <v>22</v>
      </c>
      <c r="O49" s="101" t="s">
        <v>23</v>
      </c>
      <c r="P49" s="102" t="s">
        <v>22</v>
      </c>
      <c r="Q49" s="101" t="s">
        <v>23</v>
      </c>
      <c r="R49" s="102" t="s">
        <v>22</v>
      </c>
      <c r="S49" s="101" t="s">
        <v>23</v>
      </c>
      <c r="T49" s="102" t="s">
        <v>22</v>
      </c>
      <c r="U49" s="101" t="s">
        <v>23</v>
      </c>
      <c r="V49" s="102" t="s">
        <v>22</v>
      </c>
      <c r="W49" s="101" t="s">
        <v>23</v>
      </c>
      <c r="X49" s="102" t="s">
        <v>22</v>
      </c>
      <c r="Y49" s="101" t="s">
        <v>23</v>
      </c>
      <c r="Z49" s="102" t="s">
        <v>22</v>
      </c>
      <c r="AA49" s="101" t="s">
        <v>24</v>
      </c>
      <c r="AB49" s="102" t="s">
        <v>22</v>
      </c>
      <c r="AC49" s="101" t="s">
        <v>24</v>
      </c>
      <c r="AD49" s="102" t="s">
        <v>22</v>
      </c>
      <c r="AE49" s="103" t="s">
        <v>24</v>
      </c>
      <c r="AF49" s="963"/>
      <c r="AG49" s="979"/>
      <c r="AH49" s="981"/>
      <c r="AI49" s="983"/>
    </row>
    <row r="50" spans="1:35" ht="75.75" customHeight="1" thickBot="1">
      <c r="A50" s="104" t="s">
        <v>386</v>
      </c>
      <c r="B50" s="903" t="s">
        <v>286</v>
      </c>
      <c r="C50" s="903"/>
      <c r="D50" s="903"/>
      <c r="E50" s="903"/>
      <c r="F50" s="903"/>
      <c r="G50" s="903"/>
      <c r="H50" s="54" t="s">
        <v>287</v>
      </c>
      <c r="I50" s="54">
        <v>15.41</v>
      </c>
      <c r="J50" s="246">
        <v>30</v>
      </c>
      <c r="K50" s="106"/>
      <c r="L50" s="107"/>
      <c r="M50" s="108"/>
      <c r="N50" s="109">
        <v>0</v>
      </c>
      <c r="O50" s="110">
        <v>0</v>
      </c>
      <c r="P50" s="110">
        <v>0</v>
      </c>
      <c r="Q50" s="110">
        <v>0</v>
      </c>
      <c r="R50" s="110">
        <v>0</v>
      </c>
      <c r="S50" s="110">
        <v>0</v>
      </c>
      <c r="T50" s="110">
        <v>0</v>
      </c>
      <c r="U50" s="110">
        <v>0</v>
      </c>
      <c r="V50" s="110">
        <v>0</v>
      </c>
      <c r="W50" s="110">
        <v>0</v>
      </c>
      <c r="X50" s="110">
        <v>0</v>
      </c>
      <c r="Y50" s="110">
        <v>0</v>
      </c>
      <c r="Z50" s="110">
        <v>0</v>
      </c>
      <c r="AA50" s="110">
        <v>0</v>
      </c>
      <c r="AB50" s="110">
        <v>0</v>
      </c>
      <c r="AC50" s="110">
        <v>0</v>
      </c>
      <c r="AD50" s="110">
        <v>0</v>
      </c>
      <c r="AE50" s="112">
        <v>0</v>
      </c>
      <c r="AF50" s="113" t="s">
        <v>473</v>
      </c>
      <c r="AG50" s="114"/>
      <c r="AH50" s="114" t="s">
        <v>388</v>
      </c>
      <c r="AI50" s="115" t="s">
        <v>386</v>
      </c>
    </row>
    <row r="51" spans="1:35" ht="33.75">
      <c r="A51" s="141" t="s">
        <v>25</v>
      </c>
      <c r="B51" s="142" t="s">
        <v>26</v>
      </c>
      <c r="C51" s="142" t="s">
        <v>27</v>
      </c>
      <c r="D51" s="142" t="s">
        <v>28</v>
      </c>
      <c r="E51" s="143" t="s">
        <v>29</v>
      </c>
      <c r="F51" s="143" t="s">
        <v>30</v>
      </c>
      <c r="G51" s="237" t="s">
        <v>31</v>
      </c>
      <c r="H51" s="238" t="s">
        <v>32</v>
      </c>
      <c r="I51" s="148"/>
      <c r="J51" s="148"/>
      <c r="K51" s="148"/>
      <c r="L51" s="148"/>
      <c r="M51" s="149"/>
      <c r="N51" s="150">
        <v>0</v>
      </c>
      <c r="O51" s="117">
        <v>0</v>
      </c>
      <c r="P51" s="118">
        <v>0</v>
      </c>
      <c r="Q51" s="117">
        <v>0</v>
      </c>
      <c r="R51" s="118"/>
      <c r="S51" s="117"/>
      <c r="T51" s="118"/>
      <c r="U51" s="117"/>
      <c r="V51" s="118"/>
      <c r="W51" s="117"/>
      <c r="X51" s="118"/>
      <c r="Y51" s="117"/>
      <c r="Z51" s="118"/>
      <c r="AA51" s="117"/>
      <c r="AB51" s="118"/>
      <c r="AC51" s="117"/>
      <c r="AD51" s="119">
        <v>0</v>
      </c>
      <c r="AE51" s="117">
        <v>0</v>
      </c>
      <c r="AF51" s="120"/>
      <c r="AG51" s="121"/>
      <c r="AH51" s="121"/>
      <c r="AI51" s="122"/>
    </row>
    <row r="52" spans="1:35" ht="91.5" customHeight="1">
      <c r="A52" s="1064" t="s">
        <v>474</v>
      </c>
      <c r="B52" s="984"/>
      <c r="C52" s="73" t="s">
        <v>475</v>
      </c>
      <c r="D52" s="202" t="s">
        <v>476</v>
      </c>
      <c r="E52" s="202"/>
      <c r="F52" s="202"/>
      <c r="G52" s="202">
        <v>300</v>
      </c>
      <c r="H52" s="202" t="s">
        <v>206</v>
      </c>
      <c r="I52" s="202">
        <v>0</v>
      </c>
      <c r="J52" s="202">
        <v>4</v>
      </c>
      <c r="K52" s="202">
        <v>1</v>
      </c>
      <c r="L52" s="202">
        <v>0</v>
      </c>
      <c r="M52" s="202">
        <v>1</v>
      </c>
      <c r="N52" s="202">
        <v>0</v>
      </c>
      <c r="O52" s="202">
        <v>0</v>
      </c>
      <c r="P52" s="202"/>
      <c r="Q52" s="202"/>
      <c r="R52" s="202"/>
      <c r="S52" s="202"/>
      <c r="T52" s="202"/>
      <c r="U52" s="202"/>
      <c r="V52" s="202"/>
      <c r="W52" s="202"/>
      <c r="X52" s="202"/>
      <c r="Y52" s="202"/>
      <c r="Z52" s="202"/>
      <c r="AA52" s="202"/>
      <c r="AB52" s="202"/>
      <c r="AC52" s="202"/>
      <c r="AD52" s="202">
        <v>0</v>
      </c>
      <c r="AE52" s="202">
        <v>0</v>
      </c>
      <c r="AF52" s="984" t="s">
        <v>477</v>
      </c>
      <c r="AG52" s="984"/>
      <c r="AH52" s="984" t="s">
        <v>326</v>
      </c>
      <c r="AI52" s="984" t="s">
        <v>259</v>
      </c>
    </row>
    <row r="53" spans="1:35" ht="66.75" customHeight="1">
      <c r="A53" s="1068"/>
      <c r="B53" s="971"/>
      <c r="C53" s="73" t="s">
        <v>478</v>
      </c>
      <c r="D53" s="202" t="s">
        <v>479</v>
      </c>
      <c r="E53" s="202"/>
      <c r="F53" s="202"/>
      <c r="G53" s="202"/>
      <c r="H53" s="202" t="s">
        <v>480</v>
      </c>
      <c r="I53" s="202">
        <v>0</v>
      </c>
      <c r="J53" s="202">
        <v>4</v>
      </c>
      <c r="K53" s="202">
        <v>1</v>
      </c>
      <c r="L53" s="202">
        <v>0</v>
      </c>
      <c r="M53" s="202">
        <v>1</v>
      </c>
      <c r="N53" s="202">
        <v>0</v>
      </c>
      <c r="O53" s="202">
        <v>0</v>
      </c>
      <c r="P53" s="202"/>
      <c r="Q53" s="202"/>
      <c r="R53" s="202"/>
      <c r="S53" s="202"/>
      <c r="T53" s="202"/>
      <c r="U53" s="202"/>
      <c r="V53" s="202"/>
      <c r="W53" s="202"/>
      <c r="X53" s="202"/>
      <c r="Y53" s="202"/>
      <c r="Z53" s="202"/>
      <c r="AA53" s="202"/>
      <c r="AB53" s="202"/>
      <c r="AC53" s="202"/>
      <c r="AD53" s="202">
        <v>0</v>
      </c>
      <c r="AE53" s="202">
        <v>0</v>
      </c>
      <c r="AF53" s="971"/>
      <c r="AG53" s="971"/>
      <c r="AH53" s="971"/>
      <c r="AI53" s="971"/>
    </row>
    <row r="54" spans="1:35" ht="59.25" customHeight="1">
      <c r="A54" s="1068"/>
      <c r="B54" s="971"/>
      <c r="C54" s="73" t="s">
        <v>481</v>
      </c>
      <c r="D54" s="202" t="s">
        <v>458</v>
      </c>
      <c r="E54" s="202"/>
      <c r="F54" s="202"/>
      <c r="G54" s="202"/>
      <c r="H54" s="202" t="s">
        <v>482</v>
      </c>
      <c r="I54" s="202">
        <v>0</v>
      </c>
      <c r="J54" s="202">
        <v>300</v>
      </c>
      <c r="K54" s="202">
        <v>150</v>
      </c>
      <c r="L54" s="202">
        <v>0</v>
      </c>
      <c r="M54" s="202">
        <v>250</v>
      </c>
      <c r="N54" s="202">
        <v>0</v>
      </c>
      <c r="O54" s="202">
        <v>0</v>
      </c>
      <c r="P54" s="202"/>
      <c r="Q54" s="202"/>
      <c r="R54" s="202"/>
      <c r="S54" s="202"/>
      <c r="T54" s="202"/>
      <c r="U54" s="202"/>
      <c r="V54" s="202"/>
      <c r="W54" s="202"/>
      <c r="X54" s="202"/>
      <c r="Y54" s="202"/>
      <c r="Z54" s="202"/>
      <c r="AA54" s="202"/>
      <c r="AB54" s="202"/>
      <c r="AC54" s="202"/>
      <c r="AD54" s="202">
        <v>0</v>
      </c>
      <c r="AE54" s="202">
        <v>0</v>
      </c>
      <c r="AF54" s="985"/>
      <c r="AG54" s="985"/>
      <c r="AH54" s="985"/>
      <c r="AI54" s="985"/>
    </row>
    <row r="55" spans="1:35" ht="68.25" customHeight="1">
      <c r="A55" s="1065"/>
      <c r="B55" s="985"/>
      <c r="C55" s="73" t="s">
        <v>483</v>
      </c>
      <c r="D55" s="202" t="s">
        <v>484</v>
      </c>
      <c r="E55" s="202"/>
      <c r="F55" s="202"/>
      <c r="G55" s="153"/>
      <c r="H55" s="202" t="s">
        <v>485</v>
      </c>
      <c r="I55" s="202">
        <v>0</v>
      </c>
      <c r="J55" s="202">
        <v>25</v>
      </c>
      <c r="K55" s="202">
        <v>25</v>
      </c>
      <c r="L55" s="202">
        <v>0</v>
      </c>
      <c r="M55" s="202">
        <v>25</v>
      </c>
      <c r="N55" s="247">
        <v>80000000</v>
      </c>
      <c r="O55" s="247">
        <v>80000000</v>
      </c>
      <c r="P55" s="202"/>
      <c r="Q55" s="202"/>
      <c r="R55" s="202"/>
      <c r="S55" s="202"/>
      <c r="T55" s="202"/>
      <c r="U55" s="202"/>
      <c r="V55" s="202"/>
      <c r="W55" s="202"/>
      <c r="X55" s="202"/>
      <c r="Y55" s="202"/>
      <c r="Z55" s="202"/>
      <c r="AA55" s="202"/>
      <c r="AB55" s="202"/>
      <c r="AC55" s="202"/>
      <c r="AD55" s="247">
        <v>80000000</v>
      </c>
      <c r="AE55" s="247">
        <v>80000000</v>
      </c>
      <c r="AF55" s="127"/>
      <c r="AG55" s="156"/>
      <c r="AH55" s="127"/>
      <c r="AI55" s="248"/>
    </row>
    <row r="56" spans="1:35" ht="73.5" customHeight="1">
      <c r="A56" s="1064" t="s">
        <v>486</v>
      </c>
      <c r="B56" s="202"/>
      <c r="C56" s="73" t="s">
        <v>478</v>
      </c>
      <c r="D56" s="202" t="s">
        <v>479</v>
      </c>
      <c r="E56" s="74"/>
      <c r="F56" s="70"/>
      <c r="G56" s="1066">
        <v>4</v>
      </c>
      <c r="H56" s="202" t="s">
        <v>480</v>
      </c>
      <c r="I56" s="249">
        <v>0</v>
      </c>
      <c r="J56" s="249">
        <v>4</v>
      </c>
      <c r="K56" s="249">
        <v>1</v>
      </c>
      <c r="L56" s="77">
        <v>0</v>
      </c>
      <c r="M56" s="71">
        <v>1</v>
      </c>
      <c r="N56" s="202">
        <v>0</v>
      </c>
      <c r="O56" s="202">
        <v>0</v>
      </c>
      <c r="P56" s="204"/>
      <c r="Q56" s="128"/>
      <c r="R56" s="128"/>
      <c r="S56" s="128"/>
      <c r="T56" s="128"/>
      <c r="U56" s="128"/>
      <c r="V56" s="128"/>
      <c r="W56" s="128"/>
      <c r="X56" s="128"/>
      <c r="Y56" s="128"/>
      <c r="Z56" s="128"/>
      <c r="AA56" s="128"/>
      <c r="AB56" s="128"/>
      <c r="AC56" s="128"/>
      <c r="AD56" s="202">
        <v>0</v>
      </c>
      <c r="AE56" s="202">
        <v>0</v>
      </c>
      <c r="AF56" s="1051" t="s">
        <v>477</v>
      </c>
      <c r="AG56" s="82"/>
      <c r="AH56" s="999" t="s">
        <v>388</v>
      </c>
      <c r="AI56" s="250" t="s">
        <v>386</v>
      </c>
    </row>
    <row r="57" spans="1:35" ht="108" customHeight="1">
      <c r="A57" s="1065"/>
      <c r="B57" s="202"/>
      <c r="C57" s="73" t="s">
        <v>481</v>
      </c>
      <c r="D57" s="202" t="s">
        <v>458</v>
      </c>
      <c r="E57" s="74"/>
      <c r="F57" s="70"/>
      <c r="G57" s="1067"/>
      <c r="H57" s="202" t="s">
        <v>482</v>
      </c>
      <c r="I57" s="249">
        <v>0</v>
      </c>
      <c r="J57" s="249">
        <v>200</v>
      </c>
      <c r="K57" s="249">
        <v>50</v>
      </c>
      <c r="L57" s="77">
        <v>0</v>
      </c>
      <c r="M57" s="71">
        <v>80</v>
      </c>
      <c r="N57" s="202">
        <v>0</v>
      </c>
      <c r="O57" s="202">
        <v>0</v>
      </c>
      <c r="P57" s="204"/>
      <c r="Q57" s="128"/>
      <c r="R57" s="128"/>
      <c r="S57" s="128"/>
      <c r="T57" s="128"/>
      <c r="U57" s="128"/>
      <c r="V57" s="128"/>
      <c r="W57" s="128"/>
      <c r="X57" s="128"/>
      <c r="Y57" s="128"/>
      <c r="Z57" s="128"/>
      <c r="AA57" s="128"/>
      <c r="AB57" s="128"/>
      <c r="AC57" s="128"/>
      <c r="AD57" s="202">
        <v>0</v>
      </c>
      <c r="AE57" s="202">
        <v>0</v>
      </c>
      <c r="AF57" s="1053"/>
      <c r="AG57" s="82"/>
      <c r="AH57" s="1000"/>
      <c r="AI57" s="250"/>
    </row>
    <row r="58" spans="1:35" ht="129" customHeight="1" thickBot="1">
      <c r="A58" s="251" t="s">
        <v>487</v>
      </c>
      <c r="B58" s="202"/>
      <c r="C58" s="73" t="s">
        <v>488</v>
      </c>
      <c r="D58" s="73"/>
      <c r="E58" s="74"/>
      <c r="F58" s="70"/>
      <c r="G58" s="249">
        <v>1</v>
      </c>
      <c r="H58" s="252" t="s">
        <v>206</v>
      </c>
      <c r="I58" s="249">
        <v>0</v>
      </c>
      <c r="J58" s="249">
        <v>1</v>
      </c>
      <c r="K58" s="249">
        <v>1</v>
      </c>
      <c r="L58" s="77">
        <v>0</v>
      </c>
      <c r="M58" s="71">
        <v>0</v>
      </c>
      <c r="N58" s="202">
        <v>0</v>
      </c>
      <c r="O58" s="202">
        <v>0</v>
      </c>
      <c r="P58" s="204"/>
      <c r="Q58" s="128"/>
      <c r="R58" s="128"/>
      <c r="S58" s="128"/>
      <c r="T58" s="128"/>
      <c r="U58" s="128"/>
      <c r="V58" s="128"/>
      <c r="W58" s="128"/>
      <c r="X58" s="128"/>
      <c r="Y58" s="128"/>
      <c r="Z58" s="128"/>
      <c r="AA58" s="128"/>
      <c r="AB58" s="128"/>
      <c r="AC58" s="128"/>
      <c r="AD58" s="202">
        <v>0</v>
      </c>
      <c r="AE58" s="202">
        <v>0</v>
      </c>
      <c r="AF58" s="81" t="s">
        <v>489</v>
      </c>
      <c r="AG58" s="82"/>
      <c r="AH58" s="77" t="s">
        <v>388</v>
      </c>
      <c r="AI58" s="250" t="s">
        <v>386</v>
      </c>
    </row>
    <row r="59" spans="1:35" ht="15">
      <c r="A59" s="880" t="s">
        <v>35</v>
      </c>
      <c r="B59" s="881"/>
      <c r="C59" s="881"/>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1"/>
      <c r="AB59" s="881"/>
      <c r="AC59" s="881"/>
      <c r="AD59" s="881"/>
      <c r="AE59" s="881"/>
      <c r="AF59" s="881"/>
      <c r="AG59" s="881"/>
      <c r="AH59" s="881"/>
      <c r="AI59" s="882"/>
    </row>
    <row r="60" spans="1:35" ht="15.75" thickBot="1">
      <c r="A60" s="920" t="s">
        <v>108</v>
      </c>
      <c r="B60" s="921"/>
      <c r="C60" s="921"/>
      <c r="D60" s="921"/>
      <c r="E60" s="921"/>
      <c r="F60" s="921"/>
      <c r="G60" s="921"/>
      <c r="H60" s="884"/>
      <c r="I60" s="884"/>
      <c r="J60" s="884"/>
      <c r="K60" s="884"/>
      <c r="L60" s="884"/>
      <c r="M60" s="884"/>
      <c r="N60" s="884"/>
      <c r="O60" s="884"/>
      <c r="P60" s="884"/>
      <c r="Q60" s="884"/>
      <c r="R60" s="884"/>
      <c r="S60" s="884"/>
      <c r="T60" s="921"/>
      <c r="U60" s="921"/>
      <c r="V60" s="921"/>
      <c r="W60" s="921"/>
      <c r="X60" s="921"/>
      <c r="Y60" s="921"/>
      <c r="Z60" s="921"/>
      <c r="AA60" s="921"/>
      <c r="AB60" s="921"/>
      <c r="AC60" s="921"/>
      <c r="AD60" s="921"/>
      <c r="AE60" s="921"/>
      <c r="AF60" s="921"/>
      <c r="AG60" s="921"/>
      <c r="AH60" s="921"/>
      <c r="AI60" s="922"/>
    </row>
    <row r="61" spans="1:35" ht="47.25" customHeight="1">
      <c r="A61" s="923" t="s">
        <v>36</v>
      </c>
      <c r="B61" s="924"/>
      <c r="C61" s="924"/>
      <c r="D61" s="924"/>
      <c r="E61" s="924"/>
      <c r="F61" s="924"/>
      <c r="G61" s="925"/>
      <c r="H61" s="887" t="s">
        <v>255</v>
      </c>
      <c r="I61" s="887"/>
      <c r="J61" s="887"/>
      <c r="K61" s="887"/>
      <c r="L61" s="887"/>
      <c r="M61" s="887"/>
      <c r="N61" s="887"/>
      <c r="O61" s="887"/>
      <c r="P61" s="887"/>
      <c r="Q61" s="887"/>
      <c r="R61" s="887"/>
      <c r="S61" s="887"/>
      <c r="T61" s="1062" t="s">
        <v>383</v>
      </c>
      <c r="U61" s="1063"/>
      <c r="V61" s="1063"/>
      <c r="W61" s="1063"/>
      <c r="X61" s="1063"/>
      <c r="Y61" s="1063"/>
      <c r="Z61" s="1063"/>
      <c r="AA61" s="1063"/>
      <c r="AB61" s="1063"/>
      <c r="AC61" s="1063"/>
      <c r="AD61" s="1063"/>
      <c r="AE61" s="1063"/>
      <c r="AF61" s="1063"/>
      <c r="AG61" s="1063"/>
      <c r="AH61" s="1063"/>
      <c r="AI61" s="1063"/>
    </row>
    <row r="62" spans="1:35" ht="49.5" customHeight="1" thickBot="1">
      <c r="A62" s="931" t="s">
        <v>490</v>
      </c>
      <c r="B62" s="932"/>
      <c r="C62" s="932"/>
      <c r="D62" s="932"/>
      <c r="E62" s="933" t="s">
        <v>491</v>
      </c>
      <c r="F62" s="934"/>
      <c r="G62" s="934"/>
      <c r="H62" s="934"/>
      <c r="I62" s="934"/>
      <c r="J62" s="934"/>
      <c r="K62" s="934"/>
      <c r="L62" s="934"/>
      <c r="M62" s="935"/>
      <c r="N62" s="936" t="s">
        <v>0</v>
      </c>
      <c r="O62" s="937"/>
      <c r="P62" s="937"/>
      <c r="Q62" s="937"/>
      <c r="R62" s="937"/>
      <c r="S62" s="937"/>
      <c r="T62" s="937"/>
      <c r="U62" s="937"/>
      <c r="V62" s="937"/>
      <c r="W62" s="937"/>
      <c r="X62" s="937"/>
      <c r="Y62" s="937"/>
      <c r="Z62" s="937"/>
      <c r="AA62" s="937"/>
      <c r="AB62" s="937"/>
      <c r="AC62" s="937"/>
      <c r="AD62" s="937"/>
      <c r="AE62" s="938"/>
      <c r="AF62" s="939" t="s">
        <v>1</v>
      </c>
      <c r="AG62" s="940"/>
      <c r="AH62" s="940"/>
      <c r="AI62" s="941"/>
    </row>
    <row r="63" spans="1:35" ht="15">
      <c r="A63" s="942" t="s">
        <v>2</v>
      </c>
      <c r="B63" s="944" t="s">
        <v>3</v>
      </c>
      <c r="C63" s="945"/>
      <c r="D63" s="945"/>
      <c r="E63" s="945"/>
      <c r="F63" s="945"/>
      <c r="G63" s="945"/>
      <c r="H63" s="948" t="s">
        <v>4</v>
      </c>
      <c r="I63" s="950" t="s">
        <v>5</v>
      </c>
      <c r="J63" s="950" t="s">
        <v>6</v>
      </c>
      <c r="K63" s="952" t="s">
        <v>37</v>
      </c>
      <c r="L63" s="954" t="s">
        <v>7</v>
      </c>
      <c r="M63" s="956" t="s">
        <v>8</v>
      </c>
      <c r="N63" s="958" t="s">
        <v>9</v>
      </c>
      <c r="O63" s="959"/>
      <c r="P63" s="960" t="s">
        <v>10</v>
      </c>
      <c r="Q63" s="959"/>
      <c r="R63" s="960" t="s">
        <v>11</v>
      </c>
      <c r="S63" s="959"/>
      <c r="T63" s="960" t="s">
        <v>12</v>
      </c>
      <c r="U63" s="959"/>
      <c r="V63" s="960" t="s">
        <v>13</v>
      </c>
      <c r="W63" s="959"/>
      <c r="X63" s="960" t="s">
        <v>14</v>
      </c>
      <c r="Y63" s="959"/>
      <c r="Z63" s="960" t="s">
        <v>15</v>
      </c>
      <c r="AA63" s="959"/>
      <c r="AB63" s="960" t="s">
        <v>16</v>
      </c>
      <c r="AC63" s="959"/>
      <c r="AD63" s="960" t="s">
        <v>17</v>
      </c>
      <c r="AE63" s="961"/>
      <c r="AF63" s="962" t="s">
        <v>18</v>
      </c>
      <c r="AG63" s="978" t="s">
        <v>19</v>
      </c>
      <c r="AH63" s="980" t="s">
        <v>20</v>
      </c>
      <c r="AI63" s="982" t="s">
        <v>21</v>
      </c>
    </row>
    <row r="64" spans="1:35" ht="60" customHeight="1" thickBot="1">
      <c r="A64" s="943"/>
      <c r="B64" s="946"/>
      <c r="C64" s="947"/>
      <c r="D64" s="947"/>
      <c r="E64" s="947"/>
      <c r="F64" s="947"/>
      <c r="G64" s="947"/>
      <c r="H64" s="949"/>
      <c r="I64" s="951" t="s">
        <v>5</v>
      </c>
      <c r="J64" s="951"/>
      <c r="K64" s="953"/>
      <c r="L64" s="955"/>
      <c r="M64" s="957"/>
      <c r="N64" s="100" t="s">
        <v>22</v>
      </c>
      <c r="O64" s="101" t="s">
        <v>23</v>
      </c>
      <c r="P64" s="102" t="s">
        <v>22</v>
      </c>
      <c r="Q64" s="101" t="s">
        <v>23</v>
      </c>
      <c r="R64" s="102" t="s">
        <v>22</v>
      </c>
      <c r="S64" s="101" t="s">
        <v>23</v>
      </c>
      <c r="T64" s="102" t="s">
        <v>22</v>
      </c>
      <c r="U64" s="101" t="s">
        <v>23</v>
      </c>
      <c r="V64" s="102" t="s">
        <v>22</v>
      </c>
      <c r="W64" s="101" t="s">
        <v>23</v>
      </c>
      <c r="X64" s="102" t="s">
        <v>22</v>
      </c>
      <c r="Y64" s="101" t="s">
        <v>23</v>
      </c>
      <c r="Z64" s="102" t="s">
        <v>22</v>
      </c>
      <c r="AA64" s="101" t="s">
        <v>24</v>
      </c>
      <c r="AB64" s="102" t="s">
        <v>22</v>
      </c>
      <c r="AC64" s="101" t="s">
        <v>24</v>
      </c>
      <c r="AD64" s="102" t="s">
        <v>22</v>
      </c>
      <c r="AE64" s="103" t="s">
        <v>24</v>
      </c>
      <c r="AF64" s="963"/>
      <c r="AG64" s="979"/>
      <c r="AH64" s="981"/>
      <c r="AI64" s="983"/>
    </row>
    <row r="65" spans="1:35" ht="36" customHeight="1" thickBot="1">
      <c r="A65" s="104"/>
      <c r="B65" s="964"/>
      <c r="C65" s="965"/>
      <c r="D65" s="965"/>
      <c r="E65" s="965"/>
      <c r="F65" s="965"/>
      <c r="G65" s="966"/>
      <c r="H65" s="105"/>
      <c r="I65" s="105"/>
      <c r="J65" s="105"/>
      <c r="K65" s="106"/>
      <c r="L65" s="107"/>
      <c r="M65" s="108"/>
      <c r="N65" s="109"/>
      <c r="O65" s="110"/>
      <c r="P65" s="110"/>
      <c r="Q65" s="110"/>
      <c r="R65" s="110"/>
      <c r="S65" s="110"/>
      <c r="T65" s="110"/>
      <c r="U65" s="110"/>
      <c r="V65" s="110"/>
      <c r="W65" s="110"/>
      <c r="X65" s="110"/>
      <c r="Y65" s="110"/>
      <c r="Z65" s="110"/>
      <c r="AA65" s="110"/>
      <c r="AB65" s="110"/>
      <c r="AC65" s="110"/>
      <c r="AD65" s="110"/>
      <c r="AE65" s="112"/>
      <c r="AF65" s="113"/>
      <c r="AG65" s="114"/>
      <c r="AH65" s="114"/>
      <c r="AI65" s="115"/>
    </row>
    <row r="66" spans="1:35" ht="60" customHeight="1">
      <c r="A66" s="141" t="s">
        <v>25</v>
      </c>
      <c r="B66" s="142" t="s">
        <v>26</v>
      </c>
      <c r="C66" s="142" t="s">
        <v>27</v>
      </c>
      <c r="D66" s="142" t="s">
        <v>28</v>
      </c>
      <c r="E66" s="143" t="s">
        <v>29</v>
      </c>
      <c r="F66" s="143" t="s">
        <v>30</v>
      </c>
      <c r="G66" s="237" t="s">
        <v>31</v>
      </c>
      <c r="H66" s="238" t="s">
        <v>32</v>
      </c>
      <c r="I66" s="148"/>
      <c r="J66" s="148"/>
      <c r="K66" s="148"/>
      <c r="L66" s="148"/>
      <c r="M66" s="149"/>
      <c r="N66" s="150">
        <v>0</v>
      </c>
      <c r="O66" s="117">
        <v>0</v>
      </c>
      <c r="P66" s="118">
        <v>0</v>
      </c>
      <c r="Q66" s="117">
        <v>0</v>
      </c>
      <c r="R66" s="118"/>
      <c r="S66" s="117"/>
      <c r="T66" s="118"/>
      <c r="U66" s="117"/>
      <c r="V66" s="118"/>
      <c r="W66" s="117"/>
      <c r="X66" s="118"/>
      <c r="Y66" s="117"/>
      <c r="Z66" s="118"/>
      <c r="AA66" s="117"/>
      <c r="AB66" s="118"/>
      <c r="AC66" s="117"/>
      <c r="AD66" s="119">
        <v>0</v>
      </c>
      <c r="AE66" s="117">
        <v>0</v>
      </c>
      <c r="AF66" s="120"/>
      <c r="AG66" s="121"/>
      <c r="AH66" s="121"/>
      <c r="AI66" s="122"/>
    </row>
    <row r="67" spans="1:35" ht="116.25" customHeight="1">
      <c r="A67" s="1064" t="s">
        <v>492</v>
      </c>
      <c r="B67" s="984"/>
      <c r="C67" s="73" t="s">
        <v>493</v>
      </c>
      <c r="D67" s="73" t="s">
        <v>465</v>
      </c>
      <c r="E67" s="984"/>
      <c r="F67" s="984"/>
      <c r="G67" s="984">
        <v>1</v>
      </c>
      <c r="H67" s="203" t="s">
        <v>206</v>
      </c>
      <c r="I67" s="202">
        <v>0</v>
      </c>
      <c r="J67" s="202">
        <v>1</v>
      </c>
      <c r="K67" s="202">
        <v>1</v>
      </c>
      <c r="L67" s="202">
        <v>0</v>
      </c>
      <c r="M67" s="202">
        <v>1</v>
      </c>
      <c r="N67" s="253">
        <v>60000000</v>
      </c>
      <c r="O67" s="253">
        <v>60000000</v>
      </c>
      <c r="P67" s="203"/>
      <c r="Q67" s="203"/>
      <c r="R67" s="203"/>
      <c r="S67" s="203"/>
      <c r="T67" s="203"/>
      <c r="U67" s="203"/>
      <c r="V67" s="203"/>
      <c r="W67" s="203"/>
      <c r="X67" s="203"/>
      <c r="Y67" s="203"/>
      <c r="Z67" s="203"/>
      <c r="AA67" s="203"/>
      <c r="AB67" s="203"/>
      <c r="AC67" s="203"/>
      <c r="AD67" s="253">
        <v>60000000</v>
      </c>
      <c r="AE67" s="253">
        <v>60000000</v>
      </c>
      <c r="AF67" s="1051" t="s">
        <v>494</v>
      </c>
      <c r="AG67" s="984"/>
      <c r="AH67" s="973" t="s">
        <v>388</v>
      </c>
      <c r="AI67" s="999" t="s">
        <v>386</v>
      </c>
    </row>
    <row r="68" spans="1:35" ht="84" customHeight="1">
      <c r="A68" s="1065"/>
      <c r="B68" s="985"/>
      <c r="C68" s="73" t="s">
        <v>495</v>
      </c>
      <c r="D68" s="73" t="s">
        <v>496</v>
      </c>
      <c r="E68" s="985"/>
      <c r="F68" s="985"/>
      <c r="G68" s="985"/>
      <c r="H68" s="203" t="s">
        <v>497</v>
      </c>
      <c r="I68" s="202">
        <v>0</v>
      </c>
      <c r="J68" s="202">
        <v>80</v>
      </c>
      <c r="K68" s="202">
        <v>10</v>
      </c>
      <c r="L68" s="202">
        <v>5</v>
      </c>
      <c r="M68" s="202">
        <v>5</v>
      </c>
      <c r="N68" s="203">
        <v>0</v>
      </c>
      <c r="O68" s="203">
        <v>0</v>
      </c>
      <c r="P68" s="203"/>
      <c r="Q68" s="203"/>
      <c r="R68" s="203"/>
      <c r="S68" s="203"/>
      <c r="T68" s="203"/>
      <c r="U68" s="203"/>
      <c r="V68" s="203"/>
      <c r="W68" s="203"/>
      <c r="X68" s="203"/>
      <c r="Y68" s="203"/>
      <c r="Z68" s="203"/>
      <c r="AA68" s="203"/>
      <c r="AB68" s="203"/>
      <c r="AC68" s="203"/>
      <c r="AD68" s="203">
        <v>0</v>
      </c>
      <c r="AE68" s="203">
        <v>0</v>
      </c>
      <c r="AF68" s="1053"/>
      <c r="AG68" s="985"/>
      <c r="AH68" s="1050"/>
      <c r="AI68" s="1000"/>
    </row>
    <row r="69" spans="1:35" ht="180.75" customHeight="1" thickBot="1">
      <c r="A69" s="251" t="s">
        <v>498</v>
      </c>
      <c r="B69" s="203"/>
      <c r="C69" s="73" t="s">
        <v>499</v>
      </c>
      <c r="D69" s="73" t="s">
        <v>465</v>
      </c>
      <c r="E69" s="74"/>
      <c r="F69" s="70"/>
      <c r="G69" s="202">
        <v>1</v>
      </c>
      <c r="H69" s="252" t="s">
        <v>206</v>
      </c>
      <c r="I69" s="202">
        <v>0</v>
      </c>
      <c r="J69" s="202">
        <v>1</v>
      </c>
      <c r="K69" s="202">
        <v>1</v>
      </c>
      <c r="L69" s="254">
        <v>0</v>
      </c>
      <c r="M69" s="211">
        <v>1</v>
      </c>
      <c r="N69" s="203">
        <v>0</v>
      </c>
      <c r="O69" s="203">
        <v>0</v>
      </c>
      <c r="P69" s="79"/>
      <c r="Q69" s="128"/>
      <c r="R69" s="128"/>
      <c r="S69" s="128"/>
      <c r="T69" s="128"/>
      <c r="U69" s="128"/>
      <c r="V69" s="128"/>
      <c r="W69" s="128"/>
      <c r="X69" s="128"/>
      <c r="Y69" s="128"/>
      <c r="Z69" s="128"/>
      <c r="AA69" s="128"/>
      <c r="AB69" s="128"/>
      <c r="AC69" s="128"/>
      <c r="AD69" s="203">
        <v>0</v>
      </c>
      <c r="AE69" s="203">
        <v>0</v>
      </c>
      <c r="AF69" s="81" t="s">
        <v>494</v>
      </c>
      <c r="AG69" s="255"/>
      <c r="AH69" s="82" t="s">
        <v>388</v>
      </c>
      <c r="AI69" s="82" t="s">
        <v>386</v>
      </c>
    </row>
    <row r="70" spans="1:35" ht="15.75" thickBot="1">
      <c r="A70" s="1058" t="s">
        <v>108</v>
      </c>
      <c r="B70" s="1059"/>
      <c r="C70" s="1059"/>
      <c r="D70" s="1059"/>
      <c r="E70" s="1059"/>
      <c r="F70" s="1059"/>
      <c r="G70" s="1059"/>
      <c r="H70" s="1059"/>
      <c r="I70" s="1059"/>
      <c r="J70" s="1059"/>
      <c r="K70" s="1059"/>
      <c r="L70" s="1059"/>
      <c r="M70" s="1059"/>
      <c r="N70" s="1059"/>
      <c r="O70" s="1059"/>
      <c r="P70" s="1059"/>
      <c r="Q70" s="1059"/>
      <c r="R70" s="1059"/>
      <c r="S70" s="1059"/>
      <c r="T70" s="1059"/>
      <c r="U70" s="1059"/>
      <c r="V70" s="1059"/>
      <c r="W70" s="1059"/>
      <c r="X70" s="1059"/>
      <c r="Y70" s="1059"/>
      <c r="Z70" s="1059"/>
      <c r="AA70" s="1059"/>
      <c r="AB70" s="1059"/>
      <c r="AC70" s="1059"/>
      <c r="AD70" s="1059"/>
      <c r="AE70" s="1059"/>
      <c r="AF70" s="1059"/>
      <c r="AG70" s="1059"/>
      <c r="AH70" s="1059"/>
      <c r="AI70" s="1060"/>
    </row>
    <row r="71" spans="1:35" ht="44.25" customHeight="1">
      <c r="A71" s="923" t="s">
        <v>36</v>
      </c>
      <c r="B71" s="924"/>
      <c r="C71" s="924"/>
      <c r="D71" s="924"/>
      <c r="E71" s="924"/>
      <c r="F71" s="924"/>
      <c r="G71" s="925"/>
      <c r="H71" s="1061" t="s">
        <v>255</v>
      </c>
      <c r="I71" s="1061"/>
      <c r="J71" s="1061"/>
      <c r="K71" s="1061"/>
      <c r="L71" s="1061"/>
      <c r="M71" s="1061"/>
      <c r="N71" s="1061"/>
      <c r="O71" s="1061"/>
      <c r="P71" s="1061"/>
      <c r="Q71" s="1061"/>
      <c r="R71" s="1061"/>
      <c r="S71" s="1061"/>
      <c r="T71" s="1062" t="s">
        <v>383</v>
      </c>
      <c r="U71" s="1063"/>
      <c r="V71" s="1063"/>
      <c r="W71" s="1063"/>
      <c r="X71" s="1063"/>
      <c r="Y71" s="1063"/>
      <c r="Z71" s="1063"/>
      <c r="AA71" s="1063"/>
      <c r="AB71" s="1063"/>
      <c r="AC71" s="1063"/>
      <c r="AD71" s="1063"/>
      <c r="AE71" s="1063"/>
      <c r="AF71" s="1063"/>
      <c r="AG71" s="1063"/>
      <c r="AH71" s="1063"/>
      <c r="AI71" s="1063"/>
    </row>
    <row r="72" spans="1:35" ht="54" customHeight="1" thickBot="1">
      <c r="A72" s="931" t="s">
        <v>500</v>
      </c>
      <c r="B72" s="932"/>
      <c r="C72" s="932"/>
      <c r="D72" s="932"/>
      <c r="E72" s="933" t="s">
        <v>501</v>
      </c>
      <c r="F72" s="934"/>
      <c r="G72" s="934"/>
      <c r="H72" s="934"/>
      <c r="I72" s="934"/>
      <c r="J72" s="934"/>
      <c r="K72" s="934"/>
      <c r="L72" s="934"/>
      <c r="M72" s="935"/>
      <c r="N72" s="936" t="s">
        <v>0</v>
      </c>
      <c r="O72" s="937"/>
      <c r="P72" s="937"/>
      <c r="Q72" s="937"/>
      <c r="R72" s="937"/>
      <c r="S72" s="937"/>
      <c r="T72" s="937"/>
      <c r="U72" s="937"/>
      <c r="V72" s="937"/>
      <c r="W72" s="937"/>
      <c r="X72" s="937"/>
      <c r="Y72" s="937"/>
      <c r="Z72" s="937"/>
      <c r="AA72" s="937"/>
      <c r="AB72" s="937"/>
      <c r="AC72" s="937"/>
      <c r="AD72" s="937"/>
      <c r="AE72" s="938"/>
      <c r="AF72" s="939" t="s">
        <v>1</v>
      </c>
      <c r="AG72" s="940"/>
      <c r="AH72" s="940"/>
      <c r="AI72" s="941"/>
    </row>
    <row r="73" spans="1:35" ht="15">
      <c r="A73" s="942" t="s">
        <v>2</v>
      </c>
      <c r="B73" s="944" t="s">
        <v>3</v>
      </c>
      <c r="C73" s="945"/>
      <c r="D73" s="945"/>
      <c r="E73" s="945"/>
      <c r="F73" s="945"/>
      <c r="G73" s="945"/>
      <c r="H73" s="948" t="s">
        <v>4</v>
      </c>
      <c r="I73" s="950" t="s">
        <v>5</v>
      </c>
      <c r="J73" s="950" t="s">
        <v>6</v>
      </c>
      <c r="K73" s="952" t="s">
        <v>37</v>
      </c>
      <c r="L73" s="954" t="s">
        <v>7</v>
      </c>
      <c r="M73" s="956" t="s">
        <v>8</v>
      </c>
      <c r="N73" s="958" t="s">
        <v>9</v>
      </c>
      <c r="O73" s="959"/>
      <c r="P73" s="960" t="s">
        <v>10</v>
      </c>
      <c r="Q73" s="959"/>
      <c r="R73" s="960" t="s">
        <v>11</v>
      </c>
      <c r="S73" s="959"/>
      <c r="T73" s="960" t="s">
        <v>12</v>
      </c>
      <c r="U73" s="959"/>
      <c r="V73" s="960" t="s">
        <v>13</v>
      </c>
      <c r="W73" s="959"/>
      <c r="X73" s="960" t="s">
        <v>14</v>
      </c>
      <c r="Y73" s="959"/>
      <c r="Z73" s="960" t="s">
        <v>15</v>
      </c>
      <c r="AA73" s="959"/>
      <c r="AB73" s="960" t="s">
        <v>16</v>
      </c>
      <c r="AC73" s="959"/>
      <c r="AD73" s="960" t="s">
        <v>17</v>
      </c>
      <c r="AE73" s="961"/>
      <c r="AF73" s="962" t="s">
        <v>18</v>
      </c>
      <c r="AG73" s="978" t="s">
        <v>19</v>
      </c>
      <c r="AH73" s="980" t="s">
        <v>20</v>
      </c>
      <c r="AI73" s="982" t="s">
        <v>21</v>
      </c>
    </row>
    <row r="74" spans="1:35" ht="53.25" thickBot="1">
      <c r="A74" s="943"/>
      <c r="B74" s="946"/>
      <c r="C74" s="947"/>
      <c r="D74" s="947"/>
      <c r="E74" s="947"/>
      <c r="F74" s="947"/>
      <c r="G74" s="947"/>
      <c r="H74" s="949"/>
      <c r="I74" s="951" t="s">
        <v>5</v>
      </c>
      <c r="J74" s="951"/>
      <c r="K74" s="953"/>
      <c r="L74" s="955"/>
      <c r="M74" s="957"/>
      <c r="N74" s="100" t="s">
        <v>22</v>
      </c>
      <c r="O74" s="101" t="s">
        <v>23</v>
      </c>
      <c r="P74" s="102" t="s">
        <v>22</v>
      </c>
      <c r="Q74" s="101" t="s">
        <v>23</v>
      </c>
      <c r="R74" s="102" t="s">
        <v>22</v>
      </c>
      <c r="S74" s="101" t="s">
        <v>23</v>
      </c>
      <c r="T74" s="102" t="s">
        <v>22</v>
      </c>
      <c r="U74" s="101" t="s">
        <v>23</v>
      </c>
      <c r="V74" s="102" t="s">
        <v>22</v>
      </c>
      <c r="W74" s="101" t="s">
        <v>23</v>
      </c>
      <c r="X74" s="102" t="s">
        <v>22</v>
      </c>
      <c r="Y74" s="101" t="s">
        <v>23</v>
      </c>
      <c r="Z74" s="102" t="s">
        <v>22</v>
      </c>
      <c r="AA74" s="101" t="s">
        <v>24</v>
      </c>
      <c r="AB74" s="102" t="s">
        <v>22</v>
      </c>
      <c r="AC74" s="101" t="s">
        <v>24</v>
      </c>
      <c r="AD74" s="102" t="s">
        <v>22</v>
      </c>
      <c r="AE74" s="103" t="s">
        <v>24</v>
      </c>
      <c r="AF74" s="963"/>
      <c r="AG74" s="979"/>
      <c r="AH74" s="981"/>
      <c r="AI74" s="983"/>
    </row>
    <row r="75" spans="1:35" ht="15.75" thickBot="1">
      <c r="A75" s="104"/>
      <c r="B75" s="964"/>
      <c r="C75" s="965"/>
      <c r="D75" s="965"/>
      <c r="E75" s="965"/>
      <c r="F75" s="965"/>
      <c r="G75" s="966"/>
      <c r="H75" s="105"/>
      <c r="I75" s="105"/>
      <c r="J75" s="105"/>
      <c r="K75" s="106"/>
      <c r="L75" s="107"/>
      <c r="M75" s="108"/>
      <c r="N75" s="109"/>
      <c r="O75" s="110"/>
      <c r="P75" s="110"/>
      <c r="Q75" s="110"/>
      <c r="R75" s="110"/>
      <c r="S75" s="110"/>
      <c r="T75" s="110"/>
      <c r="U75" s="110"/>
      <c r="V75" s="110"/>
      <c r="W75" s="110"/>
      <c r="X75" s="110"/>
      <c r="Y75" s="110"/>
      <c r="Z75" s="110"/>
      <c r="AA75" s="110"/>
      <c r="AB75" s="110"/>
      <c r="AC75" s="110"/>
      <c r="AD75" s="110"/>
      <c r="AE75" s="112"/>
      <c r="AF75" s="113"/>
      <c r="AG75" s="114"/>
      <c r="AH75" s="114"/>
      <c r="AI75" s="115"/>
    </row>
    <row r="76" spans="1:35" ht="33.75">
      <c r="A76" s="141" t="s">
        <v>25</v>
      </c>
      <c r="B76" s="142" t="s">
        <v>26</v>
      </c>
      <c r="C76" s="142" t="s">
        <v>27</v>
      </c>
      <c r="D76" s="142" t="s">
        <v>28</v>
      </c>
      <c r="E76" s="143" t="s">
        <v>29</v>
      </c>
      <c r="F76" s="143" t="s">
        <v>30</v>
      </c>
      <c r="G76" s="237" t="s">
        <v>31</v>
      </c>
      <c r="H76" s="238" t="s">
        <v>32</v>
      </c>
      <c r="I76" s="148"/>
      <c r="J76" s="148"/>
      <c r="K76" s="148"/>
      <c r="L76" s="148"/>
      <c r="M76" s="149"/>
      <c r="N76" s="150">
        <v>0</v>
      </c>
      <c r="O76" s="117">
        <v>0</v>
      </c>
      <c r="P76" s="118">
        <v>0</v>
      </c>
      <c r="Q76" s="117">
        <v>0</v>
      </c>
      <c r="R76" s="118"/>
      <c r="S76" s="117"/>
      <c r="T76" s="118"/>
      <c r="U76" s="117"/>
      <c r="V76" s="118"/>
      <c r="W76" s="117"/>
      <c r="X76" s="118"/>
      <c r="Y76" s="117"/>
      <c r="Z76" s="118"/>
      <c r="AA76" s="117"/>
      <c r="AB76" s="118"/>
      <c r="AC76" s="117"/>
      <c r="AD76" s="119">
        <v>0</v>
      </c>
      <c r="AE76" s="117">
        <v>0</v>
      </c>
      <c r="AF76" s="120"/>
      <c r="AG76" s="121"/>
      <c r="AH76" s="121"/>
      <c r="AI76" s="122"/>
    </row>
    <row r="77" spans="1:35" ht="98.25" customHeight="1">
      <c r="A77" s="1064" t="s">
        <v>502</v>
      </c>
      <c r="B77" s="984"/>
      <c r="C77" s="73" t="s">
        <v>503</v>
      </c>
      <c r="D77" s="73" t="s">
        <v>504</v>
      </c>
      <c r="E77" s="984"/>
      <c r="F77" s="984"/>
      <c r="G77" s="984">
        <v>4</v>
      </c>
      <c r="H77" s="203" t="s">
        <v>505</v>
      </c>
      <c r="I77" s="202">
        <v>0</v>
      </c>
      <c r="J77" s="202">
        <v>24</v>
      </c>
      <c r="K77" s="202">
        <v>6</v>
      </c>
      <c r="L77" s="202">
        <v>0</v>
      </c>
      <c r="M77" s="202">
        <v>6</v>
      </c>
      <c r="N77" s="256">
        <v>20000000</v>
      </c>
      <c r="O77" s="256">
        <v>20000000</v>
      </c>
      <c r="P77" s="212"/>
      <c r="Q77" s="212"/>
      <c r="R77" s="212"/>
      <c r="S77" s="203"/>
      <c r="T77" s="203"/>
      <c r="U77" s="203"/>
      <c r="V77" s="203"/>
      <c r="W77" s="203"/>
      <c r="X77" s="203"/>
      <c r="Y77" s="203"/>
      <c r="Z77" s="203"/>
      <c r="AA77" s="203"/>
      <c r="AB77" s="203"/>
      <c r="AC77" s="203"/>
      <c r="AD77" s="256">
        <v>20000000</v>
      </c>
      <c r="AE77" s="256">
        <v>20000000</v>
      </c>
      <c r="AF77" s="973" t="s">
        <v>494</v>
      </c>
      <c r="AG77" s="984"/>
      <c r="AH77" s="973" t="s">
        <v>388</v>
      </c>
      <c r="AI77" s="999" t="s">
        <v>386</v>
      </c>
    </row>
    <row r="78" spans="1:35" ht="94.5" customHeight="1" thickBot="1">
      <c r="A78" s="1065"/>
      <c r="B78" s="985"/>
      <c r="C78" s="73" t="s">
        <v>506</v>
      </c>
      <c r="D78" s="73" t="s">
        <v>507</v>
      </c>
      <c r="E78" s="985"/>
      <c r="F78" s="985"/>
      <c r="G78" s="985"/>
      <c r="H78" s="203" t="s">
        <v>49</v>
      </c>
      <c r="I78" s="202">
        <v>0</v>
      </c>
      <c r="J78" s="202">
        <v>8</v>
      </c>
      <c r="K78" s="202">
        <v>2</v>
      </c>
      <c r="L78" s="202">
        <v>2</v>
      </c>
      <c r="M78" s="202">
        <v>2</v>
      </c>
      <c r="N78" s="212">
        <v>0</v>
      </c>
      <c r="O78" s="212">
        <v>0</v>
      </c>
      <c r="P78" s="212"/>
      <c r="Q78" s="212"/>
      <c r="R78" s="212"/>
      <c r="S78" s="203"/>
      <c r="T78" s="203"/>
      <c r="U78" s="203"/>
      <c r="V78" s="203"/>
      <c r="W78" s="203"/>
      <c r="X78" s="203"/>
      <c r="Y78" s="203"/>
      <c r="Z78" s="203"/>
      <c r="AA78" s="203"/>
      <c r="AB78" s="203"/>
      <c r="AC78" s="203"/>
      <c r="AD78" s="212">
        <v>0</v>
      </c>
      <c r="AE78" s="212">
        <v>0</v>
      </c>
      <c r="AF78" s="1050"/>
      <c r="AG78" s="985"/>
      <c r="AH78" s="1050"/>
      <c r="AI78" s="1000"/>
    </row>
    <row r="79" spans="1:35" ht="15.75" thickBot="1">
      <c r="A79" s="1058" t="s">
        <v>108</v>
      </c>
      <c r="B79" s="1059"/>
      <c r="C79" s="1059"/>
      <c r="D79" s="1059"/>
      <c r="E79" s="1059"/>
      <c r="F79" s="1059"/>
      <c r="G79" s="1059"/>
      <c r="H79" s="1059"/>
      <c r="I79" s="1059"/>
      <c r="J79" s="1059"/>
      <c r="K79" s="1059"/>
      <c r="L79" s="1059"/>
      <c r="M79" s="1059"/>
      <c r="N79" s="1059"/>
      <c r="O79" s="1059"/>
      <c r="P79" s="1059"/>
      <c r="Q79" s="1059"/>
      <c r="R79" s="1059"/>
      <c r="S79" s="1059"/>
      <c r="T79" s="1059"/>
      <c r="U79" s="1059"/>
      <c r="V79" s="1059"/>
      <c r="W79" s="1059"/>
      <c r="X79" s="1059"/>
      <c r="Y79" s="1059"/>
      <c r="Z79" s="1059"/>
      <c r="AA79" s="1059"/>
      <c r="AB79" s="1059"/>
      <c r="AC79" s="1059"/>
      <c r="AD79" s="1059"/>
      <c r="AE79" s="1059"/>
      <c r="AF79" s="1059"/>
      <c r="AG79" s="1059"/>
      <c r="AH79" s="1059"/>
      <c r="AI79" s="1060"/>
    </row>
    <row r="80" spans="1:35" ht="46.5" customHeight="1">
      <c r="A80" s="923" t="s">
        <v>36</v>
      </c>
      <c r="B80" s="924"/>
      <c r="C80" s="924"/>
      <c r="D80" s="924"/>
      <c r="E80" s="924"/>
      <c r="F80" s="924"/>
      <c r="G80" s="925"/>
      <c r="H80" s="1061" t="s">
        <v>255</v>
      </c>
      <c r="I80" s="1061"/>
      <c r="J80" s="1061"/>
      <c r="K80" s="1061"/>
      <c r="L80" s="1061"/>
      <c r="M80" s="1061"/>
      <c r="N80" s="1061"/>
      <c r="O80" s="1061"/>
      <c r="P80" s="1061"/>
      <c r="Q80" s="1061"/>
      <c r="R80" s="1061"/>
      <c r="S80" s="1061"/>
      <c r="T80" s="1062" t="s">
        <v>383</v>
      </c>
      <c r="U80" s="1063"/>
      <c r="V80" s="1063"/>
      <c r="W80" s="1063"/>
      <c r="X80" s="1063"/>
      <c r="Y80" s="1063"/>
      <c r="Z80" s="1063"/>
      <c r="AA80" s="1063"/>
      <c r="AB80" s="1063"/>
      <c r="AC80" s="1063"/>
      <c r="AD80" s="1063"/>
      <c r="AE80" s="1063"/>
      <c r="AF80" s="1063"/>
      <c r="AG80" s="1063"/>
      <c r="AH80" s="1063"/>
      <c r="AI80" s="1063"/>
    </row>
    <row r="81" spans="1:35" ht="48" customHeight="1" thickBot="1">
      <c r="A81" s="931" t="s">
        <v>508</v>
      </c>
      <c r="B81" s="932"/>
      <c r="C81" s="932"/>
      <c r="D81" s="932"/>
      <c r="E81" s="933" t="s">
        <v>509</v>
      </c>
      <c r="F81" s="934"/>
      <c r="G81" s="934"/>
      <c r="H81" s="934"/>
      <c r="I81" s="934"/>
      <c r="J81" s="934"/>
      <c r="K81" s="934"/>
      <c r="L81" s="934"/>
      <c r="M81" s="935"/>
      <c r="N81" s="936" t="s">
        <v>0</v>
      </c>
      <c r="O81" s="937"/>
      <c r="P81" s="937"/>
      <c r="Q81" s="937"/>
      <c r="R81" s="937"/>
      <c r="S81" s="937"/>
      <c r="T81" s="937"/>
      <c r="U81" s="937"/>
      <c r="V81" s="937"/>
      <c r="W81" s="937"/>
      <c r="X81" s="937"/>
      <c r="Y81" s="937"/>
      <c r="Z81" s="937"/>
      <c r="AA81" s="937"/>
      <c r="AB81" s="937"/>
      <c r="AC81" s="937"/>
      <c r="AD81" s="937"/>
      <c r="AE81" s="938"/>
      <c r="AF81" s="939" t="s">
        <v>1</v>
      </c>
      <c r="AG81" s="940"/>
      <c r="AH81" s="940"/>
      <c r="AI81" s="941"/>
    </row>
    <row r="82" spans="1:35" ht="15">
      <c r="A82" s="942" t="s">
        <v>2</v>
      </c>
      <c r="B82" s="944" t="s">
        <v>3</v>
      </c>
      <c r="C82" s="945"/>
      <c r="D82" s="945"/>
      <c r="E82" s="945"/>
      <c r="F82" s="945"/>
      <c r="G82" s="945"/>
      <c r="H82" s="948" t="s">
        <v>4</v>
      </c>
      <c r="I82" s="950" t="s">
        <v>5</v>
      </c>
      <c r="J82" s="950" t="s">
        <v>6</v>
      </c>
      <c r="K82" s="952" t="s">
        <v>37</v>
      </c>
      <c r="L82" s="954" t="s">
        <v>7</v>
      </c>
      <c r="M82" s="956" t="s">
        <v>8</v>
      </c>
      <c r="N82" s="958" t="s">
        <v>9</v>
      </c>
      <c r="O82" s="959"/>
      <c r="P82" s="960" t="s">
        <v>10</v>
      </c>
      <c r="Q82" s="959"/>
      <c r="R82" s="960" t="s">
        <v>11</v>
      </c>
      <c r="S82" s="959"/>
      <c r="T82" s="960" t="s">
        <v>12</v>
      </c>
      <c r="U82" s="959"/>
      <c r="V82" s="960" t="s">
        <v>13</v>
      </c>
      <c r="W82" s="959"/>
      <c r="X82" s="960" t="s">
        <v>14</v>
      </c>
      <c r="Y82" s="959"/>
      <c r="Z82" s="960" t="s">
        <v>15</v>
      </c>
      <c r="AA82" s="959"/>
      <c r="AB82" s="960" t="s">
        <v>16</v>
      </c>
      <c r="AC82" s="959"/>
      <c r="AD82" s="960" t="s">
        <v>17</v>
      </c>
      <c r="AE82" s="961"/>
      <c r="AF82" s="962" t="s">
        <v>18</v>
      </c>
      <c r="AG82" s="978" t="s">
        <v>19</v>
      </c>
      <c r="AH82" s="980" t="s">
        <v>20</v>
      </c>
      <c r="AI82" s="982" t="s">
        <v>21</v>
      </c>
    </row>
    <row r="83" spans="1:35" ht="53.25" thickBot="1">
      <c r="A83" s="943"/>
      <c r="B83" s="946"/>
      <c r="C83" s="947"/>
      <c r="D83" s="947"/>
      <c r="E83" s="947"/>
      <c r="F83" s="947"/>
      <c r="G83" s="947"/>
      <c r="H83" s="949"/>
      <c r="I83" s="951" t="s">
        <v>5</v>
      </c>
      <c r="J83" s="951"/>
      <c r="K83" s="953"/>
      <c r="L83" s="955"/>
      <c r="M83" s="957"/>
      <c r="N83" s="100" t="s">
        <v>22</v>
      </c>
      <c r="O83" s="101" t="s">
        <v>23</v>
      </c>
      <c r="P83" s="102" t="s">
        <v>22</v>
      </c>
      <c r="Q83" s="101" t="s">
        <v>23</v>
      </c>
      <c r="R83" s="102" t="s">
        <v>22</v>
      </c>
      <c r="S83" s="101" t="s">
        <v>23</v>
      </c>
      <c r="T83" s="102" t="s">
        <v>22</v>
      </c>
      <c r="U83" s="101" t="s">
        <v>23</v>
      </c>
      <c r="V83" s="102" t="s">
        <v>22</v>
      </c>
      <c r="W83" s="101" t="s">
        <v>23</v>
      </c>
      <c r="X83" s="102" t="s">
        <v>22</v>
      </c>
      <c r="Y83" s="101" t="s">
        <v>23</v>
      </c>
      <c r="Z83" s="102" t="s">
        <v>22</v>
      </c>
      <c r="AA83" s="101" t="s">
        <v>24</v>
      </c>
      <c r="AB83" s="102" t="s">
        <v>22</v>
      </c>
      <c r="AC83" s="101" t="s">
        <v>24</v>
      </c>
      <c r="AD83" s="102" t="s">
        <v>22</v>
      </c>
      <c r="AE83" s="103" t="s">
        <v>24</v>
      </c>
      <c r="AF83" s="963"/>
      <c r="AG83" s="979"/>
      <c r="AH83" s="981"/>
      <c r="AI83" s="983"/>
    </row>
    <row r="84" spans="1:35" ht="15.75" thickBot="1">
      <c r="A84" s="104"/>
      <c r="B84" s="964"/>
      <c r="C84" s="965"/>
      <c r="D84" s="965"/>
      <c r="E84" s="965"/>
      <c r="F84" s="965"/>
      <c r="G84" s="966"/>
      <c r="H84" s="105"/>
      <c r="I84" s="105"/>
      <c r="J84" s="105"/>
      <c r="K84" s="106"/>
      <c r="L84" s="107"/>
      <c r="M84" s="108"/>
      <c r="N84" s="109"/>
      <c r="O84" s="110"/>
      <c r="P84" s="110"/>
      <c r="Q84" s="110"/>
      <c r="R84" s="110"/>
      <c r="S84" s="110"/>
      <c r="T84" s="110"/>
      <c r="U84" s="110"/>
      <c r="V84" s="110"/>
      <c r="W84" s="110"/>
      <c r="X84" s="110"/>
      <c r="Y84" s="110"/>
      <c r="Z84" s="110"/>
      <c r="AA84" s="110"/>
      <c r="AB84" s="110"/>
      <c r="AC84" s="110"/>
      <c r="AD84" s="110"/>
      <c r="AE84" s="112"/>
      <c r="AF84" s="113"/>
      <c r="AG84" s="114"/>
      <c r="AH84" s="114"/>
      <c r="AI84" s="115"/>
    </row>
    <row r="85" spans="1:35" ht="33.75">
      <c r="A85" s="141" t="s">
        <v>25</v>
      </c>
      <c r="B85" s="142" t="s">
        <v>26</v>
      </c>
      <c r="C85" s="142" t="s">
        <v>27</v>
      </c>
      <c r="D85" s="142" t="s">
        <v>28</v>
      </c>
      <c r="E85" s="143" t="s">
        <v>29</v>
      </c>
      <c r="F85" s="143" t="s">
        <v>30</v>
      </c>
      <c r="G85" s="237" t="s">
        <v>31</v>
      </c>
      <c r="H85" s="238" t="s">
        <v>32</v>
      </c>
      <c r="I85" s="148"/>
      <c r="J85" s="148"/>
      <c r="K85" s="148"/>
      <c r="L85" s="148"/>
      <c r="M85" s="149"/>
      <c r="N85" s="150">
        <v>0</v>
      </c>
      <c r="O85" s="117">
        <v>0</v>
      </c>
      <c r="P85" s="118">
        <v>0</v>
      </c>
      <c r="Q85" s="117">
        <v>0</v>
      </c>
      <c r="R85" s="118"/>
      <c r="S85" s="117"/>
      <c r="T85" s="118"/>
      <c r="U85" s="117"/>
      <c r="V85" s="118"/>
      <c r="W85" s="117"/>
      <c r="X85" s="118"/>
      <c r="Y85" s="117"/>
      <c r="Z85" s="118"/>
      <c r="AA85" s="117"/>
      <c r="AB85" s="118"/>
      <c r="AC85" s="117"/>
      <c r="AD85" s="119">
        <v>0</v>
      </c>
      <c r="AE85" s="117">
        <v>0</v>
      </c>
      <c r="AF85" s="120"/>
      <c r="AG85" s="121"/>
      <c r="AH85" s="121"/>
      <c r="AI85" s="122"/>
    </row>
    <row r="86" spans="1:35" ht="84.75" customHeight="1" thickBot="1">
      <c r="A86" s="257" t="s">
        <v>510</v>
      </c>
      <c r="B86" s="202"/>
      <c r="C86" s="73" t="s">
        <v>511</v>
      </c>
      <c r="D86" s="73" t="s">
        <v>512</v>
      </c>
      <c r="E86" s="202"/>
      <c r="F86" s="202"/>
      <c r="G86" s="202">
        <v>3</v>
      </c>
      <c r="H86" s="202" t="s">
        <v>513</v>
      </c>
      <c r="I86" s="202">
        <v>2</v>
      </c>
      <c r="J86" s="202">
        <v>3</v>
      </c>
      <c r="K86" s="202">
        <v>2</v>
      </c>
      <c r="L86" s="202">
        <v>0</v>
      </c>
      <c r="M86" s="202">
        <v>2</v>
      </c>
      <c r="N86" s="258">
        <v>10000000</v>
      </c>
      <c r="O86" s="258">
        <v>10000000</v>
      </c>
      <c r="P86" s="202"/>
      <c r="Q86" s="202"/>
      <c r="R86" s="202"/>
      <c r="S86" s="202"/>
      <c r="T86" s="202"/>
      <c r="U86" s="202"/>
      <c r="V86" s="202"/>
      <c r="W86" s="202"/>
      <c r="X86" s="202"/>
      <c r="Y86" s="202"/>
      <c r="Z86" s="202"/>
      <c r="AA86" s="202"/>
      <c r="AB86" s="202"/>
      <c r="AC86" s="202"/>
      <c r="AD86" s="258">
        <v>10000000</v>
      </c>
      <c r="AE86" s="258">
        <v>10000000</v>
      </c>
      <c r="AF86" s="202" t="s">
        <v>494</v>
      </c>
      <c r="AG86" s="202"/>
      <c r="AH86" s="82" t="s">
        <v>388</v>
      </c>
      <c r="AI86" s="77" t="s">
        <v>386</v>
      </c>
    </row>
    <row r="87" spans="1:35" ht="15.75" thickBot="1">
      <c r="A87" s="1058" t="s">
        <v>108</v>
      </c>
      <c r="B87" s="1059"/>
      <c r="C87" s="1059"/>
      <c r="D87" s="1059"/>
      <c r="E87" s="1059"/>
      <c r="F87" s="1059"/>
      <c r="G87" s="1059"/>
      <c r="H87" s="1059"/>
      <c r="I87" s="1059"/>
      <c r="J87" s="1059"/>
      <c r="K87" s="1059"/>
      <c r="L87" s="1059"/>
      <c r="M87" s="1059"/>
      <c r="N87" s="1059"/>
      <c r="O87" s="1059"/>
      <c r="P87" s="1059"/>
      <c r="Q87" s="1059"/>
      <c r="R87" s="1059"/>
      <c r="S87" s="1059"/>
      <c r="T87" s="1059"/>
      <c r="U87" s="1059"/>
      <c r="V87" s="1059"/>
      <c r="W87" s="1059"/>
      <c r="X87" s="1059"/>
      <c r="Y87" s="1059"/>
      <c r="Z87" s="1059"/>
      <c r="AA87" s="1059"/>
      <c r="AB87" s="1059"/>
      <c r="AC87" s="1059"/>
      <c r="AD87" s="1059"/>
      <c r="AE87" s="1059"/>
      <c r="AF87" s="1059"/>
      <c r="AG87" s="1059"/>
      <c r="AH87" s="1059"/>
      <c r="AI87" s="1060"/>
    </row>
    <row r="88" spans="1:35" ht="50.25" customHeight="1">
      <c r="A88" s="923" t="s">
        <v>36</v>
      </c>
      <c r="B88" s="924"/>
      <c r="C88" s="924"/>
      <c r="D88" s="924"/>
      <c r="E88" s="924"/>
      <c r="F88" s="924"/>
      <c r="G88" s="925"/>
      <c r="H88" s="1061" t="s">
        <v>255</v>
      </c>
      <c r="I88" s="1061"/>
      <c r="J88" s="1061"/>
      <c r="K88" s="1061"/>
      <c r="L88" s="1061"/>
      <c r="M88" s="1061"/>
      <c r="N88" s="1061"/>
      <c r="O88" s="1061"/>
      <c r="P88" s="1061"/>
      <c r="Q88" s="1061"/>
      <c r="R88" s="1061"/>
      <c r="S88" s="1061"/>
      <c r="T88" s="1062" t="s">
        <v>383</v>
      </c>
      <c r="U88" s="1063"/>
      <c r="V88" s="1063"/>
      <c r="W88" s="1063"/>
      <c r="X88" s="1063"/>
      <c r="Y88" s="1063"/>
      <c r="Z88" s="1063"/>
      <c r="AA88" s="1063"/>
      <c r="AB88" s="1063"/>
      <c r="AC88" s="1063"/>
      <c r="AD88" s="1063"/>
      <c r="AE88" s="1063"/>
      <c r="AF88" s="1063"/>
      <c r="AG88" s="1063"/>
      <c r="AH88" s="1063"/>
      <c r="AI88" s="1063"/>
    </row>
    <row r="89" spans="1:35" ht="45.75" customHeight="1" thickBot="1">
      <c r="A89" s="931" t="s">
        <v>514</v>
      </c>
      <c r="B89" s="932"/>
      <c r="C89" s="932"/>
      <c r="D89" s="932"/>
      <c r="E89" s="933" t="s">
        <v>515</v>
      </c>
      <c r="F89" s="934"/>
      <c r="G89" s="934"/>
      <c r="H89" s="934"/>
      <c r="I89" s="934"/>
      <c r="J89" s="934"/>
      <c r="K89" s="934"/>
      <c r="L89" s="934"/>
      <c r="M89" s="935"/>
      <c r="N89" s="936" t="s">
        <v>0</v>
      </c>
      <c r="O89" s="937"/>
      <c r="P89" s="937"/>
      <c r="Q89" s="937"/>
      <c r="R89" s="937"/>
      <c r="S89" s="937"/>
      <c r="T89" s="937"/>
      <c r="U89" s="937"/>
      <c r="V89" s="937"/>
      <c r="W89" s="937"/>
      <c r="X89" s="937"/>
      <c r="Y89" s="937"/>
      <c r="Z89" s="937"/>
      <c r="AA89" s="937"/>
      <c r="AB89" s="937"/>
      <c r="AC89" s="937"/>
      <c r="AD89" s="937"/>
      <c r="AE89" s="938"/>
      <c r="AF89" s="939" t="s">
        <v>1</v>
      </c>
      <c r="AG89" s="940"/>
      <c r="AH89" s="940"/>
      <c r="AI89" s="941"/>
    </row>
    <row r="90" spans="1:35" ht="15">
      <c r="A90" s="942" t="s">
        <v>2</v>
      </c>
      <c r="B90" s="944" t="s">
        <v>3</v>
      </c>
      <c r="C90" s="945"/>
      <c r="D90" s="945"/>
      <c r="E90" s="945"/>
      <c r="F90" s="945"/>
      <c r="G90" s="945"/>
      <c r="H90" s="948" t="s">
        <v>4</v>
      </c>
      <c r="I90" s="950" t="s">
        <v>5</v>
      </c>
      <c r="J90" s="950" t="s">
        <v>6</v>
      </c>
      <c r="K90" s="952" t="s">
        <v>37</v>
      </c>
      <c r="L90" s="954" t="s">
        <v>7</v>
      </c>
      <c r="M90" s="956" t="s">
        <v>8</v>
      </c>
      <c r="N90" s="958" t="s">
        <v>9</v>
      </c>
      <c r="O90" s="959"/>
      <c r="P90" s="960" t="s">
        <v>10</v>
      </c>
      <c r="Q90" s="959"/>
      <c r="R90" s="960" t="s">
        <v>11</v>
      </c>
      <c r="S90" s="959"/>
      <c r="T90" s="960" t="s">
        <v>12</v>
      </c>
      <c r="U90" s="959"/>
      <c r="V90" s="960" t="s">
        <v>13</v>
      </c>
      <c r="W90" s="959"/>
      <c r="X90" s="960" t="s">
        <v>14</v>
      </c>
      <c r="Y90" s="959"/>
      <c r="Z90" s="960" t="s">
        <v>15</v>
      </c>
      <c r="AA90" s="959"/>
      <c r="AB90" s="960" t="s">
        <v>16</v>
      </c>
      <c r="AC90" s="959"/>
      <c r="AD90" s="960" t="s">
        <v>17</v>
      </c>
      <c r="AE90" s="961"/>
      <c r="AF90" s="962" t="s">
        <v>18</v>
      </c>
      <c r="AG90" s="978" t="s">
        <v>19</v>
      </c>
      <c r="AH90" s="980" t="s">
        <v>20</v>
      </c>
      <c r="AI90" s="982" t="s">
        <v>21</v>
      </c>
    </row>
    <row r="91" spans="1:35" ht="53.25" thickBot="1">
      <c r="A91" s="943"/>
      <c r="B91" s="946"/>
      <c r="C91" s="947"/>
      <c r="D91" s="947"/>
      <c r="E91" s="947"/>
      <c r="F91" s="947"/>
      <c r="G91" s="947"/>
      <c r="H91" s="949"/>
      <c r="I91" s="951" t="s">
        <v>5</v>
      </c>
      <c r="J91" s="951"/>
      <c r="K91" s="953"/>
      <c r="L91" s="955"/>
      <c r="M91" s="957"/>
      <c r="N91" s="100" t="s">
        <v>22</v>
      </c>
      <c r="O91" s="101" t="s">
        <v>23</v>
      </c>
      <c r="P91" s="102" t="s">
        <v>22</v>
      </c>
      <c r="Q91" s="101" t="s">
        <v>23</v>
      </c>
      <c r="R91" s="102" t="s">
        <v>22</v>
      </c>
      <c r="S91" s="101" t="s">
        <v>23</v>
      </c>
      <c r="T91" s="102" t="s">
        <v>22</v>
      </c>
      <c r="U91" s="101" t="s">
        <v>23</v>
      </c>
      <c r="V91" s="102" t="s">
        <v>22</v>
      </c>
      <c r="W91" s="101" t="s">
        <v>23</v>
      </c>
      <c r="X91" s="102" t="s">
        <v>22</v>
      </c>
      <c r="Y91" s="101" t="s">
        <v>23</v>
      </c>
      <c r="Z91" s="102" t="s">
        <v>22</v>
      </c>
      <c r="AA91" s="101" t="s">
        <v>24</v>
      </c>
      <c r="AB91" s="102" t="s">
        <v>22</v>
      </c>
      <c r="AC91" s="101" t="s">
        <v>24</v>
      </c>
      <c r="AD91" s="102" t="s">
        <v>22</v>
      </c>
      <c r="AE91" s="103" t="s">
        <v>24</v>
      </c>
      <c r="AF91" s="963"/>
      <c r="AG91" s="979"/>
      <c r="AH91" s="981"/>
      <c r="AI91" s="983"/>
    </row>
    <row r="92" spans="1:35" ht="156" customHeight="1" thickBot="1">
      <c r="A92" s="104" t="s">
        <v>386</v>
      </c>
      <c r="B92" s="964" t="s">
        <v>516</v>
      </c>
      <c r="C92" s="965"/>
      <c r="D92" s="965"/>
      <c r="E92" s="965"/>
      <c r="F92" s="965"/>
      <c r="G92" s="966"/>
      <c r="H92" s="105" t="s">
        <v>517</v>
      </c>
      <c r="I92" s="105">
        <v>5</v>
      </c>
      <c r="J92" s="105">
        <v>20</v>
      </c>
      <c r="K92" s="106"/>
      <c r="L92" s="107"/>
      <c r="M92" s="108"/>
      <c r="N92" s="109"/>
      <c r="O92" s="110"/>
      <c r="P92" s="110"/>
      <c r="Q92" s="110"/>
      <c r="R92" s="110"/>
      <c r="S92" s="110"/>
      <c r="T92" s="110"/>
      <c r="U92" s="110"/>
      <c r="V92" s="110"/>
      <c r="W92" s="110"/>
      <c r="X92" s="110"/>
      <c r="Y92" s="110"/>
      <c r="Z92" s="110"/>
      <c r="AA92" s="110"/>
      <c r="AB92" s="110"/>
      <c r="AC92" s="110"/>
      <c r="AD92" s="110"/>
      <c r="AE92" s="112"/>
      <c r="AF92" s="113" t="s">
        <v>494</v>
      </c>
      <c r="AG92" s="114"/>
      <c r="AH92" s="114" t="s">
        <v>388</v>
      </c>
      <c r="AI92" s="115" t="s">
        <v>386</v>
      </c>
    </row>
    <row r="93" spans="1:35" ht="33.75">
      <c r="A93" s="141" t="s">
        <v>25</v>
      </c>
      <c r="B93" s="142" t="s">
        <v>26</v>
      </c>
      <c r="C93" s="142" t="s">
        <v>27</v>
      </c>
      <c r="D93" s="142" t="s">
        <v>28</v>
      </c>
      <c r="E93" s="143" t="s">
        <v>29</v>
      </c>
      <c r="F93" s="143" t="s">
        <v>30</v>
      </c>
      <c r="G93" s="237" t="s">
        <v>31</v>
      </c>
      <c r="H93" s="238" t="s">
        <v>32</v>
      </c>
      <c r="I93" s="148"/>
      <c r="J93" s="148"/>
      <c r="K93" s="148"/>
      <c r="L93" s="148"/>
      <c r="M93" s="149"/>
      <c r="N93" s="150">
        <v>0</v>
      </c>
      <c r="O93" s="117">
        <v>0</v>
      </c>
      <c r="P93" s="118">
        <v>0</v>
      </c>
      <c r="Q93" s="117">
        <v>0</v>
      </c>
      <c r="R93" s="118"/>
      <c r="S93" s="117"/>
      <c r="T93" s="118"/>
      <c r="U93" s="117"/>
      <c r="V93" s="118"/>
      <c r="W93" s="117"/>
      <c r="X93" s="118"/>
      <c r="Y93" s="117"/>
      <c r="Z93" s="118"/>
      <c r="AA93" s="117"/>
      <c r="AB93" s="118"/>
      <c r="AC93" s="117"/>
      <c r="AD93" s="119">
        <v>0</v>
      </c>
      <c r="AE93" s="117">
        <v>0</v>
      </c>
      <c r="AF93" s="120"/>
      <c r="AG93" s="121"/>
      <c r="AH93" s="121"/>
      <c r="AI93" s="122"/>
    </row>
    <row r="94" spans="1:35" ht="99.75" customHeight="1">
      <c r="A94" s="251" t="s">
        <v>518</v>
      </c>
      <c r="B94" s="202"/>
      <c r="C94" s="73" t="s">
        <v>519</v>
      </c>
      <c r="D94" s="73" t="s">
        <v>38</v>
      </c>
      <c r="E94" s="202"/>
      <c r="F94" s="202"/>
      <c r="G94" s="202">
        <v>1</v>
      </c>
      <c r="H94" s="252" t="s">
        <v>520</v>
      </c>
      <c r="I94" s="202">
        <v>0</v>
      </c>
      <c r="J94" s="202">
        <v>1</v>
      </c>
      <c r="K94" s="202">
        <v>1</v>
      </c>
      <c r="L94" s="202">
        <v>0</v>
      </c>
      <c r="M94" s="202">
        <v>0</v>
      </c>
      <c r="N94" s="202">
        <v>0</v>
      </c>
      <c r="O94" s="202">
        <v>0</v>
      </c>
      <c r="P94" s="202"/>
      <c r="Q94" s="202"/>
      <c r="R94" s="202"/>
      <c r="S94" s="202"/>
      <c r="T94" s="202"/>
      <c r="U94" s="202"/>
      <c r="V94" s="202"/>
      <c r="W94" s="202"/>
      <c r="X94" s="202"/>
      <c r="Y94" s="202"/>
      <c r="Z94" s="202"/>
      <c r="AA94" s="202"/>
      <c r="AB94" s="202"/>
      <c r="AC94" s="202"/>
      <c r="AD94" s="202">
        <v>0</v>
      </c>
      <c r="AE94" s="202">
        <v>0</v>
      </c>
      <c r="AF94" s="202"/>
      <c r="AG94" s="202"/>
      <c r="AH94" s="82" t="s">
        <v>388</v>
      </c>
      <c r="AI94" s="77" t="s">
        <v>386</v>
      </c>
    </row>
    <row r="95" spans="1:35" ht="189" customHeight="1">
      <c r="A95" s="1057" t="s">
        <v>521</v>
      </c>
      <c r="B95" s="1057"/>
      <c r="C95" s="1057" t="s">
        <v>522</v>
      </c>
      <c r="D95" s="1057" t="s">
        <v>523</v>
      </c>
      <c r="E95" s="1057"/>
      <c r="F95" s="1057"/>
      <c r="G95" s="1057">
        <v>6</v>
      </c>
      <c r="H95" s="1057" t="s">
        <v>524</v>
      </c>
      <c r="I95" s="1057">
        <v>0</v>
      </c>
      <c r="J95" s="1057">
        <v>300</v>
      </c>
      <c r="K95" s="1057">
        <v>300</v>
      </c>
      <c r="L95" s="1057">
        <v>0</v>
      </c>
      <c r="M95" s="1057">
        <v>478</v>
      </c>
      <c r="N95" s="1056">
        <f>145032333+55000000</f>
        <v>200032333</v>
      </c>
      <c r="O95" s="1056">
        <f>145032333+55000000</f>
        <v>200032333</v>
      </c>
      <c r="P95" s="1057"/>
      <c r="Q95" s="1057"/>
      <c r="R95" s="1057"/>
      <c r="S95" s="1057"/>
      <c r="T95" s="1057"/>
      <c r="U95" s="1057"/>
      <c r="V95" s="1057"/>
      <c r="W95" s="1057"/>
      <c r="X95" s="1057"/>
      <c r="Y95" s="1057"/>
      <c r="Z95" s="1057"/>
      <c r="AA95" s="1057"/>
      <c r="AB95" s="1057"/>
      <c r="AC95" s="1057"/>
      <c r="AD95" s="1056">
        <f>145032333+55000000</f>
        <v>200032333</v>
      </c>
      <c r="AE95" s="1056">
        <f>145032333+55000000</f>
        <v>200032333</v>
      </c>
      <c r="AF95" s="1057"/>
      <c r="AG95" s="1057"/>
      <c r="AH95" s="1057" t="s">
        <v>388</v>
      </c>
      <c r="AI95" s="1057" t="s">
        <v>386</v>
      </c>
    </row>
    <row r="96" spans="1:35" ht="15">
      <c r="A96" s="1057"/>
      <c r="B96" s="1057"/>
      <c r="C96" s="1057" t="s">
        <v>525</v>
      </c>
      <c r="D96" s="1057"/>
      <c r="E96" s="1057"/>
      <c r="F96" s="1057"/>
      <c r="G96" s="1057"/>
      <c r="H96" s="1057"/>
      <c r="I96" s="1057"/>
      <c r="J96" s="1057"/>
      <c r="K96" s="1057"/>
      <c r="L96" s="1057"/>
      <c r="M96" s="1057"/>
      <c r="N96" s="1056"/>
      <c r="O96" s="1056"/>
      <c r="P96" s="1057"/>
      <c r="Q96" s="1057"/>
      <c r="R96" s="1057"/>
      <c r="S96" s="1057"/>
      <c r="T96" s="1057"/>
      <c r="U96" s="1057"/>
      <c r="V96" s="1057"/>
      <c r="W96" s="1057"/>
      <c r="X96" s="1057"/>
      <c r="Y96" s="1057"/>
      <c r="Z96" s="1057"/>
      <c r="AA96" s="1057"/>
      <c r="AB96" s="1057"/>
      <c r="AC96" s="1057"/>
      <c r="AD96" s="1056"/>
      <c r="AE96" s="1056"/>
      <c r="AF96" s="1057"/>
      <c r="AG96" s="1057"/>
      <c r="AH96" s="1057"/>
      <c r="AI96" s="1057"/>
    </row>
    <row r="101" spans="3:22" ht="15">
      <c r="C101" t="s">
        <v>526</v>
      </c>
      <c r="D101" s="1055" t="s">
        <v>527</v>
      </c>
      <c r="E101" s="1055"/>
      <c r="F101" s="1055"/>
      <c r="G101" s="1055"/>
      <c r="J101" t="s">
        <v>528</v>
      </c>
      <c r="L101" s="1055" t="s">
        <v>529</v>
      </c>
      <c r="M101" s="1055"/>
      <c r="N101" s="1055"/>
      <c r="O101" s="1055"/>
      <c r="P101" s="1055"/>
      <c r="Q101" s="1055"/>
      <c r="R101" s="1055"/>
      <c r="S101" s="1055"/>
      <c r="T101" s="1055"/>
      <c r="U101" s="1055"/>
      <c r="V101" s="1055"/>
    </row>
    <row r="102" spans="4:22" ht="15">
      <c r="D102" s="1055" t="s">
        <v>530</v>
      </c>
      <c r="E102" s="1055"/>
      <c r="F102" s="1055"/>
      <c r="G102" s="1055"/>
      <c r="L102" s="1055" t="s">
        <v>531</v>
      </c>
      <c r="M102" s="1055"/>
      <c r="N102" s="1055"/>
      <c r="O102" s="1055"/>
      <c r="P102" s="1055"/>
      <c r="Q102" s="1055"/>
      <c r="R102" s="1055"/>
      <c r="S102" s="1055"/>
      <c r="T102" s="1055"/>
      <c r="U102" s="1055"/>
      <c r="V102" s="1055"/>
    </row>
  </sheetData>
  <sheetProtection/>
  <mergeCells count="347">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AD5:AE5"/>
    <mergeCell ref="AF5:AF6"/>
    <mergeCell ref="L5:L6"/>
    <mergeCell ref="M5:M6"/>
    <mergeCell ref="N5:O5"/>
    <mergeCell ref="P5:Q5"/>
    <mergeCell ref="R5:S5"/>
    <mergeCell ref="T5:U5"/>
    <mergeCell ref="AG5:AG6"/>
    <mergeCell ref="AH5:AH6"/>
    <mergeCell ref="AI5:AI6"/>
    <mergeCell ref="B7:G7"/>
    <mergeCell ref="B8:G8"/>
    <mergeCell ref="B9:G9"/>
    <mergeCell ref="V5:W5"/>
    <mergeCell ref="X5:Y5"/>
    <mergeCell ref="Z5:AA5"/>
    <mergeCell ref="AB5:AC5"/>
    <mergeCell ref="B10:G10"/>
    <mergeCell ref="A11:AI11"/>
    <mergeCell ref="A13:A15"/>
    <mergeCell ref="B13:B15"/>
    <mergeCell ref="G13:G15"/>
    <mergeCell ref="AF13:AF15"/>
    <mergeCell ref="AG13:AG15"/>
    <mergeCell ref="AH13:AH15"/>
    <mergeCell ref="AI13:AI15"/>
    <mergeCell ref="A16:AI16"/>
    <mergeCell ref="A17:AI17"/>
    <mergeCell ref="A18:G18"/>
    <mergeCell ref="H18:S18"/>
    <mergeCell ref="T18:AI18"/>
    <mergeCell ref="A19:D19"/>
    <mergeCell ref="E19:M19"/>
    <mergeCell ref="N19:AE19"/>
    <mergeCell ref="AF19:AI19"/>
    <mergeCell ref="A20:A21"/>
    <mergeCell ref="B20:G21"/>
    <mergeCell ref="H20:H21"/>
    <mergeCell ref="I20:I21"/>
    <mergeCell ref="J20:J21"/>
    <mergeCell ref="K20:K21"/>
    <mergeCell ref="L20:L21"/>
    <mergeCell ref="M20:M21"/>
    <mergeCell ref="N20:O20"/>
    <mergeCell ref="P20:Q20"/>
    <mergeCell ref="R20:S20"/>
    <mergeCell ref="T20:U20"/>
    <mergeCell ref="V20:W20"/>
    <mergeCell ref="X20:Y20"/>
    <mergeCell ref="Z20:AA20"/>
    <mergeCell ref="AB20:AC20"/>
    <mergeCell ref="AD20:AE20"/>
    <mergeCell ref="AF20:AF21"/>
    <mergeCell ref="AG20:AG21"/>
    <mergeCell ref="AH20:AH21"/>
    <mergeCell ref="AI20:AI21"/>
    <mergeCell ref="B22:G22"/>
    <mergeCell ref="A24:A26"/>
    <mergeCell ref="B24:B26"/>
    <mergeCell ref="G24:G26"/>
    <mergeCell ref="AF24:AF26"/>
    <mergeCell ref="AG24:AG26"/>
    <mergeCell ref="AH24:AH26"/>
    <mergeCell ref="AI24:AI26"/>
    <mergeCell ref="A27:A28"/>
    <mergeCell ref="B27:B28"/>
    <mergeCell ref="AF27:AF28"/>
    <mergeCell ref="AG27:AG28"/>
    <mergeCell ref="AH27:AH28"/>
    <mergeCell ref="AI27:AI28"/>
    <mergeCell ref="A29:A31"/>
    <mergeCell ref="B29:B31"/>
    <mergeCell ref="AF29:AF31"/>
    <mergeCell ref="AG29:AG31"/>
    <mergeCell ref="AH29:AH31"/>
    <mergeCell ref="AI29:AI31"/>
    <mergeCell ref="A32:A34"/>
    <mergeCell ref="B32:B34"/>
    <mergeCell ref="G32:G34"/>
    <mergeCell ref="AF32:AF34"/>
    <mergeCell ref="AG32:AG34"/>
    <mergeCell ref="AH32:AH34"/>
    <mergeCell ref="AI32:AI34"/>
    <mergeCell ref="A35:A36"/>
    <mergeCell ref="B35:B36"/>
    <mergeCell ref="A37:A38"/>
    <mergeCell ref="B37:B38"/>
    <mergeCell ref="E37:E38"/>
    <mergeCell ref="F37:F38"/>
    <mergeCell ref="G37:G38"/>
    <mergeCell ref="AF37:AF38"/>
    <mergeCell ref="AG37:AG38"/>
    <mergeCell ref="AH37:AH38"/>
    <mergeCell ref="AI37:AI38"/>
    <mergeCell ref="A39:A40"/>
    <mergeCell ref="B39:B40"/>
    <mergeCell ref="E39:E40"/>
    <mergeCell ref="F39:F40"/>
    <mergeCell ref="G39:G40"/>
    <mergeCell ref="AF39:AF40"/>
    <mergeCell ref="AG39:AG40"/>
    <mergeCell ref="AH39:AH40"/>
    <mergeCell ref="AI39:AI40"/>
    <mergeCell ref="A42:A43"/>
    <mergeCell ref="B42:B43"/>
    <mergeCell ref="E42:E43"/>
    <mergeCell ref="F42:F43"/>
    <mergeCell ref="G42:G43"/>
    <mergeCell ref="AF42:AF43"/>
    <mergeCell ref="AG42:AG43"/>
    <mergeCell ref="AH42:AH43"/>
    <mergeCell ref="AI42:AI43"/>
    <mergeCell ref="A44:AI44"/>
    <mergeCell ref="A45:AI45"/>
    <mergeCell ref="A46:G46"/>
    <mergeCell ref="H46:S46"/>
    <mergeCell ref="T46:AI46"/>
    <mergeCell ref="A47:D47"/>
    <mergeCell ref="E47:M47"/>
    <mergeCell ref="N47:AE47"/>
    <mergeCell ref="AF47:AI47"/>
    <mergeCell ref="A48:A49"/>
    <mergeCell ref="B48:G49"/>
    <mergeCell ref="H48:H49"/>
    <mergeCell ref="I48:I49"/>
    <mergeCell ref="J48:J49"/>
    <mergeCell ref="K48:K49"/>
    <mergeCell ref="L48:L49"/>
    <mergeCell ref="M48:M49"/>
    <mergeCell ref="N48:O48"/>
    <mergeCell ref="P48:Q48"/>
    <mergeCell ref="R48:S48"/>
    <mergeCell ref="T48:U48"/>
    <mergeCell ref="V48:W48"/>
    <mergeCell ref="X48:Y48"/>
    <mergeCell ref="Z48:AA48"/>
    <mergeCell ref="AB48:AC48"/>
    <mergeCell ref="AD48:AE48"/>
    <mergeCell ref="AF48:AF49"/>
    <mergeCell ref="AG48:AG49"/>
    <mergeCell ref="AH48:AH49"/>
    <mergeCell ref="AI48:AI49"/>
    <mergeCell ref="B50:G50"/>
    <mergeCell ref="A52:A55"/>
    <mergeCell ref="B52:B55"/>
    <mergeCell ref="AF52:AF54"/>
    <mergeCell ref="AG52:AG54"/>
    <mergeCell ref="AH52:AH54"/>
    <mergeCell ref="AI52:AI54"/>
    <mergeCell ref="A56:A57"/>
    <mergeCell ref="G56:G57"/>
    <mergeCell ref="AF56:AF57"/>
    <mergeCell ref="AH56:AH57"/>
    <mergeCell ref="A59:AI59"/>
    <mergeCell ref="A60:AI60"/>
    <mergeCell ref="A61:G61"/>
    <mergeCell ref="H61:S61"/>
    <mergeCell ref="T61:AI61"/>
    <mergeCell ref="A62:D62"/>
    <mergeCell ref="E62:M62"/>
    <mergeCell ref="N62:AE62"/>
    <mergeCell ref="AF62:AI62"/>
    <mergeCell ref="A63:A64"/>
    <mergeCell ref="B63:G64"/>
    <mergeCell ref="H63:H64"/>
    <mergeCell ref="I63:I64"/>
    <mergeCell ref="J63:J64"/>
    <mergeCell ref="K63:K64"/>
    <mergeCell ref="L63:L64"/>
    <mergeCell ref="M63:M64"/>
    <mergeCell ref="N63:O63"/>
    <mergeCell ref="P63:Q63"/>
    <mergeCell ref="R63:S63"/>
    <mergeCell ref="T63:U63"/>
    <mergeCell ref="V63:W63"/>
    <mergeCell ref="X63:Y63"/>
    <mergeCell ref="Z63:AA63"/>
    <mergeCell ref="AB63:AC63"/>
    <mergeCell ref="AD63:AE63"/>
    <mergeCell ref="AF63:AF64"/>
    <mergeCell ref="AG63:AG64"/>
    <mergeCell ref="AH63:AH64"/>
    <mergeCell ref="AI63:AI64"/>
    <mergeCell ref="B65:G65"/>
    <mergeCell ref="A67:A68"/>
    <mergeCell ref="B67:B68"/>
    <mergeCell ref="E67:E68"/>
    <mergeCell ref="F67:F68"/>
    <mergeCell ref="G67:G68"/>
    <mergeCell ref="AF67:AF68"/>
    <mergeCell ref="AG67:AG68"/>
    <mergeCell ref="AH67:AH68"/>
    <mergeCell ref="AI67:AI68"/>
    <mergeCell ref="A70:AI70"/>
    <mergeCell ref="A71:G71"/>
    <mergeCell ref="H71:S71"/>
    <mergeCell ref="T71:AI71"/>
    <mergeCell ref="A72:D72"/>
    <mergeCell ref="E72:M72"/>
    <mergeCell ref="N72:AE72"/>
    <mergeCell ref="AF72:AI72"/>
    <mergeCell ref="A73:A74"/>
    <mergeCell ref="B73:G74"/>
    <mergeCell ref="H73:H74"/>
    <mergeCell ref="I73:I74"/>
    <mergeCell ref="J73:J74"/>
    <mergeCell ref="K73:K74"/>
    <mergeCell ref="L73:L74"/>
    <mergeCell ref="M73:M74"/>
    <mergeCell ref="N73:O73"/>
    <mergeCell ref="P73:Q73"/>
    <mergeCell ref="R73:S73"/>
    <mergeCell ref="T73:U73"/>
    <mergeCell ref="V73:W73"/>
    <mergeCell ref="X73:Y73"/>
    <mergeCell ref="Z73:AA73"/>
    <mergeCell ref="AB73:AC73"/>
    <mergeCell ref="AD73:AE73"/>
    <mergeCell ref="AF73:AF74"/>
    <mergeCell ref="AG73:AG74"/>
    <mergeCell ref="AH73:AH74"/>
    <mergeCell ref="AI73:AI74"/>
    <mergeCell ref="B75:G75"/>
    <mergeCell ref="A77:A78"/>
    <mergeCell ref="B77:B78"/>
    <mergeCell ref="E77:E78"/>
    <mergeCell ref="F77:F78"/>
    <mergeCell ref="G77:G78"/>
    <mergeCell ref="AF77:AF78"/>
    <mergeCell ref="AG77:AG78"/>
    <mergeCell ref="AH77:AH78"/>
    <mergeCell ref="AI77:AI78"/>
    <mergeCell ref="A79:AI79"/>
    <mergeCell ref="A80:G80"/>
    <mergeCell ref="H80:S80"/>
    <mergeCell ref="T80:AI80"/>
    <mergeCell ref="A81:D81"/>
    <mergeCell ref="E81:M81"/>
    <mergeCell ref="N81:AE81"/>
    <mergeCell ref="AF81:AI81"/>
    <mergeCell ref="A82:A83"/>
    <mergeCell ref="B82:G83"/>
    <mergeCell ref="H82:H83"/>
    <mergeCell ref="I82:I83"/>
    <mergeCell ref="J82:J83"/>
    <mergeCell ref="K82:K83"/>
    <mergeCell ref="Z82:AA82"/>
    <mergeCell ref="AB82:AC82"/>
    <mergeCell ref="AD82:AE82"/>
    <mergeCell ref="AF82:AF83"/>
    <mergeCell ref="L82:L83"/>
    <mergeCell ref="M82:M83"/>
    <mergeCell ref="N82:O82"/>
    <mergeCell ref="P82:Q82"/>
    <mergeCell ref="R82:S82"/>
    <mergeCell ref="T82:U82"/>
    <mergeCell ref="AG82:AG83"/>
    <mergeCell ref="AH82:AH83"/>
    <mergeCell ref="AI82:AI83"/>
    <mergeCell ref="B84:G84"/>
    <mergeCell ref="A87:AI87"/>
    <mergeCell ref="A88:G88"/>
    <mergeCell ref="H88:S88"/>
    <mergeCell ref="T88:AI88"/>
    <mergeCell ref="V82:W82"/>
    <mergeCell ref="X82:Y82"/>
    <mergeCell ref="A89:D89"/>
    <mergeCell ref="E89:M89"/>
    <mergeCell ref="N89:AE89"/>
    <mergeCell ref="AF89:AI89"/>
    <mergeCell ref="A90:A91"/>
    <mergeCell ref="B90:G91"/>
    <mergeCell ref="H90:H91"/>
    <mergeCell ref="I90:I91"/>
    <mergeCell ref="J90:J91"/>
    <mergeCell ref="K90:K91"/>
    <mergeCell ref="L90:L91"/>
    <mergeCell ref="M90:M91"/>
    <mergeCell ref="N90:O90"/>
    <mergeCell ref="P90:Q90"/>
    <mergeCell ref="R90:S90"/>
    <mergeCell ref="T90:U90"/>
    <mergeCell ref="V90:W90"/>
    <mergeCell ref="X90:Y90"/>
    <mergeCell ref="Z90:AA90"/>
    <mergeCell ref="AB90:AC90"/>
    <mergeCell ref="AD90:AE90"/>
    <mergeCell ref="AF90:AF91"/>
    <mergeCell ref="AG90:AG91"/>
    <mergeCell ref="AH90:AH91"/>
    <mergeCell ref="AI90:AI91"/>
    <mergeCell ref="B92:G92"/>
    <mergeCell ref="A95:A96"/>
    <mergeCell ref="B95:B96"/>
    <mergeCell ref="C95:C96"/>
    <mergeCell ref="D95:D96"/>
    <mergeCell ref="E95:E96"/>
    <mergeCell ref="F95:F96"/>
    <mergeCell ref="G95:G96"/>
    <mergeCell ref="H95:H96"/>
    <mergeCell ref="I95:I96"/>
    <mergeCell ref="J95:J96"/>
    <mergeCell ref="K95:K96"/>
    <mergeCell ref="L95:L96"/>
    <mergeCell ref="X95:X96"/>
    <mergeCell ref="M95:M96"/>
    <mergeCell ref="N95:N96"/>
    <mergeCell ref="O95:O96"/>
    <mergeCell ref="P95:P96"/>
    <mergeCell ref="Q95:Q96"/>
    <mergeCell ref="R95:R96"/>
    <mergeCell ref="AI95:AI96"/>
    <mergeCell ref="D101:G101"/>
    <mergeCell ref="L101:V101"/>
    <mergeCell ref="Y95:Y96"/>
    <mergeCell ref="Z95:Z96"/>
    <mergeCell ref="AA95:AA96"/>
    <mergeCell ref="AB95:AB96"/>
    <mergeCell ref="AC95:AC96"/>
    <mergeCell ref="AD95:AD96"/>
    <mergeCell ref="S95:S96"/>
    <mergeCell ref="D102:G102"/>
    <mergeCell ref="L102:V102"/>
    <mergeCell ref="AE95:AE96"/>
    <mergeCell ref="AF95:AF96"/>
    <mergeCell ref="AG95:AG96"/>
    <mergeCell ref="AH95:AH96"/>
    <mergeCell ref="T95:T96"/>
    <mergeCell ref="U95:U96"/>
    <mergeCell ref="V95:V96"/>
    <mergeCell ref="W95:W9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J16"/>
  <sheetViews>
    <sheetView zoomScalePageLayoutView="0" workbookViewId="0" topLeftCell="A1">
      <selection activeCell="H5" sqref="H5:H6"/>
    </sheetView>
  </sheetViews>
  <sheetFormatPr defaultColWidth="11.421875" defaultRowHeight="15"/>
  <cols>
    <col min="1" max="1" width="11.7109375" style="0" customWidth="1"/>
    <col min="2" max="2" width="9.57421875" style="0" customWidth="1"/>
    <col min="3" max="3" width="12.8515625" style="0" customWidth="1"/>
    <col min="4" max="4" width="9.8515625" style="0" customWidth="1"/>
    <col min="5" max="5" width="9.57421875" style="0" customWidth="1"/>
    <col min="6" max="6" width="9.421875" style="0" customWidth="1"/>
    <col min="7" max="7" width="9.8515625" style="0" customWidth="1"/>
    <col min="8" max="8" width="12.00390625" style="0" customWidth="1"/>
    <col min="9" max="9" width="9.140625" style="0" customWidth="1"/>
    <col min="10" max="10" width="12.00390625" style="0" customWidth="1"/>
    <col min="11" max="11" width="8.421875" style="0" customWidth="1"/>
    <col min="12" max="12" width="4.140625" style="0" customWidth="1"/>
    <col min="13" max="13" width="4.57421875" style="0" customWidth="1"/>
    <col min="14" max="27" width="3.00390625" style="0" customWidth="1"/>
    <col min="28" max="28" width="3.8515625" style="0" customWidth="1"/>
    <col min="29" max="31" width="3.0039062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74</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30.75" customHeight="1">
      <c r="A3" s="923" t="s">
        <v>36</v>
      </c>
      <c r="B3" s="924"/>
      <c r="C3" s="924"/>
      <c r="D3" s="924"/>
      <c r="E3" s="924"/>
      <c r="F3" s="924"/>
      <c r="G3" s="925"/>
      <c r="H3" s="926" t="s">
        <v>39</v>
      </c>
      <c r="I3" s="927"/>
      <c r="J3" s="927"/>
      <c r="K3" s="927"/>
      <c r="L3" s="927"/>
      <c r="M3" s="927"/>
      <c r="N3" s="927"/>
      <c r="O3" s="927"/>
      <c r="P3" s="927"/>
      <c r="Q3" s="927"/>
      <c r="R3" s="927"/>
      <c r="S3" s="928"/>
      <c r="T3" s="1092" t="s">
        <v>383</v>
      </c>
      <c r="U3" s="1093"/>
      <c r="V3" s="1093"/>
      <c r="W3" s="1093"/>
      <c r="X3" s="1093"/>
      <c r="Y3" s="1093"/>
      <c r="Z3" s="1093"/>
      <c r="AA3" s="1093"/>
      <c r="AB3" s="1093"/>
      <c r="AC3" s="1093"/>
      <c r="AD3" s="1093"/>
      <c r="AE3" s="1093"/>
      <c r="AF3" s="1093"/>
      <c r="AG3" s="1093"/>
      <c r="AH3" s="1093"/>
      <c r="AI3" s="1093"/>
    </row>
    <row r="4" spans="1:35" ht="34.5" customHeight="1" thickBot="1">
      <c r="A4" s="931" t="s">
        <v>532</v>
      </c>
      <c r="B4" s="932"/>
      <c r="C4" s="932"/>
      <c r="D4" s="932"/>
      <c r="E4" s="933" t="s">
        <v>533</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v>
      </c>
      <c r="AG4" s="940"/>
      <c r="AH4" s="940"/>
      <c r="AI4" s="941"/>
    </row>
    <row r="5" spans="1:35" ht="31.5" customHeight="1">
      <c r="A5" s="942" t="s">
        <v>2</v>
      </c>
      <c r="B5" s="944" t="s">
        <v>3</v>
      </c>
      <c r="C5" s="945"/>
      <c r="D5" s="945"/>
      <c r="E5" s="945"/>
      <c r="F5" s="945"/>
      <c r="G5" s="945"/>
      <c r="H5" s="948" t="s">
        <v>4</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75"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24.75" customHeight="1" thickBot="1">
      <c r="A7" s="104"/>
      <c r="B7" s="964"/>
      <c r="C7" s="965"/>
      <c r="D7" s="965"/>
      <c r="E7" s="965"/>
      <c r="F7" s="965"/>
      <c r="G7" s="966"/>
      <c r="H7" s="105"/>
      <c r="I7" s="105"/>
      <c r="J7" s="105"/>
      <c r="K7" s="106"/>
      <c r="L7" s="107"/>
      <c r="M7" s="108"/>
      <c r="N7" s="109">
        <v>0</v>
      </c>
      <c r="O7" s="110">
        <v>0</v>
      </c>
      <c r="P7" s="180">
        <v>0</v>
      </c>
      <c r="Q7" s="110">
        <v>0</v>
      </c>
      <c r="R7" s="110">
        <v>0</v>
      </c>
      <c r="S7" s="110">
        <v>0</v>
      </c>
      <c r="T7" s="110">
        <v>0</v>
      </c>
      <c r="U7" s="110">
        <v>0</v>
      </c>
      <c r="V7" s="110">
        <v>0</v>
      </c>
      <c r="W7" s="110">
        <v>0</v>
      </c>
      <c r="X7" s="110">
        <v>0</v>
      </c>
      <c r="Y7" s="110">
        <v>0</v>
      </c>
      <c r="Z7" s="110">
        <v>0</v>
      </c>
      <c r="AA7" s="110">
        <v>0</v>
      </c>
      <c r="AB7" s="110">
        <v>0</v>
      </c>
      <c r="AC7" s="110">
        <v>0</v>
      </c>
      <c r="AD7" s="110">
        <v>0</v>
      </c>
      <c r="AE7" s="112">
        <v>0</v>
      </c>
      <c r="AF7" s="113">
        <v>0</v>
      </c>
      <c r="AG7" s="114"/>
      <c r="AH7" s="114"/>
      <c r="AI7" s="115"/>
    </row>
    <row r="8" spans="1:35" ht="15.75" thickBot="1">
      <c r="A8" s="1011"/>
      <c r="B8" s="1012"/>
      <c r="C8" s="1012"/>
      <c r="D8" s="1012"/>
      <c r="E8" s="1012"/>
      <c r="F8" s="1012"/>
      <c r="G8" s="1012"/>
      <c r="H8" s="1012"/>
      <c r="I8" s="1012"/>
      <c r="J8" s="1012"/>
      <c r="K8" s="1012"/>
      <c r="L8" s="1012"/>
      <c r="M8" s="1012"/>
      <c r="N8" s="1013"/>
      <c r="O8" s="1013"/>
      <c r="P8" s="1013"/>
      <c r="Q8" s="1013"/>
      <c r="R8" s="1013"/>
      <c r="S8" s="1013"/>
      <c r="T8" s="1013"/>
      <c r="U8" s="1013"/>
      <c r="V8" s="1013"/>
      <c r="W8" s="1013"/>
      <c r="X8" s="1013"/>
      <c r="Y8" s="1013"/>
      <c r="Z8" s="1013"/>
      <c r="AA8" s="1013"/>
      <c r="AB8" s="1013"/>
      <c r="AC8" s="1013"/>
      <c r="AD8" s="1013"/>
      <c r="AE8" s="1013"/>
      <c r="AF8" s="1013"/>
      <c r="AG8" s="1013"/>
      <c r="AH8" s="1013"/>
      <c r="AI8" s="1014"/>
    </row>
    <row r="9" spans="1:35" ht="34.5" thickBot="1">
      <c r="A9" s="60" t="s">
        <v>25</v>
      </c>
      <c r="B9" s="61" t="s">
        <v>26</v>
      </c>
      <c r="C9" s="61" t="s">
        <v>27</v>
      </c>
      <c r="D9" s="61" t="s">
        <v>28</v>
      </c>
      <c r="E9" s="62" t="s">
        <v>29</v>
      </c>
      <c r="F9" s="62" t="s">
        <v>30</v>
      </c>
      <c r="G9" s="63" t="s">
        <v>31</v>
      </c>
      <c r="H9" s="61" t="s">
        <v>32</v>
      </c>
      <c r="I9" s="64"/>
      <c r="J9" s="64"/>
      <c r="K9" s="64"/>
      <c r="L9" s="64"/>
      <c r="M9" s="64"/>
      <c r="N9" s="262">
        <v>0</v>
      </c>
      <c r="O9" s="263">
        <v>0</v>
      </c>
      <c r="P9" s="262">
        <v>0</v>
      </c>
      <c r="Q9" s="263">
        <v>0</v>
      </c>
      <c r="R9" s="262"/>
      <c r="S9" s="263"/>
      <c r="T9" s="262"/>
      <c r="U9" s="263"/>
      <c r="V9" s="262"/>
      <c r="W9" s="263"/>
      <c r="X9" s="262"/>
      <c r="Y9" s="263"/>
      <c r="Z9" s="262"/>
      <c r="AA9" s="263"/>
      <c r="AB9" s="262"/>
      <c r="AC9" s="263"/>
      <c r="AD9" s="264">
        <v>0</v>
      </c>
      <c r="AE9" s="263">
        <v>0</v>
      </c>
      <c r="AF9" s="120">
        <v>0</v>
      </c>
      <c r="AG9" s="121"/>
      <c r="AH9" s="121"/>
      <c r="AI9" s="122"/>
    </row>
    <row r="10" spans="1:35" ht="55.5" customHeight="1">
      <c r="A10" s="1090" t="s">
        <v>534</v>
      </c>
      <c r="B10" s="123"/>
      <c r="C10" s="265" t="s">
        <v>535</v>
      </c>
      <c r="D10" s="124" t="s">
        <v>536</v>
      </c>
      <c r="E10" s="125"/>
      <c r="F10" s="126"/>
      <c r="G10" s="969">
        <v>100</v>
      </c>
      <c r="H10" s="266" t="s">
        <v>537</v>
      </c>
      <c r="I10" s="202">
        <v>50</v>
      </c>
      <c r="J10" s="202">
        <v>100</v>
      </c>
      <c r="K10" s="202">
        <v>85</v>
      </c>
      <c r="L10" s="202">
        <v>60</v>
      </c>
      <c r="M10" s="71">
        <v>86</v>
      </c>
      <c r="N10" s="267">
        <v>0</v>
      </c>
      <c r="O10" s="267">
        <v>0</v>
      </c>
      <c r="P10" s="268"/>
      <c r="Q10" s="187"/>
      <c r="R10" s="187"/>
      <c r="S10" s="187"/>
      <c r="T10" s="187"/>
      <c r="U10" s="187"/>
      <c r="V10" s="187"/>
      <c r="W10" s="187"/>
      <c r="X10" s="187"/>
      <c r="Y10" s="187"/>
      <c r="Z10" s="187"/>
      <c r="AA10" s="187"/>
      <c r="AB10" s="187"/>
      <c r="AC10" s="187"/>
      <c r="AD10" s="269"/>
      <c r="AE10" s="269"/>
      <c r="AF10" s="1086" t="s">
        <v>538</v>
      </c>
      <c r="AG10" s="918"/>
      <c r="AH10" s="1091" t="s">
        <v>539</v>
      </c>
      <c r="AI10" s="1086" t="s">
        <v>540</v>
      </c>
    </row>
    <row r="11" spans="1:35" ht="60.75" customHeight="1" thickBot="1">
      <c r="A11" s="1090"/>
      <c r="B11" s="123"/>
      <c r="C11" s="265" t="s">
        <v>541</v>
      </c>
      <c r="D11" s="124" t="s">
        <v>63</v>
      </c>
      <c r="E11" s="74"/>
      <c r="F11" s="70"/>
      <c r="G11" s="969"/>
      <c r="H11" s="266" t="s">
        <v>355</v>
      </c>
      <c r="I11" s="202">
        <v>4</v>
      </c>
      <c r="J11" s="202">
        <v>4</v>
      </c>
      <c r="K11" s="202">
        <v>4</v>
      </c>
      <c r="L11" s="202">
        <v>4</v>
      </c>
      <c r="M11" s="202">
        <v>0</v>
      </c>
      <c r="N11" s="270">
        <v>44100000</v>
      </c>
      <c r="O11" s="270">
        <v>44100000</v>
      </c>
      <c r="P11" s="97"/>
      <c r="Q11" s="128"/>
      <c r="R11" s="128"/>
      <c r="S11" s="128"/>
      <c r="T11" s="128"/>
      <c r="U11" s="128"/>
      <c r="V11" s="128"/>
      <c r="W11" s="128"/>
      <c r="X11" s="128"/>
      <c r="Y11" s="128"/>
      <c r="Z11" s="128"/>
      <c r="AA11" s="128"/>
      <c r="AB11" s="128"/>
      <c r="AC11" s="128"/>
      <c r="AD11" s="271">
        <v>44100000</v>
      </c>
      <c r="AE11" s="271">
        <v>44100000</v>
      </c>
      <c r="AF11" s="1086"/>
      <c r="AG11" s="918"/>
      <c r="AH11" s="1091"/>
      <c r="AI11" s="1086"/>
    </row>
    <row r="12" spans="1:36" ht="15.75" thickBot="1">
      <c r="A12" s="1087"/>
      <c r="B12" s="1088"/>
      <c r="C12" s="1088"/>
      <c r="D12" s="1088"/>
      <c r="E12" s="1088"/>
      <c r="F12" s="1088"/>
      <c r="G12" s="1088"/>
      <c r="H12" s="1088"/>
      <c r="I12" s="1088"/>
      <c r="J12" s="1088"/>
      <c r="K12" s="1088"/>
      <c r="L12" s="1088"/>
      <c r="M12" s="1088"/>
      <c r="N12" s="1088"/>
      <c r="O12" s="1088"/>
      <c r="P12" s="1088"/>
      <c r="Q12" s="1088"/>
      <c r="R12" s="1088"/>
      <c r="S12" s="1088"/>
      <c r="T12" s="1088"/>
      <c r="U12" s="1088"/>
      <c r="V12" s="1088"/>
      <c r="W12" s="1088"/>
      <c r="X12" s="1088"/>
      <c r="Y12" s="1088"/>
      <c r="Z12" s="1088"/>
      <c r="AA12" s="1088"/>
      <c r="AB12" s="1088"/>
      <c r="AC12" s="1088"/>
      <c r="AD12" s="994"/>
      <c r="AE12" s="994"/>
      <c r="AF12" s="1088"/>
      <c r="AG12" s="1088"/>
      <c r="AH12" s="1088"/>
      <c r="AI12" s="1089"/>
      <c r="AJ12" s="94"/>
    </row>
    <row r="13" spans="1:35" ht="15">
      <c r="A13" s="272"/>
      <c r="B13" s="273"/>
      <c r="C13" s="272"/>
      <c r="D13" s="272"/>
      <c r="E13" s="272"/>
      <c r="F13" s="272"/>
      <c r="G13" s="274"/>
      <c r="H13" s="274"/>
      <c r="I13" s="274"/>
      <c r="J13" s="274"/>
      <c r="K13" s="274"/>
      <c r="L13" s="272"/>
      <c r="M13" s="272"/>
      <c r="N13" s="273"/>
      <c r="O13" s="273"/>
      <c r="P13" s="273"/>
      <c r="Q13" s="273"/>
      <c r="R13" s="273"/>
      <c r="S13" s="273"/>
      <c r="T13" s="273"/>
      <c r="U13" s="273"/>
      <c r="V13" s="272"/>
      <c r="W13" s="272"/>
      <c r="X13" s="272"/>
      <c r="Y13" s="272"/>
      <c r="Z13" s="272"/>
      <c r="AA13" s="272"/>
      <c r="AB13" s="272"/>
      <c r="AC13" s="272"/>
      <c r="AD13" s="272"/>
      <c r="AE13" s="272"/>
      <c r="AF13" s="272"/>
      <c r="AG13" s="272"/>
      <c r="AH13" s="272"/>
      <c r="AI13" s="272"/>
    </row>
    <row r="14" spans="1:35" ht="15.75" thickBot="1">
      <c r="A14" s="275"/>
      <c r="B14" s="276"/>
      <c r="C14" s="275"/>
      <c r="F14" s="275"/>
      <c r="G14" s="277"/>
      <c r="H14" s="277"/>
      <c r="I14" s="277"/>
      <c r="J14" s="274"/>
      <c r="K14" s="277"/>
      <c r="L14" s="276"/>
      <c r="M14" s="276"/>
      <c r="N14" s="276"/>
      <c r="O14" s="276"/>
      <c r="P14" s="276"/>
      <c r="Q14" s="276"/>
      <c r="R14" s="276"/>
      <c r="S14" s="275"/>
      <c r="T14" s="275"/>
      <c r="U14" s="275"/>
      <c r="V14" s="272" t="s">
        <v>542</v>
      </c>
      <c r="W14" s="272"/>
      <c r="X14" s="272"/>
      <c r="Y14" s="272"/>
      <c r="AG14" s="272"/>
      <c r="AH14" s="272"/>
      <c r="AI14" s="272"/>
    </row>
    <row r="15" spans="1:35" ht="15">
      <c r="A15" s="278" t="s">
        <v>543</v>
      </c>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AG15" s="278"/>
      <c r="AH15" s="278"/>
      <c r="AI15" s="278"/>
    </row>
    <row r="16" spans="1:35" ht="15">
      <c r="A16" s="278" t="s">
        <v>544</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AG16" s="278"/>
      <c r="AH16" s="278"/>
      <c r="AI16" s="278"/>
    </row>
  </sheetData>
  <sheetProtection/>
  <mergeCells count="39">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L5:L6"/>
    <mergeCell ref="M5:M6"/>
    <mergeCell ref="N5:O5"/>
    <mergeCell ref="P5:Q5"/>
    <mergeCell ref="R5:S5"/>
    <mergeCell ref="T5:U5"/>
    <mergeCell ref="AG10:AG11"/>
    <mergeCell ref="AH10:AH11"/>
    <mergeCell ref="V5:W5"/>
    <mergeCell ref="X5:Y5"/>
    <mergeCell ref="Z5:AA5"/>
    <mergeCell ref="AB5:AC5"/>
    <mergeCell ref="AD5:AE5"/>
    <mergeCell ref="AF5:AF6"/>
    <mergeCell ref="AI10:AI11"/>
    <mergeCell ref="A12:AI12"/>
    <mergeCell ref="AG5:AG6"/>
    <mergeCell ref="AH5:AH6"/>
    <mergeCell ref="AI5:AI6"/>
    <mergeCell ref="B7:G7"/>
    <mergeCell ref="A8:AI8"/>
    <mergeCell ref="A10:A11"/>
    <mergeCell ref="G10:G11"/>
    <mergeCell ref="AF10:AF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I114"/>
  <sheetViews>
    <sheetView zoomScalePageLayoutView="0" workbookViewId="0" topLeftCell="A1">
      <selection activeCell="B5" sqref="B5:G6"/>
    </sheetView>
  </sheetViews>
  <sheetFormatPr defaultColWidth="11.421875" defaultRowHeight="94.5" customHeight="1"/>
  <cols>
    <col min="1" max="1" width="19.57421875" style="279" customWidth="1"/>
    <col min="2" max="2" width="10.8515625" style="279" customWidth="1"/>
    <col min="3" max="3" width="23.140625" style="279" bestFit="1" customWidth="1"/>
    <col min="4" max="4" width="13.8515625" style="279" customWidth="1"/>
    <col min="5" max="5" width="12.28125" style="279" customWidth="1"/>
    <col min="6" max="6" width="12.57421875" style="279" customWidth="1"/>
    <col min="7" max="7" width="10.00390625" style="279" customWidth="1"/>
    <col min="8" max="8" width="19.00390625" style="279" customWidth="1"/>
    <col min="9" max="9" width="9.7109375" style="279" customWidth="1"/>
    <col min="10" max="10" width="11.57421875" style="279" customWidth="1"/>
    <col min="11" max="11" width="9.140625" style="279" customWidth="1"/>
    <col min="12" max="13" width="9.00390625" style="279" customWidth="1"/>
    <col min="14" max="31" width="3.7109375" style="279" customWidth="1"/>
    <col min="32" max="32" width="7.8515625" style="279" customWidth="1"/>
    <col min="33" max="33" width="8.28125" style="279" customWidth="1"/>
    <col min="34" max="16384" width="11.421875" style="279" customWidth="1"/>
  </cols>
  <sheetData>
    <row r="1" spans="1:35" ht="12.75">
      <c r="A1" s="1039" t="s">
        <v>35</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row>
    <row r="2" spans="1:35" ht="12.75">
      <c r="A2" s="1039" t="s">
        <v>74</v>
      </c>
      <c r="B2" s="1039"/>
      <c r="C2" s="1039"/>
      <c r="D2" s="1039"/>
      <c r="E2" s="1039"/>
      <c r="F2" s="1039"/>
      <c r="G2" s="1039"/>
      <c r="H2" s="1039"/>
      <c r="I2" s="1039"/>
      <c r="J2" s="1039"/>
      <c r="K2" s="1039"/>
      <c r="L2" s="1039"/>
      <c r="M2" s="1039"/>
      <c r="N2" s="1039"/>
      <c r="O2" s="1039"/>
      <c r="P2" s="1039"/>
      <c r="Q2" s="1039"/>
      <c r="R2" s="1039"/>
      <c r="S2" s="1039"/>
      <c r="T2" s="1112"/>
      <c r="U2" s="1112"/>
      <c r="V2" s="1112"/>
      <c r="W2" s="1112"/>
      <c r="X2" s="1112"/>
      <c r="Y2" s="1112"/>
      <c r="Z2" s="1112"/>
      <c r="AA2" s="1112"/>
      <c r="AB2" s="1112"/>
      <c r="AC2" s="1112"/>
      <c r="AD2" s="1112"/>
      <c r="AE2" s="1112"/>
      <c r="AF2" s="1112"/>
      <c r="AG2" s="1112"/>
      <c r="AH2" s="1112"/>
      <c r="AI2" s="1112"/>
    </row>
    <row r="3" spans="1:35" ht="35.25" customHeight="1">
      <c r="A3" s="1113" t="s">
        <v>36</v>
      </c>
      <c r="B3" s="1113"/>
      <c r="C3" s="1113"/>
      <c r="D3" s="1113"/>
      <c r="E3" s="1113"/>
      <c r="F3" s="1113"/>
      <c r="G3" s="1113"/>
      <c r="H3" s="1114" t="s">
        <v>292</v>
      </c>
      <c r="I3" s="1114"/>
      <c r="J3" s="1114"/>
      <c r="K3" s="1114"/>
      <c r="L3" s="1114"/>
      <c r="M3" s="1114"/>
      <c r="N3" s="1114"/>
      <c r="O3" s="1114"/>
      <c r="P3" s="1114"/>
      <c r="Q3" s="1114"/>
      <c r="R3" s="1114"/>
      <c r="S3" s="1114"/>
      <c r="T3" s="1114" t="s">
        <v>383</v>
      </c>
      <c r="U3" s="1114"/>
      <c r="V3" s="1114"/>
      <c r="W3" s="1114"/>
      <c r="X3" s="1114"/>
      <c r="Y3" s="1114"/>
      <c r="Z3" s="1114"/>
      <c r="AA3" s="1114"/>
      <c r="AB3" s="1114"/>
      <c r="AC3" s="1114"/>
      <c r="AD3" s="1114"/>
      <c r="AE3" s="1114"/>
      <c r="AF3" s="1114"/>
      <c r="AG3" s="1114"/>
      <c r="AH3" s="1114"/>
      <c r="AI3" s="1114"/>
    </row>
    <row r="4" spans="1:35" ht="30" customHeight="1">
      <c r="A4" s="1115" t="s">
        <v>545</v>
      </c>
      <c r="B4" s="1115"/>
      <c r="C4" s="1115"/>
      <c r="D4" s="1115"/>
      <c r="E4" s="1113" t="s">
        <v>546</v>
      </c>
      <c r="F4" s="1113"/>
      <c r="G4" s="1113"/>
      <c r="H4" s="1113"/>
      <c r="I4" s="1113"/>
      <c r="J4" s="1113"/>
      <c r="K4" s="1113"/>
      <c r="L4" s="1113"/>
      <c r="M4" s="1113"/>
      <c r="N4" s="1116" t="s">
        <v>0</v>
      </c>
      <c r="O4" s="1116"/>
      <c r="P4" s="1116"/>
      <c r="Q4" s="1116"/>
      <c r="R4" s="1116"/>
      <c r="S4" s="1116"/>
      <c r="T4" s="1116"/>
      <c r="U4" s="1116"/>
      <c r="V4" s="1116"/>
      <c r="W4" s="1116"/>
      <c r="X4" s="1116"/>
      <c r="Y4" s="1116"/>
      <c r="Z4" s="1116"/>
      <c r="AA4" s="1116"/>
      <c r="AB4" s="1116"/>
      <c r="AC4" s="1116"/>
      <c r="AD4" s="1116"/>
      <c r="AE4" s="1116"/>
      <c r="AF4" s="1117" t="s">
        <v>1</v>
      </c>
      <c r="AG4" s="1117"/>
      <c r="AH4" s="1117"/>
      <c r="AI4" s="1117"/>
    </row>
    <row r="5" spans="1:35" ht="82.5" customHeight="1">
      <c r="A5" s="1106" t="s">
        <v>2</v>
      </c>
      <c r="B5" s="1107" t="s">
        <v>3</v>
      </c>
      <c r="C5" s="1107"/>
      <c r="D5" s="1107"/>
      <c r="E5" s="1107"/>
      <c r="F5" s="1107"/>
      <c r="G5" s="1107"/>
      <c r="H5" s="1108" t="s">
        <v>4</v>
      </c>
      <c r="I5" s="1109" t="s">
        <v>5</v>
      </c>
      <c r="J5" s="1109" t="s">
        <v>6</v>
      </c>
      <c r="K5" s="1110" t="s">
        <v>37</v>
      </c>
      <c r="L5" s="1105" t="s">
        <v>7</v>
      </c>
      <c r="M5" s="1105" t="s">
        <v>8</v>
      </c>
      <c r="N5" s="1103" t="s">
        <v>9</v>
      </c>
      <c r="O5" s="1103"/>
      <c r="P5" s="1103" t="s">
        <v>10</v>
      </c>
      <c r="Q5" s="1103"/>
      <c r="R5" s="1103" t="s">
        <v>11</v>
      </c>
      <c r="S5" s="1103"/>
      <c r="T5" s="1103" t="s">
        <v>12</v>
      </c>
      <c r="U5" s="1103"/>
      <c r="V5" s="1103" t="s">
        <v>13</v>
      </c>
      <c r="W5" s="1103"/>
      <c r="X5" s="1103" t="s">
        <v>14</v>
      </c>
      <c r="Y5" s="1103"/>
      <c r="Z5" s="1103" t="s">
        <v>15</v>
      </c>
      <c r="AA5" s="1103"/>
      <c r="AB5" s="1103" t="s">
        <v>16</v>
      </c>
      <c r="AC5" s="1103"/>
      <c r="AD5" s="1103" t="s">
        <v>17</v>
      </c>
      <c r="AE5" s="1103"/>
      <c r="AF5" s="1104" t="s">
        <v>18</v>
      </c>
      <c r="AG5" s="1095" t="s">
        <v>19</v>
      </c>
      <c r="AH5" s="1096" t="s">
        <v>20</v>
      </c>
      <c r="AI5" s="1095" t="s">
        <v>21</v>
      </c>
    </row>
    <row r="6" spans="1:35" ht="70.5" customHeight="1">
      <c r="A6" s="1106"/>
      <c r="B6" s="1107"/>
      <c r="C6" s="1107"/>
      <c r="D6" s="1107"/>
      <c r="E6" s="1107"/>
      <c r="F6" s="1107"/>
      <c r="G6" s="1107"/>
      <c r="H6" s="1108"/>
      <c r="I6" s="1109" t="s">
        <v>5</v>
      </c>
      <c r="J6" s="1109"/>
      <c r="K6" s="1110"/>
      <c r="L6" s="1105"/>
      <c r="M6" s="1105"/>
      <c r="N6" s="280" t="s">
        <v>22</v>
      </c>
      <c r="O6" s="281" t="s">
        <v>23</v>
      </c>
      <c r="P6" s="280" t="s">
        <v>22</v>
      </c>
      <c r="Q6" s="281" t="s">
        <v>23</v>
      </c>
      <c r="R6" s="280" t="s">
        <v>22</v>
      </c>
      <c r="S6" s="281" t="s">
        <v>23</v>
      </c>
      <c r="T6" s="280" t="s">
        <v>22</v>
      </c>
      <c r="U6" s="281" t="s">
        <v>23</v>
      </c>
      <c r="V6" s="280" t="s">
        <v>22</v>
      </c>
      <c r="W6" s="281" t="s">
        <v>23</v>
      </c>
      <c r="X6" s="280" t="s">
        <v>22</v>
      </c>
      <c r="Y6" s="281" t="s">
        <v>23</v>
      </c>
      <c r="Z6" s="280" t="s">
        <v>22</v>
      </c>
      <c r="AA6" s="281" t="s">
        <v>24</v>
      </c>
      <c r="AB6" s="280" t="s">
        <v>22</v>
      </c>
      <c r="AC6" s="281" t="s">
        <v>24</v>
      </c>
      <c r="AD6" s="280" t="s">
        <v>22</v>
      </c>
      <c r="AE6" s="281" t="s">
        <v>24</v>
      </c>
      <c r="AF6" s="1104"/>
      <c r="AG6" s="1095"/>
      <c r="AH6" s="1096"/>
      <c r="AI6" s="1095"/>
    </row>
    <row r="7" spans="1:35" ht="89.25">
      <c r="A7" s="282" t="s">
        <v>547</v>
      </c>
      <c r="B7" s="1097" t="s">
        <v>548</v>
      </c>
      <c r="C7" s="1097"/>
      <c r="D7" s="1097"/>
      <c r="E7" s="1097"/>
      <c r="F7" s="1097"/>
      <c r="G7" s="1097"/>
      <c r="H7" s="283" t="s">
        <v>549</v>
      </c>
      <c r="I7" s="283" t="s">
        <v>550</v>
      </c>
      <c r="J7" s="283" t="s">
        <v>551</v>
      </c>
      <c r="K7" s="284"/>
      <c r="L7" s="285"/>
      <c r="M7" s="285"/>
      <c r="N7" s="286">
        <v>0</v>
      </c>
      <c r="O7" s="286">
        <v>0</v>
      </c>
      <c r="P7" s="286">
        <v>0</v>
      </c>
      <c r="Q7" s="286">
        <v>0</v>
      </c>
      <c r="R7" s="286">
        <v>0</v>
      </c>
      <c r="S7" s="286">
        <v>0</v>
      </c>
      <c r="T7" s="286">
        <v>0</v>
      </c>
      <c r="U7" s="286">
        <v>0</v>
      </c>
      <c r="V7" s="286">
        <v>0</v>
      </c>
      <c r="W7" s="286">
        <v>0</v>
      </c>
      <c r="X7" s="286">
        <v>0</v>
      </c>
      <c r="Y7" s="286">
        <v>0</v>
      </c>
      <c r="Z7" s="286">
        <v>0</v>
      </c>
      <c r="AA7" s="286">
        <v>0</v>
      </c>
      <c r="AB7" s="286">
        <v>0</v>
      </c>
      <c r="AC7" s="286">
        <v>0</v>
      </c>
      <c r="AD7" s="286">
        <v>0</v>
      </c>
      <c r="AE7" s="286">
        <v>0</v>
      </c>
      <c r="AF7" s="287"/>
      <c r="AG7" s="287"/>
      <c r="AH7" s="287"/>
      <c r="AI7" s="288"/>
    </row>
    <row r="8" spans="1:35" ht="58.5" customHeight="1">
      <c r="A8" s="289" t="s">
        <v>25</v>
      </c>
      <c r="B8" s="290" t="s">
        <v>26</v>
      </c>
      <c r="C8" s="290" t="s">
        <v>27</v>
      </c>
      <c r="D8" s="290" t="s">
        <v>28</v>
      </c>
      <c r="E8" s="290" t="s">
        <v>29</v>
      </c>
      <c r="F8" s="290" t="s">
        <v>30</v>
      </c>
      <c r="G8" s="290" t="s">
        <v>31</v>
      </c>
      <c r="H8" s="290" t="s">
        <v>32</v>
      </c>
      <c r="I8" s="291"/>
      <c r="J8" s="291"/>
      <c r="K8" s="291"/>
      <c r="L8" s="291"/>
      <c r="M8" s="291"/>
      <c r="N8" s="292">
        <v>0</v>
      </c>
      <c r="O8" s="293">
        <v>0</v>
      </c>
      <c r="P8" s="292">
        <v>0</v>
      </c>
      <c r="Q8" s="293">
        <v>0</v>
      </c>
      <c r="R8" s="292">
        <v>0</v>
      </c>
      <c r="S8" s="293">
        <v>0</v>
      </c>
      <c r="T8" s="292">
        <v>0</v>
      </c>
      <c r="U8" s="293">
        <v>0</v>
      </c>
      <c r="V8" s="292">
        <v>0</v>
      </c>
      <c r="W8" s="293">
        <v>0</v>
      </c>
      <c r="X8" s="292">
        <v>0</v>
      </c>
      <c r="Y8" s="293">
        <v>0</v>
      </c>
      <c r="Z8" s="292">
        <v>0</v>
      </c>
      <c r="AA8" s="293">
        <v>0</v>
      </c>
      <c r="AB8" s="292">
        <v>0</v>
      </c>
      <c r="AC8" s="293">
        <v>0</v>
      </c>
      <c r="AD8" s="292">
        <v>0</v>
      </c>
      <c r="AE8" s="293">
        <v>0</v>
      </c>
      <c r="AF8" s="294"/>
      <c r="AG8" s="295"/>
      <c r="AH8" s="295"/>
      <c r="AI8" s="296"/>
    </row>
    <row r="9" spans="1:35" ht="117" customHeight="1">
      <c r="A9" s="297" t="s">
        <v>552</v>
      </c>
      <c r="B9" s="75"/>
      <c r="C9" s="297" t="s">
        <v>553</v>
      </c>
      <c r="D9" s="297" t="s">
        <v>554</v>
      </c>
      <c r="E9" s="298">
        <v>0</v>
      </c>
      <c r="F9" s="297">
        <v>1</v>
      </c>
      <c r="G9" s="75">
        <v>1</v>
      </c>
      <c r="H9" s="299" t="s">
        <v>271</v>
      </c>
      <c r="I9" s="75">
        <v>0</v>
      </c>
      <c r="J9" s="75">
        <v>1</v>
      </c>
      <c r="K9" s="75">
        <v>1</v>
      </c>
      <c r="L9" s="75">
        <v>0</v>
      </c>
      <c r="M9" s="75">
        <v>1</v>
      </c>
      <c r="N9" s="300">
        <v>20000000</v>
      </c>
      <c r="O9" s="300">
        <v>20000000</v>
      </c>
      <c r="P9" s="300"/>
      <c r="Q9" s="300"/>
      <c r="R9" s="300"/>
      <c r="S9" s="300"/>
      <c r="T9" s="300"/>
      <c r="U9" s="300"/>
      <c r="V9" s="300"/>
      <c r="W9" s="300"/>
      <c r="X9" s="300"/>
      <c r="Y9" s="300"/>
      <c r="Z9" s="300"/>
      <c r="AA9" s="300"/>
      <c r="AB9" s="300"/>
      <c r="AC9" s="300"/>
      <c r="AD9" s="300">
        <f>+N9</f>
        <v>20000000</v>
      </c>
      <c r="AE9" s="300">
        <f>+O9</f>
        <v>20000000</v>
      </c>
      <c r="AF9" s="301">
        <v>2941</v>
      </c>
      <c r="AG9" s="302"/>
      <c r="AH9" s="1124" t="s">
        <v>555</v>
      </c>
      <c r="AI9" s="1126" t="s">
        <v>386</v>
      </c>
    </row>
    <row r="10" spans="1:35" ht="58.5" customHeight="1">
      <c r="A10" s="1098" t="s">
        <v>556</v>
      </c>
      <c r="B10" s="1099"/>
      <c r="C10" s="297" t="s">
        <v>557</v>
      </c>
      <c r="D10" s="297" t="s">
        <v>558</v>
      </c>
      <c r="E10" s="298">
        <v>1</v>
      </c>
      <c r="F10" s="297">
        <v>1</v>
      </c>
      <c r="G10" s="1099">
        <v>320</v>
      </c>
      <c r="H10" s="303" t="s">
        <v>559</v>
      </c>
      <c r="I10" s="304">
        <v>0</v>
      </c>
      <c r="J10" s="304">
        <v>1</v>
      </c>
      <c r="K10" s="304">
        <v>1</v>
      </c>
      <c r="L10" s="305"/>
      <c r="M10" s="305"/>
      <c r="N10" s="306">
        <v>0</v>
      </c>
      <c r="O10" s="306">
        <v>0</v>
      </c>
      <c r="P10" s="307"/>
      <c r="Q10" s="307"/>
      <c r="R10" s="307"/>
      <c r="S10" s="307"/>
      <c r="T10" s="308"/>
      <c r="U10" s="308"/>
      <c r="V10" s="308"/>
      <c r="W10" s="308"/>
      <c r="X10" s="308"/>
      <c r="Y10" s="308"/>
      <c r="Z10" s="308"/>
      <c r="AA10" s="309"/>
      <c r="AB10" s="308"/>
      <c r="AC10" s="308"/>
      <c r="AD10" s="308"/>
      <c r="AE10" s="308"/>
      <c r="AF10" s="1101">
        <v>2522</v>
      </c>
      <c r="AG10" s="1102"/>
      <c r="AH10" s="1144"/>
      <c r="AI10" s="1140"/>
    </row>
    <row r="11" spans="1:35" ht="102.75" customHeight="1">
      <c r="A11" s="1098"/>
      <c r="B11" s="1099"/>
      <c r="C11" s="297" t="s">
        <v>560</v>
      </c>
      <c r="D11" s="297" t="s">
        <v>423</v>
      </c>
      <c r="E11" s="298">
        <v>1</v>
      </c>
      <c r="F11" s="297">
        <v>1</v>
      </c>
      <c r="G11" s="1099"/>
      <c r="H11" s="303" t="s">
        <v>561</v>
      </c>
      <c r="I11" s="75">
        <v>0</v>
      </c>
      <c r="J11" s="75">
        <v>1</v>
      </c>
      <c r="K11" s="75">
        <v>1</v>
      </c>
      <c r="L11" s="305"/>
      <c r="M11" s="305"/>
      <c r="N11" s="309">
        <v>8400000</v>
      </c>
      <c r="O11" s="309">
        <v>8400000</v>
      </c>
      <c r="P11" s="308"/>
      <c r="Q11" s="308"/>
      <c r="R11" s="309">
        <v>6200000</v>
      </c>
      <c r="S11" s="309">
        <v>6200000</v>
      </c>
      <c r="T11" s="308"/>
      <c r="U11" s="308"/>
      <c r="V11" s="308"/>
      <c r="W11" s="308"/>
      <c r="X11" s="308"/>
      <c r="Y11" s="308"/>
      <c r="Z11" s="308"/>
      <c r="AA11" s="309"/>
      <c r="AB11" s="308"/>
      <c r="AC11" s="308"/>
      <c r="AD11" s="308"/>
      <c r="AE11" s="308"/>
      <c r="AF11" s="1101"/>
      <c r="AG11" s="1102"/>
      <c r="AH11" s="1144"/>
      <c r="AI11" s="1140"/>
    </row>
    <row r="12" spans="1:35" ht="75.75" customHeight="1">
      <c r="A12" s="1098"/>
      <c r="B12" s="1099"/>
      <c r="C12" s="297" t="s">
        <v>562</v>
      </c>
      <c r="D12" s="297" t="s">
        <v>563</v>
      </c>
      <c r="E12" s="310">
        <v>40</v>
      </c>
      <c r="F12" s="297">
        <v>40</v>
      </c>
      <c r="G12" s="1099"/>
      <c r="H12" s="303" t="s">
        <v>564</v>
      </c>
      <c r="I12" s="75">
        <v>0</v>
      </c>
      <c r="J12" s="75">
        <v>320</v>
      </c>
      <c r="K12" s="75">
        <v>80</v>
      </c>
      <c r="L12" s="75">
        <v>40</v>
      </c>
      <c r="M12" s="75">
        <v>40</v>
      </c>
      <c r="N12" s="304">
        <v>0</v>
      </c>
      <c r="O12" s="304">
        <v>0</v>
      </c>
      <c r="P12" s="308"/>
      <c r="Q12" s="308"/>
      <c r="R12" s="309"/>
      <c r="S12" s="309"/>
      <c r="T12" s="308"/>
      <c r="U12" s="308"/>
      <c r="V12" s="308"/>
      <c r="W12" s="308"/>
      <c r="X12" s="308"/>
      <c r="Y12" s="308"/>
      <c r="Z12" s="308"/>
      <c r="AA12" s="309"/>
      <c r="AB12" s="308"/>
      <c r="AC12" s="308"/>
      <c r="AD12" s="308"/>
      <c r="AE12" s="308"/>
      <c r="AF12" s="1101"/>
      <c r="AG12" s="1102"/>
      <c r="AH12" s="1125"/>
      <c r="AI12" s="1127"/>
    </row>
    <row r="13" spans="1:35" ht="32.25" customHeight="1">
      <c r="A13" s="1039" t="s">
        <v>35</v>
      </c>
      <c r="B13" s="1039"/>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row>
    <row r="14" spans="1:35" ht="22.5" customHeight="1">
      <c r="A14" s="1039" t="s">
        <v>70</v>
      </c>
      <c r="B14" s="1039"/>
      <c r="C14" s="1039"/>
      <c r="D14" s="1039"/>
      <c r="E14" s="1039"/>
      <c r="F14" s="1039"/>
      <c r="G14" s="1039"/>
      <c r="H14" s="1039"/>
      <c r="I14" s="1039"/>
      <c r="J14" s="1039"/>
      <c r="K14" s="1039"/>
      <c r="L14" s="1039"/>
      <c r="M14" s="1039"/>
      <c r="N14" s="1039"/>
      <c r="O14" s="1039"/>
      <c r="P14" s="1039"/>
      <c r="Q14" s="1039"/>
      <c r="R14" s="1039"/>
      <c r="S14" s="1039"/>
      <c r="T14" s="1112"/>
      <c r="U14" s="1112"/>
      <c r="V14" s="1112"/>
      <c r="W14" s="1112"/>
      <c r="X14" s="1112"/>
      <c r="Y14" s="1112"/>
      <c r="Z14" s="1112"/>
      <c r="AA14" s="1112"/>
      <c r="AB14" s="1112"/>
      <c r="AC14" s="1112"/>
      <c r="AD14" s="1112"/>
      <c r="AE14" s="1112"/>
      <c r="AF14" s="1112"/>
      <c r="AG14" s="1112"/>
      <c r="AH14" s="1112"/>
      <c r="AI14" s="1112"/>
    </row>
    <row r="15" spans="1:35" ht="59.25" customHeight="1">
      <c r="A15" s="1113" t="s">
        <v>36</v>
      </c>
      <c r="B15" s="1113"/>
      <c r="C15" s="1113"/>
      <c r="D15" s="1113"/>
      <c r="E15" s="1113"/>
      <c r="F15" s="1113"/>
      <c r="G15" s="1113"/>
      <c r="H15" s="1114" t="s">
        <v>292</v>
      </c>
      <c r="I15" s="1114"/>
      <c r="J15" s="1114"/>
      <c r="K15" s="1114"/>
      <c r="L15" s="1114"/>
      <c r="M15" s="1114"/>
      <c r="N15" s="1114"/>
      <c r="O15" s="1114"/>
      <c r="P15" s="1114"/>
      <c r="Q15" s="1114"/>
      <c r="R15" s="1114"/>
      <c r="S15" s="1114"/>
      <c r="T15" s="1114" t="s">
        <v>383</v>
      </c>
      <c r="U15" s="1114"/>
      <c r="V15" s="1114"/>
      <c r="W15" s="1114"/>
      <c r="X15" s="1114"/>
      <c r="Y15" s="1114"/>
      <c r="Z15" s="1114"/>
      <c r="AA15" s="1114"/>
      <c r="AB15" s="1114"/>
      <c r="AC15" s="1114"/>
      <c r="AD15" s="1114"/>
      <c r="AE15" s="1114"/>
      <c r="AF15" s="1114"/>
      <c r="AG15" s="1114"/>
      <c r="AH15" s="1114"/>
      <c r="AI15" s="1114"/>
    </row>
    <row r="16" spans="1:35" ht="42.75" customHeight="1">
      <c r="A16" s="1115" t="s">
        <v>565</v>
      </c>
      <c r="B16" s="1115"/>
      <c r="C16" s="1115"/>
      <c r="D16" s="1115"/>
      <c r="E16" s="1113" t="s">
        <v>566</v>
      </c>
      <c r="F16" s="1113"/>
      <c r="G16" s="1113"/>
      <c r="H16" s="1113"/>
      <c r="I16" s="1113"/>
      <c r="J16" s="1113"/>
      <c r="K16" s="1113"/>
      <c r="L16" s="1113"/>
      <c r="M16" s="1113"/>
      <c r="N16" s="1116" t="s">
        <v>0</v>
      </c>
      <c r="O16" s="1116"/>
      <c r="P16" s="1116"/>
      <c r="Q16" s="1116"/>
      <c r="R16" s="1116"/>
      <c r="S16" s="1116"/>
      <c r="T16" s="1116"/>
      <c r="U16" s="1116"/>
      <c r="V16" s="1116"/>
      <c r="W16" s="1116"/>
      <c r="X16" s="1116"/>
      <c r="Y16" s="1116"/>
      <c r="Z16" s="1116"/>
      <c r="AA16" s="1116"/>
      <c r="AB16" s="1116"/>
      <c r="AC16" s="1116"/>
      <c r="AD16" s="1116"/>
      <c r="AE16" s="1116"/>
      <c r="AF16" s="1117" t="s">
        <v>1</v>
      </c>
      <c r="AG16" s="1117"/>
      <c r="AH16" s="1117"/>
      <c r="AI16" s="1117"/>
    </row>
    <row r="17" spans="1:35" ht="94.5" customHeight="1">
      <c r="A17" s="1106" t="s">
        <v>2</v>
      </c>
      <c r="B17" s="1107" t="s">
        <v>3</v>
      </c>
      <c r="C17" s="1107"/>
      <c r="D17" s="1107"/>
      <c r="E17" s="1107"/>
      <c r="F17" s="1107"/>
      <c r="G17" s="1107"/>
      <c r="H17" s="1108" t="s">
        <v>4</v>
      </c>
      <c r="I17" s="1109" t="s">
        <v>5</v>
      </c>
      <c r="J17" s="1109" t="s">
        <v>6</v>
      </c>
      <c r="K17" s="1110" t="s">
        <v>37</v>
      </c>
      <c r="L17" s="1105" t="s">
        <v>7</v>
      </c>
      <c r="M17" s="1105" t="s">
        <v>8</v>
      </c>
      <c r="N17" s="1103" t="s">
        <v>9</v>
      </c>
      <c r="O17" s="1103"/>
      <c r="P17" s="1103" t="s">
        <v>10</v>
      </c>
      <c r="Q17" s="1103"/>
      <c r="R17" s="1103" t="s">
        <v>11</v>
      </c>
      <c r="S17" s="1103"/>
      <c r="T17" s="1103" t="s">
        <v>12</v>
      </c>
      <c r="U17" s="1103"/>
      <c r="V17" s="1103" t="s">
        <v>13</v>
      </c>
      <c r="W17" s="1103"/>
      <c r="X17" s="1103" t="s">
        <v>14</v>
      </c>
      <c r="Y17" s="1103"/>
      <c r="Z17" s="1103" t="s">
        <v>15</v>
      </c>
      <c r="AA17" s="1103"/>
      <c r="AB17" s="1103" t="s">
        <v>16</v>
      </c>
      <c r="AC17" s="1103"/>
      <c r="AD17" s="1103" t="s">
        <v>17</v>
      </c>
      <c r="AE17" s="1103"/>
      <c r="AF17" s="1104" t="s">
        <v>18</v>
      </c>
      <c r="AG17" s="1095" t="s">
        <v>19</v>
      </c>
      <c r="AH17" s="1096" t="s">
        <v>20</v>
      </c>
      <c r="AI17" s="1095" t="s">
        <v>21</v>
      </c>
    </row>
    <row r="18" spans="1:35" ht="81" customHeight="1">
      <c r="A18" s="1106"/>
      <c r="B18" s="1107"/>
      <c r="C18" s="1107"/>
      <c r="D18" s="1107"/>
      <c r="E18" s="1107"/>
      <c r="F18" s="1107"/>
      <c r="G18" s="1107"/>
      <c r="H18" s="1108"/>
      <c r="I18" s="1109" t="s">
        <v>5</v>
      </c>
      <c r="J18" s="1109"/>
      <c r="K18" s="1110"/>
      <c r="L18" s="1105"/>
      <c r="M18" s="1105"/>
      <c r="N18" s="280" t="s">
        <v>22</v>
      </c>
      <c r="O18" s="281" t="s">
        <v>23</v>
      </c>
      <c r="P18" s="280" t="s">
        <v>22</v>
      </c>
      <c r="Q18" s="281" t="s">
        <v>23</v>
      </c>
      <c r="R18" s="280" t="s">
        <v>22</v>
      </c>
      <c r="S18" s="281" t="s">
        <v>23</v>
      </c>
      <c r="T18" s="280" t="s">
        <v>22</v>
      </c>
      <c r="U18" s="281" t="s">
        <v>23</v>
      </c>
      <c r="V18" s="280" t="s">
        <v>22</v>
      </c>
      <c r="W18" s="281" t="s">
        <v>23</v>
      </c>
      <c r="X18" s="280" t="s">
        <v>22</v>
      </c>
      <c r="Y18" s="281" t="s">
        <v>23</v>
      </c>
      <c r="Z18" s="280" t="s">
        <v>22</v>
      </c>
      <c r="AA18" s="281" t="s">
        <v>24</v>
      </c>
      <c r="AB18" s="280" t="s">
        <v>22</v>
      </c>
      <c r="AC18" s="281" t="s">
        <v>24</v>
      </c>
      <c r="AD18" s="280" t="s">
        <v>22</v>
      </c>
      <c r="AE18" s="281" t="s">
        <v>24</v>
      </c>
      <c r="AF18" s="1104"/>
      <c r="AG18" s="1095"/>
      <c r="AH18" s="1096"/>
      <c r="AI18" s="1095"/>
    </row>
    <row r="19" spans="1:35" ht="64.5" customHeight="1">
      <c r="A19" s="289" t="s">
        <v>25</v>
      </c>
      <c r="B19" s="290" t="s">
        <v>26</v>
      </c>
      <c r="C19" s="290" t="s">
        <v>27</v>
      </c>
      <c r="D19" s="290" t="s">
        <v>28</v>
      </c>
      <c r="E19" s="290" t="s">
        <v>29</v>
      </c>
      <c r="F19" s="290" t="s">
        <v>30</v>
      </c>
      <c r="G19" s="290" t="s">
        <v>31</v>
      </c>
      <c r="H19" s="290" t="s">
        <v>32</v>
      </c>
      <c r="I19" s="291"/>
      <c r="J19" s="291"/>
      <c r="K19" s="291"/>
      <c r="L19" s="291"/>
      <c r="M19" s="291"/>
      <c r="N19" s="292">
        <v>0</v>
      </c>
      <c r="O19" s="293">
        <v>0</v>
      </c>
      <c r="P19" s="292">
        <v>0</v>
      </c>
      <c r="Q19" s="293">
        <v>0</v>
      </c>
      <c r="R19" s="292">
        <v>0</v>
      </c>
      <c r="S19" s="293">
        <v>0</v>
      </c>
      <c r="T19" s="292">
        <v>0</v>
      </c>
      <c r="U19" s="293">
        <v>0</v>
      </c>
      <c r="V19" s="292">
        <v>0</v>
      </c>
      <c r="W19" s="293">
        <v>0</v>
      </c>
      <c r="X19" s="292">
        <v>0</v>
      </c>
      <c r="Y19" s="293">
        <v>0</v>
      </c>
      <c r="Z19" s="292">
        <v>0</v>
      </c>
      <c r="AA19" s="293">
        <v>0</v>
      </c>
      <c r="AB19" s="292">
        <v>0</v>
      </c>
      <c r="AC19" s="293">
        <v>0</v>
      </c>
      <c r="AD19" s="292">
        <v>0</v>
      </c>
      <c r="AE19" s="293">
        <v>0</v>
      </c>
      <c r="AF19" s="294"/>
      <c r="AG19" s="295"/>
      <c r="AH19" s="295"/>
      <c r="AI19" s="296"/>
    </row>
    <row r="20" spans="1:35" ht="70.5" customHeight="1">
      <c r="A20" s="1098" t="s">
        <v>567</v>
      </c>
      <c r="B20" s="1099"/>
      <c r="C20" s="297" t="s">
        <v>568</v>
      </c>
      <c r="D20" s="297" t="s">
        <v>569</v>
      </c>
      <c r="E20" s="298">
        <v>1</v>
      </c>
      <c r="F20" s="297">
        <v>2</v>
      </c>
      <c r="G20" s="1099">
        <v>16</v>
      </c>
      <c r="H20" s="303" t="s">
        <v>570</v>
      </c>
      <c r="I20" s="75">
        <v>0</v>
      </c>
      <c r="J20" s="75">
        <v>6</v>
      </c>
      <c r="K20" s="75">
        <v>3</v>
      </c>
      <c r="L20" s="75">
        <v>1</v>
      </c>
      <c r="M20" s="299">
        <v>2</v>
      </c>
      <c r="N20" s="308"/>
      <c r="O20" s="308"/>
      <c r="P20" s="308"/>
      <c r="Q20" s="308"/>
      <c r="R20" s="308"/>
      <c r="S20" s="308"/>
      <c r="T20" s="308"/>
      <c r="U20" s="308"/>
      <c r="V20" s="308"/>
      <c r="W20" s="308"/>
      <c r="X20" s="308"/>
      <c r="Y20" s="308"/>
      <c r="Z20" s="308"/>
      <c r="AA20" s="308"/>
      <c r="AB20" s="308"/>
      <c r="AC20" s="308"/>
      <c r="AD20" s="308"/>
      <c r="AE20" s="308"/>
      <c r="AF20" s="1101">
        <v>1261</v>
      </c>
      <c r="AG20" s="1102"/>
      <c r="AH20" s="1126" t="s">
        <v>555</v>
      </c>
      <c r="AI20" s="1126" t="s">
        <v>386</v>
      </c>
    </row>
    <row r="21" spans="1:35" ht="89.25">
      <c r="A21" s="1098"/>
      <c r="B21" s="1099"/>
      <c r="C21" s="297" t="s">
        <v>571</v>
      </c>
      <c r="D21" s="297" t="s">
        <v>572</v>
      </c>
      <c r="E21" s="298">
        <v>18</v>
      </c>
      <c r="F21" s="297">
        <v>7</v>
      </c>
      <c r="G21" s="1099"/>
      <c r="H21" s="303" t="s">
        <v>573</v>
      </c>
      <c r="I21" s="75">
        <v>0</v>
      </c>
      <c r="J21" s="75">
        <v>55</v>
      </c>
      <c r="K21" s="75">
        <v>25</v>
      </c>
      <c r="L21" s="75">
        <v>18</v>
      </c>
      <c r="M21" s="299">
        <v>7</v>
      </c>
      <c r="N21" s="308">
        <v>35000000</v>
      </c>
      <c r="O21" s="308">
        <v>35000000</v>
      </c>
      <c r="P21" s="308"/>
      <c r="Q21" s="308"/>
      <c r="R21" s="308"/>
      <c r="S21" s="308"/>
      <c r="T21" s="308"/>
      <c r="U21" s="308"/>
      <c r="V21" s="308"/>
      <c r="W21" s="308"/>
      <c r="X21" s="308"/>
      <c r="Y21" s="308"/>
      <c r="Z21" s="308"/>
      <c r="AA21" s="308"/>
      <c r="AB21" s="308"/>
      <c r="AC21" s="308"/>
      <c r="AD21" s="308">
        <v>35000000</v>
      </c>
      <c r="AE21" s="308">
        <v>35000000</v>
      </c>
      <c r="AF21" s="1101"/>
      <c r="AG21" s="1102"/>
      <c r="AH21" s="1140"/>
      <c r="AI21" s="1140"/>
    </row>
    <row r="22" spans="1:35" ht="63.75">
      <c r="A22" s="1098"/>
      <c r="B22" s="1099"/>
      <c r="C22" s="297" t="s">
        <v>574</v>
      </c>
      <c r="D22" s="297" t="s">
        <v>144</v>
      </c>
      <c r="E22" s="298">
        <v>3</v>
      </c>
      <c r="F22" s="297">
        <v>1</v>
      </c>
      <c r="G22" s="1099"/>
      <c r="H22" s="303"/>
      <c r="I22" s="75">
        <v>0</v>
      </c>
      <c r="J22" s="75">
        <v>9</v>
      </c>
      <c r="K22" s="75">
        <v>4</v>
      </c>
      <c r="L22" s="75">
        <v>3</v>
      </c>
      <c r="M22" s="299">
        <v>1</v>
      </c>
      <c r="N22" s="311">
        <f>57023425-8600000+15000000</f>
        <v>63423425</v>
      </c>
      <c r="O22" s="308">
        <v>63423425</v>
      </c>
      <c r="P22" s="308"/>
      <c r="Q22" s="308"/>
      <c r="R22" s="308">
        <v>17600000</v>
      </c>
      <c r="S22" s="308">
        <v>17600000</v>
      </c>
      <c r="T22" s="308"/>
      <c r="U22" s="308"/>
      <c r="V22" s="308"/>
      <c r="W22" s="308"/>
      <c r="X22" s="308"/>
      <c r="Y22" s="308"/>
      <c r="Z22" s="308"/>
      <c r="AA22" s="308"/>
      <c r="AB22" s="308"/>
      <c r="AC22" s="308"/>
      <c r="AD22" s="308">
        <f>+N22+R22</f>
        <v>81023425</v>
      </c>
      <c r="AE22" s="308">
        <f>+O22+S22</f>
        <v>81023425</v>
      </c>
      <c r="AF22" s="1101"/>
      <c r="AG22" s="1102"/>
      <c r="AH22" s="1140"/>
      <c r="AI22" s="1140"/>
    </row>
    <row r="23" spans="1:35" ht="63.75">
      <c r="A23" s="1098"/>
      <c r="B23" s="1099"/>
      <c r="C23" s="297" t="s">
        <v>575</v>
      </c>
      <c r="D23" s="297" t="s">
        <v>144</v>
      </c>
      <c r="E23" s="298">
        <v>2</v>
      </c>
      <c r="F23" s="297">
        <v>0</v>
      </c>
      <c r="G23" s="1099"/>
      <c r="H23" s="303"/>
      <c r="I23" s="75">
        <v>0</v>
      </c>
      <c r="J23" s="75">
        <v>5</v>
      </c>
      <c r="K23" s="75">
        <v>2</v>
      </c>
      <c r="L23" s="75">
        <v>2</v>
      </c>
      <c r="M23" s="299">
        <v>0</v>
      </c>
      <c r="N23" s="308"/>
      <c r="O23" s="308"/>
      <c r="P23" s="308">
        <v>28489347</v>
      </c>
      <c r="Q23" s="308">
        <v>28489347</v>
      </c>
      <c r="R23" s="308"/>
      <c r="S23" s="308"/>
      <c r="T23" s="308"/>
      <c r="U23" s="308"/>
      <c r="V23" s="308"/>
      <c r="W23" s="308"/>
      <c r="X23" s="308"/>
      <c r="Y23" s="308"/>
      <c r="Z23" s="308"/>
      <c r="AA23" s="308"/>
      <c r="AB23" s="308"/>
      <c r="AC23" s="308"/>
      <c r="AD23" s="308">
        <v>28489347</v>
      </c>
      <c r="AE23" s="308">
        <v>28489347</v>
      </c>
      <c r="AF23" s="1101"/>
      <c r="AG23" s="1102"/>
      <c r="AH23" s="1140"/>
      <c r="AI23" s="1140"/>
    </row>
    <row r="24" spans="1:35" ht="63.75">
      <c r="A24" s="1143" t="s">
        <v>576</v>
      </c>
      <c r="B24" s="1120"/>
      <c r="C24" s="297" t="s">
        <v>577</v>
      </c>
      <c r="D24" s="297" t="s">
        <v>578</v>
      </c>
      <c r="E24" s="304">
        <v>1</v>
      </c>
      <c r="F24" s="304">
        <v>1</v>
      </c>
      <c r="G24" s="1121">
        <v>1</v>
      </c>
      <c r="H24" s="303" t="s">
        <v>579</v>
      </c>
      <c r="I24" s="304">
        <v>0</v>
      </c>
      <c r="J24" s="304">
        <v>1</v>
      </c>
      <c r="K24" s="304">
        <v>1</v>
      </c>
      <c r="L24" s="304">
        <v>1</v>
      </c>
      <c r="M24" s="304">
        <v>0</v>
      </c>
      <c r="N24" s="304">
        <v>0</v>
      </c>
      <c r="O24" s="304">
        <v>0</v>
      </c>
      <c r="P24" s="312"/>
      <c r="Q24" s="312"/>
      <c r="R24" s="312"/>
      <c r="S24" s="312"/>
      <c r="T24" s="312"/>
      <c r="U24" s="312"/>
      <c r="V24" s="312"/>
      <c r="W24" s="312"/>
      <c r="X24" s="312"/>
      <c r="Y24" s="312"/>
      <c r="Z24" s="312"/>
      <c r="AA24" s="312"/>
      <c r="AB24" s="312"/>
      <c r="AC24" s="312"/>
      <c r="AD24" s="312"/>
      <c r="AE24" s="312"/>
      <c r="AF24" s="1122">
        <v>1261</v>
      </c>
      <c r="AG24" s="1120"/>
      <c r="AH24" s="1140"/>
      <c r="AI24" s="1140"/>
    </row>
    <row r="25" spans="1:35" ht="75" customHeight="1">
      <c r="A25" s="1143"/>
      <c r="B25" s="1120"/>
      <c r="C25" s="297" t="s">
        <v>580</v>
      </c>
      <c r="D25" s="297" t="s">
        <v>578</v>
      </c>
      <c r="E25" s="313">
        <v>10</v>
      </c>
      <c r="F25" s="313">
        <v>40</v>
      </c>
      <c r="G25" s="1121"/>
      <c r="H25" s="303" t="s">
        <v>537</v>
      </c>
      <c r="I25" s="304">
        <v>0</v>
      </c>
      <c r="J25" s="304">
        <v>90</v>
      </c>
      <c r="K25" s="304">
        <v>50</v>
      </c>
      <c r="L25" s="304">
        <v>10</v>
      </c>
      <c r="M25" s="304">
        <v>40</v>
      </c>
      <c r="N25" s="304">
        <v>0</v>
      </c>
      <c r="O25" s="304">
        <v>0</v>
      </c>
      <c r="P25" s="312"/>
      <c r="Q25" s="312"/>
      <c r="R25" s="312"/>
      <c r="S25" s="312"/>
      <c r="T25" s="312"/>
      <c r="U25" s="312"/>
      <c r="V25" s="312"/>
      <c r="W25" s="312"/>
      <c r="X25" s="312"/>
      <c r="Y25" s="312"/>
      <c r="Z25" s="312"/>
      <c r="AA25" s="312"/>
      <c r="AB25" s="312"/>
      <c r="AC25" s="312"/>
      <c r="AD25" s="312"/>
      <c r="AE25" s="312"/>
      <c r="AF25" s="1122"/>
      <c r="AG25" s="1120"/>
      <c r="AH25" s="1127"/>
      <c r="AI25" s="1127"/>
    </row>
    <row r="26" spans="1:35" ht="26.25" customHeight="1">
      <c r="A26" s="1039" t="s">
        <v>35</v>
      </c>
      <c r="B26" s="1039"/>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row>
    <row r="27" spans="1:35" ht="28.5" customHeight="1">
      <c r="A27" s="1039" t="s">
        <v>70</v>
      </c>
      <c r="B27" s="1039"/>
      <c r="C27" s="1039"/>
      <c r="D27" s="1039"/>
      <c r="E27" s="1039"/>
      <c r="F27" s="1039"/>
      <c r="G27" s="1039"/>
      <c r="H27" s="1039"/>
      <c r="I27" s="1039"/>
      <c r="J27" s="1039"/>
      <c r="K27" s="1039"/>
      <c r="L27" s="1039"/>
      <c r="M27" s="1039"/>
      <c r="N27" s="1039"/>
      <c r="O27" s="1039"/>
      <c r="P27" s="1039"/>
      <c r="Q27" s="1039"/>
      <c r="R27" s="1039"/>
      <c r="S27" s="1039"/>
      <c r="T27" s="1112"/>
      <c r="U27" s="1112"/>
      <c r="V27" s="1112"/>
      <c r="W27" s="1112"/>
      <c r="X27" s="1112"/>
      <c r="Y27" s="1112"/>
      <c r="Z27" s="1112"/>
      <c r="AA27" s="1112"/>
      <c r="AB27" s="1112"/>
      <c r="AC27" s="1112"/>
      <c r="AD27" s="1112"/>
      <c r="AE27" s="1112"/>
      <c r="AF27" s="1112"/>
      <c r="AG27" s="1112"/>
      <c r="AH27" s="1112"/>
      <c r="AI27" s="1112"/>
    </row>
    <row r="28" spans="1:35" ht="54.75" customHeight="1">
      <c r="A28" s="1113" t="s">
        <v>36</v>
      </c>
      <c r="B28" s="1113"/>
      <c r="C28" s="1113"/>
      <c r="D28" s="1113"/>
      <c r="E28" s="1113"/>
      <c r="F28" s="1113"/>
      <c r="G28" s="1113"/>
      <c r="H28" s="1114" t="s">
        <v>292</v>
      </c>
      <c r="I28" s="1114"/>
      <c r="J28" s="1114"/>
      <c r="K28" s="1114"/>
      <c r="L28" s="1114"/>
      <c r="M28" s="1114"/>
      <c r="N28" s="1114"/>
      <c r="O28" s="1114"/>
      <c r="P28" s="1114"/>
      <c r="Q28" s="1114"/>
      <c r="R28" s="1114"/>
      <c r="S28" s="1114"/>
      <c r="T28" s="1114" t="s">
        <v>383</v>
      </c>
      <c r="U28" s="1114"/>
      <c r="V28" s="1114"/>
      <c r="W28" s="1114"/>
      <c r="X28" s="1114"/>
      <c r="Y28" s="1114"/>
      <c r="Z28" s="1114"/>
      <c r="AA28" s="1114"/>
      <c r="AB28" s="1114"/>
      <c r="AC28" s="1114"/>
      <c r="AD28" s="1114"/>
      <c r="AE28" s="1114"/>
      <c r="AF28" s="1114"/>
      <c r="AG28" s="1114"/>
      <c r="AH28" s="1114"/>
      <c r="AI28" s="1114"/>
    </row>
    <row r="29" spans="1:35" ht="46.5" customHeight="1">
      <c r="A29" s="1115" t="s">
        <v>581</v>
      </c>
      <c r="B29" s="1115"/>
      <c r="C29" s="1115"/>
      <c r="D29" s="1115"/>
      <c r="E29" s="1113" t="s">
        <v>582</v>
      </c>
      <c r="F29" s="1113"/>
      <c r="G29" s="1113"/>
      <c r="H29" s="1113"/>
      <c r="I29" s="1113"/>
      <c r="J29" s="1113"/>
      <c r="K29" s="1113"/>
      <c r="L29" s="1113"/>
      <c r="M29" s="1113"/>
      <c r="N29" s="1116" t="s">
        <v>0</v>
      </c>
      <c r="O29" s="1116"/>
      <c r="P29" s="1116"/>
      <c r="Q29" s="1116"/>
      <c r="R29" s="1116"/>
      <c r="S29" s="1116"/>
      <c r="T29" s="1116"/>
      <c r="U29" s="1116"/>
      <c r="V29" s="1116"/>
      <c r="W29" s="1116"/>
      <c r="X29" s="1116"/>
      <c r="Y29" s="1116"/>
      <c r="Z29" s="1116"/>
      <c r="AA29" s="1116"/>
      <c r="AB29" s="1116"/>
      <c r="AC29" s="1116"/>
      <c r="AD29" s="1116"/>
      <c r="AE29" s="1116"/>
      <c r="AF29" s="1117" t="s">
        <v>1</v>
      </c>
      <c r="AG29" s="1117"/>
      <c r="AH29" s="1117"/>
      <c r="AI29" s="1117"/>
    </row>
    <row r="30" spans="1:35" ht="94.5" customHeight="1">
      <c r="A30" s="1106" t="s">
        <v>2</v>
      </c>
      <c r="B30" s="1107" t="s">
        <v>3</v>
      </c>
      <c r="C30" s="1107"/>
      <c r="D30" s="1107"/>
      <c r="E30" s="1107"/>
      <c r="F30" s="1107"/>
      <c r="G30" s="1107"/>
      <c r="H30" s="1108" t="s">
        <v>4</v>
      </c>
      <c r="I30" s="1109" t="s">
        <v>5</v>
      </c>
      <c r="J30" s="1109" t="s">
        <v>6</v>
      </c>
      <c r="K30" s="1110" t="s">
        <v>37</v>
      </c>
      <c r="L30" s="1105" t="s">
        <v>7</v>
      </c>
      <c r="M30" s="1105" t="s">
        <v>8</v>
      </c>
      <c r="N30" s="1103" t="s">
        <v>9</v>
      </c>
      <c r="O30" s="1103"/>
      <c r="P30" s="1103" t="s">
        <v>10</v>
      </c>
      <c r="Q30" s="1103"/>
      <c r="R30" s="1103" t="s">
        <v>11</v>
      </c>
      <c r="S30" s="1103"/>
      <c r="T30" s="1103" t="s">
        <v>12</v>
      </c>
      <c r="U30" s="1103"/>
      <c r="V30" s="1103" t="s">
        <v>13</v>
      </c>
      <c r="W30" s="1103"/>
      <c r="X30" s="1103" t="s">
        <v>14</v>
      </c>
      <c r="Y30" s="1103"/>
      <c r="Z30" s="1103" t="s">
        <v>15</v>
      </c>
      <c r="AA30" s="1103"/>
      <c r="AB30" s="1103" t="s">
        <v>16</v>
      </c>
      <c r="AC30" s="1103"/>
      <c r="AD30" s="1103" t="s">
        <v>17</v>
      </c>
      <c r="AE30" s="1103"/>
      <c r="AF30" s="1104" t="s">
        <v>18</v>
      </c>
      <c r="AG30" s="1095" t="s">
        <v>19</v>
      </c>
      <c r="AH30" s="1096" t="s">
        <v>20</v>
      </c>
      <c r="AI30" s="1095" t="s">
        <v>21</v>
      </c>
    </row>
    <row r="31" spans="1:35" ht="75.75" customHeight="1">
      <c r="A31" s="1106"/>
      <c r="B31" s="1107"/>
      <c r="C31" s="1107"/>
      <c r="D31" s="1107"/>
      <c r="E31" s="1107"/>
      <c r="F31" s="1107"/>
      <c r="G31" s="1107"/>
      <c r="H31" s="1108"/>
      <c r="I31" s="1109" t="s">
        <v>5</v>
      </c>
      <c r="J31" s="1109"/>
      <c r="K31" s="1110"/>
      <c r="L31" s="1105"/>
      <c r="M31" s="1105"/>
      <c r="N31" s="280" t="s">
        <v>22</v>
      </c>
      <c r="O31" s="281" t="s">
        <v>23</v>
      </c>
      <c r="P31" s="280" t="s">
        <v>22</v>
      </c>
      <c r="Q31" s="281" t="s">
        <v>23</v>
      </c>
      <c r="R31" s="280" t="s">
        <v>22</v>
      </c>
      <c r="S31" s="281" t="s">
        <v>23</v>
      </c>
      <c r="T31" s="280" t="s">
        <v>22</v>
      </c>
      <c r="U31" s="281" t="s">
        <v>23</v>
      </c>
      <c r="V31" s="280" t="s">
        <v>22</v>
      </c>
      <c r="W31" s="281" t="s">
        <v>23</v>
      </c>
      <c r="X31" s="280" t="s">
        <v>22</v>
      </c>
      <c r="Y31" s="281" t="s">
        <v>23</v>
      </c>
      <c r="Z31" s="280" t="s">
        <v>22</v>
      </c>
      <c r="AA31" s="281" t="s">
        <v>24</v>
      </c>
      <c r="AB31" s="280" t="s">
        <v>22</v>
      </c>
      <c r="AC31" s="281" t="s">
        <v>24</v>
      </c>
      <c r="AD31" s="280" t="s">
        <v>22</v>
      </c>
      <c r="AE31" s="281" t="s">
        <v>24</v>
      </c>
      <c r="AF31" s="1104"/>
      <c r="AG31" s="1095"/>
      <c r="AH31" s="1096"/>
      <c r="AI31" s="1095"/>
    </row>
    <row r="32" spans="1:35" ht="63" customHeight="1">
      <c r="A32" s="289" t="s">
        <v>25</v>
      </c>
      <c r="B32" s="290" t="s">
        <v>26</v>
      </c>
      <c r="C32" s="290" t="s">
        <v>27</v>
      </c>
      <c r="D32" s="290" t="s">
        <v>28</v>
      </c>
      <c r="E32" s="290" t="s">
        <v>29</v>
      </c>
      <c r="F32" s="290" t="s">
        <v>30</v>
      </c>
      <c r="G32" s="314" t="s">
        <v>31</v>
      </c>
      <c r="H32" s="290" t="s">
        <v>32</v>
      </c>
      <c r="I32" s="291"/>
      <c r="J32" s="291"/>
      <c r="K32" s="291"/>
      <c r="L32" s="291"/>
      <c r="M32" s="291"/>
      <c r="N32" s="292">
        <v>0</v>
      </c>
      <c r="O32" s="293">
        <v>0</v>
      </c>
      <c r="P32" s="292">
        <v>0</v>
      </c>
      <c r="Q32" s="293">
        <v>0</v>
      </c>
      <c r="R32" s="292">
        <v>0</v>
      </c>
      <c r="S32" s="293">
        <v>0</v>
      </c>
      <c r="T32" s="292">
        <v>0</v>
      </c>
      <c r="U32" s="293">
        <v>0</v>
      </c>
      <c r="V32" s="292">
        <v>0</v>
      </c>
      <c r="W32" s="293">
        <v>0</v>
      </c>
      <c r="X32" s="292">
        <v>0</v>
      </c>
      <c r="Y32" s="293">
        <v>0</v>
      </c>
      <c r="Z32" s="292">
        <v>0</v>
      </c>
      <c r="AA32" s="293">
        <v>0</v>
      </c>
      <c r="AB32" s="292">
        <v>0</v>
      </c>
      <c r="AC32" s="293">
        <v>0</v>
      </c>
      <c r="AD32" s="292">
        <v>0</v>
      </c>
      <c r="AE32" s="293">
        <v>0</v>
      </c>
      <c r="AF32" s="294"/>
      <c r="AG32" s="295"/>
      <c r="AH32" s="295"/>
      <c r="AI32" s="296"/>
    </row>
    <row r="33" spans="1:35" ht="96" customHeight="1">
      <c r="A33" s="1098" t="s">
        <v>583</v>
      </c>
      <c r="B33" s="1141"/>
      <c r="C33" s="297" t="s">
        <v>584</v>
      </c>
      <c r="D33" s="297" t="s">
        <v>63</v>
      </c>
      <c r="E33" s="298">
        <v>1</v>
      </c>
      <c r="F33" s="297">
        <v>0</v>
      </c>
      <c r="G33" s="1099">
        <v>4239</v>
      </c>
      <c r="H33" s="315" t="s">
        <v>65</v>
      </c>
      <c r="I33" s="75">
        <v>4039</v>
      </c>
      <c r="J33" s="75">
        <v>4239</v>
      </c>
      <c r="K33" s="75">
        <v>4089</v>
      </c>
      <c r="L33" s="299">
        <v>4262</v>
      </c>
      <c r="M33" s="299">
        <v>4262</v>
      </c>
      <c r="N33" s="300">
        <f>150000000+114929823</f>
        <v>264929823</v>
      </c>
      <c r="O33" s="300">
        <v>264929823</v>
      </c>
      <c r="P33" s="300">
        <v>59593187</v>
      </c>
      <c r="Q33" s="300">
        <v>59593187</v>
      </c>
      <c r="R33" s="308"/>
      <c r="S33" s="308"/>
      <c r="T33" s="308"/>
      <c r="U33" s="308"/>
      <c r="V33" s="300">
        <f>5000000+1300000</f>
        <v>6300000</v>
      </c>
      <c r="W33" s="300">
        <f>5000000+1300000</f>
        <v>6300000</v>
      </c>
      <c r="X33" s="308"/>
      <c r="Y33" s="308"/>
      <c r="Z33" s="308"/>
      <c r="AA33" s="308"/>
      <c r="AB33" s="308"/>
      <c r="AC33" s="308"/>
      <c r="AD33" s="300">
        <f>+N33+V33+P33</f>
        <v>330823010</v>
      </c>
      <c r="AE33" s="300">
        <f>+O33+W33+Q33</f>
        <v>330823010</v>
      </c>
      <c r="AF33" s="1142" t="s">
        <v>585</v>
      </c>
      <c r="AG33" s="1102"/>
      <c r="AH33" s="1102" t="s">
        <v>555</v>
      </c>
      <c r="AI33" s="1094" t="s">
        <v>386</v>
      </c>
    </row>
    <row r="34" spans="1:35" ht="63.75" customHeight="1">
      <c r="A34" s="1098"/>
      <c r="B34" s="1141"/>
      <c r="C34" s="297" t="s">
        <v>586</v>
      </c>
      <c r="D34" s="297" t="s">
        <v>587</v>
      </c>
      <c r="E34" s="310">
        <v>20</v>
      </c>
      <c r="F34" s="297">
        <v>20</v>
      </c>
      <c r="G34" s="1099"/>
      <c r="H34" s="315" t="s">
        <v>573</v>
      </c>
      <c r="I34" s="75">
        <v>0</v>
      </c>
      <c r="J34" s="75">
        <v>80</v>
      </c>
      <c r="K34" s="75">
        <v>40</v>
      </c>
      <c r="L34" s="299">
        <v>20</v>
      </c>
      <c r="M34" s="299">
        <v>20</v>
      </c>
      <c r="N34" s="317">
        <v>0</v>
      </c>
      <c r="O34" s="317">
        <v>0</v>
      </c>
      <c r="P34" s="300"/>
      <c r="Q34" s="300"/>
      <c r="R34" s="308"/>
      <c r="S34" s="308"/>
      <c r="T34" s="308"/>
      <c r="U34" s="308"/>
      <c r="V34" s="300"/>
      <c r="W34" s="300"/>
      <c r="X34" s="308"/>
      <c r="Y34" s="308"/>
      <c r="Z34" s="308"/>
      <c r="AA34" s="308"/>
      <c r="AB34" s="308"/>
      <c r="AC34" s="308"/>
      <c r="AD34" s="300"/>
      <c r="AE34" s="300"/>
      <c r="AF34" s="1142"/>
      <c r="AG34" s="1102"/>
      <c r="AH34" s="1102"/>
      <c r="AI34" s="1094"/>
    </row>
    <row r="35" spans="1:35" ht="26.25" customHeight="1">
      <c r="A35" s="1039" t="s">
        <v>35</v>
      </c>
      <c r="B35" s="1039"/>
      <c r="C35" s="1039"/>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c r="AH35" s="1039"/>
      <c r="AI35" s="1039"/>
    </row>
    <row r="36" spans="1:35" ht="29.25" customHeight="1">
      <c r="A36" s="1039" t="s">
        <v>74</v>
      </c>
      <c r="B36" s="1039"/>
      <c r="C36" s="1039"/>
      <c r="D36" s="1039"/>
      <c r="E36" s="1039"/>
      <c r="F36" s="1039"/>
      <c r="G36" s="1039"/>
      <c r="H36" s="1039"/>
      <c r="I36" s="1039"/>
      <c r="J36" s="1039"/>
      <c r="K36" s="1039"/>
      <c r="L36" s="1039"/>
      <c r="M36" s="1039"/>
      <c r="N36" s="1039"/>
      <c r="O36" s="1039"/>
      <c r="P36" s="1039"/>
      <c r="Q36" s="1039"/>
      <c r="R36" s="1039"/>
      <c r="S36" s="1039"/>
      <c r="T36" s="1112"/>
      <c r="U36" s="1112"/>
      <c r="V36" s="1112"/>
      <c r="W36" s="1112"/>
      <c r="X36" s="1112"/>
      <c r="Y36" s="1112"/>
      <c r="Z36" s="1112"/>
      <c r="AA36" s="1112"/>
      <c r="AB36" s="1112"/>
      <c r="AC36" s="1112"/>
      <c r="AD36" s="1112"/>
      <c r="AE36" s="1112"/>
      <c r="AF36" s="1112"/>
      <c r="AG36" s="1112"/>
      <c r="AH36" s="1112"/>
      <c r="AI36" s="1112"/>
    </row>
    <row r="37" spans="1:35" ht="51.75" customHeight="1">
      <c r="A37" s="1113" t="s">
        <v>36</v>
      </c>
      <c r="B37" s="1113"/>
      <c r="C37" s="1113"/>
      <c r="D37" s="1113"/>
      <c r="E37" s="1113"/>
      <c r="F37" s="1113"/>
      <c r="G37" s="1113"/>
      <c r="H37" s="1114" t="s">
        <v>255</v>
      </c>
      <c r="I37" s="1114"/>
      <c r="J37" s="1114"/>
      <c r="K37" s="1114"/>
      <c r="L37" s="1114"/>
      <c r="M37" s="1114"/>
      <c r="N37" s="1114"/>
      <c r="O37" s="1114"/>
      <c r="P37" s="1114"/>
      <c r="Q37" s="1114"/>
      <c r="R37" s="1114"/>
      <c r="S37" s="1114"/>
      <c r="T37" s="1114" t="s">
        <v>383</v>
      </c>
      <c r="U37" s="1114"/>
      <c r="V37" s="1114"/>
      <c r="W37" s="1114"/>
      <c r="X37" s="1114"/>
      <c r="Y37" s="1114"/>
      <c r="Z37" s="1114"/>
      <c r="AA37" s="1114"/>
      <c r="AB37" s="1114"/>
      <c r="AC37" s="1114"/>
      <c r="AD37" s="1114"/>
      <c r="AE37" s="1114"/>
      <c r="AF37" s="1114"/>
      <c r="AG37" s="1114"/>
      <c r="AH37" s="1114"/>
      <c r="AI37" s="1114"/>
    </row>
    <row r="38" spans="1:35" ht="41.25" customHeight="1">
      <c r="A38" s="1115" t="s">
        <v>581</v>
      </c>
      <c r="B38" s="1115"/>
      <c r="C38" s="1115"/>
      <c r="D38" s="1115"/>
      <c r="E38" s="1113" t="s">
        <v>582</v>
      </c>
      <c r="F38" s="1113"/>
      <c r="G38" s="1113"/>
      <c r="H38" s="1113"/>
      <c r="I38" s="1113"/>
      <c r="J38" s="1113"/>
      <c r="K38" s="1113"/>
      <c r="L38" s="1113"/>
      <c r="M38" s="1113"/>
      <c r="N38" s="1116" t="s">
        <v>0</v>
      </c>
      <c r="O38" s="1116"/>
      <c r="P38" s="1116"/>
      <c r="Q38" s="1116"/>
      <c r="R38" s="1116"/>
      <c r="S38" s="1116"/>
      <c r="T38" s="1116"/>
      <c r="U38" s="1116"/>
      <c r="V38" s="1116"/>
      <c r="W38" s="1116"/>
      <c r="X38" s="1116"/>
      <c r="Y38" s="1116"/>
      <c r="Z38" s="1116"/>
      <c r="AA38" s="1116"/>
      <c r="AB38" s="1116"/>
      <c r="AC38" s="1116"/>
      <c r="AD38" s="1116"/>
      <c r="AE38" s="1116"/>
      <c r="AF38" s="1117" t="s">
        <v>1</v>
      </c>
      <c r="AG38" s="1117"/>
      <c r="AH38" s="1117"/>
      <c r="AI38" s="1117"/>
    </row>
    <row r="39" spans="1:35" ht="94.5" customHeight="1">
      <c r="A39" s="1106" t="s">
        <v>2</v>
      </c>
      <c r="B39" s="1107" t="s">
        <v>3</v>
      </c>
      <c r="C39" s="1107"/>
      <c r="D39" s="1107"/>
      <c r="E39" s="1107"/>
      <c r="F39" s="1107"/>
      <c r="G39" s="1107"/>
      <c r="H39" s="1108" t="s">
        <v>4</v>
      </c>
      <c r="I39" s="1109" t="s">
        <v>5</v>
      </c>
      <c r="J39" s="1109" t="s">
        <v>6</v>
      </c>
      <c r="K39" s="1110" t="s">
        <v>37</v>
      </c>
      <c r="L39" s="1105" t="s">
        <v>7</v>
      </c>
      <c r="M39" s="1105" t="s">
        <v>8</v>
      </c>
      <c r="N39" s="1103" t="s">
        <v>9</v>
      </c>
      <c r="O39" s="1103"/>
      <c r="P39" s="1103" t="s">
        <v>10</v>
      </c>
      <c r="Q39" s="1103"/>
      <c r="R39" s="1103" t="s">
        <v>11</v>
      </c>
      <c r="S39" s="1103"/>
      <c r="T39" s="1103" t="s">
        <v>12</v>
      </c>
      <c r="U39" s="1103"/>
      <c r="V39" s="1103" t="s">
        <v>13</v>
      </c>
      <c r="W39" s="1103"/>
      <c r="X39" s="1103" t="s">
        <v>14</v>
      </c>
      <c r="Y39" s="1103"/>
      <c r="Z39" s="1103" t="s">
        <v>15</v>
      </c>
      <c r="AA39" s="1103"/>
      <c r="AB39" s="1103" t="s">
        <v>16</v>
      </c>
      <c r="AC39" s="1103"/>
      <c r="AD39" s="1103" t="s">
        <v>17</v>
      </c>
      <c r="AE39" s="1103"/>
      <c r="AF39" s="1104" t="s">
        <v>18</v>
      </c>
      <c r="AG39" s="1095" t="s">
        <v>19</v>
      </c>
      <c r="AH39" s="1096" t="s">
        <v>20</v>
      </c>
      <c r="AI39" s="1095" t="s">
        <v>21</v>
      </c>
    </row>
    <row r="40" spans="1:35" ht="81" customHeight="1">
      <c r="A40" s="1106"/>
      <c r="B40" s="1107"/>
      <c r="C40" s="1107"/>
      <c r="D40" s="1107"/>
      <c r="E40" s="1107"/>
      <c r="F40" s="1107"/>
      <c r="G40" s="1107"/>
      <c r="H40" s="1108"/>
      <c r="I40" s="1109" t="s">
        <v>5</v>
      </c>
      <c r="J40" s="1109"/>
      <c r="K40" s="1110"/>
      <c r="L40" s="1105"/>
      <c r="M40" s="1105"/>
      <c r="N40" s="280" t="s">
        <v>22</v>
      </c>
      <c r="O40" s="281" t="s">
        <v>23</v>
      </c>
      <c r="P40" s="280" t="s">
        <v>22</v>
      </c>
      <c r="Q40" s="281" t="s">
        <v>23</v>
      </c>
      <c r="R40" s="280" t="s">
        <v>22</v>
      </c>
      <c r="S40" s="281" t="s">
        <v>23</v>
      </c>
      <c r="T40" s="280" t="s">
        <v>22</v>
      </c>
      <c r="U40" s="281" t="s">
        <v>23</v>
      </c>
      <c r="V40" s="280" t="s">
        <v>22</v>
      </c>
      <c r="W40" s="281" t="s">
        <v>23</v>
      </c>
      <c r="X40" s="280" t="s">
        <v>22</v>
      </c>
      <c r="Y40" s="281" t="s">
        <v>23</v>
      </c>
      <c r="Z40" s="280" t="s">
        <v>22</v>
      </c>
      <c r="AA40" s="281" t="s">
        <v>24</v>
      </c>
      <c r="AB40" s="280" t="s">
        <v>22</v>
      </c>
      <c r="AC40" s="281" t="s">
        <v>24</v>
      </c>
      <c r="AD40" s="280" t="s">
        <v>22</v>
      </c>
      <c r="AE40" s="281" t="s">
        <v>24</v>
      </c>
      <c r="AF40" s="1104"/>
      <c r="AG40" s="1095"/>
      <c r="AH40" s="1096"/>
      <c r="AI40" s="1095"/>
    </row>
    <row r="41" spans="1:35" ht="43.5" customHeight="1">
      <c r="A41" s="282"/>
      <c r="B41" s="1097"/>
      <c r="C41" s="1097"/>
      <c r="D41" s="1097"/>
      <c r="E41" s="1097"/>
      <c r="F41" s="1097"/>
      <c r="G41" s="1097"/>
      <c r="H41" s="283"/>
      <c r="I41" s="283"/>
      <c r="J41" s="283"/>
      <c r="K41" s="284"/>
      <c r="L41" s="285"/>
      <c r="M41" s="285"/>
      <c r="N41" s="286">
        <v>0</v>
      </c>
      <c r="O41" s="286">
        <v>0</v>
      </c>
      <c r="P41" s="286">
        <v>0</v>
      </c>
      <c r="Q41" s="286">
        <v>0</v>
      </c>
      <c r="R41" s="286">
        <v>0</v>
      </c>
      <c r="S41" s="286">
        <v>0</v>
      </c>
      <c r="T41" s="286">
        <v>0</v>
      </c>
      <c r="U41" s="286">
        <v>0</v>
      </c>
      <c r="V41" s="286">
        <v>0</v>
      </c>
      <c r="W41" s="286">
        <v>0</v>
      </c>
      <c r="X41" s="286">
        <v>0</v>
      </c>
      <c r="Y41" s="286">
        <v>0</v>
      </c>
      <c r="Z41" s="286">
        <v>0</v>
      </c>
      <c r="AA41" s="286">
        <v>0</v>
      </c>
      <c r="AB41" s="286">
        <v>0</v>
      </c>
      <c r="AC41" s="286">
        <v>0</v>
      </c>
      <c r="AD41" s="286">
        <v>0</v>
      </c>
      <c r="AE41" s="286">
        <v>0</v>
      </c>
      <c r="AF41" s="287"/>
      <c r="AG41" s="287"/>
      <c r="AH41" s="287"/>
      <c r="AI41" s="288"/>
    </row>
    <row r="42" spans="1:35" ht="55.5" customHeight="1">
      <c r="A42" s="289" t="s">
        <v>25</v>
      </c>
      <c r="B42" s="290" t="s">
        <v>26</v>
      </c>
      <c r="C42" s="290" t="s">
        <v>27</v>
      </c>
      <c r="D42" s="290" t="s">
        <v>28</v>
      </c>
      <c r="E42" s="290" t="s">
        <v>29</v>
      </c>
      <c r="F42" s="290" t="s">
        <v>30</v>
      </c>
      <c r="G42" s="314" t="s">
        <v>31</v>
      </c>
      <c r="H42" s="290" t="s">
        <v>32</v>
      </c>
      <c r="I42" s="291"/>
      <c r="J42" s="291"/>
      <c r="K42" s="291"/>
      <c r="L42" s="291"/>
      <c r="M42" s="291"/>
      <c r="N42" s="292">
        <v>0</v>
      </c>
      <c r="O42" s="293">
        <v>0</v>
      </c>
      <c r="P42" s="292">
        <v>0</v>
      </c>
      <c r="Q42" s="293">
        <v>0</v>
      </c>
      <c r="R42" s="292">
        <v>0</v>
      </c>
      <c r="S42" s="293">
        <v>0</v>
      </c>
      <c r="T42" s="292">
        <v>0</v>
      </c>
      <c r="U42" s="293">
        <v>0</v>
      </c>
      <c r="V42" s="292">
        <v>0</v>
      </c>
      <c r="W42" s="293">
        <v>0</v>
      </c>
      <c r="X42" s="292">
        <v>0</v>
      </c>
      <c r="Y42" s="293">
        <v>0</v>
      </c>
      <c r="Z42" s="292">
        <v>0</v>
      </c>
      <c r="AA42" s="293">
        <v>0</v>
      </c>
      <c r="AB42" s="292">
        <v>0</v>
      </c>
      <c r="AC42" s="293">
        <v>0</v>
      </c>
      <c r="AD42" s="292">
        <v>0</v>
      </c>
      <c r="AE42" s="293">
        <v>0</v>
      </c>
      <c r="AF42" s="294"/>
      <c r="AG42" s="295"/>
      <c r="AH42" s="295"/>
      <c r="AI42" s="296"/>
    </row>
    <row r="43" spans="1:35" ht="65.25" customHeight="1">
      <c r="A43" s="1098" t="s">
        <v>510</v>
      </c>
      <c r="B43" s="1141"/>
      <c r="C43" s="297" t="s">
        <v>588</v>
      </c>
      <c r="D43" s="297" t="s">
        <v>63</v>
      </c>
      <c r="E43" s="298">
        <v>1</v>
      </c>
      <c r="F43" s="297">
        <v>0</v>
      </c>
      <c r="G43" s="1099">
        <v>3</v>
      </c>
      <c r="H43" s="318" t="s">
        <v>92</v>
      </c>
      <c r="I43" s="75">
        <v>0</v>
      </c>
      <c r="J43" s="75">
        <v>2</v>
      </c>
      <c r="K43" s="75">
        <v>1</v>
      </c>
      <c r="L43" s="75">
        <v>1</v>
      </c>
      <c r="M43" s="299">
        <v>0</v>
      </c>
      <c r="N43" s="300">
        <v>10000000</v>
      </c>
      <c r="O43" s="300">
        <v>7739000</v>
      </c>
      <c r="P43" s="300"/>
      <c r="Q43" s="300"/>
      <c r="R43" s="300"/>
      <c r="S43" s="300"/>
      <c r="T43" s="300"/>
      <c r="U43" s="300"/>
      <c r="V43" s="300"/>
      <c r="W43" s="300"/>
      <c r="X43" s="300"/>
      <c r="Y43" s="300"/>
      <c r="Z43" s="300"/>
      <c r="AA43" s="300"/>
      <c r="AB43" s="300"/>
      <c r="AC43" s="300"/>
      <c r="AD43" s="300">
        <v>10000000</v>
      </c>
      <c r="AE43" s="300">
        <v>7739000</v>
      </c>
      <c r="AF43" s="1142" t="s">
        <v>589</v>
      </c>
      <c r="AG43" s="1102"/>
      <c r="AH43" s="1102" t="s">
        <v>555</v>
      </c>
      <c r="AI43" s="1094" t="s">
        <v>386</v>
      </c>
    </row>
    <row r="44" spans="1:35" ht="72.75" customHeight="1">
      <c r="A44" s="1098"/>
      <c r="B44" s="1141"/>
      <c r="C44" s="297" t="s">
        <v>590</v>
      </c>
      <c r="D44" s="297" t="s">
        <v>591</v>
      </c>
      <c r="E44" s="298">
        <v>2</v>
      </c>
      <c r="F44" s="297">
        <v>2</v>
      </c>
      <c r="G44" s="1099"/>
      <c r="H44" s="318" t="s">
        <v>513</v>
      </c>
      <c r="I44" s="75">
        <v>2</v>
      </c>
      <c r="J44" s="75">
        <v>3</v>
      </c>
      <c r="K44" s="75">
        <v>2</v>
      </c>
      <c r="L44" s="75">
        <v>2</v>
      </c>
      <c r="M44" s="299">
        <v>2</v>
      </c>
      <c r="N44" s="300">
        <v>22000000</v>
      </c>
      <c r="O44" s="300">
        <v>22000000</v>
      </c>
      <c r="P44" s="300"/>
      <c r="Q44" s="300"/>
      <c r="R44" s="300"/>
      <c r="S44" s="300"/>
      <c r="T44" s="300"/>
      <c r="U44" s="300"/>
      <c r="V44" s="300"/>
      <c r="W44" s="300"/>
      <c r="X44" s="300"/>
      <c r="Y44" s="300"/>
      <c r="Z44" s="300"/>
      <c r="AA44" s="300"/>
      <c r="AB44" s="300"/>
      <c r="AC44" s="300"/>
      <c r="AD44" s="300">
        <v>22000000</v>
      </c>
      <c r="AE44" s="300">
        <v>22000000</v>
      </c>
      <c r="AF44" s="1142"/>
      <c r="AG44" s="1102"/>
      <c r="AH44" s="1102"/>
      <c r="AI44" s="1094"/>
    </row>
    <row r="45" spans="1:35" ht="30" customHeight="1">
      <c r="A45" s="1039" t="s">
        <v>35</v>
      </c>
      <c r="B45" s="1039"/>
      <c r="C45" s="1039"/>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row>
    <row r="46" spans="1:35" ht="24" customHeight="1">
      <c r="A46" s="1039" t="s">
        <v>74</v>
      </c>
      <c r="B46" s="1039"/>
      <c r="C46" s="1039"/>
      <c r="D46" s="1039"/>
      <c r="E46" s="1039"/>
      <c r="F46" s="1039"/>
      <c r="G46" s="1039"/>
      <c r="H46" s="1039"/>
      <c r="I46" s="1039"/>
      <c r="J46" s="1039"/>
      <c r="K46" s="1039"/>
      <c r="L46" s="1039"/>
      <c r="M46" s="1039"/>
      <c r="N46" s="1039"/>
      <c r="O46" s="1039"/>
      <c r="P46" s="1039"/>
      <c r="Q46" s="1039"/>
      <c r="R46" s="1039"/>
      <c r="S46" s="1039"/>
      <c r="T46" s="1112"/>
      <c r="U46" s="1112"/>
      <c r="V46" s="1112"/>
      <c r="W46" s="1112"/>
      <c r="X46" s="1112"/>
      <c r="Y46" s="1112"/>
      <c r="Z46" s="1112"/>
      <c r="AA46" s="1112"/>
      <c r="AB46" s="1112"/>
      <c r="AC46" s="1112"/>
      <c r="AD46" s="1112"/>
      <c r="AE46" s="1112"/>
      <c r="AF46" s="1112"/>
      <c r="AG46" s="1112"/>
      <c r="AH46" s="1112"/>
      <c r="AI46" s="1112"/>
    </row>
    <row r="47" spans="1:35" ht="54" customHeight="1">
      <c r="A47" s="1113" t="s">
        <v>36</v>
      </c>
      <c r="B47" s="1113"/>
      <c r="C47" s="1113"/>
      <c r="D47" s="1113"/>
      <c r="E47" s="1113"/>
      <c r="F47" s="1113"/>
      <c r="G47" s="1113"/>
      <c r="H47" s="1114" t="s">
        <v>292</v>
      </c>
      <c r="I47" s="1114"/>
      <c r="J47" s="1114"/>
      <c r="K47" s="1114"/>
      <c r="L47" s="1114"/>
      <c r="M47" s="1114"/>
      <c r="N47" s="1114"/>
      <c r="O47" s="1114"/>
      <c r="P47" s="1114"/>
      <c r="Q47" s="1114"/>
      <c r="R47" s="1114"/>
      <c r="S47" s="1114"/>
      <c r="T47" s="1114" t="s">
        <v>383</v>
      </c>
      <c r="U47" s="1114"/>
      <c r="V47" s="1114"/>
      <c r="W47" s="1114"/>
      <c r="X47" s="1114"/>
      <c r="Y47" s="1114"/>
      <c r="Z47" s="1114"/>
      <c r="AA47" s="1114"/>
      <c r="AB47" s="1114"/>
      <c r="AC47" s="1114"/>
      <c r="AD47" s="1114"/>
      <c r="AE47" s="1114"/>
      <c r="AF47" s="1114"/>
      <c r="AG47" s="1114"/>
      <c r="AH47" s="1114"/>
      <c r="AI47" s="1114"/>
    </row>
    <row r="48" spans="1:35" ht="32.25" customHeight="1">
      <c r="A48" s="1115" t="s">
        <v>592</v>
      </c>
      <c r="B48" s="1115"/>
      <c r="C48" s="1115"/>
      <c r="D48" s="1115"/>
      <c r="E48" s="1113" t="s">
        <v>593</v>
      </c>
      <c r="F48" s="1113"/>
      <c r="G48" s="1113"/>
      <c r="H48" s="1113"/>
      <c r="I48" s="1113"/>
      <c r="J48" s="1113"/>
      <c r="K48" s="1113"/>
      <c r="L48" s="1113"/>
      <c r="M48" s="1113"/>
      <c r="N48" s="1116" t="s">
        <v>0</v>
      </c>
      <c r="O48" s="1116"/>
      <c r="P48" s="1116"/>
      <c r="Q48" s="1116"/>
      <c r="R48" s="1116"/>
      <c r="S48" s="1116"/>
      <c r="T48" s="1116"/>
      <c r="U48" s="1116"/>
      <c r="V48" s="1116"/>
      <c r="W48" s="1116"/>
      <c r="X48" s="1116"/>
      <c r="Y48" s="1116"/>
      <c r="Z48" s="1116"/>
      <c r="AA48" s="1116"/>
      <c r="AB48" s="1116"/>
      <c r="AC48" s="1116"/>
      <c r="AD48" s="1116"/>
      <c r="AE48" s="1116"/>
      <c r="AF48" s="1117" t="s">
        <v>1</v>
      </c>
      <c r="AG48" s="1117"/>
      <c r="AH48" s="1117"/>
      <c r="AI48" s="1117"/>
    </row>
    <row r="49" spans="1:35" ht="84" customHeight="1">
      <c r="A49" s="1106" t="s">
        <v>2</v>
      </c>
      <c r="B49" s="1107" t="s">
        <v>3</v>
      </c>
      <c r="C49" s="1107"/>
      <c r="D49" s="1107"/>
      <c r="E49" s="1107"/>
      <c r="F49" s="1107"/>
      <c r="G49" s="1107"/>
      <c r="H49" s="1108" t="s">
        <v>4</v>
      </c>
      <c r="I49" s="1109" t="s">
        <v>5</v>
      </c>
      <c r="J49" s="1109" t="s">
        <v>6</v>
      </c>
      <c r="K49" s="1110" t="s">
        <v>37</v>
      </c>
      <c r="L49" s="1105" t="s">
        <v>7</v>
      </c>
      <c r="M49" s="1105" t="s">
        <v>8</v>
      </c>
      <c r="N49" s="1103" t="s">
        <v>9</v>
      </c>
      <c r="O49" s="1103"/>
      <c r="P49" s="1103" t="s">
        <v>10</v>
      </c>
      <c r="Q49" s="1103"/>
      <c r="R49" s="1103" t="s">
        <v>11</v>
      </c>
      <c r="S49" s="1103"/>
      <c r="T49" s="1103" t="s">
        <v>12</v>
      </c>
      <c r="U49" s="1103"/>
      <c r="V49" s="1103" t="s">
        <v>13</v>
      </c>
      <c r="W49" s="1103"/>
      <c r="X49" s="1103" t="s">
        <v>14</v>
      </c>
      <c r="Y49" s="1103"/>
      <c r="Z49" s="1103" t="s">
        <v>15</v>
      </c>
      <c r="AA49" s="1103"/>
      <c r="AB49" s="1103" t="s">
        <v>16</v>
      </c>
      <c r="AC49" s="1103"/>
      <c r="AD49" s="1103" t="s">
        <v>17</v>
      </c>
      <c r="AE49" s="1103"/>
      <c r="AF49" s="1104" t="s">
        <v>18</v>
      </c>
      <c r="AG49" s="1095" t="s">
        <v>19</v>
      </c>
      <c r="AH49" s="1096" t="s">
        <v>20</v>
      </c>
      <c r="AI49" s="1095" t="s">
        <v>21</v>
      </c>
    </row>
    <row r="50" spans="1:35" ht="78.75" customHeight="1">
      <c r="A50" s="1106"/>
      <c r="B50" s="1107"/>
      <c r="C50" s="1107"/>
      <c r="D50" s="1107"/>
      <c r="E50" s="1107"/>
      <c r="F50" s="1107"/>
      <c r="G50" s="1107"/>
      <c r="H50" s="1108"/>
      <c r="I50" s="1109" t="s">
        <v>5</v>
      </c>
      <c r="J50" s="1109"/>
      <c r="K50" s="1110"/>
      <c r="L50" s="1105"/>
      <c r="M50" s="1105"/>
      <c r="N50" s="280" t="s">
        <v>22</v>
      </c>
      <c r="O50" s="281" t="s">
        <v>23</v>
      </c>
      <c r="P50" s="280" t="s">
        <v>22</v>
      </c>
      <c r="Q50" s="281" t="s">
        <v>23</v>
      </c>
      <c r="R50" s="280" t="s">
        <v>22</v>
      </c>
      <c r="S50" s="281" t="s">
        <v>23</v>
      </c>
      <c r="T50" s="280" t="s">
        <v>22</v>
      </c>
      <c r="U50" s="281" t="s">
        <v>23</v>
      </c>
      <c r="V50" s="280" t="s">
        <v>22</v>
      </c>
      <c r="W50" s="281" t="s">
        <v>23</v>
      </c>
      <c r="X50" s="280" t="s">
        <v>22</v>
      </c>
      <c r="Y50" s="281" t="s">
        <v>23</v>
      </c>
      <c r="Z50" s="280" t="s">
        <v>22</v>
      </c>
      <c r="AA50" s="281" t="s">
        <v>24</v>
      </c>
      <c r="AB50" s="280" t="s">
        <v>22</v>
      </c>
      <c r="AC50" s="281" t="s">
        <v>24</v>
      </c>
      <c r="AD50" s="280" t="s">
        <v>22</v>
      </c>
      <c r="AE50" s="281" t="s">
        <v>24</v>
      </c>
      <c r="AF50" s="1104"/>
      <c r="AG50" s="1095"/>
      <c r="AH50" s="1096"/>
      <c r="AI50" s="1095"/>
    </row>
    <row r="51" spans="1:35" ht="51">
      <c r="A51" s="282" t="s">
        <v>594</v>
      </c>
      <c r="B51" s="1097" t="s">
        <v>595</v>
      </c>
      <c r="C51" s="1097"/>
      <c r="D51" s="1097"/>
      <c r="E51" s="1097"/>
      <c r="F51" s="1097"/>
      <c r="G51" s="1097"/>
      <c r="H51" s="283" t="s">
        <v>596</v>
      </c>
      <c r="I51" s="283">
        <v>1</v>
      </c>
      <c r="J51" s="283">
        <v>1</v>
      </c>
      <c r="K51" s="284"/>
      <c r="L51" s="285"/>
      <c r="M51" s="285"/>
      <c r="N51" s="286">
        <v>0</v>
      </c>
      <c r="O51" s="286">
        <v>0</v>
      </c>
      <c r="P51" s="286">
        <v>0</v>
      </c>
      <c r="Q51" s="286">
        <v>0</v>
      </c>
      <c r="R51" s="286">
        <v>0</v>
      </c>
      <c r="S51" s="286">
        <v>0</v>
      </c>
      <c r="T51" s="286">
        <v>0</v>
      </c>
      <c r="U51" s="286">
        <v>0</v>
      </c>
      <c r="V51" s="286">
        <v>0</v>
      </c>
      <c r="W51" s="286">
        <v>0</v>
      </c>
      <c r="X51" s="286">
        <v>0</v>
      </c>
      <c r="Y51" s="286">
        <v>0</v>
      </c>
      <c r="Z51" s="286">
        <v>0</v>
      </c>
      <c r="AA51" s="286">
        <v>0</v>
      </c>
      <c r="AB51" s="286">
        <v>0</v>
      </c>
      <c r="AC51" s="286">
        <v>0</v>
      </c>
      <c r="AD51" s="286">
        <v>0</v>
      </c>
      <c r="AE51" s="286">
        <v>0</v>
      </c>
      <c r="AF51" s="287"/>
      <c r="AG51" s="287"/>
      <c r="AH51" s="287"/>
      <c r="AI51" s="288"/>
    </row>
    <row r="52" spans="1:35" ht="51">
      <c r="A52" s="319" t="s">
        <v>25</v>
      </c>
      <c r="B52" s="290" t="s">
        <v>26</v>
      </c>
      <c r="C52" s="290" t="s">
        <v>27</v>
      </c>
      <c r="D52" s="290" t="s">
        <v>28</v>
      </c>
      <c r="E52" s="290" t="s">
        <v>29</v>
      </c>
      <c r="F52" s="290" t="s">
        <v>30</v>
      </c>
      <c r="G52" s="290" t="s">
        <v>31</v>
      </c>
      <c r="H52" s="290" t="s">
        <v>32</v>
      </c>
      <c r="I52" s="291"/>
      <c r="J52" s="291"/>
      <c r="K52" s="291"/>
      <c r="L52" s="291"/>
      <c r="M52" s="291"/>
      <c r="N52" s="292">
        <v>0</v>
      </c>
      <c r="O52" s="293">
        <v>0</v>
      </c>
      <c r="P52" s="292">
        <v>0</v>
      </c>
      <c r="Q52" s="293">
        <v>0</v>
      </c>
      <c r="R52" s="292">
        <v>0</v>
      </c>
      <c r="S52" s="293">
        <v>0</v>
      </c>
      <c r="T52" s="292">
        <v>0</v>
      </c>
      <c r="U52" s="293">
        <v>0</v>
      </c>
      <c r="V52" s="292">
        <v>0</v>
      </c>
      <c r="W52" s="293">
        <v>0</v>
      </c>
      <c r="X52" s="292">
        <v>0</v>
      </c>
      <c r="Y52" s="293">
        <v>0</v>
      </c>
      <c r="Z52" s="292">
        <v>0</v>
      </c>
      <c r="AA52" s="293">
        <v>0</v>
      </c>
      <c r="AB52" s="292">
        <v>0</v>
      </c>
      <c r="AC52" s="293">
        <v>0</v>
      </c>
      <c r="AD52" s="292">
        <v>0</v>
      </c>
      <c r="AE52" s="293">
        <v>0</v>
      </c>
      <c r="AF52" s="294"/>
      <c r="AG52" s="295"/>
      <c r="AH52" s="295"/>
      <c r="AI52" s="296"/>
    </row>
    <row r="53" spans="1:35" ht="89.25">
      <c r="A53" s="320" t="s">
        <v>597</v>
      </c>
      <c r="B53" s="321"/>
      <c r="C53" s="297" t="s">
        <v>553</v>
      </c>
      <c r="D53" s="297" t="s">
        <v>270</v>
      </c>
      <c r="E53" s="298">
        <v>0</v>
      </c>
      <c r="F53" s="297">
        <v>15</v>
      </c>
      <c r="G53" s="75">
        <v>50</v>
      </c>
      <c r="H53" s="299" t="s">
        <v>598</v>
      </c>
      <c r="I53" s="75">
        <v>0</v>
      </c>
      <c r="J53" s="322">
        <v>0.5</v>
      </c>
      <c r="K53" s="322">
        <v>0.15</v>
      </c>
      <c r="L53" s="75">
        <v>0</v>
      </c>
      <c r="M53" s="323">
        <v>0.15</v>
      </c>
      <c r="N53" s="324">
        <v>25000000</v>
      </c>
      <c r="O53" s="324">
        <v>25000000</v>
      </c>
      <c r="P53" s="308"/>
      <c r="Q53" s="308"/>
      <c r="R53" s="308"/>
      <c r="S53" s="308"/>
      <c r="T53" s="308"/>
      <c r="U53" s="308"/>
      <c r="V53" s="308"/>
      <c r="W53" s="308"/>
      <c r="X53" s="308"/>
      <c r="Y53" s="308"/>
      <c r="Z53" s="308"/>
      <c r="AA53" s="308"/>
      <c r="AB53" s="308"/>
      <c r="AC53" s="308"/>
      <c r="AD53" s="324">
        <v>25000000</v>
      </c>
      <c r="AE53" s="324">
        <v>25000000</v>
      </c>
      <c r="AF53" s="301" t="s">
        <v>599</v>
      </c>
      <c r="AG53" s="302"/>
      <c r="AH53" s="1126" t="s">
        <v>555</v>
      </c>
      <c r="AI53" s="1126" t="s">
        <v>386</v>
      </c>
    </row>
    <row r="54" spans="1:35" ht="76.5">
      <c r="A54" s="320" t="s">
        <v>600</v>
      </c>
      <c r="B54" s="321"/>
      <c r="C54" s="297" t="s">
        <v>601</v>
      </c>
      <c r="D54" s="297" t="s">
        <v>602</v>
      </c>
      <c r="E54" s="298">
        <v>0</v>
      </c>
      <c r="F54" s="297">
        <v>1</v>
      </c>
      <c r="G54" s="75">
        <v>80</v>
      </c>
      <c r="H54" s="303" t="s">
        <v>603</v>
      </c>
      <c r="I54" s="75">
        <v>0</v>
      </c>
      <c r="J54" s="75">
        <v>4</v>
      </c>
      <c r="K54" s="75">
        <v>1</v>
      </c>
      <c r="L54" s="75">
        <v>0</v>
      </c>
      <c r="M54" s="75">
        <v>1</v>
      </c>
      <c r="N54" s="325">
        <v>10000000</v>
      </c>
      <c r="O54" s="325">
        <v>10000000</v>
      </c>
      <c r="P54" s="326"/>
      <c r="Q54" s="326"/>
      <c r="R54" s="326"/>
      <c r="S54" s="326"/>
      <c r="T54" s="326"/>
      <c r="U54" s="326"/>
      <c r="V54" s="326"/>
      <c r="W54" s="326"/>
      <c r="X54" s="326"/>
      <c r="Y54" s="326"/>
      <c r="Z54" s="326"/>
      <c r="AA54" s="326"/>
      <c r="AB54" s="326"/>
      <c r="AC54" s="326"/>
      <c r="AD54" s="325">
        <v>10000000</v>
      </c>
      <c r="AE54" s="325">
        <v>10000000</v>
      </c>
      <c r="AF54" s="301" t="s">
        <v>599</v>
      </c>
      <c r="AG54" s="302"/>
      <c r="AH54" s="1140"/>
      <c r="AI54" s="1140"/>
    </row>
    <row r="55" spans="1:35" ht="38.25" customHeight="1">
      <c r="A55" s="1133" t="s">
        <v>604</v>
      </c>
      <c r="B55" s="1134"/>
      <c r="C55" s="297" t="s">
        <v>605</v>
      </c>
      <c r="D55" s="297" t="s">
        <v>606</v>
      </c>
      <c r="E55" s="327">
        <v>3</v>
      </c>
      <c r="F55" s="297">
        <v>3</v>
      </c>
      <c r="G55" s="1098">
        <v>4</v>
      </c>
      <c r="H55" s="328" t="s">
        <v>148</v>
      </c>
      <c r="I55" s="297">
        <v>0</v>
      </c>
      <c r="J55" s="297">
        <v>20</v>
      </c>
      <c r="K55" s="297">
        <v>6</v>
      </c>
      <c r="L55" s="297">
        <v>3</v>
      </c>
      <c r="M55" s="297">
        <v>3</v>
      </c>
      <c r="N55" s="329">
        <v>0</v>
      </c>
      <c r="O55" s="329">
        <v>0</v>
      </c>
      <c r="P55" s="330"/>
      <c r="Q55" s="330"/>
      <c r="R55" s="330"/>
      <c r="S55" s="330"/>
      <c r="T55" s="330"/>
      <c r="U55" s="330"/>
      <c r="V55" s="330"/>
      <c r="W55" s="330"/>
      <c r="X55" s="330"/>
      <c r="Y55" s="330"/>
      <c r="Z55" s="330"/>
      <c r="AA55" s="330"/>
      <c r="AB55" s="330"/>
      <c r="AC55" s="330"/>
      <c r="AD55" s="330"/>
      <c r="AE55" s="330"/>
      <c r="AF55" s="1129" t="s">
        <v>599</v>
      </c>
      <c r="AG55" s="1135"/>
      <c r="AH55" s="1140"/>
      <c r="AI55" s="1140"/>
    </row>
    <row r="56" spans="1:35" ht="63.75">
      <c r="A56" s="1133"/>
      <c r="B56" s="1134"/>
      <c r="C56" s="332" t="s">
        <v>607</v>
      </c>
      <c r="D56" s="297" t="s">
        <v>569</v>
      </c>
      <c r="E56" s="327">
        <v>1</v>
      </c>
      <c r="F56" s="297">
        <v>1</v>
      </c>
      <c r="G56" s="1098"/>
      <c r="H56" s="328" t="s">
        <v>570</v>
      </c>
      <c r="I56" s="297">
        <v>0</v>
      </c>
      <c r="J56" s="297">
        <v>8</v>
      </c>
      <c r="K56" s="297">
        <v>2</v>
      </c>
      <c r="L56" s="297">
        <v>1</v>
      </c>
      <c r="M56" s="297">
        <v>1</v>
      </c>
      <c r="N56" s="329">
        <v>0</v>
      </c>
      <c r="O56" s="329">
        <v>0</v>
      </c>
      <c r="P56" s="330"/>
      <c r="Q56" s="330"/>
      <c r="R56" s="330"/>
      <c r="S56" s="330"/>
      <c r="T56" s="330"/>
      <c r="U56" s="330"/>
      <c r="V56" s="330"/>
      <c r="W56" s="330"/>
      <c r="X56" s="330"/>
      <c r="Y56" s="330"/>
      <c r="Z56" s="330"/>
      <c r="AA56" s="330"/>
      <c r="AB56" s="330"/>
      <c r="AC56" s="330"/>
      <c r="AD56" s="330"/>
      <c r="AE56" s="330"/>
      <c r="AF56" s="1129"/>
      <c r="AG56" s="1136"/>
      <c r="AH56" s="1140"/>
      <c r="AI56" s="1140"/>
    </row>
    <row r="57" spans="1:35" ht="38.25">
      <c r="A57" s="1133"/>
      <c r="B57" s="1134"/>
      <c r="C57" s="297" t="s">
        <v>608</v>
      </c>
      <c r="D57" s="332" t="s">
        <v>609</v>
      </c>
      <c r="E57" s="297">
        <v>0</v>
      </c>
      <c r="F57" s="297">
        <v>1</v>
      </c>
      <c r="G57" s="1098"/>
      <c r="H57" s="328" t="s">
        <v>610</v>
      </c>
      <c r="I57" s="297">
        <v>0</v>
      </c>
      <c r="J57" s="297">
        <v>4</v>
      </c>
      <c r="K57" s="297">
        <v>1</v>
      </c>
      <c r="L57" s="297">
        <v>1</v>
      </c>
      <c r="M57" s="297">
        <v>0</v>
      </c>
      <c r="N57" s="329">
        <v>0</v>
      </c>
      <c r="O57" s="329">
        <v>0</v>
      </c>
      <c r="P57" s="330"/>
      <c r="Q57" s="330"/>
      <c r="R57" s="330"/>
      <c r="S57" s="330"/>
      <c r="T57" s="330"/>
      <c r="U57" s="330"/>
      <c r="V57" s="330"/>
      <c r="W57" s="330"/>
      <c r="X57" s="330"/>
      <c r="Y57" s="330"/>
      <c r="Z57" s="330"/>
      <c r="AA57" s="330"/>
      <c r="AB57" s="330"/>
      <c r="AC57" s="330"/>
      <c r="AD57" s="330"/>
      <c r="AE57" s="330"/>
      <c r="AF57" s="1129"/>
      <c r="AG57" s="1137"/>
      <c r="AH57" s="1127"/>
      <c r="AI57" s="1127"/>
    </row>
    <row r="58" spans="1:35" ht="63.75" customHeight="1">
      <c r="A58" s="1138" t="s">
        <v>611</v>
      </c>
      <c r="B58" s="1098"/>
      <c r="C58" s="297" t="s">
        <v>612</v>
      </c>
      <c r="D58" s="297" t="s">
        <v>602</v>
      </c>
      <c r="E58" s="327">
        <v>1</v>
      </c>
      <c r="F58" s="297">
        <v>1</v>
      </c>
      <c r="G58" s="1128">
        <v>1</v>
      </c>
      <c r="H58" s="328" t="s">
        <v>613</v>
      </c>
      <c r="I58" s="327">
        <v>0</v>
      </c>
      <c r="J58" s="327">
        <v>8</v>
      </c>
      <c r="K58" s="327">
        <v>2</v>
      </c>
      <c r="L58" s="327">
        <v>1</v>
      </c>
      <c r="M58" s="327">
        <v>1</v>
      </c>
      <c r="N58" s="334">
        <v>0</v>
      </c>
      <c r="O58" s="334">
        <v>0</v>
      </c>
      <c r="P58" s="330"/>
      <c r="Q58" s="330"/>
      <c r="R58" s="335"/>
      <c r="S58" s="330"/>
      <c r="T58" s="330"/>
      <c r="U58" s="330"/>
      <c r="V58" s="330"/>
      <c r="W58" s="330"/>
      <c r="X58" s="330"/>
      <c r="Y58" s="330"/>
      <c r="Z58" s="330"/>
      <c r="AA58" s="330"/>
      <c r="AB58" s="330"/>
      <c r="AC58" s="330"/>
      <c r="AD58" s="330"/>
      <c r="AE58" s="330"/>
      <c r="AF58" s="1129" t="s">
        <v>599</v>
      </c>
      <c r="AG58" s="1129"/>
      <c r="AH58" s="1130" t="s">
        <v>555</v>
      </c>
      <c r="AI58" s="1130" t="s">
        <v>386</v>
      </c>
    </row>
    <row r="59" spans="1:35" ht="47.25">
      <c r="A59" s="1098"/>
      <c r="B59" s="1098"/>
      <c r="C59" s="297" t="s">
        <v>614</v>
      </c>
      <c r="D59" s="297" t="s">
        <v>602</v>
      </c>
      <c r="E59" s="327">
        <v>0</v>
      </c>
      <c r="F59" s="297">
        <v>1</v>
      </c>
      <c r="G59" s="1128"/>
      <c r="H59" s="328" t="s">
        <v>613</v>
      </c>
      <c r="I59" s="327">
        <v>0</v>
      </c>
      <c r="J59" s="327">
        <v>1</v>
      </c>
      <c r="K59" s="327">
        <v>1</v>
      </c>
      <c r="L59" s="327">
        <v>0</v>
      </c>
      <c r="M59" s="327">
        <v>1</v>
      </c>
      <c r="N59" s="336">
        <v>15000000</v>
      </c>
      <c r="O59" s="336">
        <v>15000000</v>
      </c>
      <c r="P59" s="330"/>
      <c r="Q59" s="330"/>
      <c r="R59" s="335"/>
      <c r="S59" s="330"/>
      <c r="T59" s="330"/>
      <c r="U59" s="330"/>
      <c r="V59" s="330"/>
      <c r="W59" s="330"/>
      <c r="X59" s="330"/>
      <c r="Y59" s="330"/>
      <c r="Z59" s="330"/>
      <c r="AA59" s="330"/>
      <c r="AB59" s="330"/>
      <c r="AC59" s="330"/>
      <c r="AD59" s="336">
        <v>15000000</v>
      </c>
      <c r="AE59" s="336">
        <v>15000000</v>
      </c>
      <c r="AF59" s="1129"/>
      <c r="AG59" s="1129"/>
      <c r="AH59" s="1131"/>
      <c r="AI59" s="1131"/>
    </row>
    <row r="60" spans="1:35" ht="63.75">
      <c r="A60" s="1139"/>
      <c r="B60" s="1098"/>
      <c r="C60" s="297" t="s">
        <v>615</v>
      </c>
      <c r="D60" s="297" t="s">
        <v>616</v>
      </c>
      <c r="E60" s="327">
        <v>3</v>
      </c>
      <c r="F60" s="297">
        <v>3</v>
      </c>
      <c r="G60" s="1128"/>
      <c r="H60" s="338" t="s">
        <v>617</v>
      </c>
      <c r="I60" s="327">
        <v>0</v>
      </c>
      <c r="J60" s="327">
        <v>12</v>
      </c>
      <c r="K60" s="327">
        <v>6</v>
      </c>
      <c r="L60" s="327">
        <v>3</v>
      </c>
      <c r="M60" s="327">
        <v>3</v>
      </c>
      <c r="N60" s="334">
        <v>0</v>
      </c>
      <c r="O60" s="334">
        <v>0</v>
      </c>
      <c r="P60" s="330"/>
      <c r="Q60" s="330"/>
      <c r="R60" s="335"/>
      <c r="S60" s="330"/>
      <c r="T60" s="330"/>
      <c r="U60" s="330"/>
      <c r="V60" s="330"/>
      <c r="W60" s="330"/>
      <c r="X60" s="330"/>
      <c r="Y60" s="330"/>
      <c r="Z60" s="330"/>
      <c r="AA60" s="330"/>
      <c r="AB60" s="330"/>
      <c r="AC60" s="330"/>
      <c r="AD60" s="334">
        <v>0</v>
      </c>
      <c r="AE60" s="334">
        <v>0</v>
      </c>
      <c r="AF60" s="1129"/>
      <c r="AG60" s="1129"/>
      <c r="AH60" s="1131"/>
      <c r="AI60" s="1131"/>
    </row>
    <row r="61" spans="1:35" ht="61.5" customHeight="1">
      <c r="A61" s="320" t="s">
        <v>618</v>
      </c>
      <c r="B61" s="339"/>
      <c r="C61" s="297" t="s">
        <v>619</v>
      </c>
      <c r="D61" s="297" t="s">
        <v>337</v>
      </c>
      <c r="E61" s="327">
        <v>1</v>
      </c>
      <c r="F61" s="297">
        <v>0</v>
      </c>
      <c r="G61" s="340">
        <v>4</v>
      </c>
      <c r="H61" s="341" t="s">
        <v>620</v>
      </c>
      <c r="I61" s="339">
        <v>0</v>
      </c>
      <c r="J61" s="297">
        <v>4</v>
      </c>
      <c r="K61" s="297">
        <v>1</v>
      </c>
      <c r="L61" s="327">
        <v>1</v>
      </c>
      <c r="M61" s="327">
        <v>0</v>
      </c>
      <c r="N61" s="334">
        <v>0</v>
      </c>
      <c r="O61" s="334">
        <v>0</v>
      </c>
      <c r="P61" s="342"/>
      <c r="Q61" s="342"/>
      <c r="R61" s="342"/>
      <c r="S61" s="342"/>
      <c r="T61" s="342"/>
      <c r="U61" s="342"/>
      <c r="V61" s="342"/>
      <c r="W61" s="342"/>
      <c r="X61" s="342"/>
      <c r="Y61" s="342"/>
      <c r="Z61" s="342"/>
      <c r="AA61" s="342"/>
      <c r="AB61" s="342"/>
      <c r="AC61" s="342"/>
      <c r="AD61" s="334">
        <v>0</v>
      </c>
      <c r="AE61" s="334">
        <v>0</v>
      </c>
      <c r="AF61" s="331" t="s">
        <v>599</v>
      </c>
      <c r="AG61" s="331"/>
      <c r="AH61" s="1131"/>
      <c r="AI61" s="1131"/>
    </row>
    <row r="62" spans="1:35" ht="46.5" customHeight="1">
      <c r="A62" s="343" t="s">
        <v>621</v>
      </c>
      <c r="B62" s="339"/>
      <c r="C62" s="297" t="s">
        <v>622</v>
      </c>
      <c r="D62" s="297" t="s">
        <v>337</v>
      </c>
      <c r="E62" s="327">
        <v>0</v>
      </c>
      <c r="F62" s="297">
        <v>1</v>
      </c>
      <c r="G62" s="340">
        <v>6</v>
      </c>
      <c r="H62" s="341" t="s">
        <v>623</v>
      </c>
      <c r="I62" s="339">
        <v>0</v>
      </c>
      <c r="J62" s="297">
        <v>4</v>
      </c>
      <c r="K62" s="297">
        <v>1</v>
      </c>
      <c r="L62" s="327">
        <v>0</v>
      </c>
      <c r="M62" s="297">
        <v>1</v>
      </c>
      <c r="N62" s="334">
        <v>0</v>
      </c>
      <c r="O62" s="334">
        <v>0</v>
      </c>
      <c r="P62" s="344"/>
      <c r="Q62" s="317"/>
      <c r="R62" s="317"/>
      <c r="S62" s="317"/>
      <c r="T62" s="317"/>
      <c r="U62" s="317"/>
      <c r="V62" s="317"/>
      <c r="W62" s="317"/>
      <c r="X62" s="317"/>
      <c r="Y62" s="317"/>
      <c r="Z62" s="317"/>
      <c r="AA62" s="317"/>
      <c r="AB62" s="317"/>
      <c r="AC62" s="317"/>
      <c r="AD62" s="334">
        <v>0</v>
      </c>
      <c r="AE62" s="334">
        <v>0</v>
      </c>
      <c r="AF62" s="331">
        <v>5968</v>
      </c>
      <c r="AG62" s="331"/>
      <c r="AH62" s="1131"/>
      <c r="AI62" s="1131"/>
    </row>
    <row r="63" spans="1:35" ht="57" customHeight="1">
      <c r="A63" s="320" t="s">
        <v>624</v>
      </c>
      <c r="B63" s="345"/>
      <c r="C63" s="303" t="s">
        <v>625</v>
      </c>
      <c r="D63" s="303" t="s">
        <v>626</v>
      </c>
      <c r="E63" s="299">
        <v>0</v>
      </c>
      <c r="F63" s="299">
        <v>1</v>
      </c>
      <c r="G63" s="346">
        <v>0.9</v>
      </c>
      <c r="H63" s="320" t="s">
        <v>627</v>
      </c>
      <c r="I63" s="345">
        <v>0</v>
      </c>
      <c r="J63" s="75">
        <v>1</v>
      </c>
      <c r="K63" s="75">
        <v>1</v>
      </c>
      <c r="L63" s="75">
        <v>0</v>
      </c>
      <c r="M63" s="75">
        <v>1</v>
      </c>
      <c r="N63" s="304">
        <v>0</v>
      </c>
      <c r="O63" s="304">
        <v>0</v>
      </c>
      <c r="P63" s="312"/>
      <c r="Q63" s="312"/>
      <c r="R63" s="312"/>
      <c r="S63" s="312"/>
      <c r="T63" s="312"/>
      <c r="U63" s="312"/>
      <c r="V63" s="312"/>
      <c r="W63" s="312"/>
      <c r="X63" s="312"/>
      <c r="Y63" s="312"/>
      <c r="Z63" s="312"/>
      <c r="AA63" s="312"/>
      <c r="AB63" s="312"/>
      <c r="AC63" s="312"/>
      <c r="AD63" s="304">
        <v>0</v>
      </c>
      <c r="AE63" s="304">
        <v>0</v>
      </c>
      <c r="AF63" s="301" t="s">
        <v>599</v>
      </c>
      <c r="AG63" s="299"/>
      <c r="AH63" s="1132"/>
      <c r="AI63" s="1132"/>
    </row>
    <row r="64" spans="1:35" ht="27" customHeight="1">
      <c r="A64" s="1111" t="s">
        <v>35</v>
      </c>
      <c r="B64" s="1039"/>
      <c r="C64" s="1039"/>
      <c r="D64" s="1039"/>
      <c r="E64" s="1039"/>
      <c r="F64" s="1039"/>
      <c r="G64" s="1039"/>
      <c r="H64" s="1111"/>
      <c r="I64" s="1039"/>
      <c r="J64" s="1039"/>
      <c r="K64" s="1039"/>
      <c r="L64" s="1039"/>
      <c r="M64" s="1039"/>
      <c r="N64" s="1039"/>
      <c r="O64" s="1039"/>
      <c r="P64" s="1039"/>
      <c r="Q64" s="1039"/>
      <c r="R64" s="1039"/>
      <c r="S64" s="1039"/>
      <c r="T64" s="1039"/>
      <c r="U64" s="1039"/>
      <c r="V64" s="1039"/>
      <c r="W64" s="1039"/>
      <c r="X64" s="1039"/>
      <c r="Y64" s="1039"/>
      <c r="Z64" s="1039"/>
      <c r="AA64" s="1039"/>
      <c r="AB64" s="1039"/>
      <c r="AC64" s="1039"/>
      <c r="AD64" s="1039"/>
      <c r="AE64" s="1039"/>
      <c r="AF64" s="1039"/>
      <c r="AG64" s="1039"/>
      <c r="AH64" s="1039"/>
      <c r="AI64" s="1039"/>
    </row>
    <row r="65" spans="1:35" ht="25.5" customHeight="1">
      <c r="A65" s="1039" t="s">
        <v>74</v>
      </c>
      <c r="B65" s="1039"/>
      <c r="C65" s="1039"/>
      <c r="D65" s="1039"/>
      <c r="E65" s="1039"/>
      <c r="F65" s="1039"/>
      <c r="G65" s="1039"/>
      <c r="H65" s="1039"/>
      <c r="I65" s="1039"/>
      <c r="J65" s="1039"/>
      <c r="K65" s="1039"/>
      <c r="L65" s="1039"/>
      <c r="M65" s="1039"/>
      <c r="N65" s="1039"/>
      <c r="O65" s="1039"/>
      <c r="P65" s="1039"/>
      <c r="Q65" s="1039"/>
      <c r="R65" s="1039"/>
      <c r="S65" s="1039"/>
      <c r="T65" s="1112"/>
      <c r="U65" s="1112"/>
      <c r="V65" s="1112"/>
      <c r="W65" s="1112"/>
      <c r="X65" s="1112"/>
      <c r="Y65" s="1112"/>
      <c r="Z65" s="1112"/>
      <c r="AA65" s="1112"/>
      <c r="AB65" s="1112"/>
      <c r="AC65" s="1112"/>
      <c r="AD65" s="1112"/>
      <c r="AE65" s="1112"/>
      <c r="AF65" s="1112"/>
      <c r="AG65" s="1112"/>
      <c r="AH65" s="1112"/>
      <c r="AI65" s="1112"/>
    </row>
    <row r="66" spans="1:35" ht="61.5" customHeight="1">
      <c r="A66" s="1113" t="s">
        <v>36</v>
      </c>
      <c r="B66" s="1113"/>
      <c r="C66" s="1113"/>
      <c r="D66" s="1113"/>
      <c r="E66" s="1113"/>
      <c r="F66" s="1113"/>
      <c r="G66" s="1113"/>
      <c r="H66" s="1114" t="s">
        <v>292</v>
      </c>
      <c r="I66" s="1114"/>
      <c r="J66" s="1114"/>
      <c r="K66" s="1114"/>
      <c r="L66" s="1114"/>
      <c r="M66" s="1114"/>
      <c r="N66" s="1114"/>
      <c r="O66" s="1114"/>
      <c r="P66" s="1114"/>
      <c r="Q66" s="1114"/>
      <c r="R66" s="1114"/>
      <c r="S66" s="1114"/>
      <c r="T66" s="1114" t="s">
        <v>383</v>
      </c>
      <c r="U66" s="1114"/>
      <c r="V66" s="1114"/>
      <c r="W66" s="1114"/>
      <c r="X66" s="1114"/>
      <c r="Y66" s="1114"/>
      <c r="Z66" s="1114"/>
      <c r="AA66" s="1114"/>
      <c r="AB66" s="1114"/>
      <c r="AC66" s="1114"/>
      <c r="AD66" s="1114"/>
      <c r="AE66" s="1114"/>
      <c r="AF66" s="1114"/>
      <c r="AG66" s="1114"/>
      <c r="AH66" s="1114"/>
      <c r="AI66" s="1114"/>
    </row>
    <row r="67" spans="1:35" ht="66" customHeight="1">
      <c r="A67" s="1115" t="s">
        <v>628</v>
      </c>
      <c r="B67" s="1115"/>
      <c r="C67" s="1115"/>
      <c r="D67" s="1115"/>
      <c r="E67" s="1113" t="s">
        <v>629</v>
      </c>
      <c r="F67" s="1113"/>
      <c r="G67" s="1113"/>
      <c r="H67" s="1113"/>
      <c r="I67" s="1113"/>
      <c r="J67" s="1113"/>
      <c r="K67" s="1113"/>
      <c r="L67" s="1113"/>
      <c r="M67" s="1113"/>
      <c r="N67" s="1116" t="s">
        <v>0</v>
      </c>
      <c r="O67" s="1116"/>
      <c r="P67" s="1116"/>
      <c r="Q67" s="1116"/>
      <c r="R67" s="1116"/>
      <c r="S67" s="1116"/>
      <c r="T67" s="1116"/>
      <c r="U67" s="1116"/>
      <c r="V67" s="1116"/>
      <c r="W67" s="1116"/>
      <c r="X67" s="1116"/>
      <c r="Y67" s="1116"/>
      <c r="Z67" s="1116"/>
      <c r="AA67" s="1116"/>
      <c r="AB67" s="1116"/>
      <c r="AC67" s="1116"/>
      <c r="AD67" s="1116"/>
      <c r="AE67" s="1116"/>
      <c r="AF67" s="1117" t="s">
        <v>1</v>
      </c>
      <c r="AG67" s="1117"/>
      <c r="AH67" s="1117"/>
      <c r="AI67" s="1117"/>
    </row>
    <row r="68" spans="1:35" ht="94.5" customHeight="1">
      <c r="A68" s="1106" t="s">
        <v>2</v>
      </c>
      <c r="B68" s="1107" t="s">
        <v>3</v>
      </c>
      <c r="C68" s="1107"/>
      <c r="D68" s="1107"/>
      <c r="E68" s="1107"/>
      <c r="F68" s="1107"/>
      <c r="G68" s="1107"/>
      <c r="H68" s="1108" t="s">
        <v>4</v>
      </c>
      <c r="I68" s="1109" t="s">
        <v>5</v>
      </c>
      <c r="J68" s="1109" t="s">
        <v>6</v>
      </c>
      <c r="K68" s="1110" t="s">
        <v>37</v>
      </c>
      <c r="L68" s="1105" t="s">
        <v>7</v>
      </c>
      <c r="M68" s="1105" t="s">
        <v>8</v>
      </c>
      <c r="N68" s="1103" t="s">
        <v>9</v>
      </c>
      <c r="O68" s="1103"/>
      <c r="P68" s="1103" t="s">
        <v>10</v>
      </c>
      <c r="Q68" s="1103"/>
      <c r="R68" s="1103" t="s">
        <v>11</v>
      </c>
      <c r="S68" s="1103"/>
      <c r="T68" s="1103" t="s">
        <v>12</v>
      </c>
      <c r="U68" s="1103"/>
      <c r="V68" s="1103" t="s">
        <v>13</v>
      </c>
      <c r="W68" s="1103"/>
      <c r="X68" s="1103" t="s">
        <v>14</v>
      </c>
      <c r="Y68" s="1103"/>
      <c r="Z68" s="1103" t="s">
        <v>15</v>
      </c>
      <c r="AA68" s="1103"/>
      <c r="AB68" s="1103" t="s">
        <v>16</v>
      </c>
      <c r="AC68" s="1103"/>
      <c r="AD68" s="1103" t="s">
        <v>17</v>
      </c>
      <c r="AE68" s="1103"/>
      <c r="AF68" s="1104" t="s">
        <v>18</v>
      </c>
      <c r="AG68" s="1095" t="s">
        <v>19</v>
      </c>
      <c r="AH68" s="1096" t="s">
        <v>20</v>
      </c>
      <c r="AI68" s="1095" t="s">
        <v>21</v>
      </c>
    </row>
    <row r="69" spans="1:35" ht="78.75" customHeight="1">
      <c r="A69" s="1106"/>
      <c r="B69" s="1107"/>
      <c r="C69" s="1107"/>
      <c r="D69" s="1107"/>
      <c r="E69" s="1107"/>
      <c r="F69" s="1107"/>
      <c r="G69" s="1107"/>
      <c r="H69" s="1108"/>
      <c r="I69" s="1109" t="s">
        <v>5</v>
      </c>
      <c r="J69" s="1109"/>
      <c r="K69" s="1110"/>
      <c r="L69" s="1105"/>
      <c r="M69" s="1105"/>
      <c r="N69" s="280" t="s">
        <v>22</v>
      </c>
      <c r="O69" s="281" t="s">
        <v>23</v>
      </c>
      <c r="P69" s="280" t="s">
        <v>22</v>
      </c>
      <c r="Q69" s="281" t="s">
        <v>23</v>
      </c>
      <c r="R69" s="280" t="s">
        <v>22</v>
      </c>
      <c r="S69" s="281" t="s">
        <v>23</v>
      </c>
      <c r="T69" s="280" t="s">
        <v>22</v>
      </c>
      <c r="U69" s="281" t="s">
        <v>23</v>
      </c>
      <c r="V69" s="280" t="s">
        <v>22</v>
      </c>
      <c r="W69" s="281" t="s">
        <v>23</v>
      </c>
      <c r="X69" s="280" t="s">
        <v>22</v>
      </c>
      <c r="Y69" s="281" t="s">
        <v>23</v>
      </c>
      <c r="Z69" s="280" t="s">
        <v>22</v>
      </c>
      <c r="AA69" s="281" t="s">
        <v>24</v>
      </c>
      <c r="AB69" s="280" t="s">
        <v>22</v>
      </c>
      <c r="AC69" s="281" t="s">
        <v>24</v>
      </c>
      <c r="AD69" s="280" t="s">
        <v>22</v>
      </c>
      <c r="AE69" s="281" t="s">
        <v>24</v>
      </c>
      <c r="AF69" s="1104"/>
      <c r="AG69" s="1095"/>
      <c r="AH69" s="1096"/>
      <c r="AI69" s="1095"/>
    </row>
    <row r="70" spans="1:35" ht="39" customHeight="1">
      <c r="A70" s="282"/>
      <c r="B70" s="1097"/>
      <c r="C70" s="1097"/>
      <c r="D70" s="1097"/>
      <c r="E70" s="1097"/>
      <c r="F70" s="1097"/>
      <c r="G70" s="1097"/>
      <c r="H70" s="283"/>
      <c r="I70" s="283"/>
      <c r="J70" s="283"/>
      <c r="K70" s="284"/>
      <c r="L70" s="285"/>
      <c r="M70" s="285"/>
      <c r="N70" s="286">
        <v>0</v>
      </c>
      <c r="O70" s="286">
        <v>0</v>
      </c>
      <c r="P70" s="286">
        <v>0</v>
      </c>
      <c r="Q70" s="286">
        <v>0</v>
      </c>
      <c r="R70" s="286">
        <v>0</v>
      </c>
      <c r="S70" s="286">
        <v>0</v>
      </c>
      <c r="T70" s="286">
        <v>0</v>
      </c>
      <c r="U70" s="286">
        <v>0</v>
      </c>
      <c r="V70" s="286">
        <v>0</v>
      </c>
      <c r="W70" s="286">
        <v>0</v>
      </c>
      <c r="X70" s="286">
        <v>0</v>
      </c>
      <c r="Y70" s="286">
        <v>0</v>
      </c>
      <c r="Z70" s="286">
        <v>0</v>
      </c>
      <c r="AA70" s="286">
        <v>0</v>
      </c>
      <c r="AB70" s="286">
        <v>0</v>
      </c>
      <c r="AC70" s="286">
        <v>0</v>
      </c>
      <c r="AD70" s="286">
        <v>0</v>
      </c>
      <c r="AE70" s="286">
        <v>0</v>
      </c>
      <c r="AF70" s="287"/>
      <c r="AG70" s="287"/>
      <c r="AH70" s="287"/>
      <c r="AI70" s="288"/>
    </row>
    <row r="71" spans="1:35" ht="66" customHeight="1">
      <c r="A71" s="289" t="s">
        <v>25</v>
      </c>
      <c r="B71" s="290" t="s">
        <v>26</v>
      </c>
      <c r="C71" s="290" t="s">
        <v>27</v>
      </c>
      <c r="D71" s="290" t="s">
        <v>28</v>
      </c>
      <c r="E71" s="290" t="s">
        <v>29</v>
      </c>
      <c r="F71" s="290" t="s">
        <v>30</v>
      </c>
      <c r="G71" s="290" t="s">
        <v>31</v>
      </c>
      <c r="H71" s="290" t="s">
        <v>32</v>
      </c>
      <c r="I71" s="291"/>
      <c r="J71" s="291"/>
      <c r="K71" s="291"/>
      <c r="L71" s="291"/>
      <c r="M71" s="291"/>
      <c r="N71" s="292">
        <v>0</v>
      </c>
      <c r="O71" s="293">
        <v>0</v>
      </c>
      <c r="P71" s="292">
        <v>0</v>
      </c>
      <c r="Q71" s="293">
        <v>0</v>
      </c>
      <c r="R71" s="292">
        <v>0</v>
      </c>
      <c r="S71" s="293">
        <v>0</v>
      </c>
      <c r="T71" s="292">
        <v>0</v>
      </c>
      <c r="U71" s="293">
        <v>0</v>
      </c>
      <c r="V71" s="292">
        <v>0</v>
      </c>
      <c r="W71" s="293">
        <v>0</v>
      </c>
      <c r="X71" s="292">
        <v>0</v>
      </c>
      <c r="Y71" s="293">
        <v>0</v>
      </c>
      <c r="Z71" s="292">
        <v>0</v>
      </c>
      <c r="AA71" s="293">
        <v>0</v>
      </c>
      <c r="AB71" s="292">
        <v>0</v>
      </c>
      <c r="AC71" s="293">
        <v>0</v>
      </c>
      <c r="AD71" s="292">
        <v>0</v>
      </c>
      <c r="AE71" s="293">
        <v>0</v>
      </c>
      <c r="AF71" s="294"/>
      <c r="AG71" s="295"/>
      <c r="AH71" s="295"/>
      <c r="AI71" s="296"/>
    </row>
    <row r="72" spans="1:35" ht="82.5">
      <c r="A72" s="297" t="s">
        <v>630</v>
      </c>
      <c r="B72" s="297"/>
      <c r="C72" s="297" t="s">
        <v>553</v>
      </c>
      <c r="D72" s="297" t="s">
        <v>63</v>
      </c>
      <c r="E72" s="327">
        <v>0</v>
      </c>
      <c r="F72" s="297">
        <v>1</v>
      </c>
      <c r="G72" s="333">
        <v>0.9</v>
      </c>
      <c r="H72" s="297" t="s">
        <v>92</v>
      </c>
      <c r="I72" s="297">
        <v>0</v>
      </c>
      <c r="J72" s="297">
        <v>1</v>
      </c>
      <c r="K72" s="297">
        <v>1</v>
      </c>
      <c r="L72" s="297">
        <v>0</v>
      </c>
      <c r="M72" s="297">
        <v>1</v>
      </c>
      <c r="N72" s="336">
        <v>20000000</v>
      </c>
      <c r="O72" s="336">
        <v>20000000</v>
      </c>
      <c r="P72" s="347"/>
      <c r="Q72" s="347"/>
      <c r="R72" s="347"/>
      <c r="S72" s="347"/>
      <c r="T72" s="347"/>
      <c r="U72" s="347"/>
      <c r="V72" s="347"/>
      <c r="W72" s="347"/>
      <c r="X72" s="347"/>
      <c r="Y72" s="347"/>
      <c r="Z72" s="347"/>
      <c r="AA72" s="347"/>
      <c r="AB72" s="347"/>
      <c r="AC72" s="347"/>
      <c r="AD72" s="336">
        <v>20000000</v>
      </c>
      <c r="AE72" s="336">
        <v>20000000</v>
      </c>
      <c r="AF72" s="331" t="s">
        <v>631</v>
      </c>
      <c r="AG72" s="331"/>
      <c r="AH72" s="1130" t="s">
        <v>555</v>
      </c>
      <c r="AI72" s="1130" t="s">
        <v>386</v>
      </c>
    </row>
    <row r="73" spans="1:35" ht="96" customHeight="1">
      <c r="A73" s="1098" t="s">
        <v>632</v>
      </c>
      <c r="B73" s="1098"/>
      <c r="C73" s="297" t="s">
        <v>633</v>
      </c>
      <c r="D73" s="297" t="s">
        <v>63</v>
      </c>
      <c r="E73" s="327">
        <v>0</v>
      </c>
      <c r="F73" s="297">
        <v>1</v>
      </c>
      <c r="G73" s="1128">
        <v>0.9</v>
      </c>
      <c r="H73" s="328" t="s">
        <v>65</v>
      </c>
      <c r="I73" s="297">
        <v>0</v>
      </c>
      <c r="J73" s="297">
        <v>4</v>
      </c>
      <c r="K73" s="297">
        <v>1</v>
      </c>
      <c r="L73" s="297">
        <v>0</v>
      </c>
      <c r="M73" s="297">
        <v>1</v>
      </c>
      <c r="N73" s="336">
        <v>10000000</v>
      </c>
      <c r="O73" s="336">
        <v>9570000</v>
      </c>
      <c r="P73" s="347"/>
      <c r="Q73" s="347"/>
      <c r="R73" s="347"/>
      <c r="S73" s="347"/>
      <c r="T73" s="347"/>
      <c r="U73" s="347"/>
      <c r="V73" s="347"/>
      <c r="W73" s="347"/>
      <c r="X73" s="347"/>
      <c r="Y73" s="347"/>
      <c r="Z73" s="347"/>
      <c r="AA73" s="347"/>
      <c r="AB73" s="347"/>
      <c r="AC73" s="347"/>
      <c r="AD73" s="336">
        <v>10000000</v>
      </c>
      <c r="AE73" s="336">
        <v>9570000</v>
      </c>
      <c r="AF73" s="1129" t="s">
        <v>631</v>
      </c>
      <c r="AG73" s="1129"/>
      <c r="AH73" s="1131"/>
      <c r="AI73" s="1131"/>
    </row>
    <row r="74" spans="1:35" ht="81.75" customHeight="1">
      <c r="A74" s="1098"/>
      <c r="B74" s="1098"/>
      <c r="C74" s="297" t="s">
        <v>634</v>
      </c>
      <c r="D74" s="297" t="s">
        <v>635</v>
      </c>
      <c r="E74" s="327">
        <v>1</v>
      </c>
      <c r="F74" s="297">
        <v>0</v>
      </c>
      <c r="G74" s="1098"/>
      <c r="H74" s="328" t="s">
        <v>636</v>
      </c>
      <c r="I74" s="297">
        <v>0</v>
      </c>
      <c r="J74" s="297">
        <v>1</v>
      </c>
      <c r="K74" s="297">
        <v>1</v>
      </c>
      <c r="L74" s="297">
        <v>1</v>
      </c>
      <c r="M74" s="297">
        <v>0</v>
      </c>
      <c r="N74" s="297">
        <v>0</v>
      </c>
      <c r="O74" s="297">
        <v>0</v>
      </c>
      <c r="P74" s="347"/>
      <c r="Q74" s="347"/>
      <c r="R74" s="347"/>
      <c r="S74" s="347"/>
      <c r="T74" s="347"/>
      <c r="U74" s="347"/>
      <c r="V74" s="347"/>
      <c r="W74" s="347"/>
      <c r="X74" s="347"/>
      <c r="Y74" s="347"/>
      <c r="Z74" s="347"/>
      <c r="AA74" s="347"/>
      <c r="AB74" s="347"/>
      <c r="AC74" s="347"/>
      <c r="AD74" s="297">
        <v>0</v>
      </c>
      <c r="AE74" s="297">
        <v>0</v>
      </c>
      <c r="AF74" s="1129"/>
      <c r="AG74" s="1129"/>
      <c r="AH74" s="1132"/>
      <c r="AI74" s="1132"/>
    </row>
    <row r="75" spans="1:35" ht="30" customHeight="1">
      <c r="A75" s="1039" t="s">
        <v>35</v>
      </c>
      <c r="B75" s="1039"/>
      <c r="C75" s="1039"/>
      <c r="D75" s="1039"/>
      <c r="E75" s="1039"/>
      <c r="F75" s="1039"/>
      <c r="G75" s="1039"/>
      <c r="H75" s="1039"/>
      <c r="I75" s="1039"/>
      <c r="J75" s="1039"/>
      <c r="K75" s="1039"/>
      <c r="L75" s="1039"/>
      <c r="M75" s="1039"/>
      <c r="N75" s="1039"/>
      <c r="O75" s="1039"/>
      <c r="P75" s="1039"/>
      <c r="Q75" s="1039"/>
      <c r="R75" s="1039"/>
      <c r="S75" s="1039"/>
      <c r="T75" s="1039"/>
      <c r="U75" s="1039"/>
      <c r="V75" s="1039"/>
      <c r="W75" s="1039"/>
      <c r="X75" s="1039"/>
      <c r="Y75" s="1039"/>
      <c r="Z75" s="1039"/>
      <c r="AA75" s="1039"/>
      <c r="AB75" s="1039"/>
      <c r="AC75" s="1039"/>
      <c r="AD75" s="1039"/>
      <c r="AE75" s="1039"/>
      <c r="AF75" s="1039"/>
      <c r="AG75" s="1039"/>
      <c r="AH75" s="1039"/>
      <c r="AI75" s="1039"/>
    </row>
    <row r="76" spans="1:35" ht="27" customHeight="1">
      <c r="A76" s="1039" t="s">
        <v>74</v>
      </c>
      <c r="B76" s="1039"/>
      <c r="C76" s="1039"/>
      <c r="D76" s="1039"/>
      <c r="E76" s="1039"/>
      <c r="F76" s="1039"/>
      <c r="G76" s="1039"/>
      <c r="H76" s="1039"/>
      <c r="I76" s="1039"/>
      <c r="J76" s="1039"/>
      <c r="K76" s="1039"/>
      <c r="L76" s="1039"/>
      <c r="M76" s="1039"/>
      <c r="N76" s="1039"/>
      <c r="O76" s="1039"/>
      <c r="P76" s="1039"/>
      <c r="Q76" s="1039"/>
      <c r="R76" s="1039"/>
      <c r="S76" s="1039"/>
      <c r="T76" s="1112"/>
      <c r="U76" s="1112"/>
      <c r="V76" s="1112"/>
      <c r="W76" s="1112"/>
      <c r="X76" s="1112"/>
      <c r="Y76" s="1112"/>
      <c r="Z76" s="1112"/>
      <c r="AA76" s="1112"/>
      <c r="AB76" s="1112"/>
      <c r="AC76" s="1112"/>
      <c r="AD76" s="1112"/>
      <c r="AE76" s="1112"/>
      <c r="AF76" s="1112"/>
      <c r="AG76" s="1112"/>
      <c r="AH76" s="1112"/>
      <c r="AI76" s="1112"/>
    </row>
    <row r="77" spans="1:35" ht="48.75" customHeight="1">
      <c r="A77" s="1113" t="s">
        <v>36</v>
      </c>
      <c r="B77" s="1113"/>
      <c r="C77" s="1113"/>
      <c r="D77" s="1113"/>
      <c r="E77" s="1113"/>
      <c r="F77" s="1113"/>
      <c r="G77" s="1113"/>
      <c r="H77" s="1114" t="s">
        <v>292</v>
      </c>
      <c r="I77" s="1114"/>
      <c r="J77" s="1114"/>
      <c r="K77" s="1114"/>
      <c r="L77" s="1114"/>
      <c r="M77" s="1114"/>
      <c r="N77" s="1114"/>
      <c r="O77" s="1114"/>
      <c r="P77" s="1114"/>
      <c r="Q77" s="1114"/>
      <c r="R77" s="1114"/>
      <c r="S77" s="1114"/>
      <c r="T77" s="1114" t="s">
        <v>383</v>
      </c>
      <c r="U77" s="1114"/>
      <c r="V77" s="1114"/>
      <c r="W77" s="1114"/>
      <c r="X77" s="1114"/>
      <c r="Y77" s="1114"/>
      <c r="Z77" s="1114"/>
      <c r="AA77" s="1114"/>
      <c r="AB77" s="1114"/>
      <c r="AC77" s="1114"/>
      <c r="AD77" s="1114"/>
      <c r="AE77" s="1114"/>
      <c r="AF77" s="1114"/>
      <c r="AG77" s="1114"/>
      <c r="AH77" s="1114"/>
      <c r="AI77" s="1114"/>
    </row>
    <row r="78" spans="1:35" ht="64.5" customHeight="1">
      <c r="A78" s="1115" t="s">
        <v>637</v>
      </c>
      <c r="B78" s="1115"/>
      <c r="C78" s="1115"/>
      <c r="D78" s="1115"/>
      <c r="E78" s="1113" t="s">
        <v>638</v>
      </c>
      <c r="F78" s="1113"/>
      <c r="G78" s="1113"/>
      <c r="H78" s="1113"/>
      <c r="I78" s="1113"/>
      <c r="J78" s="1113"/>
      <c r="K78" s="1113"/>
      <c r="L78" s="1113"/>
      <c r="M78" s="1113"/>
      <c r="N78" s="1116" t="s">
        <v>0</v>
      </c>
      <c r="O78" s="1116"/>
      <c r="P78" s="1116"/>
      <c r="Q78" s="1116"/>
      <c r="R78" s="1116"/>
      <c r="S78" s="1116"/>
      <c r="T78" s="1116"/>
      <c r="U78" s="1116"/>
      <c r="V78" s="1116"/>
      <c r="W78" s="1116"/>
      <c r="X78" s="1116"/>
      <c r="Y78" s="1116"/>
      <c r="Z78" s="1116"/>
      <c r="AA78" s="1116"/>
      <c r="AB78" s="1116"/>
      <c r="AC78" s="1116"/>
      <c r="AD78" s="1116"/>
      <c r="AE78" s="1116"/>
      <c r="AF78" s="1117" t="s">
        <v>1</v>
      </c>
      <c r="AG78" s="1117"/>
      <c r="AH78" s="1117"/>
      <c r="AI78" s="1117"/>
    </row>
    <row r="79" spans="1:35" ht="94.5" customHeight="1">
      <c r="A79" s="1106" t="s">
        <v>2</v>
      </c>
      <c r="B79" s="1107" t="s">
        <v>3</v>
      </c>
      <c r="C79" s="1107"/>
      <c r="D79" s="1107"/>
      <c r="E79" s="1107"/>
      <c r="F79" s="1107"/>
      <c r="G79" s="1107"/>
      <c r="H79" s="1108" t="s">
        <v>4</v>
      </c>
      <c r="I79" s="1109" t="s">
        <v>5</v>
      </c>
      <c r="J79" s="1109" t="s">
        <v>6</v>
      </c>
      <c r="K79" s="1110" t="s">
        <v>37</v>
      </c>
      <c r="L79" s="1105" t="s">
        <v>7</v>
      </c>
      <c r="M79" s="1105" t="s">
        <v>8</v>
      </c>
      <c r="N79" s="1103" t="s">
        <v>9</v>
      </c>
      <c r="O79" s="1103"/>
      <c r="P79" s="1103" t="s">
        <v>10</v>
      </c>
      <c r="Q79" s="1103"/>
      <c r="R79" s="1103" t="s">
        <v>11</v>
      </c>
      <c r="S79" s="1103"/>
      <c r="T79" s="1103" t="s">
        <v>12</v>
      </c>
      <c r="U79" s="1103"/>
      <c r="V79" s="1103" t="s">
        <v>13</v>
      </c>
      <c r="W79" s="1103"/>
      <c r="X79" s="1103" t="s">
        <v>14</v>
      </c>
      <c r="Y79" s="1103"/>
      <c r="Z79" s="1103" t="s">
        <v>15</v>
      </c>
      <c r="AA79" s="1103"/>
      <c r="AB79" s="1103" t="s">
        <v>16</v>
      </c>
      <c r="AC79" s="1103"/>
      <c r="AD79" s="1103" t="s">
        <v>17</v>
      </c>
      <c r="AE79" s="1103"/>
      <c r="AF79" s="1104" t="s">
        <v>18</v>
      </c>
      <c r="AG79" s="1095" t="s">
        <v>19</v>
      </c>
      <c r="AH79" s="1096" t="s">
        <v>20</v>
      </c>
      <c r="AI79" s="1095" t="s">
        <v>21</v>
      </c>
    </row>
    <row r="80" spans="1:35" ht="94.5" customHeight="1">
      <c r="A80" s="1106"/>
      <c r="B80" s="1107"/>
      <c r="C80" s="1107"/>
      <c r="D80" s="1107"/>
      <c r="E80" s="1107"/>
      <c r="F80" s="1107"/>
      <c r="G80" s="1107"/>
      <c r="H80" s="1108"/>
      <c r="I80" s="1109" t="s">
        <v>5</v>
      </c>
      <c r="J80" s="1109"/>
      <c r="K80" s="1110"/>
      <c r="L80" s="1105"/>
      <c r="M80" s="1105"/>
      <c r="N80" s="280" t="s">
        <v>22</v>
      </c>
      <c r="O80" s="281" t="s">
        <v>23</v>
      </c>
      <c r="P80" s="280" t="s">
        <v>22</v>
      </c>
      <c r="Q80" s="281" t="s">
        <v>23</v>
      </c>
      <c r="R80" s="280" t="s">
        <v>22</v>
      </c>
      <c r="S80" s="281" t="s">
        <v>23</v>
      </c>
      <c r="T80" s="280" t="s">
        <v>22</v>
      </c>
      <c r="U80" s="281" t="s">
        <v>23</v>
      </c>
      <c r="V80" s="280" t="s">
        <v>22</v>
      </c>
      <c r="W80" s="281" t="s">
        <v>23</v>
      </c>
      <c r="X80" s="280" t="s">
        <v>22</v>
      </c>
      <c r="Y80" s="281" t="s">
        <v>23</v>
      </c>
      <c r="Z80" s="280" t="s">
        <v>22</v>
      </c>
      <c r="AA80" s="281" t="s">
        <v>24</v>
      </c>
      <c r="AB80" s="280" t="s">
        <v>22</v>
      </c>
      <c r="AC80" s="281" t="s">
        <v>24</v>
      </c>
      <c r="AD80" s="280" t="s">
        <v>22</v>
      </c>
      <c r="AE80" s="281" t="s">
        <v>24</v>
      </c>
      <c r="AF80" s="1104"/>
      <c r="AG80" s="1095"/>
      <c r="AH80" s="1096"/>
      <c r="AI80" s="1095"/>
    </row>
    <row r="81" spans="1:35" ht="33" customHeight="1">
      <c r="A81" s="282"/>
      <c r="B81" s="1097"/>
      <c r="C81" s="1097"/>
      <c r="D81" s="1097"/>
      <c r="E81" s="1097"/>
      <c r="F81" s="1097"/>
      <c r="G81" s="1097"/>
      <c r="H81" s="283"/>
      <c r="I81" s="283"/>
      <c r="J81" s="283"/>
      <c r="K81" s="284"/>
      <c r="L81" s="285"/>
      <c r="M81" s="285"/>
      <c r="N81" s="286">
        <v>0</v>
      </c>
      <c r="O81" s="286">
        <v>0</v>
      </c>
      <c r="P81" s="286">
        <v>0</v>
      </c>
      <c r="Q81" s="286">
        <v>0</v>
      </c>
      <c r="R81" s="286">
        <v>0</v>
      </c>
      <c r="S81" s="286">
        <v>0</v>
      </c>
      <c r="T81" s="286">
        <v>0</v>
      </c>
      <c r="U81" s="286">
        <v>0</v>
      </c>
      <c r="V81" s="286">
        <v>0</v>
      </c>
      <c r="W81" s="286">
        <v>0</v>
      </c>
      <c r="X81" s="286">
        <v>0</v>
      </c>
      <c r="Y81" s="286">
        <v>0</v>
      </c>
      <c r="Z81" s="286">
        <v>0</v>
      </c>
      <c r="AA81" s="286">
        <v>0</v>
      </c>
      <c r="AB81" s="286">
        <v>0</v>
      </c>
      <c r="AC81" s="286">
        <v>0</v>
      </c>
      <c r="AD81" s="286">
        <v>0</v>
      </c>
      <c r="AE81" s="286">
        <v>0</v>
      </c>
      <c r="AF81" s="287"/>
      <c r="AG81" s="287"/>
      <c r="AH81" s="287"/>
      <c r="AI81" s="288"/>
    </row>
    <row r="82" spans="1:35" ht="61.5" customHeight="1">
      <c r="A82" s="289" t="s">
        <v>25</v>
      </c>
      <c r="B82" s="290" t="s">
        <v>26</v>
      </c>
      <c r="C82" s="290" t="s">
        <v>27</v>
      </c>
      <c r="D82" s="290" t="s">
        <v>28</v>
      </c>
      <c r="E82" s="290" t="s">
        <v>29</v>
      </c>
      <c r="F82" s="290" t="s">
        <v>30</v>
      </c>
      <c r="G82" s="290" t="s">
        <v>31</v>
      </c>
      <c r="H82" s="290" t="s">
        <v>32</v>
      </c>
      <c r="I82" s="291"/>
      <c r="J82" s="291"/>
      <c r="K82" s="291"/>
      <c r="L82" s="291"/>
      <c r="M82" s="291"/>
      <c r="N82" s="292">
        <v>0</v>
      </c>
      <c r="O82" s="293">
        <v>0</v>
      </c>
      <c r="P82" s="292">
        <v>0</v>
      </c>
      <c r="Q82" s="293">
        <v>0</v>
      </c>
      <c r="R82" s="292">
        <v>0</v>
      </c>
      <c r="S82" s="293">
        <v>0</v>
      </c>
      <c r="T82" s="292">
        <v>0</v>
      </c>
      <c r="U82" s="293">
        <v>0</v>
      </c>
      <c r="V82" s="292">
        <v>0</v>
      </c>
      <c r="W82" s="293">
        <v>0</v>
      </c>
      <c r="X82" s="292">
        <v>0</v>
      </c>
      <c r="Y82" s="293">
        <v>0</v>
      </c>
      <c r="Z82" s="292">
        <v>0</v>
      </c>
      <c r="AA82" s="293">
        <v>0</v>
      </c>
      <c r="AB82" s="292">
        <v>0</v>
      </c>
      <c r="AC82" s="293">
        <v>0</v>
      </c>
      <c r="AD82" s="292">
        <v>0</v>
      </c>
      <c r="AE82" s="293">
        <v>0</v>
      </c>
      <c r="AF82" s="294"/>
      <c r="AG82" s="295"/>
      <c r="AH82" s="295"/>
      <c r="AI82" s="296"/>
    </row>
    <row r="83" spans="1:35" ht="89.25">
      <c r="A83" s="297" t="s">
        <v>639</v>
      </c>
      <c r="B83" s="75"/>
      <c r="C83" s="297" t="s">
        <v>553</v>
      </c>
      <c r="D83" s="297" t="s">
        <v>63</v>
      </c>
      <c r="E83" s="298">
        <v>0</v>
      </c>
      <c r="F83" s="297">
        <v>1</v>
      </c>
      <c r="G83" s="322">
        <v>0.9</v>
      </c>
      <c r="H83" s="299" t="s">
        <v>65</v>
      </c>
      <c r="I83" s="75">
        <v>0</v>
      </c>
      <c r="J83" s="75">
        <v>1</v>
      </c>
      <c r="K83" s="75">
        <v>1</v>
      </c>
      <c r="L83" s="75">
        <v>0</v>
      </c>
      <c r="M83" s="75">
        <v>1</v>
      </c>
      <c r="N83" s="324">
        <v>20000000</v>
      </c>
      <c r="O83" s="324">
        <v>20000000</v>
      </c>
      <c r="P83" s="326"/>
      <c r="Q83" s="326"/>
      <c r="R83" s="326"/>
      <c r="S83" s="326"/>
      <c r="T83" s="326"/>
      <c r="U83" s="326"/>
      <c r="V83" s="326"/>
      <c r="W83" s="326"/>
      <c r="X83" s="326"/>
      <c r="Y83" s="326"/>
      <c r="Z83" s="326"/>
      <c r="AA83" s="326"/>
      <c r="AB83" s="326"/>
      <c r="AC83" s="326"/>
      <c r="AD83" s="324">
        <v>20000000</v>
      </c>
      <c r="AE83" s="324">
        <v>20000000</v>
      </c>
      <c r="AF83" s="301">
        <v>665</v>
      </c>
      <c r="AG83" s="302"/>
      <c r="AH83" s="1124" t="s">
        <v>555</v>
      </c>
      <c r="AI83" s="1126" t="s">
        <v>386</v>
      </c>
    </row>
    <row r="84" spans="1:35" ht="90" customHeight="1">
      <c r="A84" s="297" t="s">
        <v>640</v>
      </c>
      <c r="B84" s="75"/>
      <c r="C84" s="297" t="s">
        <v>641</v>
      </c>
      <c r="D84" s="297" t="s">
        <v>569</v>
      </c>
      <c r="E84" s="298">
        <v>1</v>
      </c>
      <c r="F84" s="297">
        <v>1</v>
      </c>
      <c r="G84" s="322">
        <v>1</v>
      </c>
      <c r="H84" s="299" t="s">
        <v>570</v>
      </c>
      <c r="I84" s="297">
        <v>1</v>
      </c>
      <c r="J84" s="297">
        <v>8</v>
      </c>
      <c r="K84" s="297">
        <v>2</v>
      </c>
      <c r="L84" s="297">
        <v>1</v>
      </c>
      <c r="M84" s="297">
        <v>1</v>
      </c>
      <c r="N84" s="348">
        <v>0</v>
      </c>
      <c r="O84" s="348">
        <v>0</v>
      </c>
      <c r="P84" s="312"/>
      <c r="Q84" s="312"/>
      <c r="R84" s="312"/>
      <c r="S84" s="312"/>
      <c r="T84" s="312"/>
      <c r="U84" s="312"/>
      <c r="V84" s="312"/>
      <c r="W84" s="312"/>
      <c r="X84" s="312"/>
      <c r="Y84" s="312"/>
      <c r="Z84" s="312"/>
      <c r="AA84" s="312"/>
      <c r="AB84" s="312"/>
      <c r="AC84" s="312"/>
      <c r="AD84" s="348">
        <v>0</v>
      </c>
      <c r="AE84" s="348">
        <v>0</v>
      </c>
      <c r="AF84" s="301"/>
      <c r="AG84" s="302"/>
      <c r="AH84" s="1125"/>
      <c r="AI84" s="1127"/>
    </row>
    <row r="85" spans="1:35" ht="80.25" customHeight="1">
      <c r="A85" s="1119" t="s">
        <v>642</v>
      </c>
      <c r="B85" s="1120"/>
      <c r="C85" s="297" t="s">
        <v>643</v>
      </c>
      <c r="D85" s="297" t="s">
        <v>644</v>
      </c>
      <c r="E85" s="304">
        <v>1</v>
      </c>
      <c r="F85" s="304">
        <v>0</v>
      </c>
      <c r="G85" s="1123">
        <v>1</v>
      </c>
      <c r="H85" s="348" t="s">
        <v>645</v>
      </c>
      <c r="I85" s="304">
        <v>0</v>
      </c>
      <c r="J85" s="304">
        <v>4</v>
      </c>
      <c r="K85" s="304">
        <v>1</v>
      </c>
      <c r="L85" s="304">
        <v>1</v>
      </c>
      <c r="M85" s="304">
        <v>0</v>
      </c>
      <c r="N85" s="324">
        <v>181199998</v>
      </c>
      <c r="O85" s="324">
        <v>181199998</v>
      </c>
      <c r="P85" s="324"/>
      <c r="Q85" s="308"/>
      <c r="R85" s="308"/>
      <c r="S85" s="308"/>
      <c r="T85" s="308"/>
      <c r="U85" s="308"/>
      <c r="V85" s="308"/>
      <c r="W85" s="308"/>
      <c r="X85" s="308"/>
      <c r="Y85" s="308"/>
      <c r="Z85" s="308"/>
      <c r="AA85" s="308"/>
      <c r="AB85" s="308"/>
      <c r="AC85" s="308"/>
      <c r="AD85" s="324">
        <v>181199998</v>
      </c>
      <c r="AE85" s="324">
        <v>181199998</v>
      </c>
      <c r="AF85" s="1122">
        <v>665</v>
      </c>
      <c r="AG85" s="1120"/>
      <c r="AH85" s="1102" t="s">
        <v>555</v>
      </c>
      <c r="AI85" s="1094" t="s">
        <v>386</v>
      </c>
    </row>
    <row r="86" spans="1:35" ht="95.25" customHeight="1">
      <c r="A86" s="1119"/>
      <c r="B86" s="1120"/>
      <c r="C86" s="297" t="s">
        <v>646</v>
      </c>
      <c r="D86" s="297" t="s">
        <v>63</v>
      </c>
      <c r="E86" s="304">
        <v>0</v>
      </c>
      <c r="F86" s="304">
        <v>1</v>
      </c>
      <c r="G86" s="1123"/>
      <c r="H86" s="348" t="s">
        <v>561</v>
      </c>
      <c r="I86" s="304">
        <v>0</v>
      </c>
      <c r="J86" s="304">
        <v>4</v>
      </c>
      <c r="K86" s="304">
        <v>1</v>
      </c>
      <c r="L86" s="304">
        <v>0</v>
      </c>
      <c r="M86" s="304">
        <v>1</v>
      </c>
      <c r="N86" s="324">
        <v>14268000</v>
      </c>
      <c r="O86" s="324">
        <v>14268000</v>
      </c>
      <c r="P86" s="324"/>
      <c r="Q86" s="308"/>
      <c r="R86" s="308"/>
      <c r="S86" s="308"/>
      <c r="T86" s="308"/>
      <c r="U86" s="308"/>
      <c r="V86" s="308"/>
      <c r="W86" s="308"/>
      <c r="X86" s="308"/>
      <c r="Y86" s="308"/>
      <c r="Z86" s="308"/>
      <c r="AA86" s="308"/>
      <c r="AB86" s="308"/>
      <c r="AC86" s="308"/>
      <c r="AD86" s="324">
        <v>14268000</v>
      </c>
      <c r="AE86" s="324">
        <v>14268000</v>
      </c>
      <c r="AF86" s="1122"/>
      <c r="AG86" s="1120"/>
      <c r="AH86" s="1102"/>
      <c r="AI86" s="1094"/>
    </row>
    <row r="87" spans="1:35" ht="51">
      <c r="A87" s="1119"/>
      <c r="B87" s="1120"/>
      <c r="C87" s="297" t="s">
        <v>647</v>
      </c>
      <c r="D87" s="297" t="s">
        <v>602</v>
      </c>
      <c r="E87" s="304">
        <v>0</v>
      </c>
      <c r="F87" s="304">
        <v>1</v>
      </c>
      <c r="G87" s="1123"/>
      <c r="H87" s="348" t="s">
        <v>648</v>
      </c>
      <c r="I87" s="304">
        <v>0</v>
      </c>
      <c r="J87" s="304">
        <v>4</v>
      </c>
      <c r="K87" s="304">
        <v>1</v>
      </c>
      <c r="L87" s="304">
        <v>0</v>
      </c>
      <c r="M87" s="304">
        <v>1</v>
      </c>
      <c r="N87" s="324">
        <v>40232000</v>
      </c>
      <c r="O87" s="324">
        <v>40232000</v>
      </c>
      <c r="P87" s="324"/>
      <c r="Q87" s="308"/>
      <c r="R87" s="308"/>
      <c r="S87" s="308"/>
      <c r="T87" s="308"/>
      <c r="U87" s="308"/>
      <c r="V87" s="308"/>
      <c r="W87" s="308"/>
      <c r="X87" s="308"/>
      <c r="Y87" s="308"/>
      <c r="Z87" s="308"/>
      <c r="AA87" s="308"/>
      <c r="AB87" s="308"/>
      <c r="AC87" s="308"/>
      <c r="AD87" s="324">
        <v>40232000</v>
      </c>
      <c r="AE87" s="324">
        <v>40232000</v>
      </c>
      <c r="AF87" s="1122"/>
      <c r="AG87" s="1120"/>
      <c r="AH87" s="1102"/>
      <c r="AI87" s="1094"/>
    </row>
    <row r="88" spans="1:35" ht="76.5">
      <c r="A88" s="1119"/>
      <c r="B88" s="1120"/>
      <c r="C88" s="297" t="s">
        <v>649</v>
      </c>
      <c r="D88" s="297" t="s">
        <v>63</v>
      </c>
      <c r="E88" s="304">
        <v>0</v>
      </c>
      <c r="F88" s="304">
        <v>1</v>
      </c>
      <c r="G88" s="1123"/>
      <c r="H88" s="348" t="s">
        <v>561</v>
      </c>
      <c r="I88" s="304">
        <v>0</v>
      </c>
      <c r="J88" s="304">
        <v>4</v>
      </c>
      <c r="K88" s="304">
        <v>1</v>
      </c>
      <c r="L88" s="304">
        <v>0</v>
      </c>
      <c r="M88" s="304">
        <v>1</v>
      </c>
      <c r="N88" s="324">
        <v>34733413</v>
      </c>
      <c r="O88" s="324">
        <v>34733413</v>
      </c>
      <c r="P88" s="324"/>
      <c r="Q88" s="308"/>
      <c r="R88" s="308"/>
      <c r="S88" s="308"/>
      <c r="T88" s="308"/>
      <c r="U88" s="308"/>
      <c r="V88" s="308"/>
      <c r="W88" s="308"/>
      <c r="X88" s="308"/>
      <c r="Y88" s="308"/>
      <c r="Z88" s="308"/>
      <c r="AA88" s="308"/>
      <c r="AB88" s="308"/>
      <c r="AC88" s="308"/>
      <c r="AD88" s="324">
        <v>34733413</v>
      </c>
      <c r="AE88" s="324">
        <v>34733413</v>
      </c>
      <c r="AF88" s="1122"/>
      <c r="AG88" s="1120"/>
      <c r="AH88" s="1102"/>
      <c r="AI88" s="1094"/>
    </row>
    <row r="89" spans="1:35" ht="71.25" customHeight="1">
      <c r="A89" s="1119"/>
      <c r="B89" s="1120"/>
      <c r="C89" s="297" t="s">
        <v>650</v>
      </c>
      <c r="D89" s="297" t="s">
        <v>651</v>
      </c>
      <c r="E89" s="304">
        <v>0</v>
      </c>
      <c r="F89" s="304">
        <v>1</v>
      </c>
      <c r="G89" s="1123"/>
      <c r="H89" s="348" t="s">
        <v>652</v>
      </c>
      <c r="I89" s="304">
        <v>0</v>
      </c>
      <c r="J89" s="304">
        <v>1</v>
      </c>
      <c r="K89" s="304">
        <v>1</v>
      </c>
      <c r="L89" s="304">
        <v>0</v>
      </c>
      <c r="M89" s="304">
        <v>1</v>
      </c>
      <c r="N89" s="308">
        <v>220000000</v>
      </c>
      <c r="O89" s="308">
        <v>196632000</v>
      </c>
      <c r="P89" s="324"/>
      <c r="Q89" s="308"/>
      <c r="R89" s="308"/>
      <c r="S89" s="308"/>
      <c r="T89" s="308"/>
      <c r="U89" s="308"/>
      <c r="V89" s="308"/>
      <c r="W89" s="308"/>
      <c r="X89" s="308"/>
      <c r="Y89" s="308"/>
      <c r="Z89" s="308"/>
      <c r="AA89" s="308"/>
      <c r="AB89" s="308"/>
      <c r="AC89" s="308"/>
      <c r="AD89" s="308">
        <v>220000000</v>
      </c>
      <c r="AE89" s="308">
        <v>196632000</v>
      </c>
      <c r="AF89" s="1122"/>
      <c r="AG89" s="1120"/>
      <c r="AH89" s="1102"/>
      <c r="AI89" s="1094"/>
    </row>
    <row r="90" spans="1:35" ht="51">
      <c r="A90" s="1119" t="s">
        <v>653</v>
      </c>
      <c r="B90" s="1120"/>
      <c r="C90" s="297" t="s">
        <v>654</v>
      </c>
      <c r="D90" s="297" t="s">
        <v>655</v>
      </c>
      <c r="E90" s="304">
        <v>1</v>
      </c>
      <c r="F90" s="304">
        <v>0</v>
      </c>
      <c r="G90" s="1121">
        <v>1</v>
      </c>
      <c r="H90" s="349" t="s">
        <v>656</v>
      </c>
      <c r="I90" s="304">
        <v>0</v>
      </c>
      <c r="J90" s="304">
        <v>1</v>
      </c>
      <c r="K90" s="304">
        <v>1</v>
      </c>
      <c r="L90" s="304">
        <v>1</v>
      </c>
      <c r="M90" s="304">
        <v>0</v>
      </c>
      <c r="N90" s="304">
        <v>0</v>
      </c>
      <c r="O90" s="304">
        <v>0</v>
      </c>
      <c r="P90" s="308"/>
      <c r="Q90" s="308"/>
      <c r="R90" s="308"/>
      <c r="S90" s="308"/>
      <c r="T90" s="308"/>
      <c r="U90" s="308"/>
      <c r="V90" s="308"/>
      <c r="W90" s="308"/>
      <c r="X90" s="308"/>
      <c r="Y90" s="308"/>
      <c r="Z90" s="308"/>
      <c r="AA90" s="308"/>
      <c r="AB90" s="308"/>
      <c r="AC90" s="308"/>
      <c r="AD90" s="308"/>
      <c r="AE90" s="308"/>
      <c r="AF90" s="1122">
        <v>665</v>
      </c>
      <c r="AG90" s="1120"/>
      <c r="AH90" s="1102" t="s">
        <v>555</v>
      </c>
      <c r="AI90" s="1094" t="s">
        <v>386</v>
      </c>
    </row>
    <row r="91" spans="1:35" ht="38.25">
      <c r="A91" s="1119"/>
      <c r="B91" s="1120"/>
      <c r="C91" s="297" t="s">
        <v>657</v>
      </c>
      <c r="D91" s="297" t="s">
        <v>658</v>
      </c>
      <c r="E91" s="304">
        <v>1</v>
      </c>
      <c r="F91" s="304">
        <v>0</v>
      </c>
      <c r="G91" s="1121"/>
      <c r="H91" s="349" t="s">
        <v>659</v>
      </c>
      <c r="I91" s="304">
        <v>0</v>
      </c>
      <c r="J91" s="304">
        <v>1</v>
      </c>
      <c r="K91" s="304">
        <v>1</v>
      </c>
      <c r="L91" s="304">
        <v>1</v>
      </c>
      <c r="M91" s="304">
        <v>0</v>
      </c>
      <c r="N91" s="304">
        <v>0</v>
      </c>
      <c r="O91" s="304">
        <v>0</v>
      </c>
      <c r="P91" s="308"/>
      <c r="Q91" s="308"/>
      <c r="R91" s="308"/>
      <c r="S91" s="308"/>
      <c r="T91" s="308"/>
      <c r="U91" s="308"/>
      <c r="V91" s="308"/>
      <c r="W91" s="308"/>
      <c r="X91" s="308"/>
      <c r="Y91" s="308"/>
      <c r="Z91" s="308"/>
      <c r="AA91" s="308"/>
      <c r="AB91" s="308"/>
      <c r="AC91" s="308"/>
      <c r="AD91" s="308"/>
      <c r="AE91" s="308"/>
      <c r="AF91" s="1122"/>
      <c r="AG91" s="1120"/>
      <c r="AH91" s="1102"/>
      <c r="AI91" s="1094"/>
    </row>
    <row r="92" spans="1:35" ht="76.5">
      <c r="A92" s="1119"/>
      <c r="B92" s="1120"/>
      <c r="C92" s="297" t="s">
        <v>660</v>
      </c>
      <c r="D92" s="297" t="s">
        <v>63</v>
      </c>
      <c r="E92" s="304">
        <v>1</v>
      </c>
      <c r="F92" s="304">
        <v>0</v>
      </c>
      <c r="G92" s="1121"/>
      <c r="H92" s="349" t="s">
        <v>661</v>
      </c>
      <c r="I92" s="304">
        <v>0</v>
      </c>
      <c r="J92" s="304">
        <v>2</v>
      </c>
      <c r="K92" s="304">
        <v>1</v>
      </c>
      <c r="L92" s="304">
        <v>1</v>
      </c>
      <c r="M92" s="304">
        <v>0</v>
      </c>
      <c r="N92" s="324">
        <v>4090000</v>
      </c>
      <c r="O92" s="324">
        <v>4090000</v>
      </c>
      <c r="P92" s="308"/>
      <c r="Q92" s="308"/>
      <c r="R92" s="308"/>
      <c r="S92" s="308"/>
      <c r="T92" s="308"/>
      <c r="U92" s="308"/>
      <c r="V92" s="308"/>
      <c r="W92" s="308"/>
      <c r="X92" s="308"/>
      <c r="Y92" s="308"/>
      <c r="Z92" s="308"/>
      <c r="AA92" s="308"/>
      <c r="AB92" s="308"/>
      <c r="AC92" s="308"/>
      <c r="AD92" s="308"/>
      <c r="AE92" s="308"/>
      <c r="AF92" s="1122"/>
      <c r="AG92" s="1120"/>
      <c r="AH92" s="1102"/>
      <c r="AI92" s="1094"/>
    </row>
    <row r="93" spans="1:35" ht="24" customHeight="1">
      <c r="A93" s="1039" t="s">
        <v>35</v>
      </c>
      <c r="B93" s="1039"/>
      <c r="C93" s="1039"/>
      <c r="D93" s="1039"/>
      <c r="E93" s="1039"/>
      <c r="F93" s="1039"/>
      <c r="G93" s="1039"/>
      <c r="H93" s="1039"/>
      <c r="I93" s="1039"/>
      <c r="J93" s="1039"/>
      <c r="K93" s="1039"/>
      <c r="L93" s="1039"/>
      <c r="M93" s="1039"/>
      <c r="N93" s="1039"/>
      <c r="O93" s="1039"/>
      <c r="P93" s="1039"/>
      <c r="Q93" s="1039"/>
      <c r="R93" s="1039"/>
      <c r="S93" s="1039"/>
      <c r="T93" s="1039"/>
      <c r="U93" s="1039"/>
      <c r="V93" s="1039"/>
      <c r="W93" s="1039"/>
      <c r="X93" s="1039"/>
      <c r="Y93" s="1039"/>
      <c r="Z93" s="1039"/>
      <c r="AA93" s="1039"/>
      <c r="AB93" s="1039"/>
      <c r="AC93" s="1039"/>
      <c r="AD93" s="1039"/>
      <c r="AE93" s="1039"/>
      <c r="AF93" s="1039"/>
      <c r="AG93" s="1039"/>
      <c r="AH93" s="1039"/>
      <c r="AI93" s="1039"/>
    </row>
    <row r="94" spans="1:35" ht="30.75" customHeight="1">
      <c r="A94" s="1039" t="s">
        <v>70</v>
      </c>
      <c r="B94" s="1039"/>
      <c r="C94" s="1039"/>
      <c r="D94" s="1039"/>
      <c r="E94" s="1039"/>
      <c r="F94" s="1039"/>
      <c r="G94" s="1039"/>
      <c r="H94" s="1039"/>
      <c r="I94" s="1039"/>
      <c r="J94" s="1039"/>
      <c r="K94" s="1039"/>
      <c r="L94" s="1039"/>
      <c r="M94" s="1039"/>
      <c r="N94" s="1039"/>
      <c r="O94" s="1039"/>
      <c r="P94" s="1039"/>
      <c r="Q94" s="1039"/>
      <c r="R94" s="1039"/>
      <c r="S94" s="1039"/>
      <c r="T94" s="1112"/>
      <c r="U94" s="1112"/>
      <c r="V94" s="1112"/>
      <c r="W94" s="1112"/>
      <c r="X94" s="1112"/>
      <c r="Y94" s="1112"/>
      <c r="Z94" s="1112"/>
      <c r="AA94" s="1112"/>
      <c r="AB94" s="1112"/>
      <c r="AC94" s="1112"/>
      <c r="AD94" s="1112"/>
      <c r="AE94" s="1112"/>
      <c r="AF94" s="1112"/>
      <c r="AG94" s="1112"/>
      <c r="AH94" s="1112"/>
      <c r="AI94" s="1112"/>
    </row>
    <row r="95" spans="1:35" ht="57.75" customHeight="1">
      <c r="A95" s="1113" t="s">
        <v>36</v>
      </c>
      <c r="B95" s="1113"/>
      <c r="C95" s="1113"/>
      <c r="D95" s="1113"/>
      <c r="E95" s="1113"/>
      <c r="F95" s="1113"/>
      <c r="G95" s="1113"/>
      <c r="H95" s="1114" t="s">
        <v>292</v>
      </c>
      <c r="I95" s="1114"/>
      <c r="J95" s="1114"/>
      <c r="K95" s="1114"/>
      <c r="L95" s="1114"/>
      <c r="M95" s="1114"/>
      <c r="N95" s="1114"/>
      <c r="O95" s="1114"/>
      <c r="P95" s="1114"/>
      <c r="Q95" s="1114"/>
      <c r="R95" s="1114"/>
      <c r="S95" s="1114"/>
      <c r="T95" s="1114" t="s">
        <v>383</v>
      </c>
      <c r="U95" s="1114"/>
      <c r="V95" s="1114"/>
      <c r="W95" s="1114"/>
      <c r="X95" s="1114"/>
      <c r="Y95" s="1114"/>
      <c r="Z95" s="1114"/>
      <c r="AA95" s="1114"/>
      <c r="AB95" s="1114"/>
      <c r="AC95" s="1114"/>
      <c r="AD95" s="1114"/>
      <c r="AE95" s="1114"/>
      <c r="AF95" s="1114"/>
      <c r="AG95" s="1114"/>
      <c r="AH95" s="1114"/>
      <c r="AI95" s="1114"/>
    </row>
    <row r="96" spans="1:35" ht="35.25" customHeight="1">
      <c r="A96" s="1115" t="s">
        <v>662</v>
      </c>
      <c r="B96" s="1115"/>
      <c r="C96" s="1115"/>
      <c r="D96" s="1115"/>
      <c r="E96" s="1113" t="s">
        <v>663</v>
      </c>
      <c r="F96" s="1113"/>
      <c r="G96" s="1113"/>
      <c r="H96" s="1113"/>
      <c r="I96" s="1113"/>
      <c r="J96" s="1113"/>
      <c r="K96" s="1113"/>
      <c r="L96" s="1113"/>
      <c r="M96" s="1113"/>
      <c r="N96" s="1116" t="s">
        <v>0</v>
      </c>
      <c r="O96" s="1116"/>
      <c r="P96" s="1116"/>
      <c r="Q96" s="1116"/>
      <c r="R96" s="1116"/>
      <c r="S96" s="1116"/>
      <c r="T96" s="1116"/>
      <c r="U96" s="1116"/>
      <c r="V96" s="1116"/>
      <c r="W96" s="1116"/>
      <c r="X96" s="1116"/>
      <c r="Y96" s="1116"/>
      <c r="Z96" s="1116"/>
      <c r="AA96" s="1116"/>
      <c r="AB96" s="1116"/>
      <c r="AC96" s="1116"/>
      <c r="AD96" s="1116"/>
      <c r="AE96" s="1116"/>
      <c r="AF96" s="1117" t="s">
        <v>1</v>
      </c>
      <c r="AG96" s="1117"/>
      <c r="AH96" s="1117"/>
      <c r="AI96" s="1117"/>
    </row>
    <row r="97" spans="1:35" ht="94.5" customHeight="1">
      <c r="A97" s="1106" t="s">
        <v>2</v>
      </c>
      <c r="B97" s="1107" t="s">
        <v>3</v>
      </c>
      <c r="C97" s="1107"/>
      <c r="D97" s="1107"/>
      <c r="E97" s="1107"/>
      <c r="F97" s="1107"/>
      <c r="G97" s="1107"/>
      <c r="H97" s="1108" t="s">
        <v>4</v>
      </c>
      <c r="I97" s="1109" t="s">
        <v>5</v>
      </c>
      <c r="J97" s="1109" t="s">
        <v>6</v>
      </c>
      <c r="K97" s="1110" t="s">
        <v>37</v>
      </c>
      <c r="L97" s="1105" t="s">
        <v>7</v>
      </c>
      <c r="M97" s="1105" t="s">
        <v>8</v>
      </c>
      <c r="N97" s="1103" t="s">
        <v>9</v>
      </c>
      <c r="O97" s="1103"/>
      <c r="P97" s="1103" t="s">
        <v>10</v>
      </c>
      <c r="Q97" s="1103"/>
      <c r="R97" s="1103" t="s">
        <v>11</v>
      </c>
      <c r="S97" s="1103"/>
      <c r="T97" s="1103" t="s">
        <v>12</v>
      </c>
      <c r="U97" s="1103"/>
      <c r="V97" s="1103" t="s">
        <v>13</v>
      </c>
      <c r="W97" s="1103"/>
      <c r="X97" s="1103" t="s">
        <v>14</v>
      </c>
      <c r="Y97" s="1103"/>
      <c r="Z97" s="1103" t="s">
        <v>15</v>
      </c>
      <c r="AA97" s="1103"/>
      <c r="AB97" s="1103" t="s">
        <v>16</v>
      </c>
      <c r="AC97" s="1103"/>
      <c r="AD97" s="1103" t="s">
        <v>17</v>
      </c>
      <c r="AE97" s="1103"/>
      <c r="AF97" s="1104" t="s">
        <v>18</v>
      </c>
      <c r="AG97" s="1095" t="s">
        <v>19</v>
      </c>
      <c r="AH97" s="1096" t="s">
        <v>20</v>
      </c>
      <c r="AI97" s="1095" t="s">
        <v>21</v>
      </c>
    </row>
    <row r="98" spans="1:35" ht="77.25" customHeight="1">
      <c r="A98" s="1106"/>
      <c r="B98" s="1107"/>
      <c r="C98" s="1107"/>
      <c r="D98" s="1107"/>
      <c r="E98" s="1107"/>
      <c r="F98" s="1107"/>
      <c r="G98" s="1107"/>
      <c r="H98" s="1108"/>
      <c r="I98" s="1109" t="s">
        <v>5</v>
      </c>
      <c r="J98" s="1109"/>
      <c r="K98" s="1110"/>
      <c r="L98" s="1105"/>
      <c r="M98" s="1105"/>
      <c r="N98" s="280" t="s">
        <v>22</v>
      </c>
      <c r="O98" s="281" t="s">
        <v>23</v>
      </c>
      <c r="P98" s="280" t="s">
        <v>22</v>
      </c>
      <c r="Q98" s="281" t="s">
        <v>23</v>
      </c>
      <c r="R98" s="280" t="s">
        <v>22</v>
      </c>
      <c r="S98" s="281" t="s">
        <v>23</v>
      </c>
      <c r="T98" s="280" t="s">
        <v>22</v>
      </c>
      <c r="U98" s="281" t="s">
        <v>23</v>
      </c>
      <c r="V98" s="280" t="s">
        <v>22</v>
      </c>
      <c r="W98" s="281" t="s">
        <v>23</v>
      </c>
      <c r="X98" s="280" t="s">
        <v>22</v>
      </c>
      <c r="Y98" s="281" t="s">
        <v>23</v>
      </c>
      <c r="Z98" s="280" t="s">
        <v>22</v>
      </c>
      <c r="AA98" s="281" t="s">
        <v>24</v>
      </c>
      <c r="AB98" s="280" t="s">
        <v>22</v>
      </c>
      <c r="AC98" s="281" t="s">
        <v>24</v>
      </c>
      <c r="AD98" s="280" t="s">
        <v>22</v>
      </c>
      <c r="AE98" s="281" t="s">
        <v>24</v>
      </c>
      <c r="AF98" s="1104"/>
      <c r="AG98" s="1095"/>
      <c r="AH98" s="1096"/>
      <c r="AI98" s="1095"/>
    </row>
    <row r="99" spans="1:35" ht="39" customHeight="1">
      <c r="A99" s="282"/>
      <c r="B99" s="1097"/>
      <c r="C99" s="1097"/>
      <c r="D99" s="1097"/>
      <c r="E99" s="1097"/>
      <c r="F99" s="1097"/>
      <c r="G99" s="1097"/>
      <c r="H99" s="283"/>
      <c r="I99" s="283"/>
      <c r="J99" s="283"/>
      <c r="K99" s="284"/>
      <c r="L99" s="285"/>
      <c r="M99" s="285"/>
      <c r="N99" s="286">
        <v>0</v>
      </c>
      <c r="O99" s="286">
        <v>0</v>
      </c>
      <c r="P99" s="286">
        <v>0</v>
      </c>
      <c r="Q99" s="286">
        <v>0</v>
      </c>
      <c r="R99" s="286">
        <v>0</v>
      </c>
      <c r="S99" s="286">
        <v>0</v>
      </c>
      <c r="T99" s="286">
        <v>0</v>
      </c>
      <c r="U99" s="286">
        <v>0</v>
      </c>
      <c r="V99" s="286">
        <v>0</v>
      </c>
      <c r="W99" s="286">
        <v>0</v>
      </c>
      <c r="X99" s="286">
        <v>0</v>
      </c>
      <c r="Y99" s="286">
        <v>0</v>
      </c>
      <c r="Z99" s="286">
        <v>0</v>
      </c>
      <c r="AA99" s="286">
        <v>0</v>
      </c>
      <c r="AB99" s="286">
        <v>0</v>
      </c>
      <c r="AC99" s="286">
        <v>0</v>
      </c>
      <c r="AD99" s="286">
        <v>0</v>
      </c>
      <c r="AE99" s="286">
        <v>0</v>
      </c>
      <c r="AF99" s="287"/>
      <c r="AG99" s="287"/>
      <c r="AH99" s="287"/>
      <c r="AI99" s="288"/>
    </row>
    <row r="100" spans="1:35" ht="52.5" customHeight="1">
      <c r="A100" s="289" t="s">
        <v>25</v>
      </c>
      <c r="B100" s="290" t="s">
        <v>26</v>
      </c>
      <c r="C100" s="350" t="s">
        <v>27</v>
      </c>
      <c r="D100" s="290" t="s">
        <v>28</v>
      </c>
      <c r="E100" s="290" t="s">
        <v>29</v>
      </c>
      <c r="F100" s="290" t="s">
        <v>30</v>
      </c>
      <c r="G100" s="290" t="s">
        <v>31</v>
      </c>
      <c r="H100" s="290" t="s">
        <v>32</v>
      </c>
      <c r="I100" s="291"/>
      <c r="J100" s="291"/>
      <c r="K100" s="291"/>
      <c r="L100" s="291"/>
      <c r="M100" s="291"/>
      <c r="N100" s="292">
        <v>0</v>
      </c>
      <c r="O100" s="293">
        <v>0</v>
      </c>
      <c r="P100" s="292">
        <v>0</v>
      </c>
      <c r="Q100" s="293">
        <v>0</v>
      </c>
      <c r="R100" s="292">
        <v>0</v>
      </c>
      <c r="S100" s="293">
        <v>0</v>
      </c>
      <c r="T100" s="292">
        <v>0</v>
      </c>
      <c r="U100" s="293">
        <v>0</v>
      </c>
      <c r="V100" s="292">
        <v>0</v>
      </c>
      <c r="W100" s="293">
        <v>0</v>
      </c>
      <c r="X100" s="292">
        <v>0</v>
      </c>
      <c r="Y100" s="293">
        <v>0</v>
      </c>
      <c r="Z100" s="292">
        <v>0</v>
      </c>
      <c r="AA100" s="293">
        <v>0</v>
      </c>
      <c r="AB100" s="292">
        <v>0</v>
      </c>
      <c r="AC100" s="293">
        <v>0</v>
      </c>
      <c r="AD100" s="292">
        <v>0</v>
      </c>
      <c r="AE100" s="293">
        <v>0</v>
      </c>
      <c r="AF100" s="294"/>
      <c r="AG100" s="295"/>
      <c r="AH100" s="295"/>
      <c r="AI100" s="296"/>
    </row>
    <row r="101" spans="1:35" ht="63.75">
      <c r="A101" s="1098" t="s">
        <v>664</v>
      </c>
      <c r="B101" s="351"/>
      <c r="C101" s="320" t="s">
        <v>665</v>
      </c>
      <c r="D101" s="339" t="s">
        <v>63</v>
      </c>
      <c r="E101" s="298">
        <v>1</v>
      </c>
      <c r="F101" s="297">
        <v>0</v>
      </c>
      <c r="G101" s="1100">
        <v>1</v>
      </c>
      <c r="H101" s="303" t="s">
        <v>65</v>
      </c>
      <c r="I101" s="298">
        <v>0</v>
      </c>
      <c r="J101" s="298">
        <v>4</v>
      </c>
      <c r="K101" s="298">
        <v>1</v>
      </c>
      <c r="L101" s="298">
        <v>1</v>
      </c>
      <c r="M101" s="298">
        <v>0</v>
      </c>
      <c r="N101" s="308">
        <v>18700000</v>
      </c>
      <c r="O101" s="308">
        <v>18700000</v>
      </c>
      <c r="P101" s="308"/>
      <c r="Q101" s="308"/>
      <c r="R101" s="308"/>
      <c r="S101" s="308"/>
      <c r="T101" s="308"/>
      <c r="U101" s="308"/>
      <c r="V101" s="308"/>
      <c r="W101" s="308"/>
      <c r="X101" s="308"/>
      <c r="Y101" s="308"/>
      <c r="Z101" s="308"/>
      <c r="AA101" s="308"/>
      <c r="AB101" s="308"/>
      <c r="AC101" s="308"/>
      <c r="AD101" s="308">
        <v>18700000</v>
      </c>
      <c r="AE101" s="308">
        <v>18700000</v>
      </c>
      <c r="AF101" s="1118" t="s">
        <v>666</v>
      </c>
      <c r="AG101" s="1118"/>
      <c r="AH101" s="1118" t="s">
        <v>555</v>
      </c>
      <c r="AI101" s="1118" t="s">
        <v>386</v>
      </c>
    </row>
    <row r="102" spans="1:35" ht="63.75">
      <c r="A102" s="1098"/>
      <c r="B102" s="351"/>
      <c r="C102" s="320" t="s">
        <v>667</v>
      </c>
      <c r="D102" s="339" t="s">
        <v>337</v>
      </c>
      <c r="E102" s="298">
        <v>1</v>
      </c>
      <c r="F102" s="297">
        <v>0</v>
      </c>
      <c r="G102" s="1100"/>
      <c r="H102" s="303" t="s">
        <v>668</v>
      </c>
      <c r="I102" s="298">
        <v>0</v>
      </c>
      <c r="J102" s="298">
        <v>4</v>
      </c>
      <c r="K102" s="298">
        <v>1</v>
      </c>
      <c r="L102" s="298">
        <v>1</v>
      </c>
      <c r="M102" s="298">
        <v>0</v>
      </c>
      <c r="N102" s="353">
        <v>0</v>
      </c>
      <c r="O102" s="353">
        <v>0</v>
      </c>
      <c r="P102" s="308"/>
      <c r="Q102" s="308"/>
      <c r="R102" s="308"/>
      <c r="S102" s="308"/>
      <c r="T102" s="308"/>
      <c r="U102" s="308"/>
      <c r="V102" s="308"/>
      <c r="W102" s="308"/>
      <c r="X102" s="308"/>
      <c r="Y102" s="308"/>
      <c r="Z102" s="308"/>
      <c r="AA102" s="308"/>
      <c r="AB102" s="308"/>
      <c r="AC102" s="308"/>
      <c r="AD102" s="353">
        <v>0</v>
      </c>
      <c r="AE102" s="353">
        <v>0</v>
      </c>
      <c r="AF102" s="1118"/>
      <c r="AG102" s="1118"/>
      <c r="AH102" s="1118"/>
      <c r="AI102" s="1118"/>
    </row>
    <row r="103" spans="1:35" ht="63.75">
      <c r="A103" s="1098"/>
      <c r="B103" s="354"/>
      <c r="C103" s="320" t="s">
        <v>669</v>
      </c>
      <c r="D103" s="339" t="s">
        <v>63</v>
      </c>
      <c r="E103" s="298">
        <v>1</v>
      </c>
      <c r="F103" s="297">
        <v>0</v>
      </c>
      <c r="G103" s="1100"/>
      <c r="H103" s="303" t="s">
        <v>65</v>
      </c>
      <c r="I103" s="298">
        <v>0</v>
      </c>
      <c r="J103" s="298">
        <v>4</v>
      </c>
      <c r="K103" s="298">
        <v>1</v>
      </c>
      <c r="L103" s="298">
        <v>1</v>
      </c>
      <c r="M103" s="298">
        <v>0</v>
      </c>
      <c r="N103" s="353">
        <v>5000000</v>
      </c>
      <c r="O103" s="353">
        <v>5000000</v>
      </c>
      <c r="P103" s="308"/>
      <c r="Q103" s="308"/>
      <c r="R103" s="308"/>
      <c r="S103" s="308"/>
      <c r="T103" s="308"/>
      <c r="U103" s="308"/>
      <c r="V103" s="308"/>
      <c r="W103" s="308"/>
      <c r="X103" s="308"/>
      <c r="Y103" s="308"/>
      <c r="Z103" s="308"/>
      <c r="AA103" s="308"/>
      <c r="AB103" s="308"/>
      <c r="AC103" s="308"/>
      <c r="AD103" s="353">
        <v>5000000</v>
      </c>
      <c r="AE103" s="353">
        <v>5000000</v>
      </c>
      <c r="AF103" s="1118"/>
      <c r="AG103" s="1118"/>
      <c r="AH103" s="1118"/>
      <c r="AI103" s="1118"/>
    </row>
    <row r="104" spans="1:35" ht="24" customHeight="1">
      <c r="A104" s="1039" t="s">
        <v>35</v>
      </c>
      <c r="B104" s="1039"/>
      <c r="C104" s="1111"/>
      <c r="D104" s="1039"/>
      <c r="E104" s="1039"/>
      <c r="F104" s="1039"/>
      <c r="G104" s="1039"/>
      <c r="H104" s="1039"/>
      <c r="I104" s="1039"/>
      <c r="J104" s="1039"/>
      <c r="K104" s="1039"/>
      <c r="L104" s="1039"/>
      <c r="M104" s="1039"/>
      <c r="N104" s="1039"/>
      <c r="O104" s="1039"/>
      <c r="P104" s="1039"/>
      <c r="Q104" s="1039"/>
      <c r="R104" s="1039"/>
      <c r="S104" s="1039"/>
      <c r="T104" s="1039"/>
      <c r="U104" s="1039"/>
      <c r="V104" s="1039"/>
      <c r="W104" s="1039"/>
      <c r="X104" s="1039"/>
      <c r="Y104" s="1039"/>
      <c r="Z104" s="1039"/>
      <c r="AA104" s="1039"/>
      <c r="AB104" s="1039"/>
      <c r="AC104" s="1039"/>
      <c r="AD104" s="1039"/>
      <c r="AE104" s="1039"/>
      <c r="AF104" s="1039"/>
      <c r="AG104" s="1039"/>
      <c r="AH104" s="1039"/>
      <c r="AI104" s="1039"/>
    </row>
    <row r="105" spans="1:35" ht="25.5" customHeight="1">
      <c r="A105" s="1039" t="s">
        <v>70</v>
      </c>
      <c r="B105" s="1039"/>
      <c r="C105" s="1039"/>
      <c r="D105" s="1039"/>
      <c r="E105" s="1039"/>
      <c r="F105" s="1039"/>
      <c r="G105" s="1039"/>
      <c r="H105" s="1039"/>
      <c r="I105" s="1039"/>
      <c r="J105" s="1039"/>
      <c r="K105" s="1039"/>
      <c r="L105" s="1039"/>
      <c r="M105" s="1039"/>
      <c r="N105" s="1039"/>
      <c r="O105" s="1039"/>
      <c r="P105" s="1039"/>
      <c r="Q105" s="1039"/>
      <c r="R105" s="1039"/>
      <c r="S105" s="1039"/>
      <c r="T105" s="1112"/>
      <c r="U105" s="1112"/>
      <c r="V105" s="1112"/>
      <c r="W105" s="1112"/>
      <c r="X105" s="1112"/>
      <c r="Y105" s="1112"/>
      <c r="Z105" s="1112"/>
      <c r="AA105" s="1112"/>
      <c r="AB105" s="1112"/>
      <c r="AC105" s="1112"/>
      <c r="AD105" s="1112"/>
      <c r="AE105" s="1112"/>
      <c r="AF105" s="1112"/>
      <c r="AG105" s="1112"/>
      <c r="AH105" s="1112"/>
      <c r="AI105" s="1112"/>
    </row>
    <row r="106" spans="1:35" ht="63" customHeight="1">
      <c r="A106" s="1113" t="s">
        <v>36</v>
      </c>
      <c r="B106" s="1113"/>
      <c r="C106" s="1113"/>
      <c r="D106" s="1113"/>
      <c r="E106" s="1113"/>
      <c r="F106" s="1113"/>
      <c r="G106" s="1113"/>
      <c r="H106" s="1114" t="s">
        <v>670</v>
      </c>
      <c r="I106" s="1114"/>
      <c r="J106" s="1114"/>
      <c r="K106" s="1114"/>
      <c r="L106" s="1114"/>
      <c r="M106" s="1114"/>
      <c r="N106" s="1114"/>
      <c r="O106" s="1114"/>
      <c r="P106" s="1114"/>
      <c r="Q106" s="1114"/>
      <c r="R106" s="1114"/>
      <c r="S106" s="1114"/>
      <c r="T106" s="1114" t="s">
        <v>383</v>
      </c>
      <c r="U106" s="1114"/>
      <c r="V106" s="1114"/>
      <c r="W106" s="1114"/>
      <c r="X106" s="1114"/>
      <c r="Y106" s="1114"/>
      <c r="Z106" s="1114"/>
      <c r="AA106" s="1114"/>
      <c r="AB106" s="1114"/>
      <c r="AC106" s="1114"/>
      <c r="AD106" s="1114"/>
      <c r="AE106" s="1114"/>
      <c r="AF106" s="1114"/>
      <c r="AG106" s="1114"/>
      <c r="AH106" s="1114"/>
      <c r="AI106" s="1114"/>
    </row>
    <row r="107" spans="1:35" ht="37.5" customHeight="1">
      <c r="A107" s="1115" t="s">
        <v>671</v>
      </c>
      <c r="B107" s="1115"/>
      <c r="C107" s="1115"/>
      <c r="D107" s="1115"/>
      <c r="E107" s="1113" t="s">
        <v>672</v>
      </c>
      <c r="F107" s="1113"/>
      <c r="G107" s="1113"/>
      <c r="H107" s="1113"/>
      <c r="I107" s="1113"/>
      <c r="J107" s="1113"/>
      <c r="K107" s="1113"/>
      <c r="L107" s="1113"/>
      <c r="M107" s="1113"/>
      <c r="N107" s="1116" t="s">
        <v>0</v>
      </c>
      <c r="O107" s="1116"/>
      <c r="P107" s="1116"/>
      <c r="Q107" s="1116"/>
      <c r="R107" s="1116"/>
      <c r="S107" s="1116"/>
      <c r="T107" s="1116"/>
      <c r="U107" s="1116"/>
      <c r="V107" s="1116"/>
      <c r="W107" s="1116"/>
      <c r="X107" s="1116"/>
      <c r="Y107" s="1116"/>
      <c r="Z107" s="1116"/>
      <c r="AA107" s="1116"/>
      <c r="AB107" s="1116"/>
      <c r="AC107" s="1116"/>
      <c r="AD107" s="1116"/>
      <c r="AE107" s="1116"/>
      <c r="AF107" s="1117" t="s">
        <v>1</v>
      </c>
      <c r="AG107" s="1117"/>
      <c r="AH107" s="1117"/>
      <c r="AI107" s="1117"/>
    </row>
    <row r="108" spans="1:35" ht="86.25" customHeight="1">
      <c r="A108" s="1106" t="s">
        <v>2</v>
      </c>
      <c r="B108" s="1107" t="s">
        <v>3</v>
      </c>
      <c r="C108" s="1107"/>
      <c r="D108" s="1107"/>
      <c r="E108" s="1107"/>
      <c r="F108" s="1107"/>
      <c r="G108" s="1107"/>
      <c r="H108" s="1108" t="s">
        <v>4</v>
      </c>
      <c r="I108" s="1109" t="s">
        <v>5</v>
      </c>
      <c r="J108" s="1109" t="s">
        <v>6</v>
      </c>
      <c r="K108" s="1110" t="s">
        <v>37</v>
      </c>
      <c r="L108" s="1105" t="s">
        <v>7</v>
      </c>
      <c r="M108" s="1105" t="s">
        <v>8</v>
      </c>
      <c r="N108" s="1103" t="s">
        <v>9</v>
      </c>
      <c r="O108" s="1103"/>
      <c r="P108" s="1103" t="s">
        <v>10</v>
      </c>
      <c r="Q108" s="1103"/>
      <c r="R108" s="1103" t="s">
        <v>11</v>
      </c>
      <c r="S108" s="1103"/>
      <c r="T108" s="1103" t="s">
        <v>12</v>
      </c>
      <c r="U108" s="1103"/>
      <c r="V108" s="1103" t="s">
        <v>13</v>
      </c>
      <c r="W108" s="1103"/>
      <c r="X108" s="1103" t="s">
        <v>14</v>
      </c>
      <c r="Y108" s="1103"/>
      <c r="Z108" s="1103" t="s">
        <v>15</v>
      </c>
      <c r="AA108" s="1103"/>
      <c r="AB108" s="1103" t="s">
        <v>16</v>
      </c>
      <c r="AC108" s="1103"/>
      <c r="AD108" s="1103" t="s">
        <v>17</v>
      </c>
      <c r="AE108" s="1103"/>
      <c r="AF108" s="1104" t="s">
        <v>18</v>
      </c>
      <c r="AG108" s="1095" t="s">
        <v>19</v>
      </c>
      <c r="AH108" s="1096" t="s">
        <v>20</v>
      </c>
      <c r="AI108" s="1095" t="s">
        <v>21</v>
      </c>
    </row>
    <row r="109" spans="1:35" ht="87.75" customHeight="1">
      <c r="A109" s="1106"/>
      <c r="B109" s="1107"/>
      <c r="C109" s="1107"/>
      <c r="D109" s="1107"/>
      <c r="E109" s="1107"/>
      <c r="F109" s="1107"/>
      <c r="G109" s="1107"/>
      <c r="H109" s="1108"/>
      <c r="I109" s="1109" t="s">
        <v>5</v>
      </c>
      <c r="J109" s="1109"/>
      <c r="K109" s="1110"/>
      <c r="L109" s="1105"/>
      <c r="M109" s="1105"/>
      <c r="N109" s="280" t="s">
        <v>22</v>
      </c>
      <c r="O109" s="281" t="s">
        <v>23</v>
      </c>
      <c r="P109" s="280" t="s">
        <v>22</v>
      </c>
      <c r="Q109" s="281" t="s">
        <v>23</v>
      </c>
      <c r="R109" s="280" t="s">
        <v>22</v>
      </c>
      <c r="S109" s="281" t="s">
        <v>23</v>
      </c>
      <c r="T109" s="280" t="s">
        <v>22</v>
      </c>
      <c r="U109" s="281" t="s">
        <v>23</v>
      </c>
      <c r="V109" s="280" t="s">
        <v>22</v>
      </c>
      <c r="W109" s="281" t="s">
        <v>23</v>
      </c>
      <c r="X109" s="280" t="s">
        <v>22</v>
      </c>
      <c r="Y109" s="281" t="s">
        <v>23</v>
      </c>
      <c r="Z109" s="280" t="s">
        <v>22</v>
      </c>
      <c r="AA109" s="281" t="s">
        <v>24</v>
      </c>
      <c r="AB109" s="280" t="s">
        <v>22</v>
      </c>
      <c r="AC109" s="281" t="s">
        <v>24</v>
      </c>
      <c r="AD109" s="280" t="s">
        <v>22</v>
      </c>
      <c r="AE109" s="281" t="s">
        <v>24</v>
      </c>
      <c r="AF109" s="1104"/>
      <c r="AG109" s="1095"/>
      <c r="AH109" s="1096"/>
      <c r="AI109" s="1095"/>
    </row>
    <row r="110" spans="1:35" ht="32.25" customHeight="1">
      <c r="A110" s="282"/>
      <c r="B110" s="1097"/>
      <c r="C110" s="1097"/>
      <c r="D110" s="1097"/>
      <c r="E110" s="1097"/>
      <c r="F110" s="1097"/>
      <c r="G110" s="1097"/>
      <c r="H110" s="283"/>
      <c r="I110" s="283"/>
      <c r="J110" s="283"/>
      <c r="K110" s="284"/>
      <c r="L110" s="285"/>
      <c r="M110" s="285"/>
      <c r="N110" s="286">
        <v>0</v>
      </c>
      <c r="O110" s="286">
        <v>0</v>
      </c>
      <c r="P110" s="286">
        <v>0</v>
      </c>
      <c r="Q110" s="286">
        <v>0</v>
      </c>
      <c r="R110" s="286">
        <v>0</v>
      </c>
      <c r="S110" s="286">
        <v>0</v>
      </c>
      <c r="T110" s="286">
        <v>0</v>
      </c>
      <c r="U110" s="286">
        <v>0</v>
      </c>
      <c r="V110" s="286">
        <v>0</v>
      </c>
      <c r="W110" s="286">
        <v>0</v>
      </c>
      <c r="X110" s="286">
        <v>0</v>
      </c>
      <c r="Y110" s="286">
        <v>0</v>
      </c>
      <c r="Z110" s="286">
        <v>0</v>
      </c>
      <c r="AA110" s="286">
        <v>0</v>
      </c>
      <c r="AB110" s="286">
        <v>0</v>
      </c>
      <c r="AC110" s="286">
        <v>0</v>
      </c>
      <c r="AD110" s="286">
        <v>0</v>
      </c>
      <c r="AE110" s="286">
        <v>0</v>
      </c>
      <c r="AF110" s="287"/>
      <c r="AG110" s="287"/>
      <c r="AH110" s="287"/>
      <c r="AI110" s="288"/>
    </row>
    <row r="111" spans="1:35" ht="60" customHeight="1">
      <c r="A111" s="289" t="s">
        <v>25</v>
      </c>
      <c r="B111" s="290" t="s">
        <v>26</v>
      </c>
      <c r="C111" s="290" t="s">
        <v>27</v>
      </c>
      <c r="D111" s="290" t="s">
        <v>28</v>
      </c>
      <c r="E111" s="290" t="s">
        <v>29</v>
      </c>
      <c r="F111" s="290" t="s">
        <v>30</v>
      </c>
      <c r="G111" s="290" t="s">
        <v>31</v>
      </c>
      <c r="H111" s="290" t="s">
        <v>32</v>
      </c>
      <c r="I111" s="291"/>
      <c r="J111" s="291"/>
      <c r="K111" s="291"/>
      <c r="L111" s="291"/>
      <c r="M111" s="291"/>
      <c r="N111" s="292">
        <v>0</v>
      </c>
      <c r="O111" s="293">
        <v>0</v>
      </c>
      <c r="P111" s="292">
        <v>0</v>
      </c>
      <c r="Q111" s="293">
        <v>0</v>
      </c>
      <c r="R111" s="292">
        <v>0</v>
      </c>
      <c r="S111" s="293">
        <v>0</v>
      </c>
      <c r="T111" s="292">
        <v>0</v>
      </c>
      <c r="U111" s="293">
        <v>0</v>
      </c>
      <c r="V111" s="292">
        <v>0</v>
      </c>
      <c r="W111" s="293">
        <v>0</v>
      </c>
      <c r="X111" s="292">
        <v>0</v>
      </c>
      <c r="Y111" s="293">
        <v>0</v>
      </c>
      <c r="Z111" s="292">
        <v>0</v>
      </c>
      <c r="AA111" s="293">
        <v>0</v>
      </c>
      <c r="AB111" s="292">
        <v>0</v>
      </c>
      <c r="AC111" s="293">
        <v>0</v>
      </c>
      <c r="AD111" s="292">
        <v>0</v>
      </c>
      <c r="AE111" s="293">
        <v>0</v>
      </c>
      <c r="AF111" s="294"/>
      <c r="AG111" s="295"/>
      <c r="AH111" s="295"/>
      <c r="AI111" s="296"/>
    </row>
    <row r="112" spans="1:35" ht="121.5" customHeight="1">
      <c r="A112" s="1098" t="s">
        <v>673</v>
      </c>
      <c r="B112" s="1099"/>
      <c r="C112" s="297" t="s">
        <v>674</v>
      </c>
      <c r="D112" s="297" t="s">
        <v>675</v>
      </c>
      <c r="E112" s="298">
        <v>1</v>
      </c>
      <c r="F112" s="297">
        <v>1</v>
      </c>
      <c r="G112" s="1100">
        <v>1</v>
      </c>
      <c r="H112" s="303" t="s">
        <v>676</v>
      </c>
      <c r="I112" s="304">
        <v>0</v>
      </c>
      <c r="J112" s="304">
        <v>32</v>
      </c>
      <c r="K112" s="304">
        <v>9</v>
      </c>
      <c r="L112" s="304">
        <v>4</v>
      </c>
      <c r="M112" s="304">
        <v>5</v>
      </c>
      <c r="N112" s="304">
        <v>0</v>
      </c>
      <c r="O112" s="304">
        <v>0</v>
      </c>
      <c r="P112" s="304"/>
      <c r="Q112" s="352"/>
      <c r="R112" s="352"/>
      <c r="S112" s="352"/>
      <c r="T112" s="352"/>
      <c r="U112" s="352"/>
      <c r="V112" s="352"/>
      <c r="W112" s="352"/>
      <c r="X112" s="352"/>
      <c r="Y112" s="352"/>
      <c r="Z112" s="352"/>
      <c r="AA112" s="352"/>
      <c r="AB112" s="352"/>
      <c r="AC112" s="352"/>
      <c r="AD112" s="304">
        <v>0</v>
      </c>
      <c r="AE112" s="304">
        <v>0</v>
      </c>
      <c r="AF112" s="1101" t="s">
        <v>677</v>
      </c>
      <c r="AG112" s="1102"/>
      <c r="AH112" s="1102" t="s">
        <v>555</v>
      </c>
      <c r="AI112" s="1094" t="s">
        <v>386</v>
      </c>
    </row>
    <row r="113" spans="1:35" ht="93.75" customHeight="1">
      <c r="A113" s="1098"/>
      <c r="B113" s="1099"/>
      <c r="C113" s="297" t="s">
        <v>678</v>
      </c>
      <c r="D113" s="297" t="s">
        <v>679</v>
      </c>
      <c r="E113" s="310">
        <v>1</v>
      </c>
      <c r="F113" s="297">
        <v>1</v>
      </c>
      <c r="G113" s="1099"/>
      <c r="H113" s="303" t="s">
        <v>680</v>
      </c>
      <c r="I113" s="304">
        <v>0</v>
      </c>
      <c r="J113" s="304">
        <v>5000</v>
      </c>
      <c r="K113" s="304">
        <v>1305</v>
      </c>
      <c r="L113" s="304">
        <v>580</v>
      </c>
      <c r="M113" s="304">
        <f>+K113-L113</f>
        <v>725</v>
      </c>
      <c r="N113" s="304">
        <v>0</v>
      </c>
      <c r="O113" s="304">
        <v>0</v>
      </c>
      <c r="P113" s="304"/>
      <c r="Q113" s="352"/>
      <c r="R113" s="352"/>
      <c r="S113" s="352"/>
      <c r="T113" s="352"/>
      <c r="U113" s="352"/>
      <c r="V113" s="352"/>
      <c r="W113" s="352"/>
      <c r="X113" s="352"/>
      <c r="Y113" s="352"/>
      <c r="Z113" s="352"/>
      <c r="AA113" s="352"/>
      <c r="AB113" s="352"/>
      <c r="AC113" s="352"/>
      <c r="AD113" s="304">
        <v>0</v>
      </c>
      <c r="AE113" s="304">
        <v>0</v>
      </c>
      <c r="AF113" s="1101"/>
      <c r="AG113" s="1102"/>
      <c r="AH113" s="1102"/>
      <c r="AI113" s="1094"/>
    </row>
    <row r="114" spans="1:35" ht="73.5" customHeight="1">
      <c r="A114" s="1098"/>
      <c r="B114" s="1099"/>
      <c r="C114" s="297" t="s">
        <v>681</v>
      </c>
      <c r="D114" s="297" t="s">
        <v>682</v>
      </c>
      <c r="E114" s="310">
        <v>1</v>
      </c>
      <c r="F114" s="297">
        <v>1</v>
      </c>
      <c r="G114" s="1099"/>
      <c r="H114" s="303" t="s">
        <v>683</v>
      </c>
      <c r="I114" s="304">
        <v>0</v>
      </c>
      <c r="J114" s="304">
        <v>16</v>
      </c>
      <c r="K114" s="304">
        <v>4</v>
      </c>
      <c r="L114" s="304">
        <v>2</v>
      </c>
      <c r="M114" s="304">
        <v>2</v>
      </c>
      <c r="N114" s="304">
        <v>0</v>
      </c>
      <c r="O114" s="304">
        <v>0</v>
      </c>
      <c r="P114" s="304"/>
      <c r="Q114" s="352"/>
      <c r="R114" s="352"/>
      <c r="S114" s="352"/>
      <c r="T114" s="352"/>
      <c r="U114" s="352"/>
      <c r="V114" s="352"/>
      <c r="W114" s="352"/>
      <c r="X114" s="352"/>
      <c r="Y114" s="352"/>
      <c r="Z114" s="352"/>
      <c r="AA114" s="352"/>
      <c r="AB114" s="352"/>
      <c r="AC114" s="352"/>
      <c r="AD114" s="304">
        <v>0</v>
      </c>
      <c r="AE114" s="304">
        <v>0</v>
      </c>
      <c r="AF114" s="1101"/>
      <c r="AG114" s="1102"/>
      <c r="AH114" s="1102"/>
      <c r="AI114" s="1094"/>
    </row>
  </sheetData>
  <sheetProtection/>
  <mergeCells count="360">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AD5:AE5"/>
    <mergeCell ref="AF5:AF6"/>
    <mergeCell ref="L5:L6"/>
    <mergeCell ref="M5:M6"/>
    <mergeCell ref="N5:O5"/>
    <mergeCell ref="P5:Q5"/>
    <mergeCell ref="R5:S5"/>
    <mergeCell ref="T5:U5"/>
    <mergeCell ref="AG5:AG6"/>
    <mergeCell ref="AH5:AH6"/>
    <mergeCell ref="AI5:AI6"/>
    <mergeCell ref="B7:G7"/>
    <mergeCell ref="AH9:AH12"/>
    <mergeCell ref="AI9:AI12"/>
    <mergeCell ref="V5:W5"/>
    <mergeCell ref="X5:Y5"/>
    <mergeCell ref="Z5:AA5"/>
    <mergeCell ref="AB5:AC5"/>
    <mergeCell ref="A10:A12"/>
    <mergeCell ref="B10:B12"/>
    <mergeCell ref="G10:G12"/>
    <mergeCell ref="AF10:AF12"/>
    <mergeCell ref="AG10:AG12"/>
    <mergeCell ref="A13:AI13"/>
    <mergeCell ref="A14:AI14"/>
    <mergeCell ref="A15:G15"/>
    <mergeCell ref="H15:S15"/>
    <mergeCell ref="T15:AI15"/>
    <mergeCell ref="A16:D16"/>
    <mergeCell ref="E16:M16"/>
    <mergeCell ref="N16:AE16"/>
    <mergeCell ref="AF16:AI16"/>
    <mergeCell ref="A17:A18"/>
    <mergeCell ref="B17:G18"/>
    <mergeCell ref="H17:H18"/>
    <mergeCell ref="I17:I18"/>
    <mergeCell ref="J17:J18"/>
    <mergeCell ref="K17:K18"/>
    <mergeCell ref="L17:L18"/>
    <mergeCell ref="M17:M18"/>
    <mergeCell ref="N17:O17"/>
    <mergeCell ref="P17:Q17"/>
    <mergeCell ref="R17:S17"/>
    <mergeCell ref="T17:U17"/>
    <mergeCell ref="V17:W17"/>
    <mergeCell ref="X17:Y17"/>
    <mergeCell ref="Z17:AA17"/>
    <mergeCell ref="AB17:AC17"/>
    <mergeCell ref="AD17:AE17"/>
    <mergeCell ref="AF17:AF18"/>
    <mergeCell ref="AG17:AG18"/>
    <mergeCell ref="AH17:AH18"/>
    <mergeCell ref="AI17:AI18"/>
    <mergeCell ref="A20:A23"/>
    <mergeCell ref="B20:B23"/>
    <mergeCell ref="G20:G23"/>
    <mergeCell ref="AF20:AF23"/>
    <mergeCell ref="AG20:AG23"/>
    <mergeCell ref="AH20:AH25"/>
    <mergeCell ref="AI20:AI25"/>
    <mergeCell ref="A24:A25"/>
    <mergeCell ref="B24:B25"/>
    <mergeCell ref="G24:G25"/>
    <mergeCell ref="AF24:AF25"/>
    <mergeCell ref="AG24:AG25"/>
    <mergeCell ref="A26:AI26"/>
    <mergeCell ref="A27:AI27"/>
    <mergeCell ref="A28:G28"/>
    <mergeCell ref="H28:S28"/>
    <mergeCell ref="T28:AI28"/>
    <mergeCell ref="A29:D29"/>
    <mergeCell ref="E29:M29"/>
    <mergeCell ref="N29:AE29"/>
    <mergeCell ref="AF29:AI29"/>
    <mergeCell ref="A30:A31"/>
    <mergeCell ref="B30:G31"/>
    <mergeCell ref="H30:H31"/>
    <mergeCell ref="I30:I31"/>
    <mergeCell ref="J30:J31"/>
    <mergeCell ref="K30:K31"/>
    <mergeCell ref="L30:L31"/>
    <mergeCell ref="M30:M31"/>
    <mergeCell ref="N30:O30"/>
    <mergeCell ref="P30:Q30"/>
    <mergeCell ref="R30:S30"/>
    <mergeCell ref="T30:U30"/>
    <mergeCell ref="V30:W30"/>
    <mergeCell ref="X30:Y30"/>
    <mergeCell ref="Z30:AA30"/>
    <mergeCell ref="AB30:AC30"/>
    <mergeCell ref="AD30:AE30"/>
    <mergeCell ref="AF30:AF31"/>
    <mergeCell ref="AG30:AG31"/>
    <mergeCell ref="AH30:AH31"/>
    <mergeCell ref="AI30:AI31"/>
    <mergeCell ref="A33:A34"/>
    <mergeCell ref="B33:B34"/>
    <mergeCell ref="G33:G34"/>
    <mergeCell ref="AF33:AF34"/>
    <mergeCell ref="AG33:AG34"/>
    <mergeCell ref="AH33:AH34"/>
    <mergeCell ref="AI33:AI34"/>
    <mergeCell ref="A35:AI35"/>
    <mergeCell ref="A36:AI36"/>
    <mergeCell ref="A37:G37"/>
    <mergeCell ref="H37:S37"/>
    <mergeCell ref="T37:AI37"/>
    <mergeCell ref="A38:D38"/>
    <mergeCell ref="E38:M38"/>
    <mergeCell ref="N38:AE38"/>
    <mergeCell ref="AF38:AI38"/>
    <mergeCell ref="A39:A40"/>
    <mergeCell ref="B39:G40"/>
    <mergeCell ref="H39:H40"/>
    <mergeCell ref="I39:I40"/>
    <mergeCell ref="J39:J40"/>
    <mergeCell ref="K39:K40"/>
    <mergeCell ref="L39:L40"/>
    <mergeCell ref="M39:M40"/>
    <mergeCell ref="N39:O39"/>
    <mergeCell ref="P39:Q39"/>
    <mergeCell ref="R39:S39"/>
    <mergeCell ref="T39:U39"/>
    <mergeCell ref="V39:W39"/>
    <mergeCell ref="X39:Y39"/>
    <mergeCell ref="Z39:AA39"/>
    <mergeCell ref="AB39:AC39"/>
    <mergeCell ref="AD39:AE39"/>
    <mergeCell ref="AF39:AF40"/>
    <mergeCell ref="AG39:AG40"/>
    <mergeCell ref="AH39:AH40"/>
    <mergeCell ref="AI39:AI40"/>
    <mergeCell ref="B41:G41"/>
    <mergeCell ref="A43:A44"/>
    <mergeCell ref="B43:B44"/>
    <mergeCell ref="G43:G44"/>
    <mergeCell ref="AF43:AF44"/>
    <mergeCell ref="AG43:AG44"/>
    <mergeCell ref="AH43:AH44"/>
    <mergeCell ref="AI43:AI44"/>
    <mergeCell ref="A45:AI45"/>
    <mergeCell ref="A46:AI46"/>
    <mergeCell ref="A47:G47"/>
    <mergeCell ref="H47:S47"/>
    <mergeCell ref="T47:AI47"/>
    <mergeCell ref="A48:D48"/>
    <mergeCell ref="E48:M48"/>
    <mergeCell ref="N48:AE48"/>
    <mergeCell ref="AF48:AI48"/>
    <mergeCell ref="A49:A50"/>
    <mergeCell ref="B49:G50"/>
    <mergeCell ref="H49:H50"/>
    <mergeCell ref="I49:I50"/>
    <mergeCell ref="J49:J50"/>
    <mergeCell ref="K49:K50"/>
    <mergeCell ref="AD49:AE49"/>
    <mergeCell ref="AF49:AF50"/>
    <mergeCell ref="L49:L50"/>
    <mergeCell ref="M49:M50"/>
    <mergeCell ref="N49:O49"/>
    <mergeCell ref="P49:Q49"/>
    <mergeCell ref="R49:S49"/>
    <mergeCell ref="T49:U49"/>
    <mergeCell ref="AG49:AG50"/>
    <mergeCell ref="AH49:AH50"/>
    <mergeCell ref="AI49:AI50"/>
    <mergeCell ref="B51:G51"/>
    <mergeCell ref="AH53:AH57"/>
    <mergeCell ref="AI53:AI57"/>
    <mergeCell ref="V49:W49"/>
    <mergeCell ref="X49:Y49"/>
    <mergeCell ref="Z49:AA49"/>
    <mergeCell ref="AB49:AC49"/>
    <mergeCell ref="A55:A57"/>
    <mergeCell ref="B55:B57"/>
    <mergeCell ref="G55:G57"/>
    <mergeCell ref="AF55:AF57"/>
    <mergeCell ref="AG55:AG57"/>
    <mergeCell ref="A58:A60"/>
    <mergeCell ref="B58:B60"/>
    <mergeCell ref="G58:G60"/>
    <mergeCell ref="AF58:AF60"/>
    <mergeCell ref="AG58:AG60"/>
    <mergeCell ref="AH58:AH63"/>
    <mergeCell ref="AI58:AI63"/>
    <mergeCell ref="A64:AI64"/>
    <mergeCell ref="A65:AI65"/>
    <mergeCell ref="A66:G66"/>
    <mergeCell ref="H66:S66"/>
    <mergeCell ref="T66:AI66"/>
    <mergeCell ref="A67:D67"/>
    <mergeCell ref="E67:M67"/>
    <mergeCell ref="N67:AE67"/>
    <mergeCell ref="AF67:AI67"/>
    <mergeCell ref="A68:A69"/>
    <mergeCell ref="B68:G69"/>
    <mergeCell ref="H68:H69"/>
    <mergeCell ref="I68:I69"/>
    <mergeCell ref="J68:J69"/>
    <mergeCell ref="K68:K69"/>
    <mergeCell ref="AD68:AE68"/>
    <mergeCell ref="AF68:AF69"/>
    <mergeCell ref="L68:L69"/>
    <mergeCell ref="M68:M69"/>
    <mergeCell ref="N68:O68"/>
    <mergeCell ref="P68:Q68"/>
    <mergeCell ref="R68:S68"/>
    <mergeCell ref="T68:U68"/>
    <mergeCell ref="AG68:AG69"/>
    <mergeCell ref="AH68:AH69"/>
    <mergeCell ref="AI68:AI69"/>
    <mergeCell ref="B70:G70"/>
    <mergeCell ref="AH72:AH74"/>
    <mergeCell ref="AI72:AI74"/>
    <mergeCell ref="V68:W68"/>
    <mergeCell ref="X68:Y68"/>
    <mergeCell ref="Z68:AA68"/>
    <mergeCell ref="AB68:AC68"/>
    <mergeCell ref="A73:A74"/>
    <mergeCell ref="B73:B74"/>
    <mergeCell ref="G73:G74"/>
    <mergeCell ref="AF73:AF74"/>
    <mergeCell ref="AG73:AG74"/>
    <mergeCell ref="A75:AI75"/>
    <mergeCell ref="A76:AI76"/>
    <mergeCell ref="A77:G77"/>
    <mergeCell ref="H77:S77"/>
    <mergeCell ref="T77:AI77"/>
    <mergeCell ref="A78:D78"/>
    <mergeCell ref="E78:M78"/>
    <mergeCell ref="N78:AE78"/>
    <mergeCell ref="AF78:AI78"/>
    <mergeCell ref="R79:S79"/>
    <mergeCell ref="T79:U79"/>
    <mergeCell ref="A79:A80"/>
    <mergeCell ref="B79:G80"/>
    <mergeCell ref="H79:H80"/>
    <mergeCell ref="I79:I80"/>
    <mergeCell ref="J79:J80"/>
    <mergeCell ref="K79:K80"/>
    <mergeCell ref="AI79:AI80"/>
    <mergeCell ref="B81:G81"/>
    <mergeCell ref="AH83:AH84"/>
    <mergeCell ref="AI83:AI84"/>
    <mergeCell ref="V79:W79"/>
    <mergeCell ref="X79:Y79"/>
    <mergeCell ref="Z79:AA79"/>
    <mergeCell ref="AB79:AC79"/>
    <mergeCell ref="AD79:AE79"/>
    <mergeCell ref="AF79:AF80"/>
    <mergeCell ref="G85:G89"/>
    <mergeCell ref="AF85:AF89"/>
    <mergeCell ref="AG85:AG89"/>
    <mergeCell ref="AH85:AH89"/>
    <mergeCell ref="AG79:AG80"/>
    <mergeCell ref="AH79:AH80"/>
    <mergeCell ref="L79:L80"/>
    <mergeCell ref="M79:M80"/>
    <mergeCell ref="N79:O79"/>
    <mergeCell ref="P79:Q79"/>
    <mergeCell ref="AI85:AI89"/>
    <mergeCell ref="A90:A92"/>
    <mergeCell ref="B90:B92"/>
    <mergeCell ref="G90:G92"/>
    <mergeCell ref="AF90:AF92"/>
    <mergeCell ref="AG90:AG92"/>
    <mergeCell ref="AH90:AH92"/>
    <mergeCell ref="AI90:AI92"/>
    <mergeCell ref="A85:A89"/>
    <mergeCell ref="B85:B89"/>
    <mergeCell ref="A93:AI93"/>
    <mergeCell ref="A94:AI94"/>
    <mergeCell ref="A95:G95"/>
    <mergeCell ref="H95:S95"/>
    <mergeCell ref="T95:AI95"/>
    <mergeCell ref="A96:D96"/>
    <mergeCell ref="E96:M96"/>
    <mergeCell ref="N96:AE96"/>
    <mergeCell ref="AF96:AI96"/>
    <mergeCell ref="A97:A98"/>
    <mergeCell ref="B97:G98"/>
    <mergeCell ref="H97:H98"/>
    <mergeCell ref="I97:I98"/>
    <mergeCell ref="J97:J98"/>
    <mergeCell ref="K97:K98"/>
    <mergeCell ref="L97:L98"/>
    <mergeCell ref="M97:M98"/>
    <mergeCell ref="N97:O97"/>
    <mergeCell ref="P97:Q97"/>
    <mergeCell ref="R97:S97"/>
    <mergeCell ref="T97:U97"/>
    <mergeCell ref="V97:W97"/>
    <mergeCell ref="X97:Y97"/>
    <mergeCell ref="Z97:AA97"/>
    <mergeCell ref="AB97:AC97"/>
    <mergeCell ref="AD97:AE97"/>
    <mergeCell ref="AF97:AF98"/>
    <mergeCell ref="AG97:AG98"/>
    <mergeCell ref="AH97:AH98"/>
    <mergeCell ref="AI97:AI98"/>
    <mergeCell ref="B99:G99"/>
    <mergeCell ref="A101:A103"/>
    <mergeCell ref="G101:G103"/>
    <mergeCell ref="AF101:AF103"/>
    <mergeCell ref="AG101:AG103"/>
    <mergeCell ref="AH101:AH103"/>
    <mergeCell ref="AI101:AI103"/>
    <mergeCell ref="A104:AI104"/>
    <mergeCell ref="A105:AI105"/>
    <mergeCell ref="A106:G106"/>
    <mergeCell ref="H106:S106"/>
    <mergeCell ref="T106:AI106"/>
    <mergeCell ref="A107:D107"/>
    <mergeCell ref="E107:M107"/>
    <mergeCell ref="N107:AE107"/>
    <mergeCell ref="AF107:AI107"/>
    <mergeCell ref="A108:A109"/>
    <mergeCell ref="B108:G109"/>
    <mergeCell ref="H108:H109"/>
    <mergeCell ref="I108:I109"/>
    <mergeCell ref="J108:J109"/>
    <mergeCell ref="K108:K109"/>
    <mergeCell ref="L108:L109"/>
    <mergeCell ref="M108:M109"/>
    <mergeCell ref="N108:O108"/>
    <mergeCell ref="P108:Q108"/>
    <mergeCell ref="R108:S108"/>
    <mergeCell ref="T108:U108"/>
    <mergeCell ref="AH112:AH114"/>
    <mergeCell ref="V108:W108"/>
    <mergeCell ref="X108:Y108"/>
    <mergeCell ref="Z108:AA108"/>
    <mergeCell ref="AB108:AC108"/>
    <mergeCell ref="AD108:AE108"/>
    <mergeCell ref="AF108:AF109"/>
    <mergeCell ref="AI112:AI114"/>
    <mergeCell ref="AG108:AG109"/>
    <mergeCell ref="AH108:AH109"/>
    <mergeCell ref="AI108:AI109"/>
    <mergeCell ref="B110:G110"/>
    <mergeCell ref="A112:A114"/>
    <mergeCell ref="B112:B114"/>
    <mergeCell ref="G112:G114"/>
    <mergeCell ref="AF112:AF114"/>
    <mergeCell ref="AG112:AG11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J108"/>
  <sheetViews>
    <sheetView zoomScalePageLayoutView="0" workbookViewId="0" topLeftCell="A1">
      <selection activeCell="A105" sqref="A105:A108"/>
    </sheetView>
  </sheetViews>
  <sheetFormatPr defaultColWidth="11.421875" defaultRowHeight="15"/>
  <cols>
    <col min="1" max="1" width="19.8515625" style="0" customWidth="1"/>
    <col min="2" max="2" width="13.421875" style="0" customWidth="1"/>
    <col min="3" max="3" width="22.140625" style="0" customWidth="1"/>
    <col min="4" max="4" width="16.8515625" style="0" customWidth="1"/>
    <col min="7" max="7" width="12.57421875" style="0" customWidth="1"/>
    <col min="8" max="8" width="20.57421875" style="0"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1" width="3.00390625" style="0" customWidth="1"/>
    <col min="32" max="33" width="11.421875" style="0" customWidth="1"/>
    <col min="34" max="34" width="16.71093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70</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41.25" customHeight="1">
      <c r="A3" s="923" t="s">
        <v>131</v>
      </c>
      <c r="B3" s="924"/>
      <c r="C3" s="924"/>
      <c r="D3" s="924"/>
      <c r="E3" s="924"/>
      <c r="F3" s="924"/>
      <c r="G3" s="925"/>
      <c r="H3" s="926" t="s">
        <v>941</v>
      </c>
      <c r="I3" s="927"/>
      <c r="J3" s="927"/>
      <c r="K3" s="927"/>
      <c r="L3" s="927"/>
      <c r="M3" s="927"/>
      <c r="N3" s="927"/>
      <c r="O3" s="927"/>
      <c r="P3" s="927"/>
      <c r="Q3" s="927"/>
      <c r="R3" s="927"/>
      <c r="S3" s="928"/>
      <c r="T3" s="926" t="s">
        <v>942</v>
      </c>
      <c r="U3" s="929"/>
      <c r="V3" s="929"/>
      <c r="W3" s="929"/>
      <c r="X3" s="929"/>
      <c r="Y3" s="929"/>
      <c r="Z3" s="929"/>
      <c r="AA3" s="929"/>
      <c r="AB3" s="929"/>
      <c r="AC3" s="929"/>
      <c r="AD3" s="929"/>
      <c r="AE3" s="929"/>
      <c r="AF3" s="929"/>
      <c r="AG3" s="929"/>
      <c r="AH3" s="929"/>
      <c r="AI3" s="930"/>
    </row>
    <row r="4" spans="1:35" ht="34.5" customHeight="1" thickBot="1">
      <c r="A4" s="931" t="s">
        <v>943</v>
      </c>
      <c r="B4" s="932"/>
      <c r="C4" s="932"/>
      <c r="D4" s="932"/>
      <c r="E4" s="933" t="s">
        <v>944</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v>
      </c>
      <c r="AG4" s="940"/>
      <c r="AH4" s="940"/>
      <c r="AI4" s="941"/>
    </row>
    <row r="5" spans="1:35" ht="31.5" customHeight="1">
      <c r="A5" s="942" t="s">
        <v>2</v>
      </c>
      <c r="B5" s="944" t="s">
        <v>3</v>
      </c>
      <c r="C5" s="945"/>
      <c r="D5" s="945"/>
      <c r="E5" s="945"/>
      <c r="F5" s="945"/>
      <c r="G5" s="945"/>
      <c r="H5" s="948" t="s">
        <v>4</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75"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45.75" customHeight="1" thickBot="1">
      <c r="A7" s="104" t="s">
        <v>386</v>
      </c>
      <c r="B7" s="964" t="s">
        <v>945</v>
      </c>
      <c r="C7" s="965"/>
      <c r="D7" s="965"/>
      <c r="E7" s="965"/>
      <c r="F7" s="965"/>
      <c r="G7" s="966"/>
      <c r="H7" s="105" t="s">
        <v>573</v>
      </c>
      <c r="I7" s="105">
        <v>3</v>
      </c>
      <c r="J7" s="105">
        <v>8</v>
      </c>
      <c r="K7" s="106"/>
      <c r="L7" s="107"/>
      <c r="M7" s="108"/>
      <c r="N7" s="180"/>
      <c r="O7" s="110">
        <v>0</v>
      </c>
      <c r="P7" s="110">
        <v>0</v>
      </c>
      <c r="Q7" s="110">
        <v>0</v>
      </c>
      <c r="R7" s="110">
        <v>0</v>
      </c>
      <c r="S7" s="110">
        <v>0</v>
      </c>
      <c r="T7" s="110">
        <v>0</v>
      </c>
      <c r="U7" s="110">
        <v>0</v>
      </c>
      <c r="V7" s="110">
        <v>0</v>
      </c>
      <c r="W7" s="110">
        <v>0</v>
      </c>
      <c r="X7" s="110">
        <v>0</v>
      </c>
      <c r="Y7" s="110">
        <v>0</v>
      </c>
      <c r="Z7" s="110">
        <v>0</v>
      </c>
      <c r="AA7" s="110">
        <v>0</v>
      </c>
      <c r="AB7" s="110">
        <v>0</v>
      </c>
      <c r="AC7" s="110">
        <v>0</v>
      </c>
      <c r="AD7" s="110">
        <v>0</v>
      </c>
      <c r="AE7" s="112">
        <v>0</v>
      </c>
      <c r="AF7" s="113">
        <v>0</v>
      </c>
      <c r="AG7" s="114"/>
      <c r="AH7" s="114"/>
      <c r="AI7" s="115"/>
    </row>
    <row r="8" spans="1:35" ht="15.75" thickBot="1">
      <c r="A8" s="1011"/>
      <c r="B8" s="1012"/>
      <c r="C8" s="1012"/>
      <c r="D8" s="1012"/>
      <c r="E8" s="1012"/>
      <c r="F8" s="1012"/>
      <c r="G8" s="1012"/>
      <c r="H8" s="1012"/>
      <c r="I8" s="1012"/>
      <c r="J8" s="1012"/>
      <c r="K8" s="1012"/>
      <c r="L8" s="1012"/>
      <c r="M8" s="1012"/>
      <c r="N8" s="1013"/>
      <c r="O8" s="1013"/>
      <c r="P8" s="1013"/>
      <c r="Q8" s="1013"/>
      <c r="R8" s="1013"/>
      <c r="S8" s="1013"/>
      <c r="T8" s="1013"/>
      <c r="U8" s="1013"/>
      <c r="V8" s="1013"/>
      <c r="W8" s="1013"/>
      <c r="X8" s="1013"/>
      <c r="Y8" s="1013"/>
      <c r="Z8" s="1013"/>
      <c r="AA8" s="1013"/>
      <c r="AB8" s="1013"/>
      <c r="AC8" s="1013"/>
      <c r="AD8" s="1013"/>
      <c r="AE8" s="1013"/>
      <c r="AF8" s="1013"/>
      <c r="AG8" s="1013"/>
      <c r="AH8" s="1013"/>
      <c r="AI8" s="1014"/>
    </row>
    <row r="9" spans="1:35" ht="34.5" thickBot="1">
      <c r="A9" s="60" t="s">
        <v>25</v>
      </c>
      <c r="B9" s="61" t="s">
        <v>26</v>
      </c>
      <c r="C9" s="61" t="s">
        <v>27</v>
      </c>
      <c r="D9" s="61" t="s">
        <v>28</v>
      </c>
      <c r="E9" s="62" t="s">
        <v>29</v>
      </c>
      <c r="F9" s="62" t="s">
        <v>30</v>
      </c>
      <c r="G9" s="63" t="s">
        <v>31</v>
      </c>
      <c r="H9" s="61" t="s">
        <v>32</v>
      </c>
      <c r="I9" s="64"/>
      <c r="J9" s="64"/>
      <c r="K9" s="64"/>
      <c r="L9" s="64"/>
      <c r="M9" s="64"/>
      <c r="N9" s="116">
        <v>0</v>
      </c>
      <c r="O9" s="117">
        <v>0</v>
      </c>
      <c r="P9" s="118">
        <v>0</v>
      </c>
      <c r="Q9" s="117">
        <v>0</v>
      </c>
      <c r="R9" s="118"/>
      <c r="S9" s="117"/>
      <c r="T9" s="118"/>
      <c r="U9" s="117"/>
      <c r="V9" s="118"/>
      <c r="W9" s="117"/>
      <c r="X9" s="118"/>
      <c r="Y9" s="117"/>
      <c r="Z9" s="118"/>
      <c r="AA9" s="117"/>
      <c r="AB9" s="118"/>
      <c r="AC9" s="117"/>
      <c r="AD9" s="119">
        <v>0</v>
      </c>
      <c r="AE9" s="117">
        <v>0</v>
      </c>
      <c r="AF9" s="120">
        <v>0</v>
      </c>
      <c r="AG9" s="121"/>
      <c r="AH9" s="121"/>
      <c r="AI9" s="122"/>
    </row>
    <row r="10" spans="1:35" ht="56.25" customHeight="1">
      <c r="A10" s="1153" t="s">
        <v>946</v>
      </c>
      <c r="B10" s="514"/>
      <c r="C10" s="70" t="s">
        <v>947</v>
      </c>
      <c r="D10" s="126" t="s">
        <v>337</v>
      </c>
      <c r="E10" s="202">
        <v>0</v>
      </c>
      <c r="F10" s="202">
        <v>1</v>
      </c>
      <c r="G10" s="1208">
        <v>0.9</v>
      </c>
      <c r="H10" s="126" t="s">
        <v>948</v>
      </c>
      <c r="I10" s="202">
        <v>0</v>
      </c>
      <c r="J10" s="202">
        <v>1</v>
      </c>
      <c r="K10" s="202">
        <v>1</v>
      </c>
      <c r="L10" s="202">
        <v>0</v>
      </c>
      <c r="M10" s="202">
        <v>1</v>
      </c>
      <c r="N10" s="88">
        <v>0</v>
      </c>
      <c r="O10" s="88">
        <v>0</v>
      </c>
      <c r="P10" s="97"/>
      <c r="Q10" s="185"/>
      <c r="R10" s="185"/>
      <c r="S10" s="185"/>
      <c r="T10" s="185"/>
      <c r="U10" s="185"/>
      <c r="V10" s="185"/>
      <c r="W10" s="185"/>
      <c r="X10" s="185"/>
      <c r="Y10" s="185"/>
      <c r="Z10" s="185"/>
      <c r="AA10" s="185"/>
      <c r="AB10" s="128"/>
      <c r="AC10" s="128"/>
      <c r="AD10" s="88">
        <v>0</v>
      </c>
      <c r="AE10" s="88">
        <v>0</v>
      </c>
      <c r="AF10" s="1051" t="s">
        <v>42</v>
      </c>
      <c r="AG10" s="918"/>
      <c r="AH10" s="918" t="s">
        <v>949</v>
      </c>
      <c r="AI10" s="975" t="s">
        <v>386</v>
      </c>
    </row>
    <row r="11" spans="1:35" ht="57.75" customHeight="1">
      <c r="A11" s="1206"/>
      <c r="B11" s="123"/>
      <c r="C11" s="126" t="s">
        <v>950</v>
      </c>
      <c r="D11" s="126" t="s">
        <v>951</v>
      </c>
      <c r="E11" s="202">
        <v>1</v>
      </c>
      <c r="F11" s="202">
        <v>0</v>
      </c>
      <c r="G11" s="1209"/>
      <c r="H11" s="126" t="s">
        <v>424</v>
      </c>
      <c r="I11" s="202">
        <v>1</v>
      </c>
      <c r="J11" s="202">
        <v>4</v>
      </c>
      <c r="K11" s="202">
        <v>1</v>
      </c>
      <c r="L11" s="202">
        <v>1</v>
      </c>
      <c r="M11" s="202">
        <v>0</v>
      </c>
      <c r="N11" s="88">
        <v>19800000</v>
      </c>
      <c r="O11" s="88">
        <v>19800000</v>
      </c>
      <c r="P11" s="97"/>
      <c r="Q11" s="187"/>
      <c r="R11" s="187"/>
      <c r="S11" s="187"/>
      <c r="T11" s="187"/>
      <c r="U11" s="187"/>
      <c r="V11" s="187"/>
      <c r="W11" s="187"/>
      <c r="X11" s="187"/>
      <c r="Y11" s="187"/>
      <c r="Z11" s="187"/>
      <c r="AA11" s="187"/>
      <c r="AB11" s="128"/>
      <c r="AC11" s="128"/>
      <c r="AD11" s="88">
        <v>19800000</v>
      </c>
      <c r="AE11" s="88">
        <v>19800000</v>
      </c>
      <c r="AF11" s="1052"/>
      <c r="AG11" s="918"/>
      <c r="AH11" s="918"/>
      <c r="AI11" s="975"/>
    </row>
    <row r="12" spans="1:35" ht="48.75" customHeight="1">
      <c r="A12" s="1207"/>
      <c r="B12" s="515"/>
      <c r="C12" s="126" t="s">
        <v>952</v>
      </c>
      <c r="D12" s="126" t="s">
        <v>655</v>
      </c>
      <c r="E12" s="202">
        <v>0</v>
      </c>
      <c r="F12" s="202">
        <v>1</v>
      </c>
      <c r="G12" s="998"/>
      <c r="H12" s="126" t="s">
        <v>953</v>
      </c>
      <c r="I12" s="202">
        <v>0</v>
      </c>
      <c r="J12" s="202">
        <v>1</v>
      </c>
      <c r="K12" s="202">
        <v>1</v>
      </c>
      <c r="L12" s="202">
        <v>0</v>
      </c>
      <c r="M12" s="202">
        <v>1</v>
      </c>
      <c r="N12" s="88">
        <v>0</v>
      </c>
      <c r="O12" s="88">
        <v>0</v>
      </c>
      <c r="P12" s="97"/>
      <c r="Q12" s="128"/>
      <c r="R12" s="128"/>
      <c r="S12" s="128"/>
      <c r="T12" s="128"/>
      <c r="U12" s="128"/>
      <c r="V12" s="128"/>
      <c r="W12" s="128"/>
      <c r="X12" s="128"/>
      <c r="Y12" s="128"/>
      <c r="Z12" s="128"/>
      <c r="AA12" s="128"/>
      <c r="AB12" s="128"/>
      <c r="AC12" s="128"/>
      <c r="AD12" s="88">
        <v>0</v>
      </c>
      <c r="AE12" s="88">
        <v>0</v>
      </c>
      <c r="AF12" s="1053"/>
      <c r="AG12" s="918"/>
      <c r="AH12" s="918"/>
      <c r="AI12" s="975"/>
    </row>
    <row r="13" spans="1:35" ht="15.75" thickBot="1">
      <c r="A13" s="993" t="s">
        <v>542</v>
      </c>
      <c r="B13" s="994"/>
      <c r="C13" s="994"/>
      <c r="D13" s="994"/>
      <c r="E13" s="994"/>
      <c r="F13" s="994"/>
      <c r="G13" s="994"/>
      <c r="H13" s="994"/>
      <c r="I13" s="994"/>
      <c r="J13" s="994"/>
      <c r="K13" s="994"/>
      <c r="L13" s="994"/>
      <c r="M13" s="994"/>
      <c r="N13" s="994"/>
      <c r="O13" s="994"/>
      <c r="P13" s="994"/>
      <c r="Q13" s="994"/>
      <c r="R13" s="994"/>
      <c r="S13" s="994"/>
      <c r="T13" s="994"/>
      <c r="U13" s="994"/>
      <c r="V13" s="994"/>
      <c r="W13" s="994"/>
      <c r="X13" s="994"/>
      <c r="Y13" s="994"/>
      <c r="Z13" s="994"/>
      <c r="AA13" s="994"/>
      <c r="AB13" s="994"/>
      <c r="AC13" s="994"/>
      <c r="AD13" s="994"/>
      <c r="AE13" s="994"/>
      <c r="AF13" s="994"/>
      <c r="AG13" s="994"/>
      <c r="AH13" s="994"/>
      <c r="AI13" s="995"/>
    </row>
    <row r="14" spans="1:35" ht="33.75">
      <c r="A14" s="141" t="s">
        <v>25</v>
      </c>
      <c r="B14" s="142" t="s">
        <v>26</v>
      </c>
      <c r="C14" s="142" t="s">
        <v>27</v>
      </c>
      <c r="D14" s="142" t="s">
        <v>33</v>
      </c>
      <c r="E14" s="143" t="s">
        <v>29</v>
      </c>
      <c r="F14" s="143" t="s">
        <v>30</v>
      </c>
      <c r="G14" s="144" t="s">
        <v>34</v>
      </c>
      <c r="H14" s="145" t="s">
        <v>32</v>
      </c>
      <c r="I14" s="146"/>
      <c r="J14" s="147"/>
      <c r="K14" s="147"/>
      <c r="L14" s="148"/>
      <c r="M14" s="149"/>
      <c r="N14" s="150">
        <v>0</v>
      </c>
      <c r="O14" s="117">
        <v>0</v>
      </c>
      <c r="P14" s="118">
        <v>0</v>
      </c>
      <c r="Q14" s="117">
        <v>0</v>
      </c>
      <c r="R14" s="118"/>
      <c r="S14" s="117"/>
      <c r="T14" s="118"/>
      <c r="U14" s="117"/>
      <c r="V14" s="118"/>
      <c r="W14" s="117"/>
      <c r="X14" s="118"/>
      <c r="Y14" s="117"/>
      <c r="Z14" s="118"/>
      <c r="AA14" s="117"/>
      <c r="AB14" s="118"/>
      <c r="AC14" s="117"/>
      <c r="AD14" s="118">
        <v>0</v>
      </c>
      <c r="AE14" s="117">
        <v>0</v>
      </c>
      <c r="AF14" s="120">
        <v>0</v>
      </c>
      <c r="AG14" s="121"/>
      <c r="AH14" s="121"/>
      <c r="AI14" s="122"/>
    </row>
    <row r="15" spans="1:35" ht="100.5" customHeight="1">
      <c r="A15" s="70" t="s">
        <v>954</v>
      </c>
      <c r="B15" s="71"/>
      <c r="C15" s="70" t="s">
        <v>955</v>
      </c>
      <c r="D15" s="70" t="s">
        <v>587</v>
      </c>
      <c r="E15" s="202">
        <v>1</v>
      </c>
      <c r="F15" s="202">
        <v>0</v>
      </c>
      <c r="G15" s="202">
        <v>8</v>
      </c>
      <c r="H15" s="202" t="s">
        <v>956</v>
      </c>
      <c r="I15" s="202">
        <v>3</v>
      </c>
      <c r="J15" s="202">
        <v>5</v>
      </c>
      <c r="K15" s="202">
        <v>1</v>
      </c>
      <c r="L15" s="202">
        <v>1</v>
      </c>
      <c r="M15" s="202">
        <v>0</v>
      </c>
      <c r="N15" s="80">
        <v>0</v>
      </c>
      <c r="O15" s="80">
        <v>0</v>
      </c>
      <c r="P15" s="80"/>
      <c r="Q15" s="80"/>
      <c r="R15" s="80"/>
      <c r="S15" s="80"/>
      <c r="T15" s="80"/>
      <c r="U15" s="80"/>
      <c r="V15" s="80"/>
      <c r="W15" s="80"/>
      <c r="X15" s="80"/>
      <c r="Y15" s="80"/>
      <c r="Z15" s="80"/>
      <c r="AA15" s="80"/>
      <c r="AB15" s="80"/>
      <c r="AC15" s="80"/>
      <c r="AD15" s="80">
        <v>0</v>
      </c>
      <c r="AE15" s="80">
        <v>0</v>
      </c>
      <c r="AF15" s="98" t="s">
        <v>42</v>
      </c>
      <c r="AG15" s="82"/>
      <c r="AH15" s="154" t="s">
        <v>957</v>
      </c>
      <c r="AI15" s="155" t="s">
        <v>386</v>
      </c>
    </row>
    <row r="16" spans="1:36" ht="15.75" thickBot="1">
      <c r="A16" s="993"/>
      <c r="B16" s="994"/>
      <c r="C16" s="994"/>
      <c r="D16" s="994"/>
      <c r="E16" s="994"/>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5"/>
      <c r="AJ16" s="94"/>
    </row>
    <row r="18" spans="3:4" ht="15.75" thickBot="1">
      <c r="C18" s="157"/>
      <c r="D18" s="157"/>
    </row>
    <row r="19" spans="1:35" ht="15">
      <c r="A19" s="880" t="s">
        <v>35</v>
      </c>
      <c r="B19" s="881"/>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2"/>
    </row>
    <row r="20" spans="1:35" ht="15.75" thickBot="1">
      <c r="A20" s="920" t="s">
        <v>108</v>
      </c>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2"/>
    </row>
    <row r="21" spans="1:35" ht="15">
      <c r="A21" s="923" t="s">
        <v>131</v>
      </c>
      <c r="B21" s="924"/>
      <c r="C21" s="924"/>
      <c r="D21" s="924"/>
      <c r="E21" s="924"/>
      <c r="F21" s="924"/>
      <c r="G21" s="925"/>
      <c r="H21" s="926" t="s">
        <v>941</v>
      </c>
      <c r="I21" s="927"/>
      <c r="J21" s="927"/>
      <c r="K21" s="927"/>
      <c r="L21" s="927"/>
      <c r="M21" s="927"/>
      <c r="N21" s="927"/>
      <c r="O21" s="927"/>
      <c r="P21" s="927"/>
      <c r="Q21" s="927"/>
      <c r="R21" s="927"/>
      <c r="S21" s="928"/>
      <c r="T21" s="926" t="s">
        <v>133</v>
      </c>
      <c r="U21" s="929"/>
      <c r="V21" s="929"/>
      <c r="W21" s="929"/>
      <c r="X21" s="929"/>
      <c r="Y21" s="929"/>
      <c r="Z21" s="929"/>
      <c r="AA21" s="929"/>
      <c r="AB21" s="929"/>
      <c r="AC21" s="929"/>
      <c r="AD21" s="929"/>
      <c r="AE21" s="929"/>
      <c r="AF21" s="929"/>
      <c r="AG21" s="929"/>
      <c r="AH21" s="929"/>
      <c r="AI21" s="930"/>
    </row>
    <row r="22" spans="1:35" ht="35.25" customHeight="1" thickBot="1">
      <c r="A22" s="1204" t="s">
        <v>958</v>
      </c>
      <c r="B22" s="1205"/>
      <c r="C22" s="1205"/>
      <c r="D22" s="1205"/>
      <c r="E22" s="933" t="s">
        <v>959</v>
      </c>
      <c r="F22" s="934"/>
      <c r="G22" s="934"/>
      <c r="H22" s="934"/>
      <c r="I22" s="934"/>
      <c r="J22" s="934"/>
      <c r="K22" s="934"/>
      <c r="L22" s="934"/>
      <c r="M22" s="935"/>
      <c r="N22" s="936" t="s">
        <v>0</v>
      </c>
      <c r="O22" s="937"/>
      <c r="P22" s="937"/>
      <c r="Q22" s="937"/>
      <c r="R22" s="937"/>
      <c r="S22" s="937"/>
      <c r="T22" s="937"/>
      <c r="U22" s="937"/>
      <c r="V22" s="937"/>
      <c r="W22" s="937"/>
      <c r="X22" s="937"/>
      <c r="Y22" s="937"/>
      <c r="Z22" s="937"/>
      <c r="AA22" s="937"/>
      <c r="AB22" s="937"/>
      <c r="AC22" s="937"/>
      <c r="AD22" s="937"/>
      <c r="AE22" s="938"/>
      <c r="AF22" s="939" t="s">
        <v>1</v>
      </c>
      <c r="AG22" s="940"/>
      <c r="AH22" s="940"/>
      <c r="AI22" s="941"/>
    </row>
    <row r="23" spans="1:35" ht="42" customHeight="1">
      <c r="A23" s="942" t="s">
        <v>2</v>
      </c>
      <c r="B23" s="944" t="s">
        <v>3</v>
      </c>
      <c r="C23" s="945"/>
      <c r="D23" s="945"/>
      <c r="E23" s="945"/>
      <c r="F23" s="945"/>
      <c r="G23" s="945"/>
      <c r="H23" s="948" t="s">
        <v>4</v>
      </c>
      <c r="I23" s="950" t="s">
        <v>5</v>
      </c>
      <c r="J23" s="950" t="s">
        <v>6</v>
      </c>
      <c r="K23" s="952" t="s">
        <v>37</v>
      </c>
      <c r="L23" s="954" t="s">
        <v>7</v>
      </c>
      <c r="M23" s="956" t="s">
        <v>8</v>
      </c>
      <c r="N23" s="958" t="s">
        <v>9</v>
      </c>
      <c r="O23" s="959"/>
      <c r="P23" s="960" t="s">
        <v>10</v>
      </c>
      <c r="Q23" s="959"/>
      <c r="R23" s="960" t="s">
        <v>11</v>
      </c>
      <c r="S23" s="959"/>
      <c r="T23" s="960" t="s">
        <v>12</v>
      </c>
      <c r="U23" s="959"/>
      <c r="V23" s="960" t="s">
        <v>13</v>
      </c>
      <c r="W23" s="959"/>
      <c r="X23" s="960" t="s">
        <v>14</v>
      </c>
      <c r="Y23" s="959"/>
      <c r="Z23" s="960" t="s">
        <v>15</v>
      </c>
      <c r="AA23" s="959"/>
      <c r="AB23" s="960" t="s">
        <v>16</v>
      </c>
      <c r="AC23" s="959"/>
      <c r="AD23" s="960" t="s">
        <v>17</v>
      </c>
      <c r="AE23" s="961"/>
      <c r="AF23" s="962" t="s">
        <v>18</v>
      </c>
      <c r="AG23" s="978" t="s">
        <v>19</v>
      </c>
      <c r="AH23" s="980" t="s">
        <v>20</v>
      </c>
      <c r="AI23" s="982" t="s">
        <v>21</v>
      </c>
    </row>
    <row r="24" spans="1:35" ht="53.25" thickBot="1">
      <c r="A24" s="943"/>
      <c r="B24" s="946"/>
      <c r="C24" s="947"/>
      <c r="D24" s="947"/>
      <c r="E24" s="947"/>
      <c r="F24" s="947"/>
      <c r="G24" s="947"/>
      <c r="H24" s="949"/>
      <c r="I24" s="951" t="s">
        <v>5</v>
      </c>
      <c r="J24" s="951"/>
      <c r="K24" s="953"/>
      <c r="L24" s="955"/>
      <c r="M24" s="957"/>
      <c r="N24" s="100" t="s">
        <v>22</v>
      </c>
      <c r="O24" s="101" t="s">
        <v>23</v>
      </c>
      <c r="P24" s="102" t="s">
        <v>22</v>
      </c>
      <c r="Q24" s="101" t="s">
        <v>23</v>
      </c>
      <c r="R24" s="102" t="s">
        <v>22</v>
      </c>
      <c r="S24" s="101" t="s">
        <v>23</v>
      </c>
      <c r="T24" s="102" t="s">
        <v>22</v>
      </c>
      <c r="U24" s="101" t="s">
        <v>23</v>
      </c>
      <c r="V24" s="102" t="s">
        <v>22</v>
      </c>
      <c r="W24" s="101" t="s">
        <v>23</v>
      </c>
      <c r="X24" s="102" t="s">
        <v>22</v>
      </c>
      <c r="Y24" s="101" t="s">
        <v>23</v>
      </c>
      <c r="Z24" s="102" t="s">
        <v>22</v>
      </c>
      <c r="AA24" s="101" t="s">
        <v>24</v>
      </c>
      <c r="AB24" s="102" t="s">
        <v>22</v>
      </c>
      <c r="AC24" s="101" t="s">
        <v>24</v>
      </c>
      <c r="AD24" s="102" t="s">
        <v>22</v>
      </c>
      <c r="AE24" s="103" t="s">
        <v>24</v>
      </c>
      <c r="AF24" s="963"/>
      <c r="AG24" s="979"/>
      <c r="AH24" s="981"/>
      <c r="AI24" s="983"/>
    </row>
    <row r="25" spans="1:35" ht="63.75" customHeight="1">
      <c r="A25" s="403" t="s">
        <v>386</v>
      </c>
      <c r="B25" s="1200" t="s">
        <v>960</v>
      </c>
      <c r="C25" s="1201"/>
      <c r="D25" s="1201"/>
      <c r="E25" s="1201"/>
      <c r="F25" s="1201"/>
      <c r="G25" s="1202"/>
      <c r="H25" s="404" t="s">
        <v>961</v>
      </c>
      <c r="I25" s="404">
        <v>42</v>
      </c>
      <c r="J25" s="404">
        <v>57</v>
      </c>
      <c r="K25" s="405"/>
      <c r="L25" s="406"/>
      <c r="M25" s="407"/>
      <c r="N25" s="408">
        <v>20000</v>
      </c>
      <c r="O25" s="180">
        <v>0</v>
      </c>
      <c r="P25" s="180">
        <v>0</v>
      </c>
      <c r="Q25" s="180">
        <v>0</v>
      </c>
      <c r="R25" s="180">
        <v>0</v>
      </c>
      <c r="S25" s="180">
        <v>0</v>
      </c>
      <c r="T25" s="180">
        <v>0</v>
      </c>
      <c r="U25" s="180">
        <v>0</v>
      </c>
      <c r="V25" s="180">
        <v>0</v>
      </c>
      <c r="W25" s="180">
        <v>0</v>
      </c>
      <c r="X25" s="180">
        <v>0</v>
      </c>
      <c r="Y25" s="180">
        <v>0</v>
      </c>
      <c r="Z25" s="180">
        <v>0</v>
      </c>
      <c r="AA25" s="180">
        <v>0</v>
      </c>
      <c r="AB25" s="180">
        <v>0</v>
      </c>
      <c r="AC25" s="180">
        <v>0</v>
      </c>
      <c r="AD25" s="180">
        <v>0</v>
      </c>
      <c r="AE25" s="409">
        <v>0</v>
      </c>
      <c r="AF25" s="410">
        <v>0</v>
      </c>
      <c r="AG25" s="181"/>
      <c r="AH25" s="181"/>
      <c r="AI25" s="182"/>
    </row>
    <row r="26" spans="1:35" ht="33.75">
      <c r="A26" s="60" t="s">
        <v>25</v>
      </c>
      <c r="B26" s="61" t="s">
        <v>26</v>
      </c>
      <c r="C26" s="61" t="s">
        <v>27</v>
      </c>
      <c r="D26" s="61" t="s">
        <v>28</v>
      </c>
      <c r="E26" s="62" t="s">
        <v>29</v>
      </c>
      <c r="F26" s="62" t="s">
        <v>30</v>
      </c>
      <c r="G26" s="62" t="s">
        <v>31</v>
      </c>
      <c r="H26" s="61" t="s">
        <v>32</v>
      </c>
      <c r="I26" s="64"/>
      <c r="J26" s="64"/>
      <c r="K26" s="64"/>
      <c r="L26" s="64"/>
      <c r="M26" s="64"/>
      <c r="N26" s="65">
        <v>0</v>
      </c>
      <c r="O26" s="66">
        <v>0</v>
      </c>
      <c r="P26" s="65">
        <v>0</v>
      </c>
      <c r="Q26" s="66">
        <v>0</v>
      </c>
      <c r="R26" s="65"/>
      <c r="S26" s="66"/>
      <c r="T26" s="65"/>
      <c r="U26" s="66"/>
      <c r="V26" s="65"/>
      <c r="W26" s="66"/>
      <c r="X26" s="65"/>
      <c r="Y26" s="66"/>
      <c r="Z26" s="65"/>
      <c r="AA26" s="66"/>
      <c r="AB26" s="65"/>
      <c r="AC26" s="66"/>
      <c r="AD26" s="67">
        <v>0</v>
      </c>
      <c r="AE26" s="66">
        <v>0</v>
      </c>
      <c r="AF26" s="68">
        <v>0</v>
      </c>
      <c r="AG26" s="4"/>
      <c r="AH26" s="4"/>
      <c r="AI26" s="69"/>
    </row>
    <row r="27" spans="1:35" ht="58.5" customHeight="1">
      <c r="A27" s="911" t="s">
        <v>962</v>
      </c>
      <c r="B27" s="1037"/>
      <c r="C27" s="207" t="s">
        <v>963</v>
      </c>
      <c r="D27" s="70" t="s">
        <v>63</v>
      </c>
      <c r="E27" s="202">
        <v>0</v>
      </c>
      <c r="F27" s="202">
        <v>1</v>
      </c>
      <c r="G27" s="1036">
        <v>3</v>
      </c>
      <c r="H27" s="517" t="s">
        <v>964</v>
      </c>
      <c r="I27" s="202">
        <v>0</v>
      </c>
      <c r="J27" s="202">
        <v>1</v>
      </c>
      <c r="K27" s="202">
        <v>1</v>
      </c>
      <c r="L27" s="202">
        <v>0</v>
      </c>
      <c r="M27" s="202">
        <v>1</v>
      </c>
      <c r="N27" s="270">
        <v>5116699</v>
      </c>
      <c r="O27" s="270">
        <v>5116700</v>
      </c>
      <c r="P27" s="204"/>
      <c r="Q27" s="128"/>
      <c r="R27" s="128"/>
      <c r="S27" s="128"/>
      <c r="T27" s="128"/>
      <c r="U27" s="128"/>
      <c r="V27" s="128"/>
      <c r="W27" s="128"/>
      <c r="X27" s="128"/>
      <c r="Y27" s="128"/>
      <c r="Z27" s="128"/>
      <c r="AA27" s="128"/>
      <c r="AB27" s="128"/>
      <c r="AC27" s="128"/>
      <c r="AD27" s="270">
        <v>5116699</v>
      </c>
      <c r="AE27" s="270">
        <v>5116700</v>
      </c>
      <c r="AF27" s="1203" t="s">
        <v>965</v>
      </c>
      <c r="AG27" s="918"/>
      <c r="AH27" s="70" t="s">
        <v>966</v>
      </c>
      <c r="AI27" s="1038" t="s">
        <v>386</v>
      </c>
    </row>
    <row r="28" spans="1:35" ht="66.75" customHeight="1">
      <c r="A28" s="911"/>
      <c r="B28" s="1037"/>
      <c r="C28" s="207" t="s">
        <v>967</v>
      </c>
      <c r="D28" s="70" t="s">
        <v>63</v>
      </c>
      <c r="E28" s="202">
        <v>0</v>
      </c>
      <c r="F28" s="202">
        <v>1</v>
      </c>
      <c r="G28" s="1036"/>
      <c r="H28" s="517" t="s">
        <v>968</v>
      </c>
      <c r="I28" s="202">
        <v>0</v>
      </c>
      <c r="J28" s="202">
        <v>1</v>
      </c>
      <c r="K28" s="202">
        <v>1</v>
      </c>
      <c r="L28" s="202">
        <v>0</v>
      </c>
      <c r="M28" s="202">
        <v>1</v>
      </c>
      <c r="N28" s="270" t="s">
        <v>969</v>
      </c>
      <c r="O28" s="270" t="s">
        <v>970</v>
      </c>
      <c r="P28" s="204"/>
      <c r="Q28" s="128"/>
      <c r="R28" s="128"/>
      <c r="S28" s="128"/>
      <c r="T28" s="128"/>
      <c r="U28" s="128"/>
      <c r="V28" s="128"/>
      <c r="W28" s="128"/>
      <c r="X28" s="128"/>
      <c r="Y28" s="128"/>
      <c r="Z28" s="128"/>
      <c r="AA28" s="128"/>
      <c r="AB28" s="128"/>
      <c r="AC28" s="128"/>
      <c r="AD28" s="270" t="s">
        <v>969</v>
      </c>
      <c r="AE28" s="270" t="s">
        <v>970</v>
      </c>
      <c r="AF28" s="1203"/>
      <c r="AG28" s="918"/>
      <c r="AH28" s="70"/>
      <c r="AI28" s="1038"/>
    </row>
    <row r="29" spans="1:35" ht="74.25" customHeight="1">
      <c r="A29" s="911"/>
      <c r="B29" s="1037"/>
      <c r="C29" s="207" t="s">
        <v>971</v>
      </c>
      <c r="D29" s="70" t="s">
        <v>972</v>
      </c>
      <c r="E29" s="202">
        <v>0</v>
      </c>
      <c r="F29" s="71">
        <v>1800</v>
      </c>
      <c r="G29" s="1036"/>
      <c r="H29" s="202" t="s">
        <v>973</v>
      </c>
      <c r="I29" s="202">
        <v>0</v>
      </c>
      <c r="J29" s="202">
        <v>5000</v>
      </c>
      <c r="K29" s="202">
        <v>1500</v>
      </c>
      <c r="L29" s="202">
        <v>0</v>
      </c>
      <c r="M29" s="71">
        <v>1800</v>
      </c>
      <c r="N29" s="97">
        <v>0</v>
      </c>
      <c r="O29" s="97">
        <v>0</v>
      </c>
      <c r="P29" s="79"/>
      <c r="Q29" s="128"/>
      <c r="R29" s="128"/>
      <c r="S29" s="128"/>
      <c r="T29" s="128"/>
      <c r="U29" s="128"/>
      <c r="V29" s="128"/>
      <c r="W29" s="128"/>
      <c r="X29" s="128"/>
      <c r="Y29" s="128"/>
      <c r="Z29" s="128"/>
      <c r="AA29" s="128"/>
      <c r="AB29" s="128"/>
      <c r="AC29" s="128"/>
      <c r="AD29" s="97">
        <v>0</v>
      </c>
      <c r="AE29" s="97">
        <v>0</v>
      </c>
      <c r="AF29" s="1203"/>
      <c r="AG29" s="918"/>
      <c r="AH29" s="70"/>
      <c r="AI29" s="1038"/>
    </row>
    <row r="30" spans="1:35" ht="15">
      <c r="A30" s="1196"/>
      <c r="B30" s="1196"/>
      <c r="C30" s="1196"/>
      <c r="D30" s="1196"/>
      <c r="E30" s="1196"/>
      <c r="F30" s="1196"/>
      <c r="G30" s="1196"/>
      <c r="H30" s="1196"/>
      <c r="I30" s="1196"/>
      <c r="J30" s="1196"/>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6"/>
      <c r="AI30" s="1196"/>
    </row>
    <row r="32" ht="15.75" thickBot="1"/>
    <row r="33" spans="1:35" ht="51" customHeight="1">
      <c r="A33" s="1197" t="s">
        <v>35</v>
      </c>
      <c r="B33" s="1198"/>
      <c r="C33" s="1198"/>
      <c r="D33" s="1198"/>
      <c r="E33" s="1198"/>
      <c r="F33" s="1198"/>
      <c r="G33" s="1198"/>
      <c r="H33" s="1198"/>
      <c r="I33" s="1198"/>
      <c r="J33" s="1198"/>
      <c r="K33" s="1198"/>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199"/>
    </row>
    <row r="34" spans="1:35" ht="27" customHeight="1" thickBot="1">
      <c r="A34" s="920" t="s">
        <v>108</v>
      </c>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2"/>
    </row>
    <row r="35" spans="1:35" ht="38.25" customHeight="1">
      <c r="A35" s="1166" t="s">
        <v>131</v>
      </c>
      <c r="B35" s="1167"/>
      <c r="C35" s="1167"/>
      <c r="D35" s="1167"/>
      <c r="E35" s="1167"/>
      <c r="F35" s="1167"/>
      <c r="G35" s="1168"/>
      <c r="H35" s="926" t="s">
        <v>941</v>
      </c>
      <c r="I35" s="927"/>
      <c r="J35" s="927"/>
      <c r="K35" s="927"/>
      <c r="L35" s="927"/>
      <c r="M35" s="927"/>
      <c r="N35" s="927"/>
      <c r="O35" s="927"/>
      <c r="P35" s="927"/>
      <c r="Q35" s="927"/>
      <c r="R35" s="927"/>
      <c r="S35" s="928"/>
      <c r="T35" s="926" t="s">
        <v>133</v>
      </c>
      <c r="U35" s="929"/>
      <c r="V35" s="929"/>
      <c r="W35" s="929"/>
      <c r="X35" s="929"/>
      <c r="Y35" s="929"/>
      <c r="Z35" s="929"/>
      <c r="AA35" s="929"/>
      <c r="AB35" s="929"/>
      <c r="AC35" s="929"/>
      <c r="AD35" s="929"/>
      <c r="AE35" s="929"/>
      <c r="AF35" s="929"/>
      <c r="AG35" s="929"/>
      <c r="AH35" s="929"/>
      <c r="AI35" s="930"/>
    </row>
    <row r="36" spans="1:35" ht="37.5" customHeight="1">
      <c r="A36" s="1034" t="s">
        <v>974</v>
      </c>
      <c r="B36" s="1034"/>
      <c r="C36" s="1034"/>
      <c r="D36" s="1034"/>
      <c r="E36" s="890" t="s">
        <v>975</v>
      </c>
      <c r="F36" s="890"/>
      <c r="G36" s="890"/>
      <c r="H36" s="890"/>
      <c r="I36" s="890"/>
      <c r="J36" s="890"/>
      <c r="K36" s="890"/>
      <c r="L36" s="890"/>
      <c r="M36" s="890"/>
      <c r="N36" s="891" t="s">
        <v>0</v>
      </c>
      <c r="O36" s="891"/>
      <c r="P36" s="891"/>
      <c r="Q36" s="891"/>
      <c r="R36" s="891"/>
      <c r="S36" s="891"/>
      <c r="T36" s="891"/>
      <c r="U36" s="891"/>
      <c r="V36" s="891"/>
      <c r="W36" s="891"/>
      <c r="X36" s="891"/>
      <c r="Y36" s="891"/>
      <c r="Z36" s="891"/>
      <c r="AA36" s="891"/>
      <c r="AB36" s="891"/>
      <c r="AC36" s="891"/>
      <c r="AD36" s="891"/>
      <c r="AE36" s="891"/>
      <c r="AF36" s="892" t="s">
        <v>1</v>
      </c>
      <c r="AG36" s="892"/>
      <c r="AH36" s="892"/>
      <c r="AI36" s="892"/>
    </row>
    <row r="37" spans="1:35" ht="15">
      <c r="A37" s="893" t="s">
        <v>2</v>
      </c>
      <c r="B37" s="894" t="s">
        <v>3</v>
      </c>
      <c r="C37" s="894"/>
      <c r="D37" s="894"/>
      <c r="E37" s="894"/>
      <c r="F37" s="894"/>
      <c r="G37" s="894"/>
      <c r="H37" s="895" t="s">
        <v>4</v>
      </c>
      <c r="I37" s="896" t="s">
        <v>5</v>
      </c>
      <c r="J37" s="896" t="s">
        <v>6</v>
      </c>
      <c r="K37" s="897" t="s">
        <v>37</v>
      </c>
      <c r="L37" s="900" t="s">
        <v>7</v>
      </c>
      <c r="M37" s="900" t="s">
        <v>8</v>
      </c>
      <c r="N37" s="898" t="s">
        <v>9</v>
      </c>
      <c r="O37" s="898"/>
      <c r="P37" s="898" t="s">
        <v>10</v>
      </c>
      <c r="Q37" s="898"/>
      <c r="R37" s="898" t="s">
        <v>11</v>
      </c>
      <c r="S37" s="898"/>
      <c r="T37" s="898" t="s">
        <v>12</v>
      </c>
      <c r="U37" s="898"/>
      <c r="V37" s="898" t="s">
        <v>13</v>
      </c>
      <c r="W37" s="898"/>
      <c r="X37" s="898" t="s">
        <v>14</v>
      </c>
      <c r="Y37" s="898"/>
      <c r="Z37" s="898" t="s">
        <v>15</v>
      </c>
      <c r="AA37" s="898"/>
      <c r="AB37" s="898" t="s">
        <v>16</v>
      </c>
      <c r="AC37" s="898"/>
      <c r="AD37" s="898" t="s">
        <v>17</v>
      </c>
      <c r="AE37" s="898"/>
      <c r="AF37" s="899" t="s">
        <v>18</v>
      </c>
      <c r="AG37" s="901" t="s">
        <v>19</v>
      </c>
      <c r="AH37" s="902" t="s">
        <v>20</v>
      </c>
      <c r="AI37" s="901" t="s">
        <v>21</v>
      </c>
    </row>
    <row r="38" spans="1:35" ht="52.5">
      <c r="A38" s="893"/>
      <c r="B38" s="894"/>
      <c r="C38" s="894"/>
      <c r="D38" s="894"/>
      <c r="E38" s="894"/>
      <c r="F38" s="894"/>
      <c r="G38" s="894"/>
      <c r="H38" s="895"/>
      <c r="I38" s="896" t="s">
        <v>5</v>
      </c>
      <c r="J38" s="896"/>
      <c r="K38" s="897"/>
      <c r="L38" s="900"/>
      <c r="M38" s="900"/>
      <c r="N38" s="2" t="s">
        <v>22</v>
      </c>
      <c r="O38" s="3" t="s">
        <v>23</v>
      </c>
      <c r="P38" s="2" t="s">
        <v>22</v>
      </c>
      <c r="Q38" s="3" t="s">
        <v>23</v>
      </c>
      <c r="R38" s="2" t="s">
        <v>22</v>
      </c>
      <c r="S38" s="3" t="s">
        <v>23</v>
      </c>
      <c r="T38" s="2" t="s">
        <v>22</v>
      </c>
      <c r="U38" s="3" t="s">
        <v>23</v>
      </c>
      <c r="V38" s="2" t="s">
        <v>22</v>
      </c>
      <c r="W38" s="3" t="s">
        <v>23</v>
      </c>
      <c r="X38" s="2" t="s">
        <v>22</v>
      </c>
      <c r="Y38" s="3" t="s">
        <v>23</v>
      </c>
      <c r="Z38" s="2" t="s">
        <v>22</v>
      </c>
      <c r="AA38" s="3" t="s">
        <v>24</v>
      </c>
      <c r="AB38" s="2" t="s">
        <v>22</v>
      </c>
      <c r="AC38" s="3" t="s">
        <v>24</v>
      </c>
      <c r="AD38" s="2" t="s">
        <v>22</v>
      </c>
      <c r="AE38" s="3" t="s">
        <v>24</v>
      </c>
      <c r="AF38" s="899"/>
      <c r="AG38" s="901"/>
      <c r="AH38" s="902"/>
      <c r="AI38" s="901"/>
    </row>
    <row r="39" spans="1:35" ht="79.5" customHeight="1">
      <c r="A39" s="220" t="s">
        <v>976</v>
      </c>
      <c r="B39" s="903" t="s">
        <v>977</v>
      </c>
      <c r="C39" s="903"/>
      <c r="D39" s="903"/>
      <c r="E39" s="903"/>
      <c r="F39" s="903"/>
      <c r="G39" s="903"/>
      <c r="H39" s="54" t="s">
        <v>978</v>
      </c>
      <c r="I39" s="54"/>
      <c r="J39" s="54"/>
      <c r="K39" s="55"/>
      <c r="L39" s="56"/>
      <c r="M39" s="56"/>
      <c r="N39" s="518">
        <v>0</v>
      </c>
      <c r="O39" s="206">
        <v>0</v>
      </c>
      <c r="P39" s="206">
        <v>0</v>
      </c>
      <c r="Q39" s="206">
        <v>0</v>
      </c>
      <c r="R39" s="206">
        <v>0</v>
      </c>
      <c r="S39" s="206">
        <v>0</v>
      </c>
      <c r="T39" s="206">
        <v>0</v>
      </c>
      <c r="U39" s="206">
        <v>0</v>
      </c>
      <c r="V39" s="206">
        <v>0</v>
      </c>
      <c r="W39" s="206">
        <v>0</v>
      </c>
      <c r="X39" s="206">
        <v>0</v>
      </c>
      <c r="Y39" s="206">
        <v>0</v>
      </c>
      <c r="Z39" s="206">
        <v>0</v>
      </c>
      <c r="AA39" s="206">
        <v>0</v>
      </c>
      <c r="AB39" s="206">
        <v>0</v>
      </c>
      <c r="AC39" s="206">
        <v>0</v>
      </c>
      <c r="AD39" s="206">
        <v>0</v>
      </c>
      <c r="AE39" s="206">
        <v>0</v>
      </c>
      <c r="AF39" s="58">
        <v>0</v>
      </c>
      <c r="AG39" s="58"/>
      <c r="AH39" s="58"/>
      <c r="AI39" s="59"/>
    </row>
    <row r="40" spans="1:35" ht="48.75" customHeight="1">
      <c r="A40" s="60" t="s">
        <v>25</v>
      </c>
      <c r="B40" s="61" t="s">
        <v>26</v>
      </c>
      <c r="C40" s="61" t="s">
        <v>27</v>
      </c>
      <c r="D40" s="61" t="s">
        <v>28</v>
      </c>
      <c r="E40" s="62" t="s">
        <v>29</v>
      </c>
      <c r="F40" s="62" t="s">
        <v>30</v>
      </c>
      <c r="G40" s="62" t="s">
        <v>31</v>
      </c>
      <c r="H40" s="61" t="s">
        <v>32</v>
      </c>
      <c r="I40" s="64"/>
      <c r="J40" s="64"/>
      <c r="K40" s="64"/>
      <c r="L40" s="64"/>
      <c r="M40" s="64"/>
      <c r="N40" s="65">
        <v>0</v>
      </c>
      <c r="O40" s="66">
        <v>0</v>
      </c>
      <c r="P40" s="65">
        <v>0</v>
      </c>
      <c r="Q40" s="66">
        <v>0</v>
      </c>
      <c r="R40" s="65"/>
      <c r="S40" s="66"/>
      <c r="T40" s="65"/>
      <c r="U40" s="66"/>
      <c r="V40" s="65"/>
      <c r="W40" s="66"/>
      <c r="X40" s="65"/>
      <c r="Y40" s="66"/>
      <c r="Z40" s="65"/>
      <c r="AA40" s="66"/>
      <c r="AB40" s="65"/>
      <c r="AC40" s="66"/>
      <c r="AD40" s="67">
        <v>0</v>
      </c>
      <c r="AE40" s="66">
        <v>0</v>
      </c>
      <c r="AF40" s="68">
        <v>0</v>
      </c>
      <c r="AG40" s="4"/>
      <c r="AH40" s="4"/>
      <c r="AI40" s="69"/>
    </row>
    <row r="41" spans="1:35" ht="96.75" customHeight="1">
      <c r="A41" s="70" t="s">
        <v>979</v>
      </c>
      <c r="B41" s="208"/>
      <c r="C41" s="70" t="s">
        <v>980</v>
      </c>
      <c r="D41" s="70" t="s">
        <v>981</v>
      </c>
      <c r="E41" s="519"/>
      <c r="F41" s="519"/>
      <c r="G41" s="202">
        <v>4</v>
      </c>
      <c r="H41" s="70" t="s">
        <v>982</v>
      </c>
      <c r="I41" s="202">
        <v>0</v>
      </c>
      <c r="J41" s="202">
        <v>4</v>
      </c>
      <c r="K41" s="202">
        <v>1</v>
      </c>
      <c r="L41" s="202">
        <v>0</v>
      </c>
      <c r="M41" s="202">
        <v>1</v>
      </c>
      <c r="N41" s="520">
        <v>0</v>
      </c>
      <c r="O41" s="80">
        <v>0</v>
      </c>
      <c r="P41" s="80"/>
      <c r="Q41" s="80"/>
      <c r="R41" s="80"/>
      <c r="S41" s="80"/>
      <c r="T41" s="80"/>
      <c r="U41" s="80"/>
      <c r="V41" s="80"/>
      <c r="W41" s="80"/>
      <c r="X41" s="80"/>
      <c r="Y41" s="80"/>
      <c r="Z41" s="80"/>
      <c r="AA41" s="80"/>
      <c r="AB41" s="80"/>
      <c r="AC41" s="80"/>
      <c r="AD41" s="521"/>
      <c r="AE41" s="80"/>
      <c r="AF41" s="209" t="s">
        <v>965</v>
      </c>
      <c r="AG41" s="50"/>
      <c r="AH41" s="82" t="s">
        <v>983</v>
      </c>
      <c r="AI41" s="82" t="s">
        <v>386</v>
      </c>
    </row>
    <row r="42" spans="1:35" ht="48" customHeight="1">
      <c r="A42" s="60" t="s">
        <v>25</v>
      </c>
      <c r="B42" s="61" t="s">
        <v>26</v>
      </c>
      <c r="C42" s="61" t="s">
        <v>27</v>
      </c>
      <c r="D42" s="61" t="s">
        <v>28</v>
      </c>
      <c r="E42" s="62" t="s">
        <v>29</v>
      </c>
      <c r="F42" s="62" t="s">
        <v>30</v>
      </c>
      <c r="G42" s="62" t="s">
        <v>31</v>
      </c>
      <c r="H42" s="61" t="s">
        <v>32</v>
      </c>
      <c r="I42" s="64"/>
      <c r="J42" s="64"/>
      <c r="K42" s="64"/>
      <c r="L42" s="64"/>
      <c r="M42" s="64"/>
      <c r="N42" s="65">
        <v>0</v>
      </c>
      <c r="O42" s="66">
        <v>0</v>
      </c>
      <c r="P42" s="65">
        <v>0</v>
      </c>
      <c r="Q42" s="66">
        <v>0</v>
      </c>
      <c r="R42" s="65"/>
      <c r="S42" s="66"/>
      <c r="T42" s="65"/>
      <c r="U42" s="66"/>
      <c r="V42" s="65"/>
      <c r="W42" s="66"/>
      <c r="X42" s="65"/>
      <c r="Y42" s="66"/>
      <c r="Z42" s="65"/>
      <c r="AA42" s="66"/>
      <c r="AB42" s="65"/>
      <c r="AC42" s="66"/>
      <c r="AD42" s="67">
        <v>0</v>
      </c>
      <c r="AE42" s="66">
        <v>0</v>
      </c>
      <c r="AF42" s="68">
        <v>0</v>
      </c>
      <c r="AG42" s="4"/>
      <c r="AH42" s="4"/>
      <c r="AI42" s="69"/>
    </row>
    <row r="43" spans="1:35" ht="69" customHeight="1">
      <c r="A43" s="1193" t="s">
        <v>984</v>
      </c>
      <c r="B43" s="1194"/>
      <c r="C43" s="70" t="s">
        <v>985</v>
      </c>
      <c r="D43" s="70" t="s">
        <v>63</v>
      </c>
      <c r="E43" s="202">
        <v>0</v>
      </c>
      <c r="F43" s="202">
        <v>1</v>
      </c>
      <c r="G43" s="1195">
        <v>8</v>
      </c>
      <c r="H43" s="70" t="s">
        <v>986</v>
      </c>
      <c r="I43" s="202">
        <v>0</v>
      </c>
      <c r="J43" s="202">
        <v>1</v>
      </c>
      <c r="K43" s="202">
        <v>1</v>
      </c>
      <c r="L43" s="202">
        <v>0</v>
      </c>
      <c r="M43" s="202">
        <v>1</v>
      </c>
      <c r="N43" s="520">
        <v>8400000</v>
      </c>
      <c r="O43" s="520">
        <v>8400000</v>
      </c>
      <c r="P43" s="204"/>
      <c r="Q43" s="128"/>
      <c r="R43" s="128"/>
      <c r="S43" s="128"/>
      <c r="T43" s="128"/>
      <c r="U43" s="128"/>
      <c r="V43" s="128"/>
      <c r="W43" s="128"/>
      <c r="X43" s="128"/>
      <c r="Y43" s="128"/>
      <c r="Z43" s="128"/>
      <c r="AA43" s="128"/>
      <c r="AB43" s="128"/>
      <c r="AC43" s="128"/>
      <c r="AD43" s="520">
        <v>8400000</v>
      </c>
      <c r="AE43" s="520">
        <v>8400000</v>
      </c>
      <c r="AF43" s="68"/>
      <c r="AG43" s="4"/>
      <c r="AH43" s="4"/>
      <c r="AI43" s="69"/>
    </row>
    <row r="44" spans="1:35" ht="69.75" customHeight="1">
      <c r="A44" s="1193"/>
      <c r="B44" s="1194"/>
      <c r="C44" s="70" t="s">
        <v>987</v>
      </c>
      <c r="D44" s="70" t="s">
        <v>988</v>
      </c>
      <c r="E44" s="396">
        <v>0</v>
      </c>
      <c r="F44" s="396">
        <v>2</v>
      </c>
      <c r="G44" s="1195"/>
      <c r="H44" s="70" t="s">
        <v>989</v>
      </c>
      <c r="I44" s="396">
        <v>2</v>
      </c>
      <c r="J44" s="396">
        <v>8</v>
      </c>
      <c r="K44" s="396">
        <v>2</v>
      </c>
      <c r="L44" s="396">
        <v>0</v>
      </c>
      <c r="M44" s="396">
        <v>2</v>
      </c>
      <c r="N44" s="520">
        <v>0</v>
      </c>
      <c r="O44" s="80">
        <v>0</v>
      </c>
      <c r="P44" s="204"/>
      <c r="Q44" s="128"/>
      <c r="R44" s="128"/>
      <c r="S44" s="128"/>
      <c r="T44" s="128"/>
      <c r="U44" s="128"/>
      <c r="V44" s="128"/>
      <c r="W44" s="128"/>
      <c r="X44" s="128"/>
      <c r="Y44" s="128"/>
      <c r="Z44" s="128"/>
      <c r="AA44" s="128"/>
      <c r="AB44" s="128"/>
      <c r="AC44" s="128"/>
      <c r="AD44" s="520">
        <v>0</v>
      </c>
      <c r="AE44" s="80">
        <v>0</v>
      </c>
      <c r="AF44" s="522" t="s">
        <v>965</v>
      </c>
      <c r="AG44" s="82"/>
      <c r="AH44" s="70" t="s">
        <v>983</v>
      </c>
      <c r="AI44" s="77" t="s">
        <v>386</v>
      </c>
    </row>
    <row r="45" ht="31.5" customHeight="1" thickBot="1"/>
    <row r="46" spans="1:35" ht="50.25" customHeight="1" thickBot="1">
      <c r="A46" s="141" t="s">
        <v>25</v>
      </c>
      <c r="B46" s="142" t="s">
        <v>26</v>
      </c>
      <c r="C46" s="142" t="s">
        <v>27</v>
      </c>
      <c r="D46" s="142" t="s">
        <v>28</v>
      </c>
      <c r="E46" s="142" t="s">
        <v>29</v>
      </c>
      <c r="F46" s="523" t="s">
        <v>30</v>
      </c>
      <c r="G46" s="524" t="s">
        <v>31</v>
      </c>
      <c r="H46" s="525" t="s">
        <v>32</v>
      </c>
      <c r="I46" s="526"/>
      <c r="J46" s="526"/>
      <c r="K46" s="526"/>
      <c r="L46" s="526"/>
      <c r="M46" s="527"/>
      <c r="N46" s="65">
        <v>0</v>
      </c>
      <c r="O46" s="66">
        <v>0</v>
      </c>
      <c r="P46" s="65">
        <v>0</v>
      </c>
      <c r="Q46" s="117">
        <v>0</v>
      </c>
      <c r="R46" s="118"/>
      <c r="S46" s="117"/>
      <c r="T46" s="118"/>
      <c r="U46" s="117"/>
      <c r="V46" s="118"/>
      <c r="W46" s="117"/>
      <c r="X46" s="118"/>
      <c r="Y46" s="117"/>
      <c r="Z46" s="118"/>
      <c r="AA46" s="117"/>
      <c r="AB46" s="118"/>
      <c r="AC46" s="117"/>
      <c r="AD46" s="119">
        <v>0</v>
      </c>
      <c r="AE46" s="117">
        <v>0</v>
      </c>
      <c r="AF46" s="120">
        <v>0</v>
      </c>
      <c r="AG46" s="121"/>
      <c r="AH46" s="121"/>
      <c r="AI46" s="122"/>
    </row>
    <row r="47" spans="1:35" ht="45.75">
      <c r="A47" s="1177" t="s">
        <v>990</v>
      </c>
      <c r="B47" s="1180"/>
      <c r="C47" s="70" t="s">
        <v>991</v>
      </c>
      <c r="D47" s="70" t="s">
        <v>63</v>
      </c>
      <c r="E47" s="528"/>
      <c r="F47" s="528"/>
      <c r="G47" s="1183">
        <v>1</v>
      </c>
      <c r="H47" s="70" t="s">
        <v>320</v>
      </c>
      <c r="I47" s="202">
        <v>0</v>
      </c>
      <c r="J47" s="202">
        <v>1</v>
      </c>
      <c r="K47" s="202">
        <v>1</v>
      </c>
      <c r="L47" s="202">
        <v>1</v>
      </c>
      <c r="M47" s="202">
        <v>0</v>
      </c>
      <c r="N47" s="529">
        <v>12000000</v>
      </c>
      <c r="O47" s="529">
        <v>12000000</v>
      </c>
      <c r="P47" s="530"/>
      <c r="Q47" s="128"/>
      <c r="R47" s="128"/>
      <c r="S47" s="128"/>
      <c r="T47" s="128"/>
      <c r="U47" s="128"/>
      <c r="V47" s="97"/>
      <c r="W47" s="204"/>
      <c r="X47" s="128"/>
      <c r="Y47" s="128"/>
      <c r="Z47" s="128"/>
      <c r="AA47" s="128"/>
      <c r="AB47" s="128"/>
      <c r="AC47" s="97"/>
      <c r="AD47" s="529">
        <v>12000000</v>
      </c>
      <c r="AE47" s="529">
        <v>12000000</v>
      </c>
      <c r="AF47" s="1184" t="s">
        <v>965</v>
      </c>
      <c r="AG47" s="1187"/>
      <c r="AH47" s="1190" t="s">
        <v>966</v>
      </c>
      <c r="AI47" s="1038" t="s">
        <v>386</v>
      </c>
    </row>
    <row r="48" spans="1:35" ht="45.75">
      <c r="A48" s="1178"/>
      <c r="B48" s="1181"/>
      <c r="C48" s="70" t="s">
        <v>992</v>
      </c>
      <c r="D48" s="126" t="s">
        <v>337</v>
      </c>
      <c r="E48" s="125"/>
      <c r="F48" s="126"/>
      <c r="G48" s="971"/>
      <c r="H48" s="126" t="s">
        <v>993</v>
      </c>
      <c r="I48" s="202">
        <v>0</v>
      </c>
      <c r="J48" s="202">
        <v>1</v>
      </c>
      <c r="K48" s="202">
        <v>1</v>
      </c>
      <c r="L48" s="202">
        <v>1</v>
      </c>
      <c r="M48" s="202">
        <v>0</v>
      </c>
      <c r="N48" s="529">
        <v>28865000</v>
      </c>
      <c r="O48" s="529">
        <v>28865000</v>
      </c>
      <c r="P48" s="204"/>
      <c r="Q48" s="128"/>
      <c r="R48" s="128"/>
      <c r="S48" s="128"/>
      <c r="T48" s="128"/>
      <c r="U48" s="128"/>
      <c r="V48" s="128"/>
      <c r="W48" s="128"/>
      <c r="X48" s="128"/>
      <c r="Y48" s="128"/>
      <c r="Z48" s="128"/>
      <c r="AA48" s="128"/>
      <c r="AB48" s="128"/>
      <c r="AC48" s="128"/>
      <c r="AD48" s="529">
        <v>28865000</v>
      </c>
      <c r="AE48" s="529">
        <v>28865000</v>
      </c>
      <c r="AF48" s="1185"/>
      <c r="AG48" s="1188"/>
      <c r="AH48" s="1191"/>
      <c r="AI48" s="1038"/>
    </row>
    <row r="49" spans="1:35" ht="67.5">
      <c r="A49" s="1178"/>
      <c r="B49" s="1181"/>
      <c r="C49" s="70" t="s">
        <v>994</v>
      </c>
      <c r="D49" s="70" t="s">
        <v>63</v>
      </c>
      <c r="E49" s="74"/>
      <c r="F49" s="70"/>
      <c r="G49" s="971"/>
      <c r="H49" s="70" t="s">
        <v>320</v>
      </c>
      <c r="I49" s="202">
        <v>0</v>
      </c>
      <c r="J49" s="202">
        <v>1</v>
      </c>
      <c r="K49" s="202">
        <v>1</v>
      </c>
      <c r="L49" s="202">
        <v>1</v>
      </c>
      <c r="M49" s="202">
        <v>0</v>
      </c>
      <c r="N49" s="529">
        <v>5000000</v>
      </c>
      <c r="O49" s="529">
        <v>5000000</v>
      </c>
      <c r="P49" s="204"/>
      <c r="Q49" s="128"/>
      <c r="R49" s="128"/>
      <c r="S49" s="128"/>
      <c r="T49" s="128"/>
      <c r="U49" s="128"/>
      <c r="V49" s="128"/>
      <c r="W49" s="128"/>
      <c r="X49" s="128"/>
      <c r="Y49" s="128"/>
      <c r="Z49" s="128"/>
      <c r="AA49" s="128"/>
      <c r="AB49" s="128"/>
      <c r="AC49" s="128"/>
      <c r="AD49" s="529">
        <v>5000000</v>
      </c>
      <c r="AE49" s="529">
        <v>5000000</v>
      </c>
      <c r="AF49" s="1185"/>
      <c r="AG49" s="1188"/>
      <c r="AH49" s="1191"/>
      <c r="AI49" s="1038"/>
    </row>
    <row r="50" spans="1:35" ht="45">
      <c r="A50" s="1178"/>
      <c r="B50" s="1181"/>
      <c r="C50" s="70" t="s">
        <v>995</v>
      </c>
      <c r="D50" s="70" t="s">
        <v>63</v>
      </c>
      <c r="E50" s="125"/>
      <c r="F50" s="70"/>
      <c r="G50" s="971"/>
      <c r="H50" s="70" t="s">
        <v>320</v>
      </c>
      <c r="I50" s="202">
        <v>0</v>
      </c>
      <c r="J50" s="202">
        <v>1</v>
      </c>
      <c r="K50" s="202">
        <v>1</v>
      </c>
      <c r="L50" s="202">
        <v>1</v>
      </c>
      <c r="M50" s="202">
        <v>0</v>
      </c>
      <c r="N50" s="529">
        <v>9000000</v>
      </c>
      <c r="O50" s="529">
        <v>9000000</v>
      </c>
      <c r="P50" s="204"/>
      <c r="Q50" s="128"/>
      <c r="R50" s="128"/>
      <c r="S50" s="128"/>
      <c r="T50" s="128"/>
      <c r="U50" s="128"/>
      <c r="V50" s="128"/>
      <c r="W50" s="128"/>
      <c r="X50" s="128"/>
      <c r="Y50" s="128"/>
      <c r="Z50" s="128"/>
      <c r="AA50" s="128"/>
      <c r="AB50" s="128"/>
      <c r="AC50" s="128"/>
      <c r="AD50" s="529">
        <v>9000000</v>
      </c>
      <c r="AE50" s="529">
        <v>9000000</v>
      </c>
      <c r="AF50" s="1185"/>
      <c r="AG50" s="1188"/>
      <c r="AH50" s="1191"/>
      <c r="AI50" s="1038"/>
    </row>
    <row r="51" spans="1:35" ht="78" customHeight="1">
      <c r="A51" s="1178"/>
      <c r="B51" s="1181"/>
      <c r="C51" s="70" t="s">
        <v>996</v>
      </c>
      <c r="D51" s="70" t="s">
        <v>63</v>
      </c>
      <c r="E51" s="531"/>
      <c r="F51" s="244"/>
      <c r="G51" s="971"/>
      <c r="H51" s="70" t="s">
        <v>320</v>
      </c>
      <c r="I51" s="202">
        <v>0</v>
      </c>
      <c r="J51" s="202">
        <v>1</v>
      </c>
      <c r="K51" s="202">
        <v>1</v>
      </c>
      <c r="L51" s="202">
        <v>1</v>
      </c>
      <c r="M51" s="202">
        <v>0</v>
      </c>
      <c r="N51" s="529">
        <v>5272800</v>
      </c>
      <c r="O51" s="529">
        <v>5272800</v>
      </c>
      <c r="P51" s="204"/>
      <c r="Q51" s="128"/>
      <c r="R51" s="128"/>
      <c r="S51" s="128"/>
      <c r="T51" s="128"/>
      <c r="U51" s="128"/>
      <c r="V51" s="128"/>
      <c r="W51" s="128"/>
      <c r="X51" s="128"/>
      <c r="Y51" s="128"/>
      <c r="Z51" s="128"/>
      <c r="AA51" s="128"/>
      <c r="AB51" s="128"/>
      <c r="AC51" s="128"/>
      <c r="AD51" s="529">
        <v>5272800</v>
      </c>
      <c r="AE51" s="529">
        <v>5272800</v>
      </c>
      <c r="AF51" s="1185"/>
      <c r="AG51" s="1188"/>
      <c r="AH51" s="1191"/>
      <c r="AI51" s="1038"/>
    </row>
    <row r="52" spans="1:35" ht="45.75" thickBot="1">
      <c r="A52" s="1179"/>
      <c r="B52" s="1182"/>
      <c r="C52" s="373" t="s">
        <v>997</v>
      </c>
      <c r="D52" s="70" t="s">
        <v>63</v>
      </c>
      <c r="E52" s="532"/>
      <c r="F52" s="373"/>
      <c r="G52" s="985"/>
      <c r="H52" s="70" t="s">
        <v>320</v>
      </c>
      <c r="I52" s="202">
        <v>0</v>
      </c>
      <c r="J52" s="202">
        <v>1</v>
      </c>
      <c r="K52" s="202">
        <v>1</v>
      </c>
      <c r="L52" s="202">
        <v>1</v>
      </c>
      <c r="M52" s="202">
        <v>0</v>
      </c>
      <c r="N52" s="529">
        <v>2000000</v>
      </c>
      <c r="O52" s="529">
        <v>2000000</v>
      </c>
      <c r="P52" s="79"/>
      <c r="Q52" s="128"/>
      <c r="R52" s="128"/>
      <c r="S52" s="128"/>
      <c r="T52" s="128"/>
      <c r="U52" s="128"/>
      <c r="V52" s="128"/>
      <c r="W52" s="128"/>
      <c r="X52" s="128"/>
      <c r="Y52" s="128"/>
      <c r="Z52" s="128"/>
      <c r="AA52" s="128"/>
      <c r="AB52" s="128"/>
      <c r="AC52" s="128"/>
      <c r="AD52" s="529">
        <v>2000000</v>
      </c>
      <c r="AE52" s="529">
        <v>2000000</v>
      </c>
      <c r="AF52" s="1186"/>
      <c r="AG52" s="1189"/>
      <c r="AH52" s="1192"/>
      <c r="AI52" s="1038"/>
    </row>
    <row r="53" ht="45.75" customHeight="1" thickBot="1"/>
    <row r="54" spans="1:35" ht="30.75" customHeight="1">
      <c r="A54" s="880" t="s">
        <v>35</v>
      </c>
      <c r="B54" s="881"/>
      <c r="C54" s="881"/>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c r="AF54" s="881"/>
      <c r="AG54" s="881"/>
      <c r="AH54" s="881"/>
      <c r="AI54" s="882"/>
    </row>
    <row r="55" spans="1:35" ht="45.75" customHeight="1" thickBot="1">
      <c r="A55" s="920" t="s">
        <v>108</v>
      </c>
      <c r="B55" s="921"/>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2"/>
    </row>
    <row r="56" spans="1:35" ht="86.25" customHeight="1">
      <c r="A56" s="1166" t="s">
        <v>131</v>
      </c>
      <c r="B56" s="1167"/>
      <c r="C56" s="1167"/>
      <c r="D56" s="1167"/>
      <c r="E56" s="1167"/>
      <c r="F56" s="1167"/>
      <c r="G56" s="1168"/>
      <c r="H56" s="926" t="s">
        <v>941</v>
      </c>
      <c r="I56" s="927"/>
      <c r="J56" s="927"/>
      <c r="K56" s="927"/>
      <c r="L56" s="927"/>
      <c r="M56" s="927"/>
      <c r="N56" s="927"/>
      <c r="O56" s="927"/>
      <c r="P56" s="927"/>
      <c r="Q56" s="927"/>
      <c r="R56" s="927"/>
      <c r="S56" s="928"/>
      <c r="T56" s="926" t="s">
        <v>133</v>
      </c>
      <c r="U56" s="929"/>
      <c r="V56" s="929"/>
      <c r="W56" s="929"/>
      <c r="X56" s="929"/>
      <c r="Y56" s="929"/>
      <c r="Z56" s="929"/>
      <c r="AA56" s="929"/>
      <c r="AB56" s="929"/>
      <c r="AC56" s="929"/>
      <c r="AD56" s="929"/>
      <c r="AE56" s="929"/>
      <c r="AF56" s="929"/>
      <c r="AG56" s="929"/>
      <c r="AH56" s="929"/>
      <c r="AI56" s="930"/>
    </row>
    <row r="57" spans="1:35" ht="45.75" customHeight="1" thickBot="1">
      <c r="A57" s="931" t="s">
        <v>998</v>
      </c>
      <c r="B57" s="932"/>
      <c r="C57" s="932"/>
      <c r="D57" s="1079"/>
      <c r="E57" s="933" t="s">
        <v>999</v>
      </c>
      <c r="F57" s="934"/>
      <c r="G57" s="934"/>
      <c r="H57" s="934"/>
      <c r="I57" s="934"/>
      <c r="J57" s="934"/>
      <c r="K57" s="934"/>
      <c r="L57" s="934"/>
      <c r="M57" s="935"/>
      <c r="N57" s="936" t="s">
        <v>0</v>
      </c>
      <c r="O57" s="937"/>
      <c r="P57" s="937"/>
      <c r="Q57" s="937"/>
      <c r="R57" s="937"/>
      <c r="S57" s="937"/>
      <c r="T57" s="937"/>
      <c r="U57" s="937"/>
      <c r="V57" s="937"/>
      <c r="W57" s="937"/>
      <c r="X57" s="937"/>
      <c r="Y57" s="937"/>
      <c r="Z57" s="937"/>
      <c r="AA57" s="937"/>
      <c r="AB57" s="937"/>
      <c r="AC57" s="937"/>
      <c r="AD57" s="937"/>
      <c r="AE57" s="938"/>
      <c r="AF57" s="939" t="s">
        <v>1</v>
      </c>
      <c r="AG57" s="940"/>
      <c r="AH57" s="940"/>
      <c r="AI57" s="941"/>
    </row>
    <row r="58" spans="1:35" ht="15">
      <c r="A58" s="942" t="s">
        <v>2</v>
      </c>
      <c r="B58" s="944" t="s">
        <v>3</v>
      </c>
      <c r="C58" s="945"/>
      <c r="D58" s="945"/>
      <c r="E58" s="945"/>
      <c r="F58" s="945"/>
      <c r="G58" s="1160"/>
      <c r="H58" s="948" t="s">
        <v>4</v>
      </c>
      <c r="I58" s="950" t="s">
        <v>5</v>
      </c>
      <c r="J58" s="950" t="s">
        <v>6</v>
      </c>
      <c r="K58" s="952" t="s">
        <v>37</v>
      </c>
      <c r="L58" s="954" t="s">
        <v>7</v>
      </c>
      <c r="M58" s="956" t="s">
        <v>8</v>
      </c>
      <c r="N58" s="958" t="s">
        <v>9</v>
      </c>
      <c r="O58" s="959"/>
      <c r="P58" s="960" t="s">
        <v>10</v>
      </c>
      <c r="Q58" s="959"/>
      <c r="R58" s="960" t="s">
        <v>11</v>
      </c>
      <c r="S58" s="959"/>
      <c r="T58" s="960" t="s">
        <v>12</v>
      </c>
      <c r="U58" s="959"/>
      <c r="V58" s="960" t="s">
        <v>13</v>
      </c>
      <c r="W58" s="959"/>
      <c r="X58" s="960" t="s">
        <v>14</v>
      </c>
      <c r="Y58" s="959"/>
      <c r="Z58" s="960" t="s">
        <v>15</v>
      </c>
      <c r="AA58" s="959"/>
      <c r="AB58" s="960" t="s">
        <v>16</v>
      </c>
      <c r="AC58" s="959"/>
      <c r="AD58" s="960" t="s">
        <v>17</v>
      </c>
      <c r="AE58" s="961"/>
      <c r="AF58" s="962" t="s">
        <v>18</v>
      </c>
      <c r="AG58" s="978" t="s">
        <v>19</v>
      </c>
      <c r="AH58" s="980" t="s">
        <v>20</v>
      </c>
      <c r="AI58" s="982" t="s">
        <v>21</v>
      </c>
    </row>
    <row r="59" spans="1:35" ht="53.25" thickBot="1">
      <c r="A59" s="943"/>
      <c r="B59" s="946"/>
      <c r="C59" s="947"/>
      <c r="D59" s="947"/>
      <c r="E59" s="947"/>
      <c r="F59" s="947"/>
      <c r="G59" s="1161"/>
      <c r="H59" s="949"/>
      <c r="I59" s="951" t="s">
        <v>5</v>
      </c>
      <c r="J59" s="951"/>
      <c r="K59" s="953"/>
      <c r="L59" s="955"/>
      <c r="M59" s="957"/>
      <c r="N59" s="100" t="s">
        <v>22</v>
      </c>
      <c r="O59" s="101" t="s">
        <v>23</v>
      </c>
      <c r="P59" s="102" t="s">
        <v>22</v>
      </c>
      <c r="Q59" s="101" t="s">
        <v>23</v>
      </c>
      <c r="R59" s="102" t="s">
        <v>22</v>
      </c>
      <c r="S59" s="101" t="s">
        <v>23</v>
      </c>
      <c r="T59" s="102" t="s">
        <v>22</v>
      </c>
      <c r="U59" s="101" t="s">
        <v>23</v>
      </c>
      <c r="V59" s="102" t="s">
        <v>22</v>
      </c>
      <c r="W59" s="101" t="s">
        <v>23</v>
      </c>
      <c r="X59" s="102" t="s">
        <v>22</v>
      </c>
      <c r="Y59" s="101" t="s">
        <v>23</v>
      </c>
      <c r="Z59" s="102" t="s">
        <v>22</v>
      </c>
      <c r="AA59" s="101" t="s">
        <v>24</v>
      </c>
      <c r="AB59" s="102" t="s">
        <v>22</v>
      </c>
      <c r="AC59" s="101" t="s">
        <v>24</v>
      </c>
      <c r="AD59" s="102" t="s">
        <v>22</v>
      </c>
      <c r="AE59" s="103" t="s">
        <v>24</v>
      </c>
      <c r="AF59" s="963"/>
      <c r="AG59" s="979"/>
      <c r="AH59" s="981"/>
      <c r="AI59" s="983"/>
    </row>
    <row r="60" spans="1:35" ht="52.5" customHeight="1" thickBot="1">
      <c r="A60" s="104" t="s">
        <v>1000</v>
      </c>
      <c r="B60" s="964" t="s">
        <v>978</v>
      </c>
      <c r="C60" s="965"/>
      <c r="D60" s="965"/>
      <c r="E60" s="965"/>
      <c r="F60" s="965"/>
      <c r="G60" s="966"/>
      <c r="H60" s="105"/>
      <c r="I60" s="105"/>
      <c r="J60" s="105"/>
      <c r="K60" s="106"/>
      <c r="L60" s="107"/>
      <c r="M60" s="108"/>
      <c r="N60" s="533">
        <v>710000</v>
      </c>
      <c r="O60" s="110">
        <v>0</v>
      </c>
      <c r="P60" s="110">
        <v>0</v>
      </c>
      <c r="Q60" s="110">
        <v>0</v>
      </c>
      <c r="R60" s="110">
        <v>0</v>
      </c>
      <c r="S60" s="110">
        <v>0</v>
      </c>
      <c r="T60" s="110">
        <v>0</v>
      </c>
      <c r="U60" s="110">
        <v>0</v>
      </c>
      <c r="V60" s="110">
        <v>0</v>
      </c>
      <c r="W60" s="110">
        <v>0</v>
      </c>
      <c r="X60" s="110">
        <v>0</v>
      </c>
      <c r="Y60" s="110">
        <v>0</v>
      </c>
      <c r="Z60" s="110">
        <v>0</v>
      </c>
      <c r="AA60" s="110">
        <v>0</v>
      </c>
      <c r="AB60" s="110">
        <v>0</v>
      </c>
      <c r="AC60" s="110">
        <v>0</v>
      </c>
      <c r="AD60" s="110">
        <v>0</v>
      </c>
      <c r="AE60" s="112">
        <v>0</v>
      </c>
      <c r="AF60" s="113">
        <v>0</v>
      </c>
      <c r="AG60" s="114"/>
      <c r="AH60" s="114"/>
      <c r="AI60" s="115"/>
    </row>
    <row r="61" spans="1:35" ht="15.75" thickBot="1">
      <c r="A61" s="1156"/>
      <c r="B61" s="1013"/>
      <c r="C61" s="1013"/>
      <c r="D61" s="1013"/>
      <c r="E61" s="1013"/>
      <c r="F61" s="1013"/>
      <c r="G61" s="1013"/>
      <c r="H61" s="1013"/>
      <c r="I61" s="1013"/>
      <c r="J61" s="1013"/>
      <c r="K61" s="1013"/>
      <c r="L61" s="1013"/>
      <c r="M61" s="1013"/>
      <c r="N61" s="1013"/>
      <c r="O61" s="1013"/>
      <c r="P61" s="1013"/>
      <c r="Q61" s="1013"/>
      <c r="R61" s="1013"/>
      <c r="S61" s="1013"/>
      <c r="T61" s="1013"/>
      <c r="U61" s="1013"/>
      <c r="V61" s="1013"/>
      <c r="W61" s="1013"/>
      <c r="X61" s="1013"/>
      <c r="Y61" s="1013"/>
      <c r="Z61" s="1013"/>
      <c r="AA61" s="1013"/>
      <c r="AB61" s="1013"/>
      <c r="AC61" s="1013"/>
      <c r="AD61" s="1013"/>
      <c r="AE61" s="1013"/>
      <c r="AF61" s="1013"/>
      <c r="AG61" s="1013"/>
      <c r="AH61" s="1013"/>
      <c r="AI61" s="1014"/>
    </row>
    <row r="62" spans="1:35" ht="22.5" customHeight="1">
      <c r="A62" s="141" t="s">
        <v>25</v>
      </c>
      <c r="B62" s="142" t="s">
        <v>26</v>
      </c>
      <c r="C62" s="142" t="s">
        <v>27</v>
      </c>
      <c r="D62" s="142" t="s">
        <v>28</v>
      </c>
      <c r="E62" s="143" t="s">
        <v>29</v>
      </c>
      <c r="F62" s="143" t="s">
        <v>30</v>
      </c>
      <c r="G62" s="534" t="s">
        <v>31</v>
      </c>
      <c r="H62" s="238" t="s">
        <v>32</v>
      </c>
      <c r="I62" s="148"/>
      <c r="J62" s="148"/>
      <c r="K62" s="148"/>
      <c r="L62" s="148"/>
      <c r="M62" s="149"/>
      <c r="N62" s="535">
        <v>0</v>
      </c>
      <c r="O62" s="536">
        <v>0</v>
      </c>
      <c r="P62" s="537">
        <v>0</v>
      </c>
      <c r="Q62" s="536">
        <v>0</v>
      </c>
      <c r="R62" s="537"/>
      <c r="S62" s="536"/>
      <c r="T62" s="537"/>
      <c r="U62" s="536"/>
      <c r="V62" s="537"/>
      <c r="W62" s="536"/>
      <c r="X62" s="537"/>
      <c r="Y62" s="536"/>
      <c r="Z62" s="537"/>
      <c r="AA62" s="536"/>
      <c r="AB62" s="537"/>
      <c r="AC62" s="536"/>
      <c r="AD62" s="538">
        <v>0</v>
      </c>
      <c r="AE62" s="536">
        <v>0</v>
      </c>
      <c r="AF62" s="539">
        <v>0</v>
      </c>
      <c r="AG62" s="540"/>
      <c r="AH62" s="540"/>
      <c r="AI62" s="541"/>
    </row>
    <row r="63" spans="1:35" ht="154.5" customHeight="1" thickBot="1">
      <c r="A63" s="595" t="s">
        <v>1001</v>
      </c>
      <c r="C63" s="321" t="s">
        <v>1002</v>
      </c>
      <c r="D63" s="321" t="s">
        <v>1003</v>
      </c>
      <c r="E63" s="169"/>
      <c r="F63" s="169"/>
      <c r="G63" s="169"/>
      <c r="H63" s="321" t="s">
        <v>1004</v>
      </c>
      <c r="I63" s="433">
        <v>1</v>
      </c>
      <c r="J63" s="433">
        <v>8</v>
      </c>
      <c r="K63" s="433">
        <v>2</v>
      </c>
      <c r="L63" s="433">
        <v>1</v>
      </c>
      <c r="M63" s="433">
        <v>1</v>
      </c>
      <c r="N63" s="542">
        <v>0</v>
      </c>
      <c r="O63" s="433">
        <v>0</v>
      </c>
      <c r="P63" s="433">
        <v>0</v>
      </c>
      <c r="Q63" s="169"/>
      <c r="R63" s="169"/>
      <c r="S63" s="169"/>
      <c r="T63" s="169"/>
      <c r="U63" s="169"/>
      <c r="V63" s="169"/>
      <c r="W63" s="169"/>
      <c r="X63" s="169"/>
      <c r="Y63" s="169"/>
      <c r="Z63" s="169"/>
      <c r="AA63" s="169"/>
      <c r="AB63" s="169"/>
      <c r="AC63" s="169"/>
      <c r="AD63" s="433">
        <v>0</v>
      </c>
      <c r="AE63" s="433">
        <v>0</v>
      </c>
      <c r="AF63" s="543" t="s">
        <v>42</v>
      </c>
      <c r="AG63" s="169"/>
      <c r="AH63" s="544" t="s">
        <v>966</v>
      </c>
      <c r="AI63" s="545" t="s">
        <v>386</v>
      </c>
    </row>
    <row r="64" spans="1:35" ht="42.75" customHeight="1" thickBot="1">
      <c r="A64" s="594" t="s">
        <v>25</v>
      </c>
      <c r="B64" s="142" t="s">
        <v>26</v>
      </c>
      <c r="C64" s="412" t="s">
        <v>27</v>
      </c>
      <c r="D64" s="412" t="s">
        <v>28</v>
      </c>
      <c r="E64" s="413" t="s">
        <v>29</v>
      </c>
      <c r="F64" s="546" t="s">
        <v>30</v>
      </c>
      <c r="G64" s="547" t="s">
        <v>31</v>
      </c>
      <c r="H64" s="548" t="s">
        <v>32</v>
      </c>
      <c r="I64" s="549"/>
      <c r="J64" s="549"/>
      <c r="K64" s="549"/>
      <c r="L64" s="549"/>
      <c r="M64" s="550"/>
      <c r="N64" s="551">
        <v>0</v>
      </c>
      <c r="O64" s="417">
        <v>0</v>
      </c>
      <c r="P64" s="418">
        <v>0</v>
      </c>
      <c r="Q64" s="417">
        <v>0</v>
      </c>
      <c r="R64" s="418"/>
      <c r="S64" s="417"/>
      <c r="T64" s="418"/>
      <c r="U64" s="417"/>
      <c r="V64" s="418"/>
      <c r="W64" s="417"/>
      <c r="X64" s="418"/>
      <c r="Y64" s="417"/>
      <c r="Z64" s="418"/>
      <c r="AA64" s="417"/>
      <c r="AB64" s="418"/>
      <c r="AC64" s="417"/>
      <c r="AD64" s="419">
        <v>0</v>
      </c>
      <c r="AE64" s="417">
        <v>0</v>
      </c>
      <c r="AF64" s="420">
        <v>0</v>
      </c>
      <c r="AG64" s="421"/>
      <c r="AH64" s="421"/>
      <c r="AI64" s="422"/>
    </row>
    <row r="65" spans="1:35" ht="151.5" customHeight="1" thickBot="1">
      <c r="A65" s="552" t="s">
        <v>1005</v>
      </c>
      <c r="B65" s="553"/>
      <c r="C65" s="554" t="s">
        <v>1006</v>
      </c>
      <c r="D65" s="555" t="s">
        <v>1007</v>
      </c>
      <c r="E65" s="556"/>
      <c r="F65" s="136"/>
      <c r="G65" s="202">
        <v>1</v>
      </c>
      <c r="H65" s="557" t="s">
        <v>1008</v>
      </c>
      <c r="I65" s="558">
        <v>0</v>
      </c>
      <c r="J65" s="558">
        <v>4</v>
      </c>
      <c r="K65" s="558">
        <v>1</v>
      </c>
      <c r="L65" s="137">
        <v>1</v>
      </c>
      <c r="M65" s="192">
        <v>0</v>
      </c>
      <c r="N65" s="559">
        <v>0</v>
      </c>
      <c r="O65" s="193">
        <v>0</v>
      </c>
      <c r="P65" s="560">
        <v>0</v>
      </c>
      <c r="Q65" s="561">
        <v>0</v>
      </c>
      <c r="R65" s="561"/>
      <c r="S65" s="561"/>
      <c r="T65" s="561"/>
      <c r="U65" s="561"/>
      <c r="V65" s="561"/>
      <c r="W65" s="561"/>
      <c r="X65" s="561"/>
      <c r="Y65" s="561"/>
      <c r="Z65" s="561"/>
      <c r="AA65" s="561"/>
      <c r="AB65" s="194"/>
      <c r="AC65" s="194"/>
      <c r="AD65" s="195"/>
      <c r="AE65" s="195"/>
      <c r="AF65" s="562" t="s">
        <v>42</v>
      </c>
      <c r="AG65" s="139"/>
      <c r="AH65" s="139" t="s">
        <v>966</v>
      </c>
      <c r="AI65" s="140" t="s">
        <v>386</v>
      </c>
    </row>
    <row r="66" spans="1:35" ht="62.25" customHeight="1" thickBot="1">
      <c r="A66" s="141" t="s">
        <v>25</v>
      </c>
      <c r="B66" s="142" t="s">
        <v>26</v>
      </c>
      <c r="C66" s="142" t="s">
        <v>27</v>
      </c>
      <c r="D66" s="142" t="s">
        <v>28</v>
      </c>
      <c r="E66" s="143" t="s">
        <v>29</v>
      </c>
      <c r="F66" s="563" t="s">
        <v>30</v>
      </c>
      <c r="G66" s="547" t="s">
        <v>31</v>
      </c>
      <c r="H66" s="238" t="s">
        <v>32</v>
      </c>
      <c r="I66" s="526"/>
      <c r="J66" s="526"/>
      <c r="K66" s="526"/>
      <c r="L66" s="526"/>
      <c r="M66" s="564"/>
      <c r="N66" s="150">
        <v>0</v>
      </c>
      <c r="O66" s="117">
        <v>0</v>
      </c>
      <c r="P66" s="118">
        <v>0</v>
      </c>
      <c r="Q66" s="117">
        <v>0</v>
      </c>
      <c r="R66" s="118"/>
      <c r="S66" s="117"/>
      <c r="T66" s="118"/>
      <c r="U66" s="117"/>
      <c r="V66" s="118"/>
      <c r="W66" s="117"/>
      <c r="X66" s="118"/>
      <c r="Y66" s="117"/>
      <c r="Z66" s="118"/>
      <c r="AA66" s="117"/>
      <c r="AB66" s="118"/>
      <c r="AC66" s="117"/>
      <c r="AD66" s="119">
        <v>0</v>
      </c>
      <c r="AE66" s="117">
        <v>0</v>
      </c>
      <c r="AF66" s="565"/>
      <c r="AG66" s="121"/>
      <c r="AH66" s="121"/>
      <c r="AI66" s="122"/>
    </row>
    <row r="67" spans="1:35" ht="162" customHeight="1" thickBot="1">
      <c r="A67" s="251" t="s">
        <v>1009</v>
      </c>
      <c r="B67" s="553"/>
      <c r="C67" s="566" t="s">
        <v>1010</v>
      </c>
      <c r="D67" s="566" t="s">
        <v>1011</v>
      </c>
      <c r="E67" s="556"/>
      <c r="F67" s="136"/>
      <c r="G67" s="567">
        <v>6</v>
      </c>
      <c r="H67" s="568" t="s">
        <v>1012</v>
      </c>
      <c r="I67" s="569">
        <v>6</v>
      </c>
      <c r="J67" s="569">
        <v>6</v>
      </c>
      <c r="K67" s="569">
        <v>6</v>
      </c>
      <c r="L67" s="570">
        <v>6</v>
      </c>
      <c r="M67" s="571">
        <v>6</v>
      </c>
      <c r="N67" s="572">
        <v>0</v>
      </c>
      <c r="O67" s="193">
        <v>0</v>
      </c>
      <c r="P67" s="560">
        <v>0</v>
      </c>
      <c r="Q67" s="561"/>
      <c r="R67" s="561"/>
      <c r="S67" s="561"/>
      <c r="T67" s="561"/>
      <c r="U67" s="561"/>
      <c r="V67" s="561"/>
      <c r="W67" s="561"/>
      <c r="X67" s="561"/>
      <c r="Y67" s="561"/>
      <c r="Z67" s="561"/>
      <c r="AA67" s="561"/>
      <c r="AB67" s="194"/>
      <c r="AC67" s="194"/>
      <c r="AD67" s="195"/>
      <c r="AE67" s="195"/>
      <c r="AF67" s="573" t="s">
        <v>436</v>
      </c>
      <c r="AG67" s="139"/>
      <c r="AH67" s="139" t="s">
        <v>1013</v>
      </c>
      <c r="AI67" s="140" t="s">
        <v>386</v>
      </c>
    </row>
    <row r="68" ht="26.25" customHeight="1" thickBot="1"/>
    <row r="69" spans="1:35" ht="26.25" customHeight="1">
      <c r="A69" s="880" t="s">
        <v>35</v>
      </c>
      <c r="B69" s="881"/>
      <c r="C69" s="881"/>
      <c r="D69" s="881"/>
      <c r="E69" s="881"/>
      <c r="F69" s="881"/>
      <c r="G69" s="881"/>
      <c r="H69" s="881"/>
      <c r="I69" s="881"/>
      <c r="J69" s="881"/>
      <c r="K69" s="881"/>
      <c r="L69" s="881"/>
      <c r="M69" s="881"/>
      <c r="N69" s="881"/>
      <c r="O69" s="881"/>
      <c r="P69" s="881"/>
      <c r="Q69" s="881"/>
      <c r="R69" s="881"/>
      <c r="S69" s="881"/>
      <c r="T69" s="881"/>
      <c r="U69" s="881"/>
      <c r="V69" s="881"/>
      <c r="W69" s="881"/>
      <c r="X69" s="881"/>
      <c r="Y69" s="881"/>
      <c r="Z69" s="881"/>
      <c r="AA69" s="881"/>
      <c r="AB69" s="881"/>
      <c r="AC69" s="881"/>
      <c r="AD69" s="881"/>
      <c r="AE69" s="881"/>
      <c r="AF69" s="881"/>
      <c r="AG69" s="881"/>
      <c r="AH69" s="881"/>
      <c r="AI69" s="882"/>
    </row>
    <row r="70" spans="1:35" ht="26.25" customHeight="1" thickBot="1">
      <c r="A70" s="920" t="s">
        <v>108</v>
      </c>
      <c r="B70" s="921"/>
      <c r="C70" s="921"/>
      <c r="D70" s="921"/>
      <c r="E70" s="921"/>
      <c r="F70" s="921"/>
      <c r="G70" s="921"/>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2"/>
    </row>
    <row r="71" spans="1:35" ht="26.25" customHeight="1">
      <c r="A71" s="1166" t="s">
        <v>131</v>
      </c>
      <c r="B71" s="1167"/>
      <c r="C71" s="1167"/>
      <c r="D71" s="1167"/>
      <c r="E71" s="1167"/>
      <c r="F71" s="1167"/>
      <c r="G71" s="1168"/>
      <c r="H71" s="926" t="s">
        <v>941</v>
      </c>
      <c r="I71" s="927"/>
      <c r="J71" s="927"/>
      <c r="K71" s="927"/>
      <c r="L71" s="927"/>
      <c r="M71" s="927"/>
      <c r="N71" s="927"/>
      <c r="O71" s="927"/>
      <c r="P71" s="927"/>
      <c r="Q71" s="927"/>
      <c r="R71" s="927"/>
      <c r="S71" s="928"/>
      <c r="T71" s="926" t="s">
        <v>1014</v>
      </c>
      <c r="U71" s="929"/>
      <c r="V71" s="929"/>
      <c r="W71" s="929"/>
      <c r="X71" s="929"/>
      <c r="Y71" s="929"/>
      <c r="Z71" s="929"/>
      <c r="AA71" s="929"/>
      <c r="AB71" s="929"/>
      <c r="AC71" s="929"/>
      <c r="AD71" s="929"/>
      <c r="AE71" s="929"/>
      <c r="AF71" s="929"/>
      <c r="AG71" s="929"/>
      <c r="AH71" s="929"/>
      <c r="AI71" s="930"/>
    </row>
    <row r="72" spans="1:35" ht="34.5" customHeight="1" thickBot="1">
      <c r="A72" s="931" t="s">
        <v>1015</v>
      </c>
      <c r="B72" s="932"/>
      <c r="C72" s="932"/>
      <c r="D72" s="1079"/>
      <c r="E72" s="933" t="s">
        <v>1016</v>
      </c>
      <c r="F72" s="934"/>
      <c r="G72" s="934"/>
      <c r="H72" s="934"/>
      <c r="I72" s="934"/>
      <c r="J72" s="934"/>
      <c r="K72" s="934"/>
      <c r="L72" s="934"/>
      <c r="M72" s="935"/>
      <c r="N72" s="936" t="s">
        <v>0</v>
      </c>
      <c r="O72" s="937"/>
      <c r="P72" s="937"/>
      <c r="Q72" s="937"/>
      <c r="R72" s="937"/>
      <c r="S72" s="937"/>
      <c r="T72" s="937"/>
      <c r="U72" s="937"/>
      <c r="V72" s="937"/>
      <c r="W72" s="937"/>
      <c r="X72" s="937"/>
      <c r="Y72" s="937"/>
      <c r="Z72" s="937"/>
      <c r="AA72" s="937"/>
      <c r="AB72" s="937"/>
      <c r="AC72" s="937"/>
      <c r="AD72" s="937"/>
      <c r="AE72" s="938"/>
      <c r="AF72" s="939" t="s">
        <v>1</v>
      </c>
      <c r="AG72" s="940"/>
      <c r="AH72" s="940"/>
      <c r="AI72" s="941"/>
    </row>
    <row r="73" spans="1:35" ht="15">
      <c r="A73" s="942" t="s">
        <v>2</v>
      </c>
      <c r="B73" s="944" t="s">
        <v>3</v>
      </c>
      <c r="C73" s="945"/>
      <c r="D73" s="945"/>
      <c r="E73" s="945"/>
      <c r="F73" s="945"/>
      <c r="G73" s="1160"/>
      <c r="H73" s="948" t="s">
        <v>4</v>
      </c>
      <c r="I73" s="1162" t="s">
        <v>5</v>
      </c>
      <c r="J73" s="1162" t="s">
        <v>6</v>
      </c>
      <c r="K73" s="1164" t="s">
        <v>37</v>
      </c>
      <c r="L73" s="954" t="s">
        <v>7</v>
      </c>
      <c r="M73" s="956" t="s">
        <v>8</v>
      </c>
      <c r="N73" s="958" t="s">
        <v>9</v>
      </c>
      <c r="O73" s="959"/>
      <c r="P73" s="960" t="s">
        <v>10</v>
      </c>
      <c r="Q73" s="959"/>
      <c r="R73" s="960" t="s">
        <v>11</v>
      </c>
      <c r="S73" s="959"/>
      <c r="T73" s="960" t="s">
        <v>12</v>
      </c>
      <c r="U73" s="959"/>
      <c r="V73" s="960" t="s">
        <v>13</v>
      </c>
      <c r="W73" s="959"/>
      <c r="X73" s="960" t="s">
        <v>14</v>
      </c>
      <c r="Y73" s="959"/>
      <c r="Z73" s="960" t="s">
        <v>15</v>
      </c>
      <c r="AA73" s="959"/>
      <c r="AB73" s="960" t="s">
        <v>16</v>
      </c>
      <c r="AC73" s="959"/>
      <c r="AD73" s="960" t="s">
        <v>17</v>
      </c>
      <c r="AE73" s="961"/>
      <c r="AF73" s="962" t="s">
        <v>18</v>
      </c>
      <c r="AG73" s="978" t="s">
        <v>19</v>
      </c>
      <c r="AH73" s="980" t="s">
        <v>20</v>
      </c>
      <c r="AI73" s="982" t="s">
        <v>21</v>
      </c>
    </row>
    <row r="74" spans="1:35" ht="63.75" customHeight="1" thickBot="1">
      <c r="A74" s="943"/>
      <c r="B74" s="946"/>
      <c r="C74" s="947"/>
      <c r="D74" s="947"/>
      <c r="E74" s="947"/>
      <c r="F74" s="947"/>
      <c r="G74" s="1161"/>
      <c r="H74" s="949"/>
      <c r="I74" s="1163" t="s">
        <v>5</v>
      </c>
      <c r="J74" s="1163"/>
      <c r="K74" s="1165"/>
      <c r="L74" s="955"/>
      <c r="M74" s="957"/>
      <c r="N74" s="100" t="s">
        <v>22</v>
      </c>
      <c r="O74" s="101" t="s">
        <v>23</v>
      </c>
      <c r="P74" s="102" t="s">
        <v>22</v>
      </c>
      <c r="Q74" s="101" t="s">
        <v>23</v>
      </c>
      <c r="R74" s="102" t="s">
        <v>22</v>
      </c>
      <c r="S74" s="101" t="s">
        <v>23</v>
      </c>
      <c r="T74" s="102" t="s">
        <v>22</v>
      </c>
      <c r="U74" s="101" t="s">
        <v>23</v>
      </c>
      <c r="V74" s="102" t="s">
        <v>22</v>
      </c>
      <c r="W74" s="101" t="s">
        <v>23</v>
      </c>
      <c r="X74" s="102" t="s">
        <v>22</v>
      </c>
      <c r="Y74" s="101" t="s">
        <v>23</v>
      </c>
      <c r="Z74" s="102" t="s">
        <v>22</v>
      </c>
      <c r="AA74" s="101" t="s">
        <v>24</v>
      </c>
      <c r="AB74" s="102" t="s">
        <v>22</v>
      </c>
      <c r="AC74" s="101" t="s">
        <v>24</v>
      </c>
      <c r="AD74" s="102" t="s">
        <v>22</v>
      </c>
      <c r="AE74" s="103" t="s">
        <v>24</v>
      </c>
      <c r="AF74" s="963"/>
      <c r="AG74" s="979"/>
      <c r="AH74" s="981"/>
      <c r="AI74" s="983"/>
    </row>
    <row r="75" spans="1:35" ht="54" customHeight="1" thickBot="1">
      <c r="A75" s="104" t="s">
        <v>386</v>
      </c>
      <c r="B75" s="964" t="s">
        <v>1017</v>
      </c>
      <c r="C75" s="965"/>
      <c r="D75" s="965"/>
      <c r="E75" s="965"/>
      <c r="F75" s="965"/>
      <c r="G75" s="966"/>
      <c r="H75" s="105" t="s">
        <v>1018</v>
      </c>
      <c r="I75" s="105"/>
      <c r="J75" s="105"/>
      <c r="K75" s="106"/>
      <c r="L75" s="107"/>
      <c r="M75" s="108"/>
      <c r="N75" s="533">
        <v>0</v>
      </c>
      <c r="O75" s="110">
        <v>0</v>
      </c>
      <c r="P75" s="110">
        <v>0</v>
      </c>
      <c r="Q75" s="110">
        <v>0</v>
      </c>
      <c r="R75" s="110">
        <v>0</v>
      </c>
      <c r="S75" s="110">
        <v>0</v>
      </c>
      <c r="T75" s="110">
        <v>0</v>
      </c>
      <c r="U75" s="110">
        <v>0</v>
      </c>
      <c r="V75" s="110">
        <v>0</v>
      </c>
      <c r="W75" s="110">
        <v>0</v>
      </c>
      <c r="X75" s="110">
        <v>0</v>
      </c>
      <c r="Y75" s="110">
        <v>0</v>
      </c>
      <c r="Z75" s="110">
        <v>0</v>
      </c>
      <c r="AA75" s="110">
        <v>0</v>
      </c>
      <c r="AB75" s="110">
        <v>0</v>
      </c>
      <c r="AC75" s="110">
        <v>0</v>
      </c>
      <c r="AD75" s="110">
        <v>0</v>
      </c>
      <c r="AE75" s="112">
        <v>0</v>
      </c>
      <c r="AF75" s="113">
        <v>0</v>
      </c>
      <c r="AG75" s="114"/>
      <c r="AH75" s="114"/>
      <c r="AI75" s="115"/>
    </row>
    <row r="76" spans="1:35" ht="15.75" thickBot="1">
      <c r="A76" s="1156"/>
      <c r="B76" s="1013"/>
      <c r="C76" s="1013"/>
      <c r="D76" s="1013"/>
      <c r="E76" s="1013"/>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3"/>
      <c r="AD76" s="1013"/>
      <c r="AE76" s="1013"/>
      <c r="AF76" s="1013"/>
      <c r="AG76" s="1013"/>
      <c r="AH76" s="1013"/>
      <c r="AI76" s="1014"/>
    </row>
    <row r="77" spans="1:35" ht="48.75" customHeight="1">
      <c r="A77" s="141" t="s">
        <v>25</v>
      </c>
      <c r="B77" s="142" t="s">
        <v>26</v>
      </c>
      <c r="C77" s="236" t="s">
        <v>27</v>
      </c>
      <c r="D77" s="142" t="s">
        <v>28</v>
      </c>
      <c r="E77" s="142" t="s">
        <v>29</v>
      </c>
      <c r="F77" s="142" t="s">
        <v>30</v>
      </c>
      <c r="G77" s="534" t="s">
        <v>31</v>
      </c>
      <c r="H77" s="238" t="s">
        <v>32</v>
      </c>
      <c r="I77" s="148"/>
      <c r="J77" s="148"/>
      <c r="K77" s="148"/>
      <c r="L77" s="148"/>
      <c r="M77" s="149"/>
      <c r="N77" s="150">
        <v>0</v>
      </c>
      <c r="O77" s="117">
        <v>0</v>
      </c>
      <c r="P77" s="118">
        <v>0</v>
      </c>
      <c r="Q77" s="117">
        <v>0</v>
      </c>
      <c r="R77" s="118"/>
      <c r="S77" s="117"/>
      <c r="T77" s="118"/>
      <c r="U77" s="117"/>
      <c r="V77" s="118"/>
      <c r="W77" s="117"/>
      <c r="X77" s="118"/>
      <c r="Y77" s="117"/>
      <c r="Z77" s="118"/>
      <c r="AA77" s="117"/>
      <c r="AB77" s="118"/>
      <c r="AC77" s="117"/>
      <c r="AD77" s="119">
        <v>0</v>
      </c>
      <c r="AE77" s="117">
        <v>0</v>
      </c>
      <c r="AF77" s="120">
        <v>0</v>
      </c>
      <c r="AG77" s="121"/>
      <c r="AH77" s="121"/>
      <c r="AI77" s="122"/>
    </row>
    <row r="78" spans="1:35" ht="138" customHeight="1" thickBot="1">
      <c r="A78" s="359" t="s">
        <v>1019</v>
      </c>
      <c r="B78" s="202"/>
      <c r="C78" s="126" t="s">
        <v>1020</v>
      </c>
      <c r="D78" s="70" t="s">
        <v>915</v>
      </c>
      <c r="E78" s="74"/>
      <c r="F78" s="70"/>
      <c r="G78" s="202"/>
      <c r="H78" s="151" t="s">
        <v>1021</v>
      </c>
      <c r="I78" s="398">
        <v>0.25</v>
      </c>
      <c r="J78" s="398">
        <v>0.85</v>
      </c>
      <c r="K78" s="398">
        <v>0.5</v>
      </c>
      <c r="L78" s="575">
        <v>0.15</v>
      </c>
      <c r="M78" s="399">
        <v>0.1</v>
      </c>
      <c r="N78" s="270" t="s">
        <v>1022</v>
      </c>
      <c r="O78" s="97"/>
      <c r="P78" s="204"/>
      <c r="Q78" s="128"/>
      <c r="R78" s="128"/>
      <c r="S78" s="128"/>
      <c r="T78" s="128"/>
      <c r="U78" s="128"/>
      <c r="V78" s="128"/>
      <c r="W78" s="128"/>
      <c r="X78" s="128"/>
      <c r="Y78" s="128"/>
      <c r="Z78" s="128"/>
      <c r="AA78" s="128"/>
      <c r="AB78" s="128"/>
      <c r="AC78" s="128"/>
      <c r="AD78" s="80"/>
      <c r="AE78" s="80"/>
      <c r="AF78" s="219" t="s">
        <v>1023</v>
      </c>
      <c r="AG78" s="82"/>
      <c r="AH78" s="82" t="s">
        <v>966</v>
      </c>
      <c r="AI78" s="129" t="s">
        <v>1024</v>
      </c>
    </row>
    <row r="79" spans="1:35" ht="33.75">
      <c r="A79" s="141" t="s">
        <v>25</v>
      </c>
      <c r="B79" s="142" t="s">
        <v>26</v>
      </c>
      <c r="C79" s="236" t="s">
        <v>27</v>
      </c>
      <c r="D79" s="142" t="s">
        <v>28</v>
      </c>
      <c r="E79" s="142" t="s">
        <v>29</v>
      </c>
      <c r="F79" s="142" t="s">
        <v>30</v>
      </c>
      <c r="G79" s="534" t="s">
        <v>31</v>
      </c>
      <c r="H79" s="238" t="s">
        <v>32</v>
      </c>
      <c r="I79" s="148"/>
      <c r="J79" s="148"/>
      <c r="K79" s="148"/>
      <c r="L79" s="148"/>
      <c r="M79" s="149"/>
      <c r="N79" s="150">
        <v>0</v>
      </c>
      <c r="O79" s="117">
        <v>0</v>
      </c>
      <c r="P79" s="118">
        <v>0</v>
      </c>
      <c r="Q79" s="117">
        <v>0</v>
      </c>
      <c r="R79" s="118"/>
      <c r="S79" s="117"/>
      <c r="T79" s="118"/>
      <c r="U79" s="117"/>
      <c r="V79" s="118"/>
      <c r="W79" s="117"/>
      <c r="X79" s="118"/>
      <c r="Y79" s="117"/>
      <c r="Z79" s="118"/>
      <c r="AA79" s="117"/>
      <c r="AB79" s="118"/>
      <c r="AC79" s="117"/>
      <c r="AD79" s="119">
        <v>0</v>
      </c>
      <c r="AE79" s="117">
        <v>0</v>
      </c>
      <c r="AF79" s="120">
        <v>0</v>
      </c>
      <c r="AG79" s="121"/>
      <c r="AH79" s="121"/>
      <c r="AI79" s="122"/>
    </row>
    <row r="80" spans="1:35" ht="117.75" customHeight="1" thickBot="1">
      <c r="A80" s="574" t="s">
        <v>1025</v>
      </c>
      <c r="B80" s="202"/>
      <c r="C80" s="126" t="s">
        <v>1026</v>
      </c>
      <c r="D80" s="70" t="s">
        <v>1027</v>
      </c>
      <c r="E80" s="74"/>
      <c r="F80" s="70"/>
      <c r="G80" s="202">
        <v>57</v>
      </c>
      <c r="H80" s="151" t="s">
        <v>1028</v>
      </c>
      <c r="I80" s="576">
        <v>42</v>
      </c>
      <c r="J80" s="576">
        <v>57</v>
      </c>
      <c r="K80" s="576">
        <v>45</v>
      </c>
      <c r="L80" s="71">
        <v>0</v>
      </c>
      <c r="M80" s="71">
        <v>1</v>
      </c>
      <c r="N80" s="378"/>
      <c r="O80" s="97"/>
      <c r="P80" s="204"/>
      <c r="Q80" s="128"/>
      <c r="R80" s="128"/>
      <c r="S80" s="128"/>
      <c r="T80" s="128"/>
      <c r="U80" s="128"/>
      <c r="V80" s="128"/>
      <c r="W80" s="128"/>
      <c r="X80" s="128"/>
      <c r="Y80" s="128"/>
      <c r="Z80" s="128"/>
      <c r="AA80" s="128"/>
      <c r="AB80" s="128"/>
      <c r="AC80" s="128"/>
      <c r="AD80" s="80"/>
      <c r="AE80" s="80"/>
      <c r="AF80" s="219" t="s">
        <v>1023</v>
      </c>
      <c r="AG80" s="82"/>
      <c r="AH80" s="82" t="s">
        <v>966</v>
      </c>
      <c r="AI80" s="129" t="s">
        <v>1024</v>
      </c>
    </row>
    <row r="81" spans="1:35" ht="41.25" customHeight="1">
      <c r="A81" s="141" t="s">
        <v>25</v>
      </c>
      <c r="B81" s="142" t="s">
        <v>26</v>
      </c>
      <c r="C81" s="236" t="s">
        <v>27</v>
      </c>
      <c r="D81" s="142" t="s">
        <v>28</v>
      </c>
      <c r="E81" s="142" t="s">
        <v>29</v>
      </c>
      <c r="F81" s="142" t="s">
        <v>30</v>
      </c>
      <c r="G81" s="534" t="s">
        <v>31</v>
      </c>
      <c r="H81" s="238" t="s">
        <v>32</v>
      </c>
      <c r="I81" s="148"/>
      <c r="J81" s="148"/>
      <c r="K81" s="148"/>
      <c r="L81" s="148"/>
      <c r="M81" s="149"/>
      <c r="N81" s="551">
        <v>0</v>
      </c>
      <c r="O81" s="117">
        <v>0</v>
      </c>
      <c r="P81" s="118">
        <v>0</v>
      </c>
      <c r="Q81" s="117">
        <v>0</v>
      </c>
      <c r="R81" s="118"/>
      <c r="S81" s="117"/>
      <c r="T81" s="118"/>
      <c r="U81" s="117"/>
      <c r="V81" s="118"/>
      <c r="W81" s="117"/>
      <c r="X81" s="118"/>
      <c r="Y81" s="117"/>
      <c r="Z81" s="118"/>
      <c r="AA81" s="117"/>
      <c r="AB81" s="118"/>
      <c r="AC81" s="117"/>
      <c r="AD81" s="119">
        <v>0</v>
      </c>
      <c r="AE81" s="117">
        <v>0</v>
      </c>
      <c r="AF81" s="120">
        <v>0</v>
      </c>
      <c r="AG81" s="121"/>
      <c r="AH81" s="121"/>
      <c r="AI81" s="122"/>
    </row>
    <row r="82" spans="1:35" ht="54.75" customHeight="1">
      <c r="A82" s="1152" t="s">
        <v>1029</v>
      </c>
      <c r="B82" s="1036"/>
      <c r="C82" s="1048" t="s">
        <v>1030</v>
      </c>
      <c r="D82" s="1048" t="s">
        <v>1031</v>
      </c>
      <c r="E82" s="1176"/>
      <c r="F82" s="577"/>
      <c r="G82" s="1036">
        <v>3</v>
      </c>
      <c r="H82" s="1171" t="s">
        <v>1032</v>
      </c>
      <c r="I82" s="1173">
        <v>2</v>
      </c>
      <c r="J82" s="1173">
        <v>3</v>
      </c>
      <c r="K82" s="1173">
        <v>3</v>
      </c>
      <c r="L82" s="1174">
        <v>1</v>
      </c>
      <c r="M82" s="1037">
        <v>2</v>
      </c>
      <c r="N82" s="1169">
        <v>24500000</v>
      </c>
      <c r="O82" s="97"/>
      <c r="P82" s="204"/>
      <c r="Q82" s="128"/>
      <c r="R82" s="128"/>
      <c r="S82" s="128"/>
      <c r="T82" s="128"/>
      <c r="U82" s="128"/>
      <c r="V82" s="128"/>
      <c r="W82" s="128"/>
      <c r="X82" s="128"/>
      <c r="Y82" s="128"/>
      <c r="Z82" s="128"/>
      <c r="AA82" s="128"/>
      <c r="AB82" s="128"/>
      <c r="AC82" s="128"/>
      <c r="AD82" s="1031"/>
      <c r="AE82" s="1031"/>
      <c r="AF82" s="1051" t="s">
        <v>1023</v>
      </c>
      <c r="AG82" s="918"/>
      <c r="AH82" s="918" t="s">
        <v>966</v>
      </c>
      <c r="AI82" s="975" t="s">
        <v>386</v>
      </c>
    </row>
    <row r="83" spans="1:35" ht="80.25" customHeight="1">
      <c r="A83" s="1152"/>
      <c r="B83" s="1036"/>
      <c r="C83" s="1049"/>
      <c r="D83" s="1049"/>
      <c r="E83" s="1176"/>
      <c r="F83" s="578"/>
      <c r="G83" s="1036"/>
      <c r="H83" s="1172"/>
      <c r="I83" s="1173"/>
      <c r="J83" s="1173"/>
      <c r="K83" s="1173"/>
      <c r="L83" s="1175"/>
      <c r="M83" s="1037"/>
      <c r="N83" s="1170"/>
      <c r="O83" s="97"/>
      <c r="P83" s="79"/>
      <c r="Q83" s="128"/>
      <c r="R83" s="128"/>
      <c r="S83" s="128"/>
      <c r="T83" s="128"/>
      <c r="U83" s="128"/>
      <c r="V83" s="128"/>
      <c r="W83" s="128"/>
      <c r="X83" s="128"/>
      <c r="Y83" s="128"/>
      <c r="Z83" s="128"/>
      <c r="AA83" s="128"/>
      <c r="AB83" s="128"/>
      <c r="AC83" s="128"/>
      <c r="AD83" s="1031"/>
      <c r="AE83" s="1031"/>
      <c r="AF83" s="1052"/>
      <c r="AG83" s="918"/>
      <c r="AH83" s="918"/>
      <c r="AI83" s="975"/>
    </row>
    <row r="84" ht="49.5" customHeight="1"/>
    <row r="85" ht="37.5" customHeight="1" thickBot="1"/>
    <row r="86" spans="1:35" ht="15" customHeight="1">
      <c r="A86" s="880" t="s">
        <v>35</v>
      </c>
      <c r="B86" s="881"/>
      <c r="C86" s="881"/>
      <c r="D86" s="881"/>
      <c r="E86" s="881"/>
      <c r="F86" s="881"/>
      <c r="G86" s="881"/>
      <c r="H86" s="881"/>
      <c r="I86" s="881"/>
      <c r="J86" s="881"/>
      <c r="K86" s="881"/>
      <c r="L86" s="881"/>
      <c r="M86" s="881"/>
      <c r="N86" s="881"/>
      <c r="O86" s="881"/>
      <c r="P86" s="881"/>
      <c r="Q86" s="881"/>
      <c r="R86" s="881"/>
      <c r="S86" s="881"/>
      <c r="T86" s="881"/>
      <c r="U86" s="881"/>
      <c r="V86" s="881"/>
      <c r="W86" s="881"/>
      <c r="X86" s="881"/>
      <c r="Y86" s="881"/>
      <c r="Z86" s="881"/>
      <c r="AA86" s="881"/>
      <c r="AB86" s="881"/>
      <c r="AC86" s="881"/>
      <c r="AD86" s="881"/>
      <c r="AE86" s="881"/>
      <c r="AF86" s="881"/>
      <c r="AG86" s="881"/>
      <c r="AH86" s="881"/>
      <c r="AI86" s="882"/>
    </row>
    <row r="87" spans="1:35" ht="15.75" thickBot="1">
      <c r="A87" s="920" t="s">
        <v>108</v>
      </c>
      <c r="B87" s="921"/>
      <c r="C87" s="921"/>
      <c r="D87" s="921"/>
      <c r="E87" s="921"/>
      <c r="F87" s="921"/>
      <c r="G87" s="921"/>
      <c r="H87" s="921"/>
      <c r="I87" s="921"/>
      <c r="J87" s="921"/>
      <c r="K87" s="921"/>
      <c r="L87" s="921"/>
      <c r="M87" s="921"/>
      <c r="N87" s="921"/>
      <c r="O87" s="921"/>
      <c r="P87" s="921"/>
      <c r="Q87" s="921"/>
      <c r="R87" s="921"/>
      <c r="S87" s="921"/>
      <c r="T87" s="921"/>
      <c r="U87" s="921"/>
      <c r="V87" s="921"/>
      <c r="W87" s="921"/>
      <c r="X87" s="921"/>
      <c r="Y87" s="921"/>
      <c r="Z87" s="921"/>
      <c r="AA87" s="921"/>
      <c r="AB87" s="921"/>
      <c r="AC87" s="921"/>
      <c r="AD87" s="921"/>
      <c r="AE87" s="921"/>
      <c r="AF87" s="921"/>
      <c r="AG87" s="921"/>
      <c r="AH87" s="921"/>
      <c r="AI87" s="922"/>
    </row>
    <row r="88" spans="1:35" ht="25.5" customHeight="1">
      <c r="A88" s="1166" t="s">
        <v>1033</v>
      </c>
      <c r="B88" s="1167"/>
      <c r="C88" s="1167"/>
      <c r="D88" s="1167"/>
      <c r="E88" s="1167"/>
      <c r="F88" s="1167"/>
      <c r="G88" s="1168"/>
      <c r="H88" s="926" t="s">
        <v>1034</v>
      </c>
      <c r="I88" s="927"/>
      <c r="J88" s="927"/>
      <c r="K88" s="927"/>
      <c r="L88" s="927"/>
      <c r="M88" s="927"/>
      <c r="N88" s="927"/>
      <c r="O88" s="927"/>
      <c r="P88" s="927"/>
      <c r="Q88" s="927"/>
      <c r="R88" s="927"/>
      <c r="S88" s="928"/>
      <c r="T88" s="926" t="s">
        <v>1035</v>
      </c>
      <c r="U88" s="929"/>
      <c r="V88" s="929"/>
      <c r="W88" s="929"/>
      <c r="X88" s="929"/>
      <c r="Y88" s="929"/>
      <c r="Z88" s="929"/>
      <c r="AA88" s="929"/>
      <c r="AB88" s="929"/>
      <c r="AC88" s="929"/>
      <c r="AD88" s="929"/>
      <c r="AE88" s="929"/>
      <c r="AF88" s="929"/>
      <c r="AG88" s="929"/>
      <c r="AH88" s="929"/>
      <c r="AI88" s="930"/>
    </row>
    <row r="89" spans="1:35" ht="30" customHeight="1" thickBot="1">
      <c r="A89" s="931" t="s">
        <v>1036</v>
      </c>
      <c r="B89" s="932"/>
      <c r="C89" s="932"/>
      <c r="D89" s="1079"/>
      <c r="E89" s="933" t="s">
        <v>1037</v>
      </c>
      <c r="F89" s="934"/>
      <c r="G89" s="934"/>
      <c r="H89" s="934"/>
      <c r="I89" s="934"/>
      <c r="J89" s="934"/>
      <c r="K89" s="934"/>
      <c r="L89" s="934"/>
      <c r="M89" s="935"/>
      <c r="N89" s="936" t="s">
        <v>0</v>
      </c>
      <c r="O89" s="937"/>
      <c r="P89" s="937"/>
      <c r="Q89" s="937"/>
      <c r="R89" s="937"/>
      <c r="S89" s="937"/>
      <c r="T89" s="937"/>
      <c r="U89" s="937"/>
      <c r="V89" s="937"/>
      <c r="W89" s="937"/>
      <c r="X89" s="937"/>
      <c r="Y89" s="937"/>
      <c r="Z89" s="937"/>
      <c r="AA89" s="937"/>
      <c r="AB89" s="937"/>
      <c r="AC89" s="937"/>
      <c r="AD89" s="937"/>
      <c r="AE89" s="938"/>
      <c r="AF89" s="939" t="s">
        <v>1</v>
      </c>
      <c r="AG89" s="940"/>
      <c r="AH89" s="940"/>
      <c r="AI89" s="941"/>
    </row>
    <row r="90" spans="1:35" ht="15" customHeight="1">
      <c r="A90" s="942" t="s">
        <v>2</v>
      </c>
      <c r="B90" s="944" t="s">
        <v>3</v>
      </c>
      <c r="C90" s="945"/>
      <c r="D90" s="945"/>
      <c r="E90" s="945"/>
      <c r="F90" s="945"/>
      <c r="G90" s="1160"/>
      <c r="H90" s="948" t="s">
        <v>4</v>
      </c>
      <c r="I90" s="1162" t="s">
        <v>5</v>
      </c>
      <c r="J90" s="1162" t="s">
        <v>6</v>
      </c>
      <c r="K90" s="1164" t="s">
        <v>37</v>
      </c>
      <c r="L90" s="954" t="s">
        <v>7</v>
      </c>
      <c r="M90" s="956" t="s">
        <v>8</v>
      </c>
      <c r="N90" s="958" t="s">
        <v>9</v>
      </c>
      <c r="O90" s="959"/>
      <c r="P90" s="960" t="s">
        <v>10</v>
      </c>
      <c r="Q90" s="959"/>
      <c r="R90" s="960" t="s">
        <v>11</v>
      </c>
      <c r="S90" s="959"/>
      <c r="T90" s="960" t="s">
        <v>12</v>
      </c>
      <c r="U90" s="959"/>
      <c r="V90" s="960" t="s">
        <v>13</v>
      </c>
      <c r="W90" s="959"/>
      <c r="X90" s="960" t="s">
        <v>14</v>
      </c>
      <c r="Y90" s="959"/>
      <c r="Z90" s="960" t="s">
        <v>15</v>
      </c>
      <c r="AA90" s="959"/>
      <c r="AB90" s="960" t="s">
        <v>16</v>
      </c>
      <c r="AC90" s="959"/>
      <c r="AD90" s="960" t="s">
        <v>17</v>
      </c>
      <c r="AE90" s="961"/>
      <c r="AF90" s="962" t="s">
        <v>18</v>
      </c>
      <c r="AG90" s="978" t="s">
        <v>19</v>
      </c>
      <c r="AH90" s="980" t="s">
        <v>20</v>
      </c>
      <c r="AI90" s="982" t="s">
        <v>21</v>
      </c>
    </row>
    <row r="91" spans="1:35" ht="59.25" customHeight="1" thickBot="1">
      <c r="A91" s="943"/>
      <c r="B91" s="946"/>
      <c r="C91" s="947"/>
      <c r="D91" s="947"/>
      <c r="E91" s="947"/>
      <c r="F91" s="947"/>
      <c r="G91" s="1161"/>
      <c r="H91" s="949"/>
      <c r="I91" s="1163" t="s">
        <v>5</v>
      </c>
      <c r="J91" s="1163"/>
      <c r="K91" s="1165"/>
      <c r="L91" s="955"/>
      <c r="M91" s="957"/>
      <c r="N91" s="100" t="s">
        <v>22</v>
      </c>
      <c r="O91" s="101" t="s">
        <v>23</v>
      </c>
      <c r="P91" s="102" t="s">
        <v>22</v>
      </c>
      <c r="Q91" s="101" t="s">
        <v>23</v>
      </c>
      <c r="R91" s="102" t="s">
        <v>22</v>
      </c>
      <c r="S91" s="101" t="s">
        <v>23</v>
      </c>
      <c r="T91" s="102" t="s">
        <v>22</v>
      </c>
      <c r="U91" s="101" t="s">
        <v>23</v>
      </c>
      <c r="V91" s="102" t="s">
        <v>22</v>
      </c>
      <c r="W91" s="101" t="s">
        <v>23</v>
      </c>
      <c r="X91" s="102" t="s">
        <v>22</v>
      </c>
      <c r="Y91" s="101" t="s">
        <v>23</v>
      </c>
      <c r="Z91" s="102" t="s">
        <v>22</v>
      </c>
      <c r="AA91" s="101" t="s">
        <v>24</v>
      </c>
      <c r="AB91" s="102" t="s">
        <v>22</v>
      </c>
      <c r="AC91" s="101" t="s">
        <v>24</v>
      </c>
      <c r="AD91" s="102" t="s">
        <v>22</v>
      </c>
      <c r="AE91" s="103" t="s">
        <v>24</v>
      </c>
      <c r="AF91" s="963"/>
      <c r="AG91" s="979"/>
      <c r="AH91" s="981"/>
      <c r="AI91" s="983"/>
    </row>
    <row r="92" spans="1:35" ht="51.75" customHeight="1" thickBot="1">
      <c r="A92" s="104" t="s">
        <v>386</v>
      </c>
      <c r="B92" s="964" t="s">
        <v>1038</v>
      </c>
      <c r="C92" s="965"/>
      <c r="D92" s="965"/>
      <c r="E92" s="965"/>
      <c r="F92" s="965"/>
      <c r="G92" s="966"/>
      <c r="H92" s="105" t="s">
        <v>1039</v>
      </c>
      <c r="I92" s="105"/>
      <c r="J92" s="105"/>
      <c r="K92" s="106"/>
      <c r="L92" s="107"/>
      <c r="M92" s="108"/>
      <c r="N92" s="533">
        <v>0</v>
      </c>
      <c r="O92" s="110">
        <v>0</v>
      </c>
      <c r="P92" s="110">
        <v>0</v>
      </c>
      <c r="Q92" s="110">
        <v>0</v>
      </c>
      <c r="R92" s="110">
        <v>0</v>
      </c>
      <c r="S92" s="110">
        <v>0</v>
      </c>
      <c r="T92" s="110">
        <v>0</v>
      </c>
      <c r="U92" s="110">
        <v>0</v>
      </c>
      <c r="V92" s="110">
        <v>0</v>
      </c>
      <c r="W92" s="110">
        <v>0</v>
      </c>
      <c r="X92" s="110">
        <v>0</v>
      </c>
      <c r="Y92" s="110">
        <v>0</v>
      </c>
      <c r="Z92" s="110">
        <v>0</v>
      </c>
      <c r="AA92" s="110">
        <v>0</v>
      </c>
      <c r="AB92" s="110">
        <v>0</v>
      </c>
      <c r="AC92" s="110">
        <v>0</v>
      </c>
      <c r="AD92" s="110">
        <v>0</v>
      </c>
      <c r="AE92" s="112">
        <v>0</v>
      </c>
      <c r="AF92" s="113">
        <v>0</v>
      </c>
      <c r="AG92" s="114"/>
      <c r="AH92" s="114"/>
      <c r="AI92" s="115"/>
    </row>
    <row r="93" spans="1:35" ht="22.5" customHeight="1" thickBot="1">
      <c r="A93" s="1156"/>
      <c r="B93" s="1013"/>
      <c r="C93" s="1013"/>
      <c r="D93" s="1013"/>
      <c r="E93" s="1013"/>
      <c r="F93" s="1013"/>
      <c r="G93" s="1013"/>
      <c r="H93" s="1013"/>
      <c r="I93" s="1013"/>
      <c r="J93" s="1013"/>
      <c r="K93" s="1013"/>
      <c r="L93" s="1013"/>
      <c r="M93" s="1013"/>
      <c r="N93" s="1013"/>
      <c r="O93" s="1013"/>
      <c r="P93" s="1013"/>
      <c r="Q93" s="1013"/>
      <c r="R93" s="1013"/>
      <c r="S93" s="1013"/>
      <c r="T93" s="1013"/>
      <c r="U93" s="1013"/>
      <c r="V93" s="1013"/>
      <c r="W93" s="1013"/>
      <c r="X93" s="1013"/>
      <c r="Y93" s="1013"/>
      <c r="Z93" s="1013"/>
      <c r="AA93" s="1013"/>
      <c r="AB93" s="1013"/>
      <c r="AC93" s="1013"/>
      <c r="AD93" s="1013"/>
      <c r="AE93" s="1013"/>
      <c r="AF93" s="1013"/>
      <c r="AG93" s="1013"/>
      <c r="AH93" s="1013"/>
      <c r="AI93" s="1014"/>
    </row>
    <row r="94" spans="1:35" ht="22.5" customHeight="1">
      <c r="A94" s="141" t="s">
        <v>25</v>
      </c>
      <c r="B94" s="142" t="s">
        <v>26</v>
      </c>
      <c r="C94" s="142" t="s">
        <v>27</v>
      </c>
      <c r="D94" s="142" t="s">
        <v>28</v>
      </c>
      <c r="E94" s="143" t="s">
        <v>29</v>
      </c>
      <c r="F94" s="143" t="s">
        <v>30</v>
      </c>
      <c r="G94" s="534" t="s">
        <v>31</v>
      </c>
      <c r="H94" s="238" t="s">
        <v>32</v>
      </c>
      <c r="I94" s="148"/>
      <c r="J94" s="148"/>
      <c r="K94" s="148"/>
      <c r="L94" s="148"/>
      <c r="M94" s="149"/>
      <c r="N94" s="150">
        <v>0</v>
      </c>
      <c r="O94" s="117">
        <v>0</v>
      </c>
      <c r="P94" s="118">
        <v>0</v>
      </c>
      <c r="Q94" s="117">
        <v>0</v>
      </c>
      <c r="R94" s="118"/>
      <c r="S94" s="117"/>
      <c r="T94" s="118"/>
      <c r="U94" s="117"/>
      <c r="V94" s="118"/>
      <c r="W94" s="117"/>
      <c r="X94" s="118"/>
      <c r="Y94" s="117"/>
      <c r="Z94" s="118"/>
      <c r="AA94" s="117"/>
      <c r="AB94" s="118"/>
      <c r="AC94" s="117"/>
      <c r="AD94" s="119">
        <v>0</v>
      </c>
      <c r="AE94" s="117">
        <v>0</v>
      </c>
      <c r="AF94" s="120">
        <v>0</v>
      </c>
      <c r="AG94" s="121"/>
      <c r="AH94" s="121"/>
      <c r="AI94" s="122"/>
    </row>
    <row r="95" spans="1:35" ht="63.75" customHeight="1">
      <c r="A95" s="1153" t="s">
        <v>1040</v>
      </c>
      <c r="B95" s="984"/>
      <c r="C95" s="70" t="s">
        <v>1041</v>
      </c>
      <c r="D95" s="73" t="s">
        <v>1042</v>
      </c>
      <c r="E95" s="74"/>
      <c r="F95" s="70"/>
      <c r="G95" s="1158">
        <v>180</v>
      </c>
      <c r="H95" s="151" t="s">
        <v>1043</v>
      </c>
      <c r="I95" s="202">
        <v>60</v>
      </c>
      <c r="J95" s="202">
        <v>120</v>
      </c>
      <c r="K95" s="202">
        <v>30</v>
      </c>
      <c r="L95" s="71">
        <v>15</v>
      </c>
      <c r="M95" s="71">
        <v>15</v>
      </c>
      <c r="N95" s="270">
        <v>18150000</v>
      </c>
      <c r="O95" s="97"/>
      <c r="P95" s="204"/>
      <c r="Q95" s="128"/>
      <c r="R95" s="128"/>
      <c r="S95" s="128"/>
      <c r="T95" s="128"/>
      <c r="U95" s="128"/>
      <c r="V95" s="128"/>
      <c r="W95" s="128"/>
      <c r="X95" s="128"/>
      <c r="Y95" s="128"/>
      <c r="Z95" s="128"/>
      <c r="AA95" s="128"/>
      <c r="AB95" s="128"/>
      <c r="AC95" s="128"/>
      <c r="AD95" s="1028"/>
      <c r="AE95" s="1028"/>
      <c r="AF95" s="1051" t="s">
        <v>1044</v>
      </c>
      <c r="AG95" s="973"/>
      <c r="AH95" s="999" t="s">
        <v>1013</v>
      </c>
      <c r="AI95" s="976" t="s">
        <v>386</v>
      </c>
    </row>
    <row r="96" spans="1:35" ht="107.25" customHeight="1">
      <c r="A96" s="1153"/>
      <c r="B96" s="1036"/>
      <c r="C96" s="579" t="s">
        <v>1045</v>
      </c>
      <c r="D96" s="217" t="s">
        <v>1046</v>
      </c>
      <c r="E96" s="243"/>
      <c r="F96" s="217"/>
      <c r="G96" s="997"/>
      <c r="H96" s="71" t="s">
        <v>1047</v>
      </c>
      <c r="I96" s="203"/>
      <c r="J96" s="203"/>
      <c r="K96" s="203"/>
      <c r="L96" s="71">
        <v>0</v>
      </c>
      <c r="M96" s="71">
        <v>4</v>
      </c>
      <c r="N96" s="270">
        <v>2000000</v>
      </c>
      <c r="O96" s="580"/>
      <c r="P96" s="581"/>
      <c r="Q96" s="582"/>
      <c r="R96" s="582"/>
      <c r="S96" s="582"/>
      <c r="T96" s="582"/>
      <c r="U96" s="582"/>
      <c r="V96" s="582"/>
      <c r="W96" s="582"/>
      <c r="X96" s="582"/>
      <c r="Y96" s="582"/>
      <c r="Z96" s="582"/>
      <c r="AA96" s="582"/>
      <c r="AB96" s="582"/>
      <c r="AC96" s="582"/>
      <c r="AD96" s="1028"/>
      <c r="AE96" s="1028"/>
      <c r="AF96" s="1052"/>
      <c r="AG96" s="973"/>
      <c r="AH96" s="999"/>
      <c r="AI96" s="1148"/>
    </row>
    <row r="97" spans="1:35" ht="125.25" customHeight="1" thickBot="1">
      <c r="A97" s="1157"/>
      <c r="B97" s="985"/>
      <c r="C97" s="583" t="s">
        <v>1048</v>
      </c>
      <c r="D97" s="583" t="s">
        <v>1049</v>
      </c>
      <c r="E97" s="532"/>
      <c r="F97" s="373"/>
      <c r="G97" s="1159"/>
      <c r="H97" s="584" t="s">
        <v>1050</v>
      </c>
      <c r="I97" s="202">
        <v>60</v>
      </c>
      <c r="J97" s="202">
        <v>180</v>
      </c>
      <c r="K97" s="202">
        <v>30</v>
      </c>
      <c r="L97" s="77">
        <v>25</v>
      </c>
      <c r="M97" s="71">
        <v>56</v>
      </c>
      <c r="N97" s="585"/>
      <c r="O97" s="193"/>
      <c r="P97" s="586"/>
      <c r="Q97" s="194"/>
      <c r="R97" s="194"/>
      <c r="S97" s="194"/>
      <c r="T97" s="194"/>
      <c r="U97" s="194"/>
      <c r="V97" s="194"/>
      <c r="W97" s="194"/>
      <c r="X97" s="194"/>
      <c r="Y97" s="194"/>
      <c r="Z97" s="194"/>
      <c r="AA97" s="194"/>
      <c r="AB97" s="194"/>
      <c r="AC97" s="194"/>
      <c r="AD97" s="1030"/>
      <c r="AE97" s="1030"/>
      <c r="AF97" s="1145"/>
      <c r="AG97" s="1150"/>
      <c r="AH97" s="989"/>
      <c r="AI97" s="1151"/>
    </row>
    <row r="98" spans="1:35" ht="36.75" customHeight="1" thickBot="1">
      <c r="A98" s="1087"/>
      <c r="B98" s="994"/>
      <c r="C98" s="1088"/>
      <c r="D98" s="1088"/>
      <c r="E98" s="1088"/>
      <c r="F98" s="1088"/>
      <c r="G98" s="1088"/>
      <c r="H98" s="1088"/>
      <c r="I98" s="994"/>
      <c r="J98" s="994"/>
      <c r="K98" s="994"/>
      <c r="L98" s="994"/>
      <c r="M98" s="994"/>
      <c r="N98" s="1088"/>
      <c r="O98" s="1088"/>
      <c r="P98" s="1088"/>
      <c r="Q98" s="1088"/>
      <c r="R98" s="1088"/>
      <c r="S98" s="1088"/>
      <c r="T98" s="1088"/>
      <c r="U98" s="1088"/>
      <c r="V98" s="1088"/>
      <c r="W98" s="1088"/>
      <c r="X98" s="1088"/>
      <c r="Y98" s="1088"/>
      <c r="Z98" s="1088"/>
      <c r="AA98" s="1088"/>
      <c r="AB98" s="1088"/>
      <c r="AC98" s="1088"/>
      <c r="AD98" s="1088"/>
      <c r="AE98" s="1088"/>
      <c r="AF98" s="1088"/>
      <c r="AG98" s="1088"/>
      <c r="AH98" s="1088"/>
      <c r="AI98" s="1089"/>
    </row>
    <row r="99" ht="15.75" thickBot="1"/>
    <row r="100" spans="1:35" ht="38.25" customHeight="1">
      <c r="A100" s="141" t="s">
        <v>25</v>
      </c>
      <c r="B100" s="142" t="s">
        <v>26</v>
      </c>
      <c r="C100" s="142" t="s">
        <v>27</v>
      </c>
      <c r="D100" s="142" t="s">
        <v>28</v>
      </c>
      <c r="E100" s="143" t="s">
        <v>29</v>
      </c>
      <c r="F100" s="143" t="s">
        <v>30</v>
      </c>
      <c r="G100" s="534" t="s">
        <v>31</v>
      </c>
      <c r="H100" s="238" t="s">
        <v>32</v>
      </c>
      <c r="I100" s="148"/>
      <c r="J100" s="148"/>
      <c r="K100" s="148"/>
      <c r="L100" s="148"/>
      <c r="M100" s="149"/>
      <c r="N100" s="150">
        <v>0</v>
      </c>
      <c r="O100" s="117">
        <v>0</v>
      </c>
      <c r="P100" s="118">
        <v>0</v>
      </c>
      <c r="Q100" s="117">
        <v>0</v>
      </c>
      <c r="R100" s="118"/>
      <c r="S100" s="117"/>
      <c r="T100" s="118"/>
      <c r="U100" s="117"/>
      <c r="V100" s="118"/>
      <c r="W100" s="117"/>
      <c r="X100" s="118"/>
      <c r="Y100" s="117"/>
      <c r="Z100" s="118"/>
      <c r="AA100" s="117"/>
      <c r="AB100" s="118"/>
      <c r="AC100" s="117"/>
      <c r="AD100" s="119">
        <v>0</v>
      </c>
      <c r="AE100" s="117">
        <v>0</v>
      </c>
      <c r="AF100" s="120">
        <v>0</v>
      </c>
      <c r="AG100" s="121"/>
      <c r="AH100" s="121"/>
      <c r="AI100" s="122"/>
    </row>
    <row r="101" spans="1:35" ht="104.25" customHeight="1">
      <c r="A101" s="359" t="s">
        <v>1051</v>
      </c>
      <c r="B101" s="202"/>
      <c r="C101" s="297" t="s">
        <v>1052</v>
      </c>
      <c r="D101" s="297" t="s">
        <v>1053</v>
      </c>
      <c r="E101" s="74"/>
      <c r="F101" s="70"/>
      <c r="G101" s="202">
        <v>4</v>
      </c>
      <c r="H101" s="587" t="s">
        <v>1054</v>
      </c>
      <c r="I101" s="202">
        <v>1</v>
      </c>
      <c r="J101" s="202">
        <v>4</v>
      </c>
      <c r="K101" s="202">
        <v>1</v>
      </c>
      <c r="L101" s="77">
        <v>0</v>
      </c>
      <c r="M101" s="71">
        <v>1</v>
      </c>
      <c r="N101" s="588"/>
      <c r="O101" s="97"/>
      <c r="P101" s="204"/>
      <c r="Q101" s="128"/>
      <c r="R101" s="128"/>
      <c r="S101" s="128"/>
      <c r="T101" s="128"/>
      <c r="U101" s="128"/>
      <c r="V101" s="128"/>
      <c r="W101" s="128"/>
      <c r="X101" s="128"/>
      <c r="Y101" s="128"/>
      <c r="Z101" s="128"/>
      <c r="AA101" s="128"/>
      <c r="AB101" s="128"/>
      <c r="AC101" s="128"/>
      <c r="AD101" s="80"/>
      <c r="AE101" s="80"/>
      <c r="AF101" s="219" t="s">
        <v>1055</v>
      </c>
      <c r="AG101" s="82"/>
      <c r="AH101" s="77" t="s">
        <v>1013</v>
      </c>
      <c r="AI101" s="250" t="s">
        <v>386</v>
      </c>
    </row>
    <row r="103" ht="15.75" thickBot="1"/>
    <row r="104" spans="1:35" ht="75" customHeight="1">
      <c r="A104" s="141" t="s">
        <v>25</v>
      </c>
      <c r="B104" s="142" t="s">
        <v>26</v>
      </c>
      <c r="C104" s="142" t="s">
        <v>27</v>
      </c>
      <c r="D104" s="142" t="s">
        <v>28</v>
      </c>
      <c r="E104" s="143" t="s">
        <v>29</v>
      </c>
      <c r="F104" s="143" t="s">
        <v>30</v>
      </c>
      <c r="G104" s="534" t="s">
        <v>31</v>
      </c>
      <c r="H104" s="238" t="s">
        <v>32</v>
      </c>
      <c r="I104" s="148"/>
      <c r="J104" s="148"/>
      <c r="K104" s="148"/>
      <c r="L104" s="148"/>
      <c r="M104" s="149"/>
      <c r="N104" s="150">
        <v>0</v>
      </c>
      <c r="O104" s="117">
        <v>0</v>
      </c>
      <c r="P104" s="118">
        <v>0</v>
      </c>
      <c r="Q104" s="117">
        <v>0</v>
      </c>
      <c r="R104" s="118"/>
      <c r="S104" s="117"/>
      <c r="T104" s="118"/>
      <c r="U104" s="117"/>
      <c r="V104" s="118"/>
      <c r="W104" s="117"/>
      <c r="X104" s="118"/>
      <c r="Y104" s="117"/>
      <c r="Z104" s="118"/>
      <c r="AA104" s="117"/>
      <c r="AB104" s="118"/>
      <c r="AC104" s="117"/>
      <c r="AD104" s="119">
        <v>0</v>
      </c>
      <c r="AE104" s="117">
        <v>0</v>
      </c>
      <c r="AF104" s="120">
        <v>0</v>
      </c>
      <c r="AG104" s="121"/>
      <c r="AH104" s="121"/>
      <c r="AI104" s="122"/>
    </row>
    <row r="105" spans="1:35" ht="77.25" customHeight="1">
      <c r="A105" s="1152" t="s">
        <v>1056</v>
      </c>
      <c r="B105" s="1036"/>
      <c r="C105" s="297" t="s">
        <v>1057</v>
      </c>
      <c r="D105" s="70" t="s">
        <v>1058</v>
      </c>
      <c r="E105" s="74"/>
      <c r="F105" s="70"/>
      <c r="G105" s="1036">
        <v>120</v>
      </c>
      <c r="H105" s="589" t="s">
        <v>1059</v>
      </c>
      <c r="I105" s="203">
        <v>60</v>
      </c>
      <c r="J105" s="590">
        <v>120</v>
      </c>
      <c r="K105" s="203">
        <v>75</v>
      </c>
      <c r="L105" s="254">
        <v>15</v>
      </c>
      <c r="M105" s="211">
        <v>0</v>
      </c>
      <c r="N105" s="270">
        <v>36000000</v>
      </c>
      <c r="O105" s="97"/>
      <c r="P105" s="204"/>
      <c r="Q105" s="128"/>
      <c r="R105" s="128"/>
      <c r="S105" s="128"/>
      <c r="T105" s="128"/>
      <c r="U105" s="128"/>
      <c r="V105" s="128"/>
      <c r="W105" s="128"/>
      <c r="X105" s="128"/>
      <c r="Y105" s="128"/>
      <c r="Z105" s="128"/>
      <c r="AA105" s="128"/>
      <c r="AB105" s="128"/>
      <c r="AC105" s="128"/>
      <c r="AD105" s="1031"/>
      <c r="AE105" s="1031"/>
      <c r="AF105" s="1051" t="s">
        <v>1055</v>
      </c>
      <c r="AG105" s="918"/>
      <c r="AH105" s="1038" t="s">
        <v>1013</v>
      </c>
      <c r="AI105" s="1147" t="s">
        <v>386</v>
      </c>
    </row>
    <row r="106" spans="1:35" ht="77.25" customHeight="1">
      <c r="A106" s="1153"/>
      <c r="B106" s="984"/>
      <c r="C106" s="217" t="s">
        <v>1060</v>
      </c>
      <c r="D106" s="217" t="s">
        <v>1061</v>
      </c>
      <c r="E106" s="243"/>
      <c r="F106" s="217"/>
      <c r="G106" s="984"/>
      <c r="H106" s="591" t="s">
        <v>1062</v>
      </c>
      <c r="I106" s="203"/>
      <c r="J106" s="203"/>
      <c r="K106" s="203"/>
      <c r="L106" s="254"/>
      <c r="M106" s="211"/>
      <c r="N106" s="270">
        <v>33828933</v>
      </c>
      <c r="O106" s="580"/>
      <c r="P106" s="581"/>
      <c r="Q106" s="582"/>
      <c r="R106" s="582"/>
      <c r="S106" s="582"/>
      <c r="T106" s="582"/>
      <c r="U106" s="582"/>
      <c r="V106" s="582"/>
      <c r="W106" s="582"/>
      <c r="X106" s="582"/>
      <c r="Y106" s="582"/>
      <c r="Z106" s="582"/>
      <c r="AA106" s="582"/>
      <c r="AB106" s="582"/>
      <c r="AC106" s="582"/>
      <c r="AD106" s="1028"/>
      <c r="AE106" s="1028"/>
      <c r="AF106" s="1052"/>
      <c r="AG106" s="973"/>
      <c r="AH106" s="999"/>
      <c r="AI106" s="1148"/>
    </row>
    <row r="107" spans="1:35" ht="77.25" customHeight="1">
      <c r="A107" s="1153"/>
      <c r="B107" s="984"/>
      <c r="C107" s="217" t="s">
        <v>1063</v>
      </c>
      <c r="D107" s="217" t="s">
        <v>1064</v>
      </c>
      <c r="E107" s="243"/>
      <c r="F107" s="217"/>
      <c r="G107" s="984"/>
      <c r="H107" s="592" t="s">
        <v>1065</v>
      </c>
      <c r="I107" s="203"/>
      <c r="J107" s="203"/>
      <c r="K107" s="203"/>
      <c r="L107" s="254"/>
      <c r="M107" s="211"/>
      <c r="N107" s="270">
        <v>15400000</v>
      </c>
      <c r="O107" s="580"/>
      <c r="P107" s="581"/>
      <c r="Q107" s="582"/>
      <c r="R107" s="582"/>
      <c r="S107" s="582"/>
      <c r="T107" s="582"/>
      <c r="U107" s="582"/>
      <c r="V107" s="582"/>
      <c r="W107" s="582"/>
      <c r="X107" s="582"/>
      <c r="Y107" s="582"/>
      <c r="Z107" s="582"/>
      <c r="AA107" s="582"/>
      <c r="AB107" s="582"/>
      <c r="AC107" s="582"/>
      <c r="AD107" s="1028"/>
      <c r="AE107" s="1028"/>
      <c r="AF107" s="1052"/>
      <c r="AG107" s="973"/>
      <c r="AH107" s="999"/>
      <c r="AI107" s="1148"/>
    </row>
    <row r="108" spans="1:35" ht="70.5" customHeight="1" thickBot="1">
      <c r="A108" s="1154"/>
      <c r="B108" s="1155"/>
      <c r="C108" s="583" t="s">
        <v>1066</v>
      </c>
      <c r="D108" s="373" t="s">
        <v>1067</v>
      </c>
      <c r="E108" s="532"/>
      <c r="F108" s="373"/>
      <c r="G108" s="1155"/>
      <c r="H108" s="593" t="s">
        <v>1068</v>
      </c>
      <c r="I108" s="203"/>
      <c r="J108" s="203"/>
      <c r="K108" s="203"/>
      <c r="L108" s="71">
        <v>0</v>
      </c>
      <c r="M108" s="71">
        <v>1</v>
      </c>
      <c r="N108" s="270">
        <v>1515000</v>
      </c>
      <c r="O108" s="193"/>
      <c r="P108" s="586"/>
      <c r="Q108" s="194"/>
      <c r="R108" s="194"/>
      <c r="S108" s="194"/>
      <c r="T108" s="194"/>
      <c r="U108" s="194"/>
      <c r="V108" s="194"/>
      <c r="W108" s="194"/>
      <c r="X108" s="194"/>
      <c r="Y108" s="194"/>
      <c r="Z108" s="194"/>
      <c r="AA108" s="194"/>
      <c r="AB108" s="194"/>
      <c r="AC108" s="194"/>
      <c r="AD108" s="1032"/>
      <c r="AE108" s="1032"/>
      <c r="AF108" s="1145"/>
      <c r="AG108" s="974"/>
      <c r="AH108" s="1146"/>
      <c r="AI108" s="1149"/>
    </row>
  </sheetData>
  <sheetProtection/>
  <mergeCells count="253">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L5:L6"/>
    <mergeCell ref="M5:M6"/>
    <mergeCell ref="N5:O5"/>
    <mergeCell ref="P5:Q5"/>
    <mergeCell ref="R5:S5"/>
    <mergeCell ref="T5:U5"/>
    <mergeCell ref="V5:W5"/>
    <mergeCell ref="X5:Y5"/>
    <mergeCell ref="Z5:AA5"/>
    <mergeCell ref="AB5:AC5"/>
    <mergeCell ref="AD5:AE5"/>
    <mergeCell ref="AF5:AF6"/>
    <mergeCell ref="AG5:AG6"/>
    <mergeCell ref="AH5:AH6"/>
    <mergeCell ref="AI5:AI6"/>
    <mergeCell ref="B7:G7"/>
    <mergeCell ref="A8:AI8"/>
    <mergeCell ref="A10:A12"/>
    <mergeCell ref="G10:G12"/>
    <mergeCell ref="AF10:AF12"/>
    <mergeCell ref="AG10:AG12"/>
    <mergeCell ref="AH10:AH12"/>
    <mergeCell ref="AI10:AI12"/>
    <mergeCell ref="A13:AI13"/>
    <mergeCell ref="A16:AI16"/>
    <mergeCell ref="A19:AI19"/>
    <mergeCell ref="A20:AI20"/>
    <mergeCell ref="A21:G21"/>
    <mergeCell ref="H21:S21"/>
    <mergeCell ref="T21:AI21"/>
    <mergeCell ref="A22:D22"/>
    <mergeCell ref="E22:M22"/>
    <mergeCell ref="N22:AE22"/>
    <mergeCell ref="AF22:AI22"/>
    <mergeCell ref="A23:A24"/>
    <mergeCell ref="B23:G24"/>
    <mergeCell ref="H23:H24"/>
    <mergeCell ref="I23:I24"/>
    <mergeCell ref="J23:J24"/>
    <mergeCell ref="K23:K24"/>
    <mergeCell ref="L23:L24"/>
    <mergeCell ref="M23:M24"/>
    <mergeCell ref="N23:O23"/>
    <mergeCell ref="P23:Q23"/>
    <mergeCell ref="R23:S23"/>
    <mergeCell ref="T23:U23"/>
    <mergeCell ref="AI27:AI29"/>
    <mergeCell ref="V23:W23"/>
    <mergeCell ref="X23:Y23"/>
    <mergeCell ref="Z23:AA23"/>
    <mergeCell ref="AB23:AC23"/>
    <mergeCell ref="AD23:AE23"/>
    <mergeCell ref="AF23:AF24"/>
    <mergeCell ref="E36:M36"/>
    <mergeCell ref="AG23:AG24"/>
    <mergeCell ref="AH23:AH24"/>
    <mergeCell ref="AI23:AI24"/>
    <mergeCell ref="B25:G25"/>
    <mergeCell ref="A27:A29"/>
    <mergeCell ref="B27:B29"/>
    <mergeCell ref="G27:G29"/>
    <mergeCell ref="AF27:AF29"/>
    <mergeCell ref="AG27:AG29"/>
    <mergeCell ref="A30:AI30"/>
    <mergeCell ref="A33:AI33"/>
    <mergeCell ref="A34:AI34"/>
    <mergeCell ref="A35:G35"/>
    <mergeCell ref="H35:S35"/>
    <mergeCell ref="T35:AI35"/>
    <mergeCell ref="N36:AE36"/>
    <mergeCell ref="AF36:AI36"/>
    <mergeCell ref="A37:A38"/>
    <mergeCell ref="B37:G38"/>
    <mergeCell ref="H37:H38"/>
    <mergeCell ref="I37:I38"/>
    <mergeCell ref="J37:J38"/>
    <mergeCell ref="K37:K38"/>
    <mergeCell ref="T37:U37"/>
    <mergeCell ref="A36:D36"/>
    <mergeCell ref="A43:A44"/>
    <mergeCell ref="B43:B44"/>
    <mergeCell ref="G43:G44"/>
    <mergeCell ref="V37:W37"/>
    <mergeCell ref="X37:Y37"/>
    <mergeCell ref="Z37:AA37"/>
    <mergeCell ref="L37:L38"/>
    <mergeCell ref="M37:M38"/>
    <mergeCell ref="N37:O37"/>
    <mergeCell ref="P37:Q37"/>
    <mergeCell ref="AG47:AG52"/>
    <mergeCell ref="AH47:AH52"/>
    <mergeCell ref="AG37:AG38"/>
    <mergeCell ref="AH37:AH38"/>
    <mergeCell ref="AI37:AI38"/>
    <mergeCell ref="B39:G39"/>
    <mergeCell ref="AB37:AC37"/>
    <mergeCell ref="AD37:AE37"/>
    <mergeCell ref="AF37:AF38"/>
    <mergeCell ref="R37:S37"/>
    <mergeCell ref="AI47:AI52"/>
    <mergeCell ref="A54:AI54"/>
    <mergeCell ref="A55:AI55"/>
    <mergeCell ref="A56:G56"/>
    <mergeCell ref="H56:S56"/>
    <mergeCell ref="T56:AI56"/>
    <mergeCell ref="A47:A52"/>
    <mergeCell ref="B47:B52"/>
    <mergeCell ref="G47:G52"/>
    <mergeCell ref="AF47:AF52"/>
    <mergeCell ref="A57:D57"/>
    <mergeCell ref="E57:M57"/>
    <mergeCell ref="N57:AE57"/>
    <mergeCell ref="AF57:AI57"/>
    <mergeCell ref="A58:A59"/>
    <mergeCell ref="B58:G59"/>
    <mergeCell ref="H58:H59"/>
    <mergeCell ref="I58:I59"/>
    <mergeCell ref="J58:J59"/>
    <mergeCell ref="K58:K59"/>
    <mergeCell ref="AD58:AE58"/>
    <mergeCell ref="AF58:AF59"/>
    <mergeCell ref="L58:L59"/>
    <mergeCell ref="M58:M59"/>
    <mergeCell ref="N58:O58"/>
    <mergeCell ref="P58:Q58"/>
    <mergeCell ref="R58:S58"/>
    <mergeCell ref="T58:U58"/>
    <mergeCell ref="AG58:AG59"/>
    <mergeCell ref="AH58:AH59"/>
    <mergeCell ref="AI58:AI59"/>
    <mergeCell ref="B60:G60"/>
    <mergeCell ref="A61:AI61"/>
    <mergeCell ref="A69:AI69"/>
    <mergeCell ref="V58:W58"/>
    <mergeCell ref="X58:Y58"/>
    <mergeCell ref="Z58:AA58"/>
    <mergeCell ref="AB58:AC58"/>
    <mergeCell ref="A70:AI70"/>
    <mergeCell ref="A71:G71"/>
    <mergeCell ref="H71:S71"/>
    <mergeCell ref="T71:AI71"/>
    <mergeCell ref="A72:D72"/>
    <mergeCell ref="E72:M72"/>
    <mergeCell ref="N72:AE72"/>
    <mergeCell ref="AF72:AI72"/>
    <mergeCell ref="A73:A74"/>
    <mergeCell ref="B73:G74"/>
    <mergeCell ref="H73:H74"/>
    <mergeCell ref="I73:I74"/>
    <mergeCell ref="J73:J74"/>
    <mergeCell ref="K73:K74"/>
    <mergeCell ref="L73:L74"/>
    <mergeCell ref="M73:M74"/>
    <mergeCell ref="N73:O73"/>
    <mergeCell ref="P73:Q73"/>
    <mergeCell ref="R73:S73"/>
    <mergeCell ref="T73:U73"/>
    <mergeCell ref="V73:W73"/>
    <mergeCell ref="X73:Y73"/>
    <mergeCell ref="Z73:AA73"/>
    <mergeCell ref="AB73:AC73"/>
    <mergeCell ref="AD73:AE73"/>
    <mergeCell ref="AF73:AF74"/>
    <mergeCell ref="AG73:AG74"/>
    <mergeCell ref="AH73:AH74"/>
    <mergeCell ref="AI73:AI74"/>
    <mergeCell ref="B75:G75"/>
    <mergeCell ref="A76:AI76"/>
    <mergeCell ref="A82:A83"/>
    <mergeCell ref="B82:B83"/>
    <mergeCell ref="C82:C83"/>
    <mergeCell ref="D82:D83"/>
    <mergeCell ref="E82:E83"/>
    <mergeCell ref="AE82:AE83"/>
    <mergeCell ref="AF82:AF83"/>
    <mergeCell ref="AG82:AG83"/>
    <mergeCell ref="G82:G83"/>
    <mergeCell ref="H82:H83"/>
    <mergeCell ref="I82:I83"/>
    <mergeCell ref="J82:J83"/>
    <mergeCell ref="K82:K83"/>
    <mergeCell ref="L82:L83"/>
    <mergeCell ref="AH82:AH83"/>
    <mergeCell ref="AI82:AI83"/>
    <mergeCell ref="A86:AI86"/>
    <mergeCell ref="A87:AI87"/>
    <mergeCell ref="A88:G88"/>
    <mergeCell ref="H88:S88"/>
    <mergeCell ref="T88:AI88"/>
    <mergeCell ref="M82:M83"/>
    <mergeCell ref="N82:N83"/>
    <mergeCell ref="AD82:AD83"/>
    <mergeCell ref="A89:D89"/>
    <mergeCell ref="E89:M89"/>
    <mergeCell ref="N89:AE89"/>
    <mergeCell ref="AF89:AI89"/>
    <mergeCell ref="A90:A91"/>
    <mergeCell ref="B90:G91"/>
    <mergeCell ref="H90:H91"/>
    <mergeCell ref="I90:I91"/>
    <mergeCell ref="J90:J91"/>
    <mergeCell ref="K90:K91"/>
    <mergeCell ref="L90:L91"/>
    <mergeCell ref="M90:M91"/>
    <mergeCell ref="N90:O90"/>
    <mergeCell ref="P90:Q90"/>
    <mergeCell ref="R90:S90"/>
    <mergeCell ref="T90:U90"/>
    <mergeCell ref="AI90:AI91"/>
    <mergeCell ref="B92:G92"/>
    <mergeCell ref="A93:AI93"/>
    <mergeCell ref="A95:A97"/>
    <mergeCell ref="B95:B97"/>
    <mergeCell ref="G95:G97"/>
    <mergeCell ref="AD95:AD97"/>
    <mergeCell ref="AE95:AE97"/>
    <mergeCell ref="V90:W90"/>
    <mergeCell ref="X90:Y90"/>
    <mergeCell ref="B105:B108"/>
    <mergeCell ref="G105:G108"/>
    <mergeCell ref="AD105:AD108"/>
    <mergeCell ref="AE105:AE108"/>
    <mergeCell ref="AG90:AG91"/>
    <mergeCell ref="AH90:AH91"/>
    <mergeCell ref="Z90:AA90"/>
    <mergeCell ref="AB90:AC90"/>
    <mergeCell ref="AD90:AE90"/>
    <mergeCell ref="AF90:AF91"/>
    <mergeCell ref="AF105:AF108"/>
    <mergeCell ref="AG105:AG108"/>
    <mergeCell ref="AH105:AH108"/>
    <mergeCell ref="AI105:AI108"/>
    <mergeCell ref="AF95:AF97"/>
    <mergeCell ref="AG95:AG97"/>
    <mergeCell ref="AH95:AH97"/>
    <mergeCell ref="AI95:AI97"/>
    <mergeCell ref="A98:AI98"/>
    <mergeCell ref="A105:A10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J44"/>
  <sheetViews>
    <sheetView zoomScalePageLayoutView="0" workbookViewId="0" topLeftCell="A1">
      <selection activeCell="B6" sqref="B6:G7"/>
    </sheetView>
  </sheetViews>
  <sheetFormatPr defaultColWidth="11.421875" defaultRowHeight="15"/>
  <cols>
    <col min="1" max="1" width="18.28125" style="0" customWidth="1"/>
    <col min="2" max="2" width="11.140625" style="0" customWidth="1"/>
    <col min="3" max="3" width="15.28125" style="0" customWidth="1"/>
    <col min="7" max="7" width="12.57421875" style="0" customWidth="1"/>
    <col min="8" max="8" width="16.7109375" style="0"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1" width="3.00390625" style="0" customWidth="1"/>
    <col min="32" max="33" width="11.421875" style="0" customWidth="1"/>
  </cols>
  <sheetData>
    <row r="1" spans="1:35" ht="15.75" thickBot="1">
      <c r="A1" s="259"/>
      <c r="B1" s="259"/>
      <c r="C1" s="260"/>
      <c r="D1" s="260"/>
      <c r="E1" s="260"/>
      <c r="F1" s="260"/>
      <c r="G1" s="261"/>
      <c r="H1" s="261"/>
      <c r="I1" s="261"/>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row>
    <row r="2" spans="1:35" ht="15">
      <c r="A2" s="880" t="s">
        <v>35</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2"/>
    </row>
    <row r="3" spans="1:35" ht="15.75" thickBot="1">
      <c r="A3" s="920" t="s">
        <v>74</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2"/>
    </row>
    <row r="4" spans="1:35" ht="39.75" customHeight="1">
      <c r="A4" s="923" t="s">
        <v>36</v>
      </c>
      <c r="B4" s="924"/>
      <c r="C4" s="924"/>
      <c r="D4" s="924"/>
      <c r="E4" s="924"/>
      <c r="F4" s="924"/>
      <c r="G4" s="925"/>
      <c r="H4" s="926" t="s">
        <v>1121</v>
      </c>
      <c r="I4" s="927"/>
      <c r="J4" s="927"/>
      <c r="K4" s="927"/>
      <c r="L4" s="927"/>
      <c r="M4" s="927"/>
      <c r="N4" s="927"/>
      <c r="O4" s="927"/>
      <c r="P4" s="927"/>
      <c r="Q4" s="927"/>
      <c r="R4" s="927"/>
      <c r="S4" s="928"/>
      <c r="T4" s="887" t="s">
        <v>71</v>
      </c>
      <c r="U4" s="888"/>
      <c r="V4" s="888"/>
      <c r="W4" s="888"/>
      <c r="X4" s="888"/>
      <c r="Y4" s="888"/>
      <c r="Z4" s="888"/>
      <c r="AA4" s="888"/>
      <c r="AB4" s="888"/>
      <c r="AC4" s="888"/>
      <c r="AD4" s="888"/>
      <c r="AE4" s="888"/>
      <c r="AF4" s="888"/>
      <c r="AG4" s="888"/>
      <c r="AH4" s="888"/>
      <c r="AI4" s="888"/>
    </row>
    <row r="5" spans="1:35" ht="34.5" customHeight="1" thickBot="1">
      <c r="A5" s="931" t="s">
        <v>1122</v>
      </c>
      <c r="B5" s="932"/>
      <c r="C5" s="932"/>
      <c r="D5" s="932"/>
      <c r="E5" s="933" t="s">
        <v>1123</v>
      </c>
      <c r="F5" s="934"/>
      <c r="G5" s="934"/>
      <c r="H5" s="934"/>
      <c r="I5" s="934"/>
      <c r="J5" s="934"/>
      <c r="K5" s="934"/>
      <c r="L5" s="934"/>
      <c r="M5" s="935"/>
      <c r="N5" s="936" t="s">
        <v>0</v>
      </c>
      <c r="O5" s="937"/>
      <c r="P5" s="937"/>
      <c r="Q5" s="937"/>
      <c r="R5" s="937"/>
      <c r="S5" s="937"/>
      <c r="T5" s="937"/>
      <c r="U5" s="937"/>
      <c r="V5" s="937"/>
      <c r="W5" s="937"/>
      <c r="X5" s="937"/>
      <c r="Y5" s="937"/>
      <c r="Z5" s="937"/>
      <c r="AA5" s="937"/>
      <c r="AB5" s="937"/>
      <c r="AC5" s="937"/>
      <c r="AD5" s="937"/>
      <c r="AE5" s="938"/>
      <c r="AF5" s="939" t="s">
        <v>1</v>
      </c>
      <c r="AG5" s="940"/>
      <c r="AH5" s="940"/>
      <c r="AI5" s="941"/>
    </row>
    <row r="6" spans="1:35" ht="31.5" customHeight="1">
      <c r="A6" s="942" t="s">
        <v>2</v>
      </c>
      <c r="B6" s="944" t="s">
        <v>3</v>
      </c>
      <c r="C6" s="945"/>
      <c r="D6" s="945"/>
      <c r="E6" s="945"/>
      <c r="F6" s="945"/>
      <c r="G6" s="945"/>
      <c r="H6" s="948" t="s">
        <v>4</v>
      </c>
      <c r="I6" s="950" t="s">
        <v>5</v>
      </c>
      <c r="J6" s="950" t="s">
        <v>6</v>
      </c>
      <c r="K6" s="952" t="s">
        <v>37</v>
      </c>
      <c r="L6" s="954" t="s">
        <v>7</v>
      </c>
      <c r="M6" s="956" t="s">
        <v>8</v>
      </c>
      <c r="N6" s="958" t="s">
        <v>9</v>
      </c>
      <c r="O6" s="959"/>
      <c r="P6" s="960" t="s">
        <v>10</v>
      </c>
      <c r="Q6" s="959"/>
      <c r="R6" s="960" t="s">
        <v>11</v>
      </c>
      <c r="S6" s="959"/>
      <c r="T6" s="960" t="s">
        <v>12</v>
      </c>
      <c r="U6" s="959"/>
      <c r="V6" s="960" t="s">
        <v>13</v>
      </c>
      <c r="W6" s="959"/>
      <c r="X6" s="960" t="s">
        <v>14</v>
      </c>
      <c r="Y6" s="959"/>
      <c r="Z6" s="960" t="s">
        <v>15</v>
      </c>
      <c r="AA6" s="959"/>
      <c r="AB6" s="960" t="s">
        <v>16</v>
      </c>
      <c r="AC6" s="959"/>
      <c r="AD6" s="960" t="s">
        <v>17</v>
      </c>
      <c r="AE6" s="961"/>
      <c r="AF6" s="962" t="s">
        <v>18</v>
      </c>
      <c r="AG6" s="978" t="s">
        <v>19</v>
      </c>
      <c r="AH6" s="980" t="s">
        <v>20</v>
      </c>
      <c r="AI6" s="982" t="s">
        <v>21</v>
      </c>
    </row>
    <row r="7" spans="1:35" ht="60.75" customHeight="1" thickBot="1">
      <c r="A7" s="943"/>
      <c r="B7" s="946"/>
      <c r="C7" s="947"/>
      <c r="D7" s="947"/>
      <c r="E7" s="947"/>
      <c r="F7" s="947"/>
      <c r="G7" s="947"/>
      <c r="H7" s="949"/>
      <c r="I7" s="951" t="s">
        <v>5</v>
      </c>
      <c r="J7" s="951"/>
      <c r="K7" s="953"/>
      <c r="L7" s="955"/>
      <c r="M7" s="957"/>
      <c r="N7" s="100" t="s">
        <v>22</v>
      </c>
      <c r="O7" s="101" t="s">
        <v>23</v>
      </c>
      <c r="P7" s="102" t="s">
        <v>22</v>
      </c>
      <c r="Q7" s="101" t="s">
        <v>23</v>
      </c>
      <c r="R7" s="102" t="s">
        <v>22</v>
      </c>
      <c r="S7" s="101" t="s">
        <v>23</v>
      </c>
      <c r="T7" s="102" t="s">
        <v>22</v>
      </c>
      <c r="U7" s="101" t="s">
        <v>23</v>
      </c>
      <c r="V7" s="102" t="s">
        <v>22</v>
      </c>
      <c r="W7" s="101" t="s">
        <v>23</v>
      </c>
      <c r="X7" s="102" t="s">
        <v>22</v>
      </c>
      <c r="Y7" s="101" t="s">
        <v>23</v>
      </c>
      <c r="Z7" s="102" t="s">
        <v>22</v>
      </c>
      <c r="AA7" s="101" t="s">
        <v>24</v>
      </c>
      <c r="AB7" s="102" t="s">
        <v>22</v>
      </c>
      <c r="AC7" s="101" t="s">
        <v>24</v>
      </c>
      <c r="AD7" s="102" t="s">
        <v>22</v>
      </c>
      <c r="AE7" s="103" t="s">
        <v>24</v>
      </c>
      <c r="AF7" s="963"/>
      <c r="AG7" s="979"/>
      <c r="AH7" s="981"/>
      <c r="AI7" s="983"/>
    </row>
    <row r="8" spans="1:35" ht="64.5" customHeight="1" thickBot="1">
      <c r="A8" s="104" t="s">
        <v>386</v>
      </c>
      <c r="B8" s="964" t="s">
        <v>1124</v>
      </c>
      <c r="C8" s="965"/>
      <c r="D8" s="965"/>
      <c r="E8" s="965"/>
      <c r="F8" s="965"/>
      <c r="G8" s="966"/>
      <c r="H8" s="105" t="s">
        <v>1125</v>
      </c>
      <c r="I8" s="105">
        <v>13</v>
      </c>
      <c r="J8" s="105">
        <v>12</v>
      </c>
      <c r="K8" s="106"/>
      <c r="L8" s="107"/>
      <c r="M8" s="108"/>
      <c r="N8" s="109"/>
      <c r="O8" s="110">
        <v>0</v>
      </c>
      <c r="P8" s="180">
        <v>0</v>
      </c>
      <c r="Q8" s="110">
        <v>0</v>
      </c>
      <c r="R8" s="110">
        <v>0</v>
      </c>
      <c r="S8" s="110">
        <v>0</v>
      </c>
      <c r="T8" s="110">
        <v>0</v>
      </c>
      <c r="U8" s="110">
        <v>0</v>
      </c>
      <c r="V8" s="110">
        <v>0</v>
      </c>
      <c r="W8" s="110">
        <v>0</v>
      </c>
      <c r="X8" s="110">
        <v>0</v>
      </c>
      <c r="Y8" s="110">
        <v>0</v>
      </c>
      <c r="Z8" s="110">
        <v>0</v>
      </c>
      <c r="AA8" s="110">
        <v>0</v>
      </c>
      <c r="AB8" s="110">
        <v>0</v>
      </c>
      <c r="AC8" s="110">
        <v>0</v>
      </c>
      <c r="AD8" s="110">
        <v>0</v>
      </c>
      <c r="AE8" s="112">
        <v>0</v>
      </c>
      <c r="AF8" s="629" t="s">
        <v>1126</v>
      </c>
      <c r="AG8" s="114"/>
      <c r="AH8" s="630" t="s">
        <v>1127</v>
      </c>
      <c r="AI8" s="115" t="s">
        <v>386</v>
      </c>
    </row>
    <row r="9" spans="1:35" ht="15.75" thickBot="1">
      <c r="A9" s="1011"/>
      <c r="B9" s="1012"/>
      <c r="C9" s="1012"/>
      <c r="D9" s="1012"/>
      <c r="E9" s="1012"/>
      <c r="F9" s="1012"/>
      <c r="G9" s="1012"/>
      <c r="H9" s="1012"/>
      <c r="I9" s="1012"/>
      <c r="J9" s="1012"/>
      <c r="K9" s="1012"/>
      <c r="L9" s="1012"/>
      <c r="M9" s="1012"/>
      <c r="N9" s="1013"/>
      <c r="O9" s="1013"/>
      <c r="P9" s="1013"/>
      <c r="Q9" s="1013"/>
      <c r="R9" s="1013"/>
      <c r="S9" s="1013"/>
      <c r="T9" s="1013"/>
      <c r="U9" s="1013"/>
      <c r="V9" s="1013"/>
      <c r="W9" s="1013"/>
      <c r="X9" s="1013"/>
      <c r="Y9" s="1013"/>
      <c r="Z9" s="1013"/>
      <c r="AA9" s="1013"/>
      <c r="AB9" s="1013"/>
      <c r="AC9" s="1013"/>
      <c r="AD9" s="1013"/>
      <c r="AE9" s="1013"/>
      <c r="AF9" s="1013"/>
      <c r="AG9" s="1013"/>
      <c r="AH9" s="1013"/>
      <c r="AI9" s="1014"/>
    </row>
    <row r="10" spans="1:35" ht="34.5" thickBot="1">
      <c r="A10" s="158" t="s">
        <v>25</v>
      </c>
      <c r="B10" s="159" t="s">
        <v>26</v>
      </c>
      <c r="C10" s="159" t="s">
        <v>27</v>
      </c>
      <c r="D10" s="159" t="s">
        <v>28</v>
      </c>
      <c r="E10" s="160" t="s">
        <v>29</v>
      </c>
      <c r="F10" s="160" t="s">
        <v>30</v>
      </c>
      <c r="G10" s="161" t="s">
        <v>31</v>
      </c>
      <c r="H10" s="159" t="s">
        <v>32</v>
      </c>
      <c r="I10" s="162"/>
      <c r="J10" s="162"/>
      <c r="K10" s="162"/>
      <c r="L10" s="162"/>
      <c r="M10" s="162"/>
      <c r="N10" s="116">
        <v>0</v>
      </c>
      <c r="O10" s="117">
        <v>0</v>
      </c>
      <c r="P10" s="118">
        <v>0</v>
      </c>
      <c r="Q10" s="117">
        <v>0</v>
      </c>
      <c r="R10" s="118"/>
      <c r="S10" s="117"/>
      <c r="T10" s="118"/>
      <c r="U10" s="117"/>
      <c r="V10" s="118"/>
      <c r="W10" s="117"/>
      <c r="X10" s="118"/>
      <c r="Y10" s="117"/>
      <c r="Z10" s="118"/>
      <c r="AA10" s="117"/>
      <c r="AB10" s="118"/>
      <c r="AC10" s="117"/>
      <c r="AD10" s="119">
        <v>0</v>
      </c>
      <c r="AE10" s="117">
        <v>0</v>
      </c>
      <c r="AF10" s="120">
        <v>0</v>
      </c>
      <c r="AG10" s="121"/>
      <c r="AH10" s="121"/>
      <c r="AI10" s="122"/>
    </row>
    <row r="11" spans="1:35" ht="63.75" customHeight="1">
      <c r="A11" s="516" t="s">
        <v>1128</v>
      </c>
      <c r="B11" s="71"/>
      <c r="C11" s="73" t="s">
        <v>1129</v>
      </c>
      <c r="D11" s="73" t="s">
        <v>1130</v>
      </c>
      <c r="E11" s="74"/>
      <c r="F11" s="70"/>
      <c r="G11" s="398">
        <v>0.1</v>
      </c>
      <c r="H11" s="203" t="s">
        <v>1131</v>
      </c>
      <c r="I11" s="202">
        <v>0</v>
      </c>
      <c r="J11" s="202">
        <v>1</v>
      </c>
      <c r="K11" s="71">
        <v>1</v>
      </c>
      <c r="L11" s="71">
        <v>0</v>
      </c>
      <c r="M11" s="71">
        <v>1</v>
      </c>
      <c r="N11" s="253">
        <v>0</v>
      </c>
      <c r="O11" s="253">
        <v>0</v>
      </c>
      <c r="P11" s="80"/>
      <c r="Q11" s="128"/>
      <c r="R11" s="128"/>
      <c r="S11" s="128"/>
      <c r="T11" s="128"/>
      <c r="U11" s="128"/>
      <c r="V11" s="128"/>
      <c r="W11" s="128"/>
      <c r="X11" s="128"/>
      <c r="Y11" s="128"/>
      <c r="Z11" s="185"/>
      <c r="AA11" s="185"/>
      <c r="AB11" s="128"/>
      <c r="AC11" s="128"/>
      <c r="AD11" s="253">
        <v>0</v>
      </c>
      <c r="AE11" s="253">
        <v>0</v>
      </c>
      <c r="AF11" s="81">
        <v>500</v>
      </c>
      <c r="AG11" s="82"/>
      <c r="AH11" s="82" t="s">
        <v>1127</v>
      </c>
      <c r="AI11" s="129" t="s">
        <v>386</v>
      </c>
    </row>
    <row r="12" spans="1:35" ht="11.25" customHeight="1" thickBot="1">
      <c r="A12" s="1211"/>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3"/>
    </row>
    <row r="13" spans="1:35" ht="33.75">
      <c r="A13" s="141" t="s">
        <v>25</v>
      </c>
      <c r="B13" s="142" t="s">
        <v>26</v>
      </c>
      <c r="C13" s="142" t="s">
        <v>27</v>
      </c>
      <c r="D13" s="142" t="s">
        <v>33</v>
      </c>
      <c r="E13" s="143" t="s">
        <v>29</v>
      </c>
      <c r="F13" s="143" t="s">
        <v>30</v>
      </c>
      <c r="G13" s="144" t="s">
        <v>34</v>
      </c>
      <c r="H13" s="145" t="s">
        <v>32</v>
      </c>
      <c r="I13" s="146"/>
      <c r="J13" s="147"/>
      <c r="K13" s="147"/>
      <c r="L13" s="148"/>
      <c r="M13" s="149"/>
      <c r="N13" s="150">
        <v>0</v>
      </c>
      <c r="O13" s="117">
        <v>0</v>
      </c>
      <c r="P13" s="118">
        <v>0</v>
      </c>
      <c r="Q13" s="117">
        <v>0</v>
      </c>
      <c r="R13" s="118"/>
      <c r="S13" s="117"/>
      <c r="T13" s="118"/>
      <c r="U13" s="117"/>
      <c r="V13" s="118"/>
      <c r="W13" s="117"/>
      <c r="X13" s="118"/>
      <c r="Y13" s="117"/>
      <c r="Z13" s="118"/>
      <c r="AA13" s="117"/>
      <c r="AB13" s="118"/>
      <c r="AC13" s="117"/>
      <c r="AD13" s="118">
        <v>0</v>
      </c>
      <c r="AE13" s="117">
        <v>0</v>
      </c>
      <c r="AF13" s="120">
        <v>0</v>
      </c>
      <c r="AG13" s="121"/>
      <c r="AH13" s="121"/>
      <c r="AI13" s="122"/>
    </row>
    <row r="14" spans="1:35" ht="117" customHeight="1" thickBot="1">
      <c r="A14" s="574" t="s">
        <v>1132</v>
      </c>
      <c r="B14" s="631"/>
      <c r="C14" s="71" t="s">
        <v>1133</v>
      </c>
      <c r="D14" s="71" t="s">
        <v>1134</v>
      </c>
      <c r="E14" s="90">
        <v>0</v>
      </c>
      <c r="F14" s="70">
        <v>2</v>
      </c>
      <c r="G14" s="152">
        <v>8</v>
      </c>
      <c r="H14" s="153" t="s">
        <v>1135</v>
      </c>
      <c r="I14" s="153">
        <v>0</v>
      </c>
      <c r="J14" s="153">
        <v>8</v>
      </c>
      <c r="K14" s="153">
        <v>2</v>
      </c>
      <c r="L14" s="153">
        <v>0</v>
      </c>
      <c r="M14" s="202">
        <v>2</v>
      </c>
      <c r="N14" s="80">
        <v>2000000</v>
      </c>
      <c r="O14" s="80">
        <v>2000000</v>
      </c>
      <c r="P14" s="80"/>
      <c r="Q14" s="80"/>
      <c r="R14" s="80"/>
      <c r="S14" s="80"/>
      <c r="T14" s="80"/>
      <c r="U14" s="80"/>
      <c r="V14" s="80"/>
      <c r="W14" s="80"/>
      <c r="X14" s="80"/>
      <c r="Y14" s="80"/>
      <c r="Z14" s="80">
        <v>8420000</v>
      </c>
      <c r="AA14" s="80">
        <v>7450000</v>
      </c>
      <c r="AB14" s="80"/>
      <c r="AC14" s="80"/>
      <c r="AD14" s="80">
        <f>+N14+Z14</f>
        <v>10420000</v>
      </c>
      <c r="AE14" s="80">
        <f>+O14+AA14</f>
        <v>9450000</v>
      </c>
      <c r="AF14" s="98" t="s">
        <v>1136</v>
      </c>
      <c r="AG14" s="82"/>
      <c r="AH14" s="49" t="s">
        <v>1127</v>
      </c>
      <c r="AI14" s="155" t="s">
        <v>386</v>
      </c>
    </row>
    <row r="15" spans="1:36" ht="33.75">
      <c r="A15" s="60" t="s">
        <v>25</v>
      </c>
      <c r="B15" s="61" t="s">
        <v>26</v>
      </c>
      <c r="C15" s="61" t="s">
        <v>27</v>
      </c>
      <c r="D15" s="61" t="s">
        <v>28</v>
      </c>
      <c r="E15" s="62" t="s">
        <v>29</v>
      </c>
      <c r="F15" s="62" t="s">
        <v>30</v>
      </c>
      <c r="G15" s="63" t="s">
        <v>31</v>
      </c>
      <c r="H15" s="61" t="s">
        <v>32</v>
      </c>
      <c r="I15" s="64"/>
      <c r="J15" s="64"/>
      <c r="K15" s="64"/>
      <c r="L15" s="64"/>
      <c r="M15" s="64"/>
      <c r="N15" s="65">
        <v>0</v>
      </c>
      <c r="O15" s="66">
        <v>0</v>
      </c>
      <c r="P15" s="65">
        <v>0</v>
      </c>
      <c r="Q15" s="66">
        <v>0</v>
      </c>
      <c r="R15" s="65"/>
      <c r="S15" s="66"/>
      <c r="T15" s="65"/>
      <c r="U15" s="66"/>
      <c r="V15" s="65"/>
      <c r="W15" s="66"/>
      <c r="X15" s="65"/>
      <c r="Y15" s="66"/>
      <c r="Z15" s="65"/>
      <c r="AA15" s="66"/>
      <c r="AB15" s="65"/>
      <c r="AC15" s="66"/>
      <c r="AD15" s="67">
        <v>0</v>
      </c>
      <c r="AE15" s="66">
        <v>0</v>
      </c>
      <c r="AF15" s="68">
        <v>0</v>
      </c>
      <c r="AG15" s="121"/>
      <c r="AH15" s="121"/>
      <c r="AI15" s="122"/>
      <c r="AJ15" s="94"/>
    </row>
    <row r="16" spans="1:36" ht="95.25" customHeight="1">
      <c r="A16" s="516" t="s">
        <v>1137</v>
      </c>
      <c r="B16" s="71"/>
      <c r="C16" s="71" t="s">
        <v>1133</v>
      </c>
      <c r="D16" s="71" t="s">
        <v>1134</v>
      </c>
      <c r="E16" s="90">
        <v>0</v>
      </c>
      <c r="F16" s="70">
        <v>2</v>
      </c>
      <c r="G16" s="202">
        <v>8</v>
      </c>
      <c r="H16" s="202" t="s">
        <v>1135</v>
      </c>
      <c r="I16" s="202">
        <v>0</v>
      </c>
      <c r="J16" s="202">
        <v>8</v>
      </c>
      <c r="K16" s="202">
        <v>2</v>
      </c>
      <c r="L16" s="202">
        <v>0</v>
      </c>
      <c r="M16" s="202">
        <v>2</v>
      </c>
      <c r="N16" s="202">
        <v>0</v>
      </c>
      <c r="O16" s="97"/>
      <c r="P16" s="80"/>
      <c r="Q16" s="128"/>
      <c r="R16" s="128"/>
      <c r="S16" s="128"/>
      <c r="T16" s="128"/>
      <c r="U16" s="128"/>
      <c r="V16" s="128"/>
      <c r="W16" s="128"/>
      <c r="X16" s="128"/>
      <c r="Y16" s="128"/>
      <c r="Z16" s="128"/>
      <c r="AA16" s="128"/>
      <c r="AB16" s="128"/>
      <c r="AC16" s="128"/>
      <c r="AD16" s="202">
        <v>0</v>
      </c>
      <c r="AE16" s="202">
        <v>0</v>
      </c>
      <c r="AF16" s="98" t="s">
        <v>1138</v>
      </c>
      <c r="AG16" s="82"/>
      <c r="AH16" s="82" t="s">
        <v>1127</v>
      </c>
      <c r="AI16" s="129" t="s">
        <v>386</v>
      </c>
      <c r="AJ16" s="94"/>
    </row>
    <row r="17" spans="1:36" ht="15">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94"/>
    </row>
    <row r="18" spans="3:4" ht="15.75" thickBot="1">
      <c r="C18" s="157"/>
      <c r="D18" s="157"/>
    </row>
    <row r="19" spans="1:35" ht="15">
      <c r="A19" s="880" t="s">
        <v>35</v>
      </c>
      <c r="B19" s="881"/>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2"/>
    </row>
    <row r="20" spans="1:35" ht="15">
      <c r="A20" s="1039" t="s">
        <v>70</v>
      </c>
      <c r="B20" s="1039"/>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row>
    <row r="21" spans="1:35" ht="29.25" customHeight="1">
      <c r="A21" s="886" t="s">
        <v>36</v>
      </c>
      <c r="B21" s="886"/>
      <c r="C21" s="886"/>
      <c r="D21" s="886"/>
      <c r="E21" s="886"/>
      <c r="F21" s="886"/>
      <c r="G21" s="886"/>
      <c r="H21" s="887" t="s">
        <v>1121</v>
      </c>
      <c r="I21" s="887"/>
      <c r="J21" s="887"/>
      <c r="K21" s="887"/>
      <c r="L21" s="887"/>
      <c r="M21" s="887"/>
      <c r="N21" s="887"/>
      <c r="O21" s="887"/>
      <c r="P21" s="887"/>
      <c r="Q21" s="887"/>
      <c r="R21" s="887"/>
      <c r="S21" s="887"/>
      <c r="T21" s="887" t="s">
        <v>71</v>
      </c>
      <c r="U21" s="888"/>
      <c r="V21" s="888"/>
      <c r="W21" s="888"/>
      <c r="X21" s="888"/>
      <c r="Y21" s="888"/>
      <c r="Z21" s="888"/>
      <c r="AA21" s="888"/>
      <c r="AB21" s="888"/>
      <c r="AC21" s="888"/>
      <c r="AD21" s="888"/>
      <c r="AE21" s="888"/>
      <c r="AF21" s="888"/>
      <c r="AG21" s="888"/>
      <c r="AH21" s="888"/>
      <c r="AI21" s="888"/>
    </row>
    <row r="22" spans="1:35" ht="35.25" customHeight="1">
      <c r="A22" s="889" t="s">
        <v>1139</v>
      </c>
      <c r="B22" s="889"/>
      <c r="C22" s="889"/>
      <c r="D22" s="889"/>
      <c r="E22" s="890" t="s">
        <v>1140</v>
      </c>
      <c r="F22" s="890"/>
      <c r="G22" s="890"/>
      <c r="H22" s="890"/>
      <c r="I22" s="890"/>
      <c r="J22" s="890"/>
      <c r="K22" s="890"/>
      <c r="L22" s="890"/>
      <c r="M22" s="890"/>
      <c r="N22" s="891" t="s">
        <v>0</v>
      </c>
      <c r="O22" s="891"/>
      <c r="P22" s="891"/>
      <c r="Q22" s="891"/>
      <c r="R22" s="891"/>
      <c r="S22" s="891"/>
      <c r="T22" s="891"/>
      <c r="U22" s="891"/>
      <c r="V22" s="891"/>
      <c r="W22" s="891"/>
      <c r="X22" s="891"/>
      <c r="Y22" s="891"/>
      <c r="Z22" s="891"/>
      <c r="AA22" s="891"/>
      <c r="AB22" s="891"/>
      <c r="AC22" s="891"/>
      <c r="AD22" s="891"/>
      <c r="AE22" s="891"/>
      <c r="AF22" s="892" t="s">
        <v>1</v>
      </c>
      <c r="AG22" s="892"/>
      <c r="AH22" s="892"/>
      <c r="AI22" s="892"/>
    </row>
    <row r="23" spans="1:35" ht="42" customHeight="1">
      <c r="A23" s="893" t="s">
        <v>2</v>
      </c>
      <c r="B23" s="894" t="s">
        <v>3</v>
      </c>
      <c r="C23" s="894"/>
      <c r="D23" s="894"/>
      <c r="E23" s="894"/>
      <c r="F23" s="894"/>
      <c r="G23" s="894"/>
      <c r="H23" s="895" t="s">
        <v>4</v>
      </c>
      <c r="I23" s="896" t="s">
        <v>5</v>
      </c>
      <c r="J23" s="896" t="s">
        <v>6</v>
      </c>
      <c r="K23" s="897" t="s">
        <v>37</v>
      </c>
      <c r="L23" s="900" t="s">
        <v>7</v>
      </c>
      <c r="M23" s="900" t="s">
        <v>8</v>
      </c>
      <c r="N23" s="898" t="s">
        <v>9</v>
      </c>
      <c r="O23" s="898"/>
      <c r="P23" s="898" t="s">
        <v>10</v>
      </c>
      <c r="Q23" s="898"/>
      <c r="R23" s="898" t="s">
        <v>11</v>
      </c>
      <c r="S23" s="898"/>
      <c r="T23" s="898" t="s">
        <v>12</v>
      </c>
      <c r="U23" s="898"/>
      <c r="V23" s="898" t="s">
        <v>13</v>
      </c>
      <c r="W23" s="898"/>
      <c r="X23" s="898" t="s">
        <v>14</v>
      </c>
      <c r="Y23" s="898"/>
      <c r="Z23" s="898" t="s">
        <v>15</v>
      </c>
      <c r="AA23" s="898"/>
      <c r="AB23" s="898" t="s">
        <v>16</v>
      </c>
      <c r="AC23" s="898"/>
      <c r="AD23" s="898" t="s">
        <v>17</v>
      </c>
      <c r="AE23" s="898"/>
      <c r="AF23" s="899" t="s">
        <v>18</v>
      </c>
      <c r="AG23" s="901" t="s">
        <v>19</v>
      </c>
      <c r="AH23" s="902" t="s">
        <v>20</v>
      </c>
      <c r="AI23" s="901" t="s">
        <v>21</v>
      </c>
    </row>
    <row r="24" spans="1:35" ht="36" customHeight="1">
      <c r="A24" s="893"/>
      <c r="B24" s="894"/>
      <c r="C24" s="894"/>
      <c r="D24" s="894"/>
      <c r="E24" s="894"/>
      <c r="F24" s="894"/>
      <c r="G24" s="894"/>
      <c r="H24" s="895"/>
      <c r="I24" s="896" t="s">
        <v>5</v>
      </c>
      <c r="J24" s="896"/>
      <c r="K24" s="897"/>
      <c r="L24" s="900"/>
      <c r="M24" s="900"/>
      <c r="N24" s="2" t="s">
        <v>22</v>
      </c>
      <c r="O24" s="3" t="s">
        <v>23</v>
      </c>
      <c r="P24" s="2" t="s">
        <v>22</v>
      </c>
      <c r="Q24" s="3" t="s">
        <v>23</v>
      </c>
      <c r="R24" s="2" t="s">
        <v>22</v>
      </c>
      <c r="S24" s="3" t="s">
        <v>23</v>
      </c>
      <c r="T24" s="2" t="s">
        <v>22</v>
      </c>
      <c r="U24" s="3" t="s">
        <v>23</v>
      </c>
      <c r="V24" s="2" t="s">
        <v>22</v>
      </c>
      <c r="W24" s="3" t="s">
        <v>23</v>
      </c>
      <c r="X24" s="2" t="s">
        <v>22</v>
      </c>
      <c r="Y24" s="3" t="s">
        <v>23</v>
      </c>
      <c r="Z24" s="2" t="s">
        <v>22</v>
      </c>
      <c r="AA24" s="3" t="s">
        <v>24</v>
      </c>
      <c r="AB24" s="2" t="s">
        <v>22</v>
      </c>
      <c r="AC24" s="3" t="s">
        <v>24</v>
      </c>
      <c r="AD24" s="2" t="s">
        <v>22</v>
      </c>
      <c r="AE24" s="3" t="s">
        <v>24</v>
      </c>
      <c r="AF24" s="899"/>
      <c r="AG24" s="901"/>
      <c r="AH24" s="902"/>
      <c r="AI24" s="901"/>
    </row>
    <row r="25" spans="1:35" ht="60" customHeight="1">
      <c r="A25" s="220" t="s">
        <v>386</v>
      </c>
      <c r="B25" s="903" t="s">
        <v>1124</v>
      </c>
      <c r="C25" s="903"/>
      <c r="D25" s="903"/>
      <c r="E25" s="903"/>
      <c r="F25" s="903"/>
      <c r="G25" s="903"/>
      <c r="H25" s="54" t="s">
        <v>1141</v>
      </c>
      <c r="I25" s="54">
        <v>13</v>
      </c>
      <c r="J25" s="54">
        <v>12</v>
      </c>
      <c r="K25" s="55"/>
      <c r="L25" s="56"/>
      <c r="M25" s="56"/>
      <c r="N25" s="206">
        <v>0</v>
      </c>
      <c r="O25" s="206">
        <v>0</v>
      </c>
      <c r="P25" s="206">
        <v>0</v>
      </c>
      <c r="Q25" s="206">
        <v>0</v>
      </c>
      <c r="R25" s="206">
        <v>0</v>
      </c>
      <c r="S25" s="206">
        <v>0</v>
      </c>
      <c r="T25" s="206">
        <v>0</v>
      </c>
      <c r="U25" s="206">
        <v>0</v>
      </c>
      <c r="V25" s="206">
        <v>0</v>
      </c>
      <c r="W25" s="206">
        <v>0</v>
      </c>
      <c r="X25" s="206">
        <v>0</v>
      </c>
      <c r="Y25" s="206">
        <v>0</v>
      </c>
      <c r="Z25" s="206">
        <v>0</v>
      </c>
      <c r="AA25" s="206">
        <v>0</v>
      </c>
      <c r="AB25" s="206">
        <v>0</v>
      </c>
      <c r="AC25" s="206">
        <v>0</v>
      </c>
      <c r="AD25" s="206">
        <v>0</v>
      </c>
      <c r="AE25" s="206">
        <v>0</v>
      </c>
      <c r="AF25" s="59" t="s">
        <v>1126</v>
      </c>
      <c r="AG25" s="58"/>
      <c r="AH25" s="58"/>
      <c r="AI25" s="59"/>
    </row>
    <row r="26" spans="1:35" ht="33.75">
      <c r="A26" s="60" t="s">
        <v>25</v>
      </c>
      <c r="B26" s="61" t="s">
        <v>26</v>
      </c>
      <c r="C26" s="61" t="s">
        <v>27</v>
      </c>
      <c r="D26" s="61" t="s">
        <v>28</v>
      </c>
      <c r="E26" s="62" t="s">
        <v>29</v>
      </c>
      <c r="F26" s="62" t="s">
        <v>30</v>
      </c>
      <c r="G26" s="62" t="s">
        <v>31</v>
      </c>
      <c r="H26" s="61" t="s">
        <v>32</v>
      </c>
      <c r="I26" s="64"/>
      <c r="J26" s="64"/>
      <c r="K26" s="64"/>
      <c r="L26" s="64"/>
      <c r="M26" s="64"/>
      <c r="N26" s="65">
        <v>0</v>
      </c>
      <c r="O26" s="66">
        <v>0</v>
      </c>
      <c r="P26" s="65">
        <v>0</v>
      </c>
      <c r="Q26" s="66">
        <v>0</v>
      </c>
      <c r="R26" s="65"/>
      <c r="S26" s="66"/>
      <c r="T26" s="65"/>
      <c r="U26" s="66"/>
      <c r="V26" s="65"/>
      <c r="W26" s="66"/>
      <c r="X26" s="65"/>
      <c r="Y26" s="66"/>
      <c r="Z26" s="65"/>
      <c r="AA26" s="66"/>
      <c r="AB26" s="65"/>
      <c r="AC26" s="66"/>
      <c r="AD26" s="67">
        <v>0</v>
      </c>
      <c r="AE26" s="66">
        <v>0</v>
      </c>
      <c r="AF26" s="68">
        <v>0</v>
      </c>
      <c r="AG26" s="4"/>
      <c r="AH26" s="4"/>
      <c r="AI26" s="69"/>
    </row>
    <row r="27" spans="1:35" ht="100.5" customHeight="1">
      <c r="A27" s="516" t="s">
        <v>1142</v>
      </c>
      <c r="B27" s="71"/>
      <c r="C27" s="71" t="s">
        <v>1143</v>
      </c>
      <c r="D27" s="71" t="s">
        <v>1144</v>
      </c>
      <c r="E27" s="74">
        <v>30</v>
      </c>
      <c r="F27" s="70">
        <v>30</v>
      </c>
      <c r="G27" s="202">
        <v>500</v>
      </c>
      <c r="H27" s="202" t="s">
        <v>1145</v>
      </c>
      <c r="I27" s="202">
        <v>150</v>
      </c>
      <c r="J27" s="202">
        <v>500</v>
      </c>
      <c r="K27" s="202">
        <v>50</v>
      </c>
      <c r="L27" s="71">
        <v>30</v>
      </c>
      <c r="M27" s="71">
        <v>30</v>
      </c>
      <c r="N27" s="71">
        <v>0</v>
      </c>
      <c r="O27" s="71">
        <v>0</v>
      </c>
      <c r="P27" s="204"/>
      <c r="Q27" s="128"/>
      <c r="R27" s="128"/>
      <c r="S27" s="128"/>
      <c r="T27" s="128"/>
      <c r="U27" s="128"/>
      <c r="V27" s="128"/>
      <c r="W27" s="128"/>
      <c r="X27" s="128"/>
      <c r="Y27" s="128"/>
      <c r="Z27" s="128"/>
      <c r="AA27" s="128"/>
      <c r="AB27" s="80"/>
      <c r="AC27" s="128"/>
      <c r="AD27" s="71">
        <v>0</v>
      </c>
      <c r="AE27" s="71">
        <v>0</v>
      </c>
      <c r="AF27" s="81"/>
      <c r="AG27" s="82"/>
      <c r="AH27" s="73" t="s">
        <v>1127</v>
      </c>
      <c r="AI27" s="77" t="s">
        <v>386</v>
      </c>
    </row>
    <row r="28" spans="1:35" ht="33.75">
      <c r="A28" s="60" t="s">
        <v>25</v>
      </c>
      <c r="B28" s="61" t="s">
        <v>26</v>
      </c>
      <c r="C28" s="61" t="s">
        <v>27</v>
      </c>
      <c r="D28" s="61" t="s">
        <v>28</v>
      </c>
      <c r="E28" s="62" t="s">
        <v>29</v>
      </c>
      <c r="F28" s="62" t="s">
        <v>30</v>
      </c>
      <c r="G28" s="62" t="s">
        <v>31</v>
      </c>
      <c r="H28" s="61" t="s">
        <v>32</v>
      </c>
      <c r="I28" s="64"/>
      <c r="J28" s="64"/>
      <c r="K28" s="64"/>
      <c r="L28" s="64"/>
      <c r="M28" s="64"/>
      <c r="N28" s="65">
        <v>0</v>
      </c>
      <c r="O28" s="66">
        <v>0</v>
      </c>
      <c r="P28" s="65">
        <v>0</v>
      </c>
      <c r="Q28" s="66">
        <v>0</v>
      </c>
      <c r="R28" s="65"/>
      <c r="S28" s="66"/>
      <c r="T28" s="65"/>
      <c r="U28" s="66"/>
      <c r="V28" s="65"/>
      <c r="W28" s="66"/>
      <c r="X28" s="65"/>
      <c r="Y28" s="66"/>
      <c r="Z28" s="65"/>
      <c r="AA28" s="66"/>
      <c r="AB28" s="65"/>
      <c r="AC28" s="66"/>
      <c r="AD28" s="67">
        <v>0</v>
      </c>
      <c r="AE28" s="66">
        <v>0</v>
      </c>
      <c r="AF28" s="68">
        <v>0</v>
      </c>
      <c r="AG28" s="4"/>
      <c r="AH28" s="4"/>
      <c r="AI28" s="69"/>
    </row>
    <row r="29" spans="1:35" ht="117" customHeight="1">
      <c r="A29" s="516" t="s">
        <v>1146</v>
      </c>
      <c r="B29" s="71"/>
      <c r="C29" s="71" t="s">
        <v>1147</v>
      </c>
      <c r="D29" s="71" t="s">
        <v>63</v>
      </c>
      <c r="E29" s="74">
        <v>1</v>
      </c>
      <c r="F29" s="70">
        <v>0</v>
      </c>
      <c r="G29" s="202">
        <v>1</v>
      </c>
      <c r="H29" s="202" t="s">
        <v>1148</v>
      </c>
      <c r="I29" s="202">
        <v>1</v>
      </c>
      <c r="J29" s="202">
        <v>1</v>
      </c>
      <c r="K29" s="202">
        <v>1</v>
      </c>
      <c r="L29" s="71">
        <v>1</v>
      </c>
      <c r="M29" s="71">
        <v>0</v>
      </c>
      <c r="N29" s="76">
        <v>6960000</v>
      </c>
      <c r="O29" s="76">
        <v>6960000</v>
      </c>
      <c r="P29" s="79"/>
      <c r="Q29" s="128"/>
      <c r="R29" s="128"/>
      <c r="S29" s="128"/>
      <c r="T29" s="128"/>
      <c r="U29" s="128"/>
      <c r="V29" s="128"/>
      <c r="W29" s="128"/>
      <c r="X29" s="128"/>
      <c r="Y29" s="128"/>
      <c r="Z29" s="128"/>
      <c r="AA29" s="128"/>
      <c r="AB29" s="80"/>
      <c r="AC29" s="128"/>
      <c r="AD29" s="76">
        <v>6960000</v>
      </c>
      <c r="AE29" s="76">
        <v>6960000</v>
      </c>
      <c r="AF29" s="81"/>
      <c r="AG29" s="82"/>
      <c r="AH29" s="73" t="s">
        <v>1127</v>
      </c>
      <c r="AI29" s="77"/>
    </row>
    <row r="30" ht="15.75" thickBot="1"/>
    <row r="31" spans="1:35" ht="15">
      <c r="A31" s="880" t="s">
        <v>35</v>
      </c>
      <c r="B31" s="881"/>
      <c r="C31" s="881"/>
      <c r="D31" s="881"/>
      <c r="E31" s="881"/>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2"/>
    </row>
    <row r="32" spans="1:35" ht="15">
      <c r="A32" s="1039" t="s">
        <v>74</v>
      </c>
      <c r="B32" s="1039"/>
      <c r="C32" s="1039"/>
      <c r="D32" s="1039"/>
      <c r="E32" s="1039"/>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row>
    <row r="33" spans="1:35" ht="39" customHeight="1">
      <c r="A33" s="886" t="s">
        <v>36</v>
      </c>
      <c r="B33" s="886"/>
      <c r="C33" s="886"/>
      <c r="D33" s="886"/>
      <c r="E33" s="886"/>
      <c r="F33" s="886"/>
      <c r="G33" s="886"/>
      <c r="H33" s="887" t="s">
        <v>1121</v>
      </c>
      <c r="I33" s="887"/>
      <c r="J33" s="887"/>
      <c r="K33" s="887"/>
      <c r="L33" s="887"/>
      <c r="M33" s="887"/>
      <c r="N33" s="887"/>
      <c r="O33" s="887"/>
      <c r="P33" s="887"/>
      <c r="Q33" s="887"/>
      <c r="R33" s="887"/>
      <c r="S33" s="887"/>
      <c r="T33" s="887" t="s">
        <v>71</v>
      </c>
      <c r="U33" s="888"/>
      <c r="V33" s="888"/>
      <c r="W33" s="888"/>
      <c r="X33" s="888"/>
      <c r="Y33" s="888"/>
      <c r="Z33" s="888"/>
      <c r="AA33" s="888"/>
      <c r="AB33" s="888"/>
      <c r="AC33" s="888"/>
      <c r="AD33" s="888"/>
      <c r="AE33" s="888"/>
      <c r="AF33" s="888"/>
      <c r="AG33" s="888"/>
      <c r="AH33" s="888"/>
      <c r="AI33" s="888"/>
    </row>
    <row r="34" spans="1:35" ht="24" customHeight="1">
      <c r="A34" s="889" t="s">
        <v>1149</v>
      </c>
      <c r="B34" s="889"/>
      <c r="C34" s="889"/>
      <c r="D34" s="889"/>
      <c r="E34" s="890" t="s">
        <v>1150</v>
      </c>
      <c r="F34" s="890"/>
      <c r="G34" s="890"/>
      <c r="H34" s="890"/>
      <c r="I34" s="890"/>
      <c r="J34" s="890"/>
      <c r="K34" s="890"/>
      <c r="L34" s="890"/>
      <c r="M34" s="890"/>
      <c r="N34" s="891" t="s">
        <v>0</v>
      </c>
      <c r="O34" s="891"/>
      <c r="P34" s="891"/>
      <c r="Q34" s="891"/>
      <c r="R34" s="891"/>
      <c r="S34" s="891"/>
      <c r="T34" s="891"/>
      <c r="U34" s="891"/>
      <c r="V34" s="891"/>
      <c r="W34" s="891"/>
      <c r="X34" s="891"/>
      <c r="Y34" s="891"/>
      <c r="Z34" s="891"/>
      <c r="AA34" s="891"/>
      <c r="AB34" s="891"/>
      <c r="AC34" s="891"/>
      <c r="AD34" s="891"/>
      <c r="AE34" s="891"/>
      <c r="AF34" s="892" t="s">
        <v>1</v>
      </c>
      <c r="AG34" s="892"/>
      <c r="AH34" s="892"/>
      <c r="AI34" s="892"/>
    </row>
    <row r="35" spans="1:35" ht="15">
      <c r="A35" s="893" t="s">
        <v>2</v>
      </c>
      <c r="B35" s="894" t="s">
        <v>3</v>
      </c>
      <c r="C35" s="894"/>
      <c r="D35" s="894"/>
      <c r="E35" s="894"/>
      <c r="F35" s="894"/>
      <c r="G35" s="894"/>
      <c r="H35" s="895" t="s">
        <v>4</v>
      </c>
      <c r="I35" s="896" t="s">
        <v>5</v>
      </c>
      <c r="J35" s="896" t="s">
        <v>6</v>
      </c>
      <c r="K35" s="897" t="s">
        <v>37</v>
      </c>
      <c r="L35" s="900" t="s">
        <v>7</v>
      </c>
      <c r="M35" s="900" t="s">
        <v>8</v>
      </c>
      <c r="N35" s="898" t="s">
        <v>9</v>
      </c>
      <c r="O35" s="898"/>
      <c r="P35" s="898" t="s">
        <v>10</v>
      </c>
      <c r="Q35" s="898"/>
      <c r="R35" s="898" t="s">
        <v>11</v>
      </c>
      <c r="S35" s="898"/>
      <c r="T35" s="898" t="s">
        <v>12</v>
      </c>
      <c r="U35" s="898"/>
      <c r="V35" s="898" t="s">
        <v>13</v>
      </c>
      <c r="W35" s="898"/>
      <c r="X35" s="898" t="s">
        <v>14</v>
      </c>
      <c r="Y35" s="898"/>
      <c r="Z35" s="898" t="s">
        <v>15</v>
      </c>
      <c r="AA35" s="898"/>
      <c r="AB35" s="898" t="s">
        <v>16</v>
      </c>
      <c r="AC35" s="898"/>
      <c r="AD35" s="898" t="s">
        <v>17</v>
      </c>
      <c r="AE35" s="898"/>
      <c r="AF35" s="899" t="s">
        <v>18</v>
      </c>
      <c r="AG35" s="901" t="s">
        <v>19</v>
      </c>
      <c r="AH35" s="902" t="s">
        <v>20</v>
      </c>
      <c r="AI35" s="901" t="s">
        <v>21</v>
      </c>
    </row>
    <row r="36" spans="1:35" ht="52.5">
      <c r="A36" s="893"/>
      <c r="B36" s="894"/>
      <c r="C36" s="894"/>
      <c r="D36" s="894"/>
      <c r="E36" s="894"/>
      <c r="F36" s="894"/>
      <c r="G36" s="894"/>
      <c r="H36" s="895"/>
      <c r="I36" s="896" t="s">
        <v>5</v>
      </c>
      <c r="J36" s="896"/>
      <c r="K36" s="897"/>
      <c r="L36" s="900"/>
      <c r="M36" s="900"/>
      <c r="N36" s="2" t="s">
        <v>22</v>
      </c>
      <c r="O36" s="3" t="s">
        <v>23</v>
      </c>
      <c r="P36" s="2" t="s">
        <v>22</v>
      </c>
      <c r="Q36" s="3" t="s">
        <v>23</v>
      </c>
      <c r="R36" s="2" t="s">
        <v>22</v>
      </c>
      <c r="S36" s="3" t="s">
        <v>23</v>
      </c>
      <c r="T36" s="2" t="s">
        <v>22</v>
      </c>
      <c r="U36" s="3" t="s">
        <v>23</v>
      </c>
      <c r="V36" s="2" t="s">
        <v>22</v>
      </c>
      <c r="W36" s="3" t="s">
        <v>23</v>
      </c>
      <c r="X36" s="2" t="s">
        <v>22</v>
      </c>
      <c r="Y36" s="3" t="s">
        <v>23</v>
      </c>
      <c r="Z36" s="2" t="s">
        <v>22</v>
      </c>
      <c r="AA36" s="3" t="s">
        <v>24</v>
      </c>
      <c r="AB36" s="2" t="s">
        <v>22</v>
      </c>
      <c r="AC36" s="3" t="s">
        <v>24</v>
      </c>
      <c r="AD36" s="2" t="s">
        <v>22</v>
      </c>
      <c r="AE36" s="3" t="s">
        <v>24</v>
      </c>
      <c r="AF36" s="899"/>
      <c r="AG36" s="901"/>
      <c r="AH36" s="902"/>
      <c r="AI36" s="901"/>
    </row>
    <row r="37" spans="1:35" ht="64.5" customHeight="1">
      <c r="A37" s="220" t="s">
        <v>386</v>
      </c>
      <c r="B37" s="903" t="s">
        <v>595</v>
      </c>
      <c r="C37" s="903"/>
      <c r="D37" s="903"/>
      <c r="E37" s="903"/>
      <c r="F37" s="903"/>
      <c r="G37" s="903"/>
      <c r="H37" s="54" t="s">
        <v>596</v>
      </c>
      <c r="I37" s="54">
        <v>1</v>
      </c>
      <c r="J37" s="54">
        <v>1</v>
      </c>
      <c r="K37" s="55"/>
      <c r="L37" s="56"/>
      <c r="M37" s="56"/>
      <c r="N37" s="206">
        <v>0</v>
      </c>
      <c r="O37" s="206">
        <v>0</v>
      </c>
      <c r="P37" s="206">
        <v>0</v>
      </c>
      <c r="Q37" s="206">
        <v>0</v>
      </c>
      <c r="R37" s="206">
        <v>0</v>
      </c>
      <c r="S37" s="206">
        <v>0</v>
      </c>
      <c r="T37" s="206">
        <v>0</v>
      </c>
      <c r="U37" s="206">
        <v>0</v>
      </c>
      <c r="V37" s="206">
        <v>0</v>
      </c>
      <c r="W37" s="206">
        <v>0</v>
      </c>
      <c r="X37" s="206">
        <v>0</v>
      </c>
      <c r="Y37" s="206">
        <v>0</v>
      </c>
      <c r="Z37" s="206">
        <v>0</v>
      </c>
      <c r="AA37" s="206">
        <v>0</v>
      </c>
      <c r="AB37" s="206">
        <v>0</v>
      </c>
      <c r="AC37" s="206">
        <v>0</v>
      </c>
      <c r="AD37" s="206">
        <v>0</v>
      </c>
      <c r="AE37" s="206">
        <v>0</v>
      </c>
      <c r="AF37" s="59" t="s">
        <v>1151</v>
      </c>
      <c r="AG37" s="58"/>
      <c r="AH37" s="58"/>
      <c r="AI37" s="59"/>
    </row>
    <row r="38" spans="1:35" ht="15">
      <c r="A38" s="1210"/>
      <c r="B38" s="1210"/>
      <c r="C38" s="1210"/>
      <c r="D38" s="1210"/>
      <c r="E38" s="1210"/>
      <c r="F38" s="1210"/>
      <c r="G38" s="1210"/>
      <c r="H38" s="1210"/>
      <c r="I38" s="1210"/>
      <c r="J38" s="1210"/>
      <c r="K38" s="1210"/>
      <c r="L38" s="1210"/>
      <c r="M38" s="1210"/>
      <c r="N38" s="1210"/>
      <c r="O38" s="1210"/>
      <c r="P38" s="1210"/>
      <c r="Q38" s="1210"/>
      <c r="R38" s="1210"/>
      <c r="S38" s="1210"/>
      <c r="T38" s="1210"/>
      <c r="U38" s="1210"/>
      <c r="V38" s="1210"/>
      <c r="W38" s="1210"/>
      <c r="X38" s="1210"/>
      <c r="Y38" s="1210"/>
      <c r="Z38" s="1210"/>
      <c r="AA38" s="1210"/>
      <c r="AB38" s="1210"/>
      <c r="AC38" s="1210"/>
      <c r="AD38" s="1210"/>
      <c r="AE38" s="1210"/>
      <c r="AF38" s="1210"/>
      <c r="AG38" s="1210"/>
      <c r="AH38" s="1210"/>
      <c r="AI38" s="1210"/>
    </row>
    <row r="39" spans="1:35" ht="33.75">
      <c r="A39" s="60" t="s">
        <v>25</v>
      </c>
      <c r="B39" s="61" t="s">
        <v>26</v>
      </c>
      <c r="C39" s="61" t="s">
        <v>27</v>
      </c>
      <c r="D39" s="61" t="s">
        <v>28</v>
      </c>
      <c r="E39" s="62" t="s">
        <v>29</v>
      </c>
      <c r="F39" s="62" t="s">
        <v>30</v>
      </c>
      <c r="G39" s="62" t="s">
        <v>31</v>
      </c>
      <c r="H39" s="61" t="s">
        <v>32</v>
      </c>
      <c r="I39" s="64"/>
      <c r="J39" s="64"/>
      <c r="K39" s="64"/>
      <c r="L39" s="64"/>
      <c r="M39" s="64"/>
      <c r="N39" s="65">
        <v>0</v>
      </c>
      <c r="O39" s="66">
        <v>0</v>
      </c>
      <c r="P39" s="65">
        <v>0</v>
      </c>
      <c r="Q39" s="66">
        <v>0</v>
      </c>
      <c r="R39" s="65"/>
      <c r="S39" s="66"/>
      <c r="T39" s="65"/>
      <c r="U39" s="66"/>
      <c r="V39" s="65"/>
      <c r="W39" s="66"/>
      <c r="X39" s="65"/>
      <c r="Y39" s="66"/>
      <c r="Z39" s="65"/>
      <c r="AA39" s="66"/>
      <c r="AB39" s="65"/>
      <c r="AC39" s="66"/>
      <c r="AD39" s="67">
        <v>0</v>
      </c>
      <c r="AE39" s="66">
        <v>0</v>
      </c>
      <c r="AF39" s="68">
        <v>0</v>
      </c>
      <c r="AG39" s="4"/>
      <c r="AH39" s="4"/>
      <c r="AI39" s="69"/>
    </row>
    <row r="40" spans="1:35" ht="145.5" customHeight="1">
      <c r="A40" s="516" t="s">
        <v>1152</v>
      </c>
      <c r="B40" s="71"/>
      <c r="C40" s="72" t="s">
        <v>1153</v>
      </c>
      <c r="D40" s="73" t="s">
        <v>1154</v>
      </c>
      <c r="E40" s="74">
        <v>0</v>
      </c>
      <c r="F40" s="70">
        <v>1</v>
      </c>
      <c r="G40" s="202">
        <v>40</v>
      </c>
      <c r="H40" s="202" t="s">
        <v>1155</v>
      </c>
      <c r="I40" s="202">
        <v>0</v>
      </c>
      <c r="J40" s="202">
        <v>40</v>
      </c>
      <c r="K40" s="202">
        <v>10</v>
      </c>
      <c r="L40" s="77">
        <v>0</v>
      </c>
      <c r="M40" s="71">
        <v>10</v>
      </c>
      <c r="N40" s="632">
        <v>0</v>
      </c>
      <c r="O40" s="97">
        <v>0</v>
      </c>
      <c r="P40" s="204"/>
      <c r="Q40" s="128"/>
      <c r="R40" s="128"/>
      <c r="S40" s="128"/>
      <c r="T40" s="128"/>
      <c r="U40" s="128"/>
      <c r="V40" s="128"/>
      <c r="W40" s="128"/>
      <c r="X40" s="128"/>
      <c r="Y40" s="128"/>
      <c r="Z40" s="128"/>
      <c r="AA40" s="128"/>
      <c r="AB40" s="80"/>
      <c r="AC40" s="128"/>
      <c r="AD40" s="80">
        <v>0</v>
      </c>
      <c r="AE40" s="80">
        <v>0</v>
      </c>
      <c r="AF40" s="81"/>
      <c r="AG40" s="82"/>
      <c r="AH40" s="73" t="s">
        <v>1156</v>
      </c>
      <c r="AI40" s="77" t="s">
        <v>703</v>
      </c>
    </row>
    <row r="41" spans="1:35" ht="15">
      <c r="A41" s="360"/>
      <c r="B41" s="360"/>
      <c r="C41" s="157"/>
      <c r="D41" s="361"/>
      <c r="E41" s="385"/>
      <c r="F41" s="363"/>
      <c r="G41" s="364"/>
      <c r="H41" s="364"/>
      <c r="I41" s="364"/>
      <c r="J41" s="364"/>
      <c r="K41" s="364"/>
      <c r="L41" s="365"/>
      <c r="M41" s="360"/>
      <c r="N41" s="388"/>
      <c r="O41" s="387"/>
      <c r="P41" s="633"/>
      <c r="Q41" s="389"/>
      <c r="R41" s="389"/>
      <c r="S41" s="389"/>
      <c r="T41" s="389"/>
      <c r="U41" s="389"/>
      <c r="V41" s="389"/>
      <c r="W41" s="389"/>
      <c r="X41" s="389"/>
      <c r="Y41" s="389"/>
      <c r="Z41" s="389"/>
      <c r="AA41" s="389"/>
      <c r="AB41" s="366"/>
      <c r="AC41" s="389"/>
      <c r="AD41" s="366"/>
      <c r="AE41" s="366"/>
      <c r="AF41" s="390"/>
      <c r="AG41" s="367"/>
      <c r="AH41" s="361"/>
      <c r="AI41" s="365"/>
    </row>
    <row r="42" spans="1:35" ht="15">
      <c r="A42" s="360"/>
      <c r="B42" s="360"/>
      <c r="C42" s="157"/>
      <c r="D42" s="361"/>
      <c r="E42" s="385"/>
      <c r="F42" s="363"/>
      <c r="G42" s="364"/>
      <c r="H42" s="364"/>
      <c r="I42" s="364"/>
      <c r="J42" s="364"/>
      <c r="K42" s="364"/>
      <c r="L42" s="365"/>
      <c r="M42" s="360"/>
      <c r="N42" s="388"/>
      <c r="O42" s="387"/>
      <c r="P42" s="633"/>
      <c r="Q42" s="389"/>
      <c r="R42" s="389"/>
      <c r="S42" s="389"/>
      <c r="T42" s="389"/>
      <c r="U42" s="389"/>
      <c r="V42" s="389"/>
      <c r="W42" s="389"/>
      <c r="X42" s="389"/>
      <c r="Y42" s="389"/>
      <c r="Z42" s="389"/>
      <c r="AA42" s="389"/>
      <c r="AB42" s="366"/>
      <c r="AC42" s="389"/>
      <c r="AD42" s="366"/>
      <c r="AE42" s="366"/>
      <c r="AF42" s="390"/>
      <c r="AG42" s="367"/>
      <c r="AH42" s="361"/>
      <c r="AI42" s="365"/>
    </row>
    <row r="43" spans="1:35" ht="15">
      <c r="A43" s="634"/>
      <c r="B43" s="635"/>
      <c r="C43" s="635"/>
      <c r="D43" s="635"/>
      <c r="E43" s="636"/>
      <c r="F43" s="636"/>
      <c r="G43" s="636"/>
      <c r="H43" s="635"/>
      <c r="I43" s="637"/>
      <c r="J43" s="637"/>
      <c r="K43" s="637"/>
      <c r="L43" s="637"/>
      <c r="M43" s="637"/>
      <c r="N43" s="447"/>
      <c r="O43" s="447"/>
      <c r="P43" s="447"/>
      <c r="Q43" s="447"/>
      <c r="R43" s="447"/>
      <c r="S43" s="447"/>
      <c r="T43" s="447"/>
      <c r="U43" s="447"/>
      <c r="V43" s="447"/>
      <c r="W43" s="447"/>
      <c r="X43" s="447"/>
      <c r="Y43" s="447"/>
      <c r="Z43" s="447"/>
      <c r="AA43" s="447"/>
      <c r="AB43" s="447"/>
      <c r="AC43" s="447"/>
      <c r="AD43" s="638"/>
      <c r="AE43" s="447"/>
      <c r="AF43" s="637"/>
      <c r="AG43" s="639"/>
      <c r="AH43" s="639"/>
      <c r="AI43" s="640"/>
    </row>
    <row r="44" spans="1:35" ht="15">
      <c r="A44" s="360"/>
      <c r="B44" s="360"/>
      <c r="C44" s="157"/>
      <c r="D44" s="361"/>
      <c r="E44" s="385"/>
      <c r="F44" s="363"/>
      <c r="G44" s="364"/>
      <c r="H44" s="364"/>
      <c r="I44" s="364"/>
      <c r="J44" s="364"/>
      <c r="K44" s="364"/>
      <c r="L44" s="365"/>
      <c r="M44" s="360"/>
      <c r="N44" s="386"/>
      <c r="O44" s="387"/>
      <c r="P44" s="388"/>
      <c r="Q44" s="389"/>
      <c r="R44" s="389"/>
      <c r="S44" s="389"/>
      <c r="T44" s="389"/>
      <c r="U44" s="389"/>
      <c r="V44" s="389"/>
      <c r="W44" s="389"/>
      <c r="X44" s="389"/>
      <c r="Y44" s="389"/>
      <c r="Z44" s="389"/>
      <c r="AA44" s="389"/>
      <c r="AB44" s="366"/>
      <c r="AC44" s="389"/>
      <c r="AD44" s="366"/>
      <c r="AE44" s="366"/>
      <c r="AF44" s="390"/>
      <c r="AG44" s="367"/>
      <c r="AH44" s="361"/>
      <c r="AI44" s="365"/>
    </row>
  </sheetData>
  <sheetProtection/>
  <mergeCells count="96">
    <mergeCell ref="A2:AI2"/>
    <mergeCell ref="A3:AI3"/>
    <mergeCell ref="A4:G4"/>
    <mergeCell ref="H4:S4"/>
    <mergeCell ref="T4:AI4"/>
    <mergeCell ref="A5:D5"/>
    <mergeCell ref="E5:M5"/>
    <mergeCell ref="N5:AE5"/>
    <mergeCell ref="AF5:AI5"/>
    <mergeCell ref="A6:A7"/>
    <mergeCell ref="B6:G7"/>
    <mergeCell ref="H6:H7"/>
    <mergeCell ref="I6:I7"/>
    <mergeCell ref="J6:J7"/>
    <mergeCell ref="K6:K7"/>
    <mergeCell ref="AD6:AE6"/>
    <mergeCell ref="AF6:AF7"/>
    <mergeCell ref="L6:L7"/>
    <mergeCell ref="M6:M7"/>
    <mergeCell ref="N6:O6"/>
    <mergeCell ref="P6:Q6"/>
    <mergeCell ref="R6:S6"/>
    <mergeCell ref="T6:U6"/>
    <mergeCell ref="AG6:AG7"/>
    <mergeCell ref="AH6:AH7"/>
    <mergeCell ref="AI6:AI7"/>
    <mergeCell ref="B8:G8"/>
    <mergeCell ref="A9:AI9"/>
    <mergeCell ref="A12:AI12"/>
    <mergeCell ref="V6:W6"/>
    <mergeCell ref="X6:Y6"/>
    <mergeCell ref="Z6:AA6"/>
    <mergeCell ref="AB6:AC6"/>
    <mergeCell ref="A19:AI19"/>
    <mergeCell ref="A20:AI20"/>
    <mergeCell ref="A21:G21"/>
    <mergeCell ref="H21:S21"/>
    <mergeCell ref="T21:AI21"/>
    <mergeCell ref="A22:D22"/>
    <mergeCell ref="E22:M22"/>
    <mergeCell ref="N22:AE22"/>
    <mergeCell ref="AF22:AI22"/>
    <mergeCell ref="A23:A24"/>
    <mergeCell ref="B23:G24"/>
    <mergeCell ref="H23:H24"/>
    <mergeCell ref="I23:I24"/>
    <mergeCell ref="J23:J24"/>
    <mergeCell ref="K23:K24"/>
    <mergeCell ref="AD23:AE23"/>
    <mergeCell ref="AF23:AF24"/>
    <mergeCell ref="L23:L24"/>
    <mergeCell ref="M23:M24"/>
    <mergeCell ref="N23:O23"/>
    <mergeCell ref="P23:Q23"/>
    <mergeCell ref="R23:S23"/>
    <mergeCell ref="T23:U23"/>
    <mergeCell ref="AG23:AG24"/>
    <mergeCell ref="AH23:AH24"/>
    <mergeCell ref="AI23:AI24"/>
    <mergeCell ref="B25:G25"/>
    <mergeCell ref="A31:AI31"/>
    <mergeCell ref="A32:AI32"/>
    <mergeCell ref="V23:W23"/>
    <mergeCell ref="X23:Y23"/>
    <mergeCell ref="Z23:AA23"/>
    <mergeCell ref="AB23:AC23"/>
    <mergeCell ref="A33:G33"/>
    <mergeCell ref="H33:S33"/>
    <mergeCell ref="T33:AI33"/>
    <mergeCell ref="A34:D34"/>
    <mergeCell ref="E34:M34"/>
    <mergeCell ref="N34:AE34"/>
    <mergeCell ref="AF34:AI34"/>
    <mergeCell ref="A35:A36"/>
    <mergeCell ref="B35:G36"/>
    <mergeCell ref="H35:H36"/>
    <mergeCell ref="I35:I36"/>
    <mergeCell ref="J35:J36"/>
    <mergeCell ref="K35:K36"/>
    <mergeCell ref="AF35:AF36"/>
    <mergeCell ref="L35:L36"/>
    <mergeCell ref="M35:M36"/>
    <mergeCell ref="N35:O35"/>
    <mergeCell ref="P35:Q35"/>
    <mergeCell ref="R35:S35"/>
    <mergeCell ref="T35:U35"/>
    <mergeCell ref="AG35:AG36"/>
    <mergeCell ref="AH35:AH36"/>
    <mergeCell ref="AI35:AI36"/>
    <mergeCell ref="B37:G37"/>
    <mergeCell ref="A38:AI38"/>
    <mergeCell ref="V35:W35"/>
    <mergeCell ref="X35:Y35"/>
    <mergeCell ref="Z35:AA35"/>
    <mergeCell ref="AB35:AC35"/>
    <mergeCell ref="AD35:AE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I67"/>
  <sheetViews>
    <sheetView zoomScalePageLayoutView="0" workbookViewId="0" topLeftCell="A1">
      <selection activeCell="B6" sqref="B6:G7"/>
    </sheetView>
  </sheetViews>
  <sheetFormatPr defaultColWidth="11.421875" defaultRowHeight="15"/>
  <cols>
    <col min="1" max="1" width="15.7109375" style="0" customWidth="1"/>
    <col min="2" max="2" width="13.421875" style="0" customWidth="1"/>
    <col min="3" max="3" width="15.00390625" style="0" customWidth="1"/>
    <col min="4" max="4" width="9.57421875" style="0" customWidth="1"/>
    <col min="5" max="5" width="8.8515625" style="0" customWidth="1"/>
    <col min="6" max="6" width="8.57421875" style="0" customWidth="1"/>
    <col min="7" max="7" width="8.00390625" style="0" customWidth="1"/>
    <col min="8" max="8" width="11.421875" style="0" customWidth="1"/>
    <col min="9" max="9" width="7.421875" style="0" customWidth="1"/>
    <col min="10" max="10" width="7.28125" style="0" customWidth="1"/>
    <col min="11" max="11" width="7.00390625" style="0" customWidth="1"/>
    <col min="12" max="12" width="7.421875" style="0" customWidth="1"/>
    <col min="13" max="13" width="7.00390625" style="0" customWidth="1"/>
    <col min="14" max="31" width="3.7109375" style="0" customWidth="1"/>
    <col min="32" max="32" width="7.421875" style="0" customWidth="1"/>
    <col min="33" max="33" width="6.421875" style="0" customWidth="1"/>
    <col min="34" max="34" width="7.7109375" style="0" customWidth="1"/>
    <col min="35" max="35" width="8.71093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ht="15" hidden="1"/>
    <row r="3" spans="1:35" ht="15">
      <c r="A3" s="1039" t="s">
        <v>74</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row>
    <row r="4" spans="1:35" ht="40.5" customHeight="1">
      <c r="A4" s="886" t="s">
        <v>36</v>
      </c>
      <c r="B4" s="886"/>
      <c r="C4" s="886"/>
      <c r="D4" s="886"/>
      <c r="E4" s="886"/>
      <c r="F4" s="886"/>
      <c r="G4" s="886"/>
      <c r="H4" s="887" t="s">
        <v>292</v>
      </c>
      <c r="I4" s="887"/>
      <c r="J4" s="887"/>
      <c r="K4" s="887"/>
      <c r="L4" s="887"/>
      <c r="M4" s="887"/>
      <c r="N4" s="887"/>
      <c r="O4" s="887"/>
      <c r="P4" s="887"/>
      <c r="Q4" s="887"/>
      <c r="R4" s="887"/>
      <c r="S4" s="887"/>
      <c r="T4" s="887" t="s">
        <v>71</v>
      </c>
      <c r="U4" s="888"/>
      <c r="V4" s="888"/>
      <c r="W4" s="888"/>
      <c r="X4" s="888"/>
      <c r="Y4" s="888"/>
      <c r="Z4" s="888"/>
      <c r="AA4" s="888"/>
      <c r="AB4" s="888"/>
      <c r="AC4" s="888"/>
      <c r="AD4" s="888"/>
      <c r="AE4" s="888"/>
      <c r="AF4" s="888"/>
      <c r="AG4" s="888"/>
      <c r="AH4" s="888"/>
      <c r="AI4" s="888"/>
    </row>
    <row r="5" spans="1:35" ht="34.5" customHeight="1">
      <c r="A5" s="1034" t="s">
        <v>684</v>
      </c>
      <c r="B5" s="1034"/>
      <c r="C5" s="1034"/>
      <c r="D5" s="1034"/>
      <c r="E5" s="890" t="s">
        <v>685</v>
      </c>
      <c r="F5" s="890"/>
      <c r="G5" s="890"/>
      <c r="H5" s="890"/>
      <c r="I5" s="890"/>
      <c r="J5" s="890"/>
      <c r="K5" s="890"/>
      <c r="L5" s="890"/>
      <c r="M5" s="890"/>
      <c r="N5" s="891" t="s">
        <v>0</v>
      </c>
      <c r="O5" s="891"/>
      <c r="P5" s="891"/>
      <c r="Q5" s="891"/>
      <c r="R5" s="891"/>
      <c r="S5" s="891"/>
      <c r="T5" s="891"/>
      <c r="U5" s="891"/>
      <c r="V5" s="891"/>
      <c r="W5" s="891"/>
      <c r="X5" s="891"/>
      <c r="Y5" s="891"/>
      <c r="Z5" s="891"/>
      <c r="AA5" s="891"/>
      <c r="AB5" s="891"/>
      <c r="AC5" s="891"/>
      <c r="AD5" s="891"/>
      <c r="AE5" s="891"/>
      <c r="AF5" s="892" t="s">
        <v>1</v>
      </c>
      <c r="AG5" s="892"/>
      <c r="AH5" s="892"/>
      <c r="AI5" s="892"/>
    </row>
    <row r="6" spans="1:35" ht="45" customHeight="1">
      <c r="A6" s="893" t="s">
        <v>2</v>
      </c>
      <c r="B6" s="894" t="s">
        <v>3</v>
      </c>
      <c r="C6" s="894"/>
      <c r="D6" s="894"/>
      <c r="E6" s="894"/>
      <c r="F6" s="894"/>
      <c r="G6" s="894"/>
      <c r="H6" s="895" t="s">
        <v>4</v>
      </c>
      <c r="I6" s="896" t="s">
        <v>5</v>
      </c>
      <c r="J6" s="896" t="s">
        <v>6</v>
      </c>
      <c r="K6" s="897" t="s">
        <v>37</v>
      </c>
      <c r="L6" s="900" t="s">
        <v>7</v>
      </c>
      <c r="M6" s="900" t="s">
        <v>8</v>
      </c>
      <c r="N6" s="898" t="s">
        <v>9</v>
      </c>
      <c r="O6" s="898"/>
      <c r="P6" s="898" t="s">
        <v>10</v>
      </c>
      <c r="Q6" s="898"/>
      <c r="R6" s="898" t="s">
        <v>11</v>
      </c>
      <c r="S6" s="898"/>
      <c r="T6" s="898" t="s">
        <v>12</v>
      </c>
      <c r="U6" s="898"/>
      <c r="V6" s="898" t="s">
        <v>13</v>
      </c>
      <c r="W6" s="898"/>
      <c r="X6" s="898" t="s">
        <v>14</v>
      </c>
      <c r="Y6" s="898"/>
      <c r="Z6" s="898" t="s">
        <v>15</v>
      </c>
      <c r="AA6" s="898"/>
      <c r="AB6" s="898" t="s">
        <v>16</v>
      </c>
      <c r="AC6" s="898"/>
      <c r="AD6" s="898" t="s">
        <v>17</v>
      </c>
      <c r="AE6" s="898"/>
      <c r="AF6" s="899" t="s">
        <v>18</v>
      </c>
      <c r="AG6" s="901" t="s">
        <v>19</v>
      </c>
      <c r="AH6" s="902" t="s">
        <v>20</v>
      </c>
      <c r="AI6" s="901" t="s">
        <v>21</v>
      </c>
    </row>
    <row r="7" spans="1:35" ht="60.75" customHeight="1" thickBot="1">
      <c r="A7" s="893"/>
      <c r="B7" s="894"/>
      <c r="C7" s="894"/>
      <c r="D7" s="894"/>
      <c r="E7" s="894"/>
      <c r="F7" s="894"/>
      <c r="G7" s="894"/>
      <c r="H7" s="895"/>
      <c r="I7" s="896" t="s">
        <v>5</v>
      </c>
      <c r="J7" s="896"/>
      <c r="K7" s="897"/>
      <c r="L7" s="900"/>
      <c r="M7" s="900"/>
      <c r="N7" s="2" t="s">
        <v>22</v>
      </c>
      <c r="O7" s="3" t="s">
        <v>23</v>
      </c>
      <c r="P7" s="2" t="s">
        <v>22</v>
      </c>
      <c r="Q7" s="3" t="s">
        <v>23</v>
      </c>
      <c r="R7" s="2" t="s">
        <v>22</v>
      </c>
      <c r="S7" s="3" t="s">
        <v>23</v>
      </c>
      <c r="T7" s="2" t="s">
        <v>22</v>
      </c>
      <c r="U7" s="3" t="s">
        <v>23</v>
      </c>
      <c r="V7" s="2" t="s">
        <v>22</v>
      </c>
      <c r="W7" s="3" t="s">
        <v>23</v>
      </c>
      <c r="X7" s="2" t="s">
        <v>22</v>
      </c>
      <c r="Y7" s="3" t="s">
        <v>23</v>
      </c>
      <c r="Z7" s="2" t="s">
        <v>22</v>
      </c>
      <c r="AA7" s="3" t="s">
        <v>24</v>
      </c>
      <c r="AB7" s="2" t="s">
        <v>22</v>
      </c>
      <c r="AC7" s="3" t="s">
        <v>24</v>
      </c>
      <c r="AD7" s="2" t="s">
        <v>22</v>
      </c>
      <c r="AE7" s="3" t="s">
        <v>24</v>
      </c>
      <c r="AF7" s="899"/>
      <c r="AG7" s="901"/>
      <c r="AH7" s="902"/>
      <c r="AI7" s="901"/>
    </row>
    <row r="8" spans="1:35" ht="92.25" customHeight="1" hidden="1">
      <c r="A8" s="220" t="s">
        <v>686</v>
      </c>
      <c r="B8" s="903" t="s">
        <v>687</v>
      </c>
      <c r="C8" s="903"/>
      <c r="D8" s="903"/>
      <c r="E8" s="903"/>
      <c r="F8" s="903"/>
      <c r="G8" s="903"/>
      <c r="H8" s="54" t="s">
        <v>688</v>
      </c>
      <c r="I8" s="54">
        <v>0</v>
      </c>
      <c r="J8" s="355"/>
      <c r="K8" s="356"/>
      <c r="L8" s="357"/>
      <c r="M8" s="357"/>
      <c r="N8" s="206">
        <v>0</v>
      </c>
      <c r="O8" s="206">
        <v>0</v>
      </c>
      <c r="P8" s="206">
        <v>0</v>
      </c>
      <c r="Q8" s="206">
        <v>0</v>
      </c>
      <c r="R8" s="206">
        <v>0</v>
      </c>
      <c r="S8" s="206">
        <v>0</v>
      </c>
      <c r="T8" s="206">
        <v>0</v>
      </c>
      <c r="U8" s="206">
        <v>0</v>
      </c>
      <c r="V8" s="206">
        <v>0</v>
      </c>
      <c r="W8" s="206">
        <v>0</v>
      </c>
      <c r="X8" s="206">
        <v>0</v>
      </c>
      <c r="Y8" s="206">
        <v>0</v>
      </c>
      <c r="Z8" s="206">
        <v>0</v>
      </c>
      <c r="AA8" s="206">
        <v>0</v>
      </c>
      <c r="AB8" s="206">
        <v>0</v>
      </c>
      <c r="AC8" s="206">
        <v>0</v>
      </c>
      <c r="AD8" s="206">
        <v>0</v>
      </c>
      <c r="AE8" s="206">
        <v>0</v>
      </c>
      <c r="AF8" s="58">
        <v>0</v>
      </c>
      <c r="AG8" s="58"/>
      <c r="AH8" s="58"/>
      <c r="AI8" s="59"/>
    </row>
    <row r="9" spans="1:35" ht="45.75" thickBot="1">
      <c r="A9" s="141" t="s">
        <v>25</v>
      </c>
      <c r="B9" s="142" t="s">
        <v>26</v>
      </c>
      <c r="C9" s="61" t="s">
        <v>27</v>
      </c>
      <c r="D9" s="61" t="s">
        <v>28</v>
      </c>
      <c r="E9" s="62" t="s">
        <v>29</v>
      </c>
      <c r="F9" s="62" t="s">
        <v>30</v>
      </c>
      <c r="G9" s="63" t="s">
        <v>31</v>
      </c>
      <c r="H9" s="61" t="s">
        <v>32</v>
      </c>
      <c r="I9" s="64"/>
      <c r="J9" s="64"/>
      <c r="K9" s="64"/>
      <c r="L9" s="64"/>
      <c r="M9" s="64"/>
      <c r="N9" s="65">
        <v>0</v>
      </c>
      <c r="O9" s="66">
        <v>0</v>
      </c>
      <c r="P9" s="65">
        <v>0</v>
      </c>
      <c r="Q9" s="66">
        <v>0</v>
      </c>
      <c r="R9" s="65"/>
      <c r="S9" s="66"/>
      <c r="T9" s="65"/>
      <c r="U9" s="66"/>
      <c r="V9" s="65"/>
      <c r="W9" s="66"/>
      <c r="X9" s="65"/>
      <c r="Y9" s="66"/>
      <c r="Z9" s="65"/>
      <c r="AA9" s="66"/>
      <c r="AB9" s="65"/>
      <c r="AC9" s="66"/>
      <c r="AD9" s="67">
        <v>0</v>
      </c>
      <c r="AE9" s="66">
        <v>0</v>
      </c>
      <c r="AF9" s="68">
        <v>0</v>
      </c>
      <c r="AG9" s="4"/>
      <c r="AH9" s="4"/>
      <c r="AI9" s="69"/>
    </row>
    <row r="10" spans="1:35" ht="78" customHeight="1">
      <c r="A10" s="1228" t="s">
        <v>689</v>
      </c>
      <c r="B10" s="1229"/>
      <c r="C10" s="73" t="s">
        <v>690</v>
      </c>
      <c r="D10" s="358" t="s">
        <v>63</v>
      </c>
      <c r="E10" s="202">
        <v>1</v>
      </c>
      <c r="F10" s="202">
        <v>0</v>
      </c>
      <c r="G10" s="1036">
        <v>1</v>
      </c>
      <c r="H10" s="203" t="s">
        <v>691</v>
      </c>
      <c r="I10" s="202">
        <v>0</v>
      </c>
      <c r="J10" s="202">
        <v>4</v>
      </c>
      <c r="K10" s="202">
        <v>1</v>
      </c>
      <c r="L10" s="202">
        <v>1</v>
      </c>
      <c r="M10" s="202">
        <v>0</v>
      </c>
      <c r="N10" s="88">
        <v>17500000</v>
      </c>
      <c r="O10" s="88">
        <v>17500000</v>
      </c>
      <c r="P10" s="88"/>
      <c r="Q10" s="88"/>
      <c r="R10" s="88"/>
      <c r="S10" s="88"/>
      <c r="T10" s="88"/>
      <c r="U10" s="88"/>
      <c r="V10" s="88"/>
      <c r="W10" s="88"/>
      <c r="X10" s="88"/>
      <c r="Y10" s="88"/>
      <c r="Z10" s="88"/>
      <c r="AA10" s="88"/>
      <c r="AB10" s="88"/>
      <c r="AC10" s="88"/>
      <c r="AD10" s="88">
        <v>17500000</v>
      </c>
      <c r="AE10" s="88">
        <v>17500000</v>
      </c>
      <c r="AF10" s="88" t="s">
        <v>692</v>
      </c>
      <c r="AG10" s="918"/>
      <c r="AH10" s="918" t="s">
        <v>693</v>
      </c>
      <c r="AI10" s="1038" t="s">
        <v>386</v>
      </c>
    </row>
    <row r="11" spans="1:35" ht="89.25" customHeight="1">
      <c r="A11" s="1152"/>
      <c r="B11" s="1037"/>
      <c r="C11" s="73" t="s">
        <v>694</v>
      </c>
      <c r="D11" s="358" t="s">
        <v>63</v>
      </c>
      <c r="E11" s="202">
        <v>1</v>
      </c>
      <c r="F11" s="202">
        <v>0</v>
      </c>
      <c r="G11" s="1036"/>
      <c r="H11" s="203" t="s">
        <v>691</v>
      </c>
      <c r="I11" s="202">
        <v>0</v>
      </c>
      <c r="J11" s="202">
        <v>4</v>
      </c>
      <c r="K11" s="202">
        <v>1</v>
      </c>
      <c r="L11" s="202">
        <v>1</v>
      </c>
      <c r="M11" s="202">
        <v>0</v>
      </c>
      <c r="N11" s="88">
        <v>17500000</v>
      </c>
      <c r="O11" s="88">
        <v>17500000</v>
      </c>
      <c r="P11" s="88"/>
      <c r="Q11" s="88"/>
      <c r="R11" s="88"/>
      <c r="S11" s="88"/>
      <c r="T11" s="88"/>
      <c r="U11" s="88"/>
      <c r="V11" s="88"/>
      <c r="W11" s="88"/>
      <c r="X11" s="88"/>
      <c r="Y11" s="88"/>
      <c r="Z11" s="88"/>
      <c r="AA11" s="88"/>
      <c r="AB11" s="88"/>
      <c r="AC11" s="88"/>
      <c r="AD11" s="88">
        <v>17500000</v>
      </c>
      <c r="AE11" s="88">
        <v>17500000</v>
      </c>
      <c r="AF11" s="88" t="s">
        <v>695</v>
      </c>
      <c r="AG11" s="918"/>
      <c r="AH11" s="918"/>
      <c r="AI11" s="1038"/>
    </row>
    <row r="12" spans="1:35" ht="51.75" customHeight="1" thickBot="1">
      <c r="A12" s="1154"/>
      <c r="B12" s="1230"/>
      <c r="C12" s="73" t="s">
        <v>696</v>
      </c>
      <c r="D12" s="358" t="s">
        <v>697</v>
      </c>
      <c r="E12" s="202">
        <v>1</v>
      </c>
      <c r="F12" s="202">
        <v>0</v>
      </c>
      <c r="G12" s="1036"/>
      <c r="H12" s="203" t="s">
        <v>698</v>
      </c>
      <c r="I12" s="202">
        <v>0</v>
      </c>
      <c r="J12" s="202">
        <v>1</v>
      </c>
      <c r="K12" s="202">
        <v>1</v>
      </c>
      <c r="L12" s="71">
        <v>1</v>
      </c>
      <c r="M12" s="71">
        <v>0</v>
      </c>
      <c r="N12" s="88">
        <v>0</v>
      </c>
      <c r="O12" s="88">
        <v>0</v>
      </c>
      <c r="P12" s="88"/>
      <c r="Q12" s="88"/>
      <c r="R12" s="88"/>
      <c r="S12" s="88"/>
      <c r="T12" s="88"/>
      <c r="U12" s="88"/>
      <c r="V12" s="88"/>
      <c r="W12" s="88"/>
      <c r="X12" s="88"/>
      <c r="Y12" s="88"/>
      <c r="Z12" s="88"/>
      <c r="AA12" s="88"/>
      <c r="AB12" s="88"/>
      <c r="AC12" s="88"/>
      <c r="AD12" s="88">
        <v>0</v>
      </c>
      <c r="AE12" s="88">
        <v>0</v>
      </c>
      <c r="AF12" s="88" t="s">
        <v>699</v>
      </c>
      <c r="AG12" s="918"/>
      <c r="AH12" s="918"/>
      <c r="AI12" s="1038"/>
    </row>
    <row r="13" spans="1:35" ht="15">
      <c r="A13" s="360"/>
      <c r="B13" s="360"/>
      <c r="C13" s="361"/>
      <c r="D13" s="361"/>
      <c r="E13" s="362"/>
      <c r="F13" s="363"/>
      <c r="G13" s="364"/>
      <c r="H13" s="364"/>
      <c r="I13" s="364"/>
      <c r="J13" s="364"/>
      <c r="K13" s="364"/>
      <c r="L13" s="365"/>
      <c r="M13" s="360"/>
      <c r="N13" s="366"/>
      <c r="O13" s="366"/>
      <c r="P13" s="366"/>
      <c r="Q13" s="366"/>
      <c r="R13" s="366"/>
      <c r="S13" s="366"/>
      <c r="T13" s="366"/>
      <c r="U13" s="366"/>
      <c r="V13" s="366"/>
      <c r="W13" s="366"/>
      <c r="X13" s="366"/>
      <c r="Y13" s="366"/>
      <c r="Z13" s="366"/>
      <c r="AA13" s="366"/>
      <c r="AB13" s="366"/>
      <c r="AC13" s="366"/>
      <c r="AD13" s="366"/>
      <c r="AE13" s="366"/>
      <c r="AF13" s="366"/>
      <c r="AG13" s="367"/>
      <c r="AH13" s="367"/>
      <c r="AI13" s="365"/>
    </row>
    <row r="15" spans="1:35" ht="15">
      <c r="A15" s="1039" t="s">
        <v>35</v>
      </c>
      <c r="B15" s="1039"/>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row>
    <row r="16" spans="1:35" ht="15">
      <c r="A16" s="1039" t="s">
        <v>108</v>
      </c>
      <c r="B16" s="1039"/>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row>
    <row r="17" spans="1:35" ht="39.75" customHeight="1">
      <c r="A17" s="886" t="s">
        <v>36</v>
      </c>
      <c r="B17" s="886"/>
      <c r="C17" s="886"/>
      <c r="D17" s="886"/>
      <c r="E17" s="886"/>
      <c r="F17" s="886"/>
      <c r="G17" s="886"/>
      <c r="H17" s="887" t="s">
        <v>292</v>
      </c>
      <c r="I17" s="887"/>
      <c r="J17" s="887"/>
      <c r="K17" s="887"/>
      <c r="L17" s="887"/>
      <c r="M17" s="887"/>
      <c r="N17" s="887"/>
      <c r="O17" s="887"/>
      <c r="P17" s="887"/>
      <c r="Q17" s="887"/>
      <c r="R17" s="887"/>
      <c r="S17" s="887"/>
      <c r="T17" s="887" t="s">
        <v>71</v>
      </c>
      <c r="U17" s="888"/>
      <c r="V17" s="888"/>
      <c r="W17" s="888"/>
      <c r="X17" s="888"/>
      <c r="Y17" s="888"/>
      <c r="Z17" s="888"/>
      <c r="AA17" s="888"/>
      <c r="AB17" s="888"/>
      <c r="AC17" s="888"/>
      <c r="AD17" s="888"/>
      <c r="AE17" s="888"/>
      <c r="AF17" s="888"/>
      <c r="AG17" s="888"/>
      <c r="AH17" s="888"/>
      <c r="AI17" s="888"/>
    </row>
    <row r="18" spans="1:35" ht="34.5" customHeight="1">
      <c r="A18" s="1034" t="s">
        <v>684</v>
      </c>
      <c r="B18" s="1034"/>
      <c r="C18" s="1034"/>
      <c r="D18" s="1034"/>
      <c r="E18" s="890" t="s">
        <v>685</v>
      </c>
      <c r="F18" s="890"/>
      <c r="G18" s="890"/>
      <c r="H18" s="890"/>
      <c r="I18" s="890"/>
      <c r="J18" s="890"/>
      <c r="K18" s="890"/>
      <c r="L18" s="890"/>
      <c r="M18" s="890"/>
      <c r="N18" s="891" t="s">
        <v>0</v>
      </c>
      <c r="O18" s="891"/>
      <c r="P18" s="891"/>
      <c r="Q18" s="891"/>
      <c r="R18" s="891"/>
      <c r="S18" s="891"/>
      <c r="T18" s="891"/>
      <c r="U18" s="891"/>
      <c r="V18" s="891"/>
      <c r="W18" s="891"/>
      <c r="X18" s="891"/>
      <c r="Y18" s="891"/>
      <c r="Z18" s="891"/>
      <c r="AA18" s="891"/>
      <c r="AB18" s="891"/>
      <c r="AC18" s="891"/>
      <c r="AD18" s="891"/>
      <c r="AE18" s="891"/>
      <c r="AF18" s="892" t="s">
        <v>1</v>
      </c>
      <c r="AG18" s="892"/>
      <c r="AH18" s="892"/>
      <c r="AI18" s="892"/>
    </row>
    <row r="19" spans="1:35" ht="45" customHeight="1">
      <c r="A19" s="893" t="s">
        <v>2</v>
      </c>
      <c r="B19" s="894" t="s">
        <v>3</v>
      </c>
      <c r="C19" s="894"/>
      <c r="D19" s="894"/>
      <c r="E19" s="894"/>
      <c r="F19" s="894"/>
      <c r="G19" s="894"/>
      <c r="H19" s="895" t="s">
        <v>4</v>
      </c>
      <c r="I19" s="896" t="s">
        <v>5</v>
      </c>
      <c r="J19" s="896" t="s">
        <v>6</v>
      </c>
      <c r="K19" s="897" t="s">
        <v>37</v>
      </c>
      <c r="L19" s="900" t="s">
        <v>7</v>
      </c>
      <c r="M19" s="900" t="s">
        <v>8</v>
      </c>
      <c r="N19" s="898" t="s">
        <v>9</v>
      </c>
      <c r="O19" s="898"/>
      <c r="P19" s="898" t="s">
        <v>10</v>
      </c>
      <c r="Q19" s="898"/>
      <c r="R19" s="898" t="s">
        <v>11</v>
      </c>
      <c r="S19" s="898"/>
      <c r="T19" s="898" t="s">
        <v>12</v>
      </c>
      <c r="U19" s="898"/>
      <c r="V19" s="898" t="s">
        <v>13</v>
      </c>
      <c r="W19" s="898"/>
      <c r="X19" s="898" t="s">
        <v>14</v>
      </c>
      <c r="Y19" s="898"/>
      <c r="Z19" s="898" t="s">
        <v>15</v>
      </c>
      <c r="AA19" s="898"/>
      <c r="AB19" s="898" t="s">
        <v>16</v>
      </c>
      <c r="AC19" s="898"/>
      <c r="AD19" s="898" t="s">
        <v>17</v>
      </c>
      <c r="AE19" s="898"/>
      <c r="AF19" s="899" t="s">
        <v>18</v>
      </c>
      <c r="AG19" s="901" t="s">
        <v>19</v>
      </c>
      <c r="AH19" s="902" t="s">
        <v>20</v>
      </c>
      <c r="AI19" s="901" t="s">
        <v>21</v>
      </c>
    </row>
    <row r="20" spans="1:35" ht="60.75" customHeight="1">
      <c r="A20" s="893"/>
      <c r="B20" s="894"/>
      <c r="C20" s="894"/>
      <c r="D20" s="894"/>
      <c r="E20" s="894"/>
      <c r="F20" s="894"/>
      <c r="G20" s="894"/>
      <c r="H20" s="895"/>
      <c r="I20" s="896" t="s">
        <v>5</v>
      </c>
      <c r="J20" s="896"/>
      <c r="K20" s="897"/>
      <c r="L20" s="900"/>
      <c r="M20" s="900"/>
      <c r="N20" s="2" t="s">
        <v>22</v>
      </c>
      <c r="O20" s="3" t="s">
        <v>23</v>
      </c>
      <c r="P20" s="2" t="s">
        <v>22</v>
      </c>
      <c r="Q20" s="3" t="s">
        <v>23</v>
      </c>
      <c r="R20" s="2" t="s">
        <v>22</v>
      </c>
      <c r="S20" s="3" t="s">
        <v>23</v>
      </c>
      <c r="T20" s="2" t="s">
        <v>22</v>
      </c>
      <c r="U20" s="3" t="s">
        <v>23</v>
      </c>
      <c r="V20" s="2" t="s">
        <v>22</v>
      </c>
      <c r="W20" s="3" t="s">
        <v>23</v>
      </c>
      <c r="X20" s="2" t="s">
        <v>22</v>
      </c>
      <c r="Y20" s="3" t="s">
        <v>23</v>
      </c>
      <c r="Z20" s="2" t="s">
        <v>22</v>
      </c>
      <c r="AA20" s="3" t="s">
        <v>24</v>
      </c>
      <c r="AB20" s="2" t="s">
        <v>22</v>
      </c>
      <c r="AC20" s="3" t="s">
        <v>24</v>
      </c>
      <c r="AD20" s="2" t="s">
        <v>22</v>
      </c>
      <c r="AE20" s="3" t="s">
        <v>24</v>
      </c>
      <c r="AF20" s="899"/>
      <c r="AG20" s="901"/>
      <c r="AH20" s="902"/>
      <c r="AI20" s="901"/>
    </row>
    <row r="21" spans="1:35" ht="89.25" customHeight="1">
      <c r="A21" s="220"/>
      <c r="B21" s="903" t="s">
        <v>548</v>
      </c>
      <c r="C21" s="903"/>
      <c r="D21" s="903"/>
      <c r="E21" s="903"/>
      <c r="F21" s="903"/>
      <c r="G21" s="903"/>
      <c r="H21" s="54" t="s">
        <v>549</v>
      </c>
      <c r="I21" s="54" t="s">
        <v>550</v>
      </c>
      <c r="J21" s="54" t="s">
        <v>551</v>
      </c>
      <c r="K21" s="55">
        <v>4045</v>
      </c>
      <c r="L21" s="56">
        <v>2000</v>
      </c>
      <c r="M21" s="56">
        <v>2045</v>
      </c>
      <c r="N21" s="206">
        <v>0</v>
      </c>
      <c r="O21" s="206">
        <v>0</v>
      </c>
      <c r="P21" s="206">
        <v>0</v>
      </c>
      <c r="Q21" s="206">
        <v>0</v>
      </c>
      <c r="R21" s="206">
        <v>0</v>
      </c>
      <c r="S21" s="206">
        <v>0</v>
      </c>
      <c r="T21" s="206">
        <v>0</v>
      </c>
      <c r="U21" s="206">
        <v>0</v>
      </c>
      <c r="V21" s="206">
        <v>0</v>
      </c>
      <c r="W21" s="206">
        <v>0</v>
      </c>
      <c r="X21" s="206">
        <v>0</v>
      </c>
      <c r="Y21" s="206">
        <v>0</v>
      </c>
      <c r="Z21" s="206">
        <v>0</v>
      </c>
      <c r="AA21" s="206">
        <v>0</v>
      </c>
      <c r="AB21" s="206">
        <v>0</v>
      </c>
      <c r="AC21" s="206">
        <v>0</v>
      </c>
      <c r="AD21" s="206">
        <v>0</v>
      </c>
      <c r="AE21" s="206">
        <v>0</v>
      </c>
      <c r="AF21" s="58">
        <v>4045</v>
      </c>
      <c r="AG21" s="58"/>
      <c r="AH21" s="58"/>
      <c r="AI21" s="59"/>
    </row>
    <row r="22" spans="1:35" ht="48" customHeight="1">
      <c r="A22" s="60" t="s">
        <v>25</v>
      </c>
      <c r="B22" s="61" t="s">
        <v>26</v>
      </c>
      <c r="C22" s="61" t="s">
        <v>27</v>
      </c>
      <c r="D22" s="61" t="s">
        <v>28</v>
      </c>
      <c r="E22" s="62" t="s">
        <v>29</v>
      </c>
      <c r="F22" s="62" t="s">
        <v>30</v>
      </c>
      <c r="G22" s="62" t="s">
        <v>31</v>
      </c>
      <c r="H22" s="61" t="s">
        <v>32</v>
      </c>
      <c r="I22" s="64"/>
      <c r="J22" s="64"/>
      <c r="K22" s="64"/>
      <c r="L22" s="64"/>
      <c r="M22" s="64"/>
      <c r="N22" s="65">
        <v>0</v>
      </c>
      <c r="O22" s="66">
        <v>0</v>
      </c>
      <c r="P22" s="65">
        <v>0</v>
      </c>
      <c r="Q22" s="66">
        <v>0</v>
      </c>
      <c r="R22" s="65"/>
      <c r="S22" s="66"/>
      <c r="T22" s="65"/>
      <c r="U22" s="66"/>
      <c r="V22" s="65"/>
      <c r="W22" s="66"/>
      <c r="X22" s="65"/>
      <c r="Y22" s="66"/>
      <c r="Z22" s="65"/>
      <c r="AA22" s="66"/>
      <c r="AB22" s="65"/>
      <c r="AC22" s="66"/>
      <c r="AD22" s="67">
        <v>0</v>
      </c>
      <c r="AE22" s="66">
        <v>0</v>
      </c>
      <c r="AF22" s="68">
        <v>0</v>
      </c>
      <c r="AG22" s="4"/>
      <c r="AH22" s="4"/>
      <c r="AI22" s="69"/>
    </row>
    <row r="23" spans="1:35" ht="140.25" customHeight="1">
      <c r="A23" s="368" t="s">
        <v>700</v>
      </c>
      <c r="B23" s="156"/>
      <c r="C23" s="124" t="s">
        <v>701</v>
      </c>
      <c r="D23" s="124" t="s">
        <v>63</v>
      </c>
      <c r="E23" s="156">
        <v>3</v>
      </c>
      <c r="F23" s="156">
        <v>0</v>
      </c>
      <c r="G23" s="156">
        <v>1</v>
      </c>
      <c r="H23" s="93" t="s">
        <v>702</v>
      </c>
      <c r="I23" s="156">
        <v>0</v>
      </c>
      <c r="J23" s="156">
        <v>10</v>
      </c>
      <c r="K23" s="156">
        <v>3</v>
      </c>
      <c r="L23" s="156">
        <v>3</v>
      </c>
      <c r="M23" s="156">
        <v>0</v>
      </c>
      <c r="N23" s="197">
        <v>117824287</v>
      </c>
      <c r="O23" s="197">
        <v>117824287</v>
      </c>
      <c r="P23" s="369"/>
      <c r="Q23" s="369"/>
      <c r="R23" s="369"/>
      <c r="S23" s="369"/>
      <c r="T23" s="369"/>
      <c r="U23" s="369"/>
      <c r="V23" s="369"/>
      <c r="W23" s="369"/>
      <c r="X23" s="369"/>
      <c r="Y23" s="369"/>
      <c r="Z23" s="369"/>
      <c r="AA23" s="369"/>
      <c r="AB23" s="369"/>
      <c r="AC23" s="369"/>
      <c r="AD23" s="197">
        <v>117824287</v>
      </c>
      <c r="AE23" s="197">
        <v>117824287</v>
      </c>
      <c r="AF23" s="369"/>
      <c r="AG23" s="213"/>
      <c r="AH23" s="213" t="s">
        <v>693</v>
      </c>
      <c r="AI23" s="170" t="s">
        <v>703</v>
      </c>
    </row>
    <row r="24" spans="1:35" ht="99.75" customHeight="1">
      <c r="A24" s="1207" t="s">
        <v>704</v>
      </c>
      <c r="B24" s="985"/>
      <c r="C24" s="126" t="s">
        <v>705</v>
      </c>
      <c r="D24" s="73" t="s">
        <v>706</v>
      </c>
      <c r="E24" s="370"/>
      <c r="F24" s="188"/>
      <c r="G24" s="985">
        <v>2</v>
      </c>
      <c r="H24" s="211" t="s">
        <v>707</v>
      </c>
      <c r="I24" s="202">
        <v>0</v>
      </c>
      <c r="J24" s="202">
        <v>4</v>
      </c>
      <c r="K24" s="202">
        <v>2</v>
      </c>
      <c r="L24" s="202">
        <v>1</v>
      </c>
      <c r="M24" s="202">
        <v>1</v>
      </c>
      <c r="N24" s="88">
        <v>5000000</v>
      </c>
      <c r="O24" s="88">
        <v>5000000</v>
      </c>
      <c r="P24" s="371"/>
      <c r="Q24" s="371"/>
      <c r="R24" s="371"/>
      <c r="S24" s="371"/>
      <c r="T24" s="371"/>
      <c r="U24" s="371"/>
      <c r="V24" s="371"/>
      <c r="W24" s="371"/>
      <c r="X24" s="371"/>
      <c r="Y24" s="371"/>
      <c r="Z24" s="371"/>
      <c r="AA24" s="371"/>
      <c r="AB24" s="371"/>
      <c r="AC24" s="371"/>
      <c r="AD24" s="88">
        <v>5000000</v>
      </c>
      <c r="AE24" s="88">
        <v>5000000</v>
      </c>
      <c r="AF24" s="88">
        <v>4500</v>
      </c>
      <c r="AG24" s="1050"/>
      <c r="AH24" s="1050" t="s">
        <v>708</v>
      </c>
      <c r="AI24" s="1227" t="s">
        <v>703</v>
      </c>
    </row>
    <row r="25" spans="1:35" ht="132" customHeight="1">
      <c r="A25" s="1152"/>
      <c r="B25" s="1036"/>
      <c r="C25" s="70" t="s">
        <v>709</v>
      </c>
      <c r="D25" s="73" t="s">
        <v>710</v>
      </c>
      <c r="E25" s="370"/>
      <c r="F25" s="188"/>
      <c r="G25" s="1036"/>
      <c r="H25" s="211" t="s">
        <v>564</v>
      </c>
      <c r="I25" s="202">
        <v>0</v>
      </c>
      <c r="J25" s="202">
        <v>8</v>
      </c>
      <c r="K25" s="202">
        <v>2</v>
      </c>
      <c r="L25" s="202">
        <v>1</v>
      </c>
      <c r="M25" s="71">
        <v>1</v>
      </c>
      <c r="N25" s="88">
        <v>5000000</v>
      </c>
      <c r="O25" s="88">
        <v>5000000</v>
      </c>
      <c r="P25" s="371"/>
      <c r="Q25" s="371"/>
      <c r="R25" s="371"/>
      <c r="S25" s="371"/>
      <c r="T25" s="371"/>
      <c r="U25" s="371"/>
      <c r="V25" s="371"/>
      <c r="W25" s="371"/>
      <c r="X25" s="371"/>
      <c r="Y25" s="371"/>
      <c r="Z25" s="371"/>
      <c r="AA25" s="371"/>
      <c r="AB25" s="371"/>
      <c r="AC25" s="371"/>
      <c r="AD25" s="88">
        <v>5000000</v>
      </c>
      <c r="AE25" s="88">
        <v>5000000</v>
      </c>
      <c r="AF25" s="371" t="s">
        <v>711</v>
      </c>
      <c r="AG25" s="918"/>
      <c r="AH25" s="918"/>
      <c r="AI25" s="975"/>
    </row>
    <row r="26" spans="1:35" ht="112.5" customHeight="1" thickBot="1">
      <c r="A26" s="1154"/>
      <c r="B26" s="1155"/>
      <c r="C26" s="373" t="s">
        <v>712</v>
      </c>
      <c r="D26" s="374" t="s">
        <v>63</v>
      </c>
      <c r="E26" s="375"/>
      <c r="F26" s="376"/>
      <c r="G26" s="984"/>
      <c r="H26" s="377" t="s">
        <v>65</v>
      </c>
      <c r="I26" s="153">
        <v>0</v>
      </c>
      <c r="J26" s="153">
        <v>4</v>
      </c>
      <c r="K26" s="153">
        <v>1</v>
      </c>
      <c r="L26" s="153">
        <v>1</v>
      </c>
      <c r="M26" s="153">
        <v>0</v>
      </c>
      <c r="N26" s="88">
        <v>7000000</v>
      </c>
      <c r="O26" s="88">
        <v>7000000</v>
      </c>
      <c r="P26" s="378"/>
      <c r="Q26" s="378"/>
      <c r="R26" s="378"/>
      <c r="S26" s="378"/>
      <c r="T26" s="378"/>
      <c r="U26" s="378"/>
      <c r="V26" s="378"/>
      <c r="W26" s="378"/>
      <c r="X26" s="378"/>
      <c r="Y26" s="378"/>
      <c r="Z26" s="378"/>
      <c r="AA26" s="378"/>
      <c r="AB26" s="378"/>
      <c r="AC26" s="378"/>
      <c r="AD26" s="88">
        <v>7000000</v>
      </c>
      <c r="AE26" s="88">
        <v>7000000</v>
      </c>
      <c r="AF26" s="378"/>
      <c r="AG26" s="974"/>
      <c r="AH26" s="974"/>
      <c r="AI26" s="977"/>
    </row>
    <row r="27" spans="1:35" ht="69.75" customHeight="1">
      <c r="A27" s="1222" t="s">
        <v>713</v>
      </c>
      <c r="B27" s="1224"/>
      <c r="C27" s="379" t="s">
        <v>714</v>
      </c>
      <c r="D27" s="358" t="s">
        <v>38</v>
      </c>
      <c r="E27" s="380">
        <v>0.5</v>
      </c>
      <c r="F27" s="380">
        <v>0.5</v>
      </c>
      <c r="G27" s="984">
        <v>3</v>
      </c>
      <c r="H27" s="211" t="s">
        <v>49</v>
      </c>
      <c r="I27" s="203">
        <v>6</v>
      </c>
      <c r="J27" s="203">
        <v>18</v>
      </c>
      <c r="K27" s="203">
        <v>9</v>
      </c>
      <c r="L27" s="254"/>
      <c r="M27" s="211"/>
      <c r="N27" s="371"/>
      <c r="O27" s="371"/>
      <c r="P27" s="371"/>
      <c r="Q27" s="371"/>
      <c r="R27" s="371"/>
      <c r="S27" s="371"/>
      <c r="T27" s="371"/>
      <c r="U27" s="371"/>
      <c r="V27" s="371"/>
      <c r="W27" s="371"/>
      <c r="X27" s="371"/>
      <c r="Y27" s="371"/>
      <c r="Z27" s="371"/>
      <c r="AA27" s="371"/>
      <c r="AB27" s="371"/>
      <c r="AC27" s="371"/>
      <c r="AD27" s="371"/>
      <c r="AE27" s="88">
        <v>15000000</v>
      </c>
      <c r="AF27" s="167"/>
      <c r="AG27" s="1225"/>
      <c r="AH27" s="1225" t="s">
        <v>693</v>
      </c>
      <c r="AI27" s="1226" t="s">
        <v>703</v>
      </c>
    </row>
    <row r="28" spans="1:35" ht="77.25" customHeight="1">
      <c r="A28" s="996"/>
      <c r="B28" s="1036"/>
      <c r="C28" s="73" t="s">
        <v>715</v>
      </c>
      <c r="D28" s="358"/>
      <c r="E28" s="203"/>
      <c r="F28" s="203"/>
      <c r="G28" s="971"/>
      <c r="H28" s="211"/>
      <c r="I28" s="203"/>
      <c r="J28" s="203"/>
      <c r="K28" s="203"/>
      <c r="L28" s="254"/>
      <c r="M28" s="211"/>
      <c r="N28" s="371"/>
      <c r="O28" s="371"/>
      <c r="P28" s="371"/>
      <c r="Q28" s="371"/>
      <c r="R28" s="371"/>
      <c r="S28" s="371"/>
      <c r="T28" s="371"/>
      <c r="U28" s="371"/>
      <c r="V28" s="371"/>
      <c r="W28" s="371"/>
      <c r="X28" s="371"/>
      <c r="Y28" s="371"/>
      <c r="Z28" s="371"/>
      <c r="AA28" s="371"/>
      <c r="AB28" s="371"/>
      <c r="AC28" s="371"/>
      <c r="AD28" s="371"/>
      <c r="AE28" s="88"/>
      <c r="AF28" s="167"/>
      <c r="AG28" s="918"/>
      <c r="AH28" s="918"/>
      <c r="AI28" s="975"/>
    </row>
    <row r="29" spans="1:35" ht="96" customHeight="1" thickBot="1">
      <c r="A29" s="1223"/>
      <c r="B29" s="1155"/>
      <c r="C29" s="189" t="s">
        <v>716</v>
      </c>
      <c r="D29" s="358"/>
      <c r="E29" s="203"/>
      <c r="F29" s="203"/>
      <c r="G29" s="985"/>
      <c r="H29" s="71" t="s">
        <v>717</v>
      </c>
      <c r="I29" s="203"/>
      <c r="J29" s="203"/>
      <c r="K29" s="203"/>
      <c r="L29" s="254"/>
      <c r="M29" s="211"/>
      <c r="N29" s="371"/>
      <c r="O29" s="371"/>
      <c r="P29" s="371"/>
      <c r="Q29" s="371"/>
      <c r="R29" s="371"/>
      <c r="S29" s="371"/>
      <c r="T29" s="371"/>
      <c r="U29" s="371"/>
      <c r="V29" s="371"/>
      <c r="W29" s="371"/>
      <c r="X29" s="371"/>
      <c r="Y29" s="371"/>
      <c r="Z29" s="371"/>
      <c r="AA29" s="371"/>
      <c r="AB29" s="371"/>
      <c r="AC29" s="371"/>
      <c r="AD29" s="371"/>
      <c r="AE29" s="88"/>
      <c r="AF29" s="167"/>
      <c r="AG29" s="974"/>
      <c r="AH29" s="974"/>
      <c r="AI29" s="977"/>
    </row>
    <row r="30" spans="1:35" ht="15.75" thickBot="1">
      <c r="A30" s="993"/>
      <c r="B30" s="994"/>
      <c r="C30" s="994"/>
      <c r="D30" s="994"/>
      <c r="E30" s="994"/>
      <c r="F30" s="994"/>
      <c r="G30" s="994"/>
      <c r="H30" s="994"/>
      <c r="I30" s="994"/>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5"/>
    </row>
    <row r="31" spans="1:35" ht="1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row>
    <row r="32" spans="1:35" ht="15">
      <c r="A32" s="1039" t="s">
        <v>35</v>
      </c>
      <c r="B32" s="1039"/>
      <c r="C32" s="1039"/>
      <c r="D32" s="1039"/>
      <c r="E32" s="1039"/>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row>
    <row r="33" spans="1:35" ht="15">
      <c r="A33" s="1039" t="s">
        <v>108</v>
      </c>
      <c r="B33" s="1039"/>
      <c r="C33" s="1039"/>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row>
    <row r="34" spans="1:35" ht="42.75" customHeight="1">
      <c r="A34" s="923" t="s">
        <v>36</v>
      </c>
      <c r="B34" s="924"/>
      <c r="C34" s="924"/>
      <c r="D34" s="924"/>
      <c r="E34" s="924"/>
      <c r="F34" s="924"/>
      <c r="G34" s="925"/>
      <c r="H34" s="926" t="s">
        <v>292</v>
      </c>
      <c r="I34" s="927"/>
      <c r="J34" s="927"/>
      <c r="K34" s="927"/>
      <c r="L34" s="927"/>
      <c r="M34" s="927"/>
      <c r="N34" s="927"/>
      <c r="O34" s="927"/>
      <c r="P34" s="927"/>
      <c r="Q34" s="927"/>
      <c r="R34" s="927"/>
      <c r="S34" s="928"/>
      <c r="T34" s="1061" t="s">
        <v>71</v>
      </c>
      <c r="U34" s="1221"/>
      <c r="V34" s="1221"/>
      <c r="W34" s="1221"/>
      <c r="X34" s="1221"/>
      <c r="Y34" s="1221"/>
      <c r="Z34" s="1221"/>
      <c r="AA34" s="1221"/>
      <c r="AB34" s="1221"/>
      <c r="AC34" s="1221"/>
      <c r="AD34" s="1221"/>
      <c r="AE34" s="1221"/>
      <c r="AF34" s="1221"/>
      <c r="AG34" s="1221"/>
      <c r="AH34" s="1221"/>
      <c r="AI34" s="1221"/>
    </row>
    <row r="35" spans="1:35" ht="34.5" customHeight="1">
      <c r="A35" s="1034" t="s">
        <v>718</v>
      </c>
      <c r="B35" s="1034"/>
      <c r="C35" s="1034"/>
      <c r="D35" s="1034"/>
      <c r="E35" s="890" t="s">
        <v>719</v>
      </c>
      <c r="F35" s="890"/>
      <c r="G35" s="890"/>
      <c r="H35" s="890"/>
      <c r="I35" s="890"/>
      <c r="J35" s="890"/>
      <c r="K35" s="890"/>
      <c r="L35" s="890"/>
      <c r="M35" s="890"/>
      <c r="N35" s="891" t="s">
        <v>0</v>
      </c>
      <c r="O35" s="891"/>
      <c r="P35" s="891"/>
      <c r="Q35" s="891"/>
      <c r="R35" s="891"/>
      <c r="S35" s="891"/>
      <c r="T35" s="891"/>
      <c r="U35" s="891"/>
      <c r="V35" s="891"/>
      <c r="W35" s="891"/>
      <c r="X35" s="891"/>
      <c r="Y35" s="891"/>
      <c r="Z35" s="891"/>
      <c r="AA35" s="891"/>
      <c r="AB35" s="891"/>
      <c r="AC35" s="891"/>
      <c r="AD35" s="891"/>
      <c r="AE35" s="891"/>
      <c r="AF35" s="892" t="s">
        <v>1</v>
      </c>
      <c r="AG35" s="892"/>
      <c r="AH35" s="892"/>
      <c r="AI35" s="892"/>
    </row>
    <row r="36" spans="1:35" ht="45" customHeight="1">
      <c r="A36" s="893" t="s">
        <v>2</v>
      </c>
      <c r="B36" s="894" t="s">
        <v>3</v>
      </c>
      <c r="C36" s="894"/>
      <c r="D36" s="894"/>
      <c r="E36" s="894"/>
      <c r="F36" s="894"/>
      <c r="G36" s="894"/>
      <c r="H36" s="895" t="s">
        <v>4</v>
      </c>
      <c r="I36" s="896" t="s">
        <v>5</v>
      </c>
      <c r="J36" s="896" t="s">
        <v>6</v>
      </c>
      <c r="K36" s="897" t="s">
        <v>37</v>
      </c>
      <c r="L36" s="900" t="s">
        <v>7</v>
      </c>
      <c r="M36" s="900" t="s">
        <v>8</v>
      </c>
      <c r="N36" s="898" t="s">
        <v>9</v>
      </c>
      <c r="O36" s="898"/>
      <c r="P36" s="898" t="s">
        <v>10</v>
      </c>
      <c r="Q36" s="898"/>
      <c r="R36" s="898" t="s">
        <v>11</v>
      </c>
      <c r="S36" s="898"/>
      <c r="T36" s="898" t="s">
        <v>12</v>
      </c>
      <c r="U36" s="898"/>
      <c r="V36" s="898" t="s">
        <v>13</v>
      </c>
      <c r="W36" s="898"/>
      <c r="X36" s="898" t="s">
        <v>14</v>
      </c>
      <c r="Y36" s="898"/>
      <c r="Z36" s="898" t="s">
        <v>15</v>
      </c>
      <c r="AA36" s="898"/>
      <c r="AB36" s="898" t="s">
        <v>16</v>
      </c>
      <c r="AC36" s="898"/>
      <c r="AD36" s="898" t="s">
        <v>17</v>
      </c>
      <c r="AE36" s="898"/>
      <c r="AF36" s="899" t="s">
        <v>18</v>
      </c>
      <c r="AG36" s="901" t="s">
        <v>19</v>
      </c>
      <c r="AH36" s="902" t="s">
        <v>20</v>
      </c>
      <c r="AI36" s="901" t="s">
        <v>21</v>
      </c>
    </row>
    <row r="37" spans="1:35" ht="60.75" customHeight="1">
      <c r="A37" s="893"/>
      <c r="B37" s="894"/>
      <c r="C37" s="894"/>
      <c r="D37" s="894"/>
      <c r="E37" s="894"/>
      <c r="F37" s="894"/>
      <c r="G37" s="894"/>
      <c r="H37" s="895"/>
      <c r="I37" s="896" t="s">
        <v>5</v>
      </c>
      <c r="J37" s="896"/>
      <c r="K37" s="897"/>
      <c r="L37" s="900"/>
      <c r="M37" s="900"/>
      <c r="N37" s="2" t="s">
        <v>22</v>
      </c>
      <c r="O37" s="3" t="s">
        <v>23</v>
      </c>
      <c r="P37" s="2" t="s">
        <v>22</v>
      </c>
      <c r="Q37" s="3" t="s">
        <v>23</v>
      </c>
      <c r="R37" s="2" t="s">
        <v>22</v>
      </c>
      <c r="S37" s="3" t="s">
        <v>23</v>
      </c>
      <c r="T37" s="2" t="s">
        <v>22</v>
      </c>
      <c r="U37" s="3" t="s">
        <v>23</v>
      </c>
      <c r="V37" s="2" t="s">
        <v>22</v>
      </c>
      <c r="W37" s="3" t="s">
        <v>23</v>
      </c>
      <c r="X37" s="2" t="s">
        <v>22</v>
      </c>
      <c r="Y37" s="3" t="s">
        <v>23</v>
      </c>
      <c r="Z37" s="2" t="s">
        <v>22</v>
      </c>
      <c r="AA37" s="3" t="s">
        <v>24</v>
      </c>
      <c r="AB37" s="2" t="s">
        <v>22</v>
      </c>
      <c r="AC37" s="3" t="s">
        <v>24</v>
      </c>
      <c r="AD37" s="2" t="s">
        <v>22</v>
      </c>
      <c r="AE37" s="3" t="s">
        <v>24</v>
      </c>
      <c r="AF37" s="899"/>
      <c r="AG37" s="901"/>
      <c r="AH37" s="902"/>
      <c r="AI37" s="901"/>
    </row>
    <row r="38" spans="1:35" ht="111" customHeight="1">
      <c r="A38" s="220"/>
      <c r="B38" s="903" t="s">
        <v>720</v>
      </c>
      <c r="C38" s="903"/>
      <c r="D38" s="903"/>
      <c r="E38" s="903"/>
      <c r="F38" s="903"/>
      <c r="G38" s="903"/>
      <c r="H38" s="54" t="s">
        <v>721</v>
      </c>
      <c r="I38" s="54">
        <v>52</v>
      </c>
      <c r="J38" s="54">
        <v>104</v>
      </c>
      <c r="K38" s="55">
        <v>29</v>
      </c>
      <c r="L38" s="56">
        <v>12</v>
      </c>
      <c r="M38" s="56">
        <v>17</v>
      </c>
      <c r="N38" s="206">
        <v>0</v>
      </c>
      <c r="O38" s="206">
        <v>0</v>
      </c>
      <c r="P38" s="206">
        <v>0</v>
      </c>
      <c r="Q38" s="206">
        <v>0</v>
      </c>
      <c r="R38" s="206">
        <v>0</v>
      </c>
      <c r="S38" s="206">
        <v>0</v>
      </c>
      <c r="T38" s="206">
        <v>0</v>
      </c>
      <c r="U38" s="206">
        <v>0</v>
      </c>
      <c r="V38" s="206">
        <v>0</v>
      </c>
      <c r="W38" s="206">
        <v>0</v>
      </c>
      <c r="X38" s="206">
        <v>0</v>
      </c>
      <c r="Y38" s="206">
        <v>0</v>
      </c>
      <c r="Z38" s="206">
        <v>0</v>
      </c>
      <c r="AA38" s="206">
        <v>0</v>
      </c>
      <c r="AB38" s="206">
        <v>0</v>
      </c>
      <c r="AC38" s="206">
        <v>0</v>
      </c>
      <c r="AD38" s="206">
        <v>0</v>
      </c>
      <c r="AE38" s="206">
        <v>0</v>
      </c>
      <c r="AF38" s="58">
        <v>0</v>
      </c>
      <c r="AG38" s="58"/>
      <c r="AH38" s="58"/>
      <c r="AI38" s="59"/>
    </row>
    <row r="39" spans="1:35" ht="45">
      <c r="A39" s="60" t="s">
        <v>25</v>
      </c>
      <c r="B39" s="61" t="s">
        <v>26</v>
      </c>
      <c r="C39" s="61" t="s">
        <v>27</v>
      </c>
      <c r="D39" s="61" t="s">
        <v>28</v>
      </c>
      <c r="E39" s="62" t="s">
        <v>29</v>
      </c>
      <c r="F39" s="62" t="s">
        <v>30</v>
      </c>
      <c r="G39" s="63" t="s">
        <v>31</v>
      </c>
      <c r="H39" s="61" t="s">
        <v>32</v>
      </c>
      <c r="I39" s="64"/>
      <c r="J39" s="64"/>
      <c r="K39" s="64"/>
      <c r="L39" s="64"/>
      <c r="M39" s="64"/>
      <c r="N39" s="65">
        <v>0</v>
      </c>
      <c r="O39" s="66">
        <v>0</v>
      </c>
      <c r="P39" s="65">
        <v>0</v>
      </c>
      <c r="Q39" s="66">
        <v>0</v>
      </c>
      <c r="R39" s="65"/>
      <c r="S39" s="66"/>
      <c r="T39" s="65"/>
      <c r="U39" s="66"/>
      <c r="V39" s="65"/>
      <c r="W39" s="66"/>
      <c r="X39" s="65"/>
      <c r="Y39" s="66"/>
      <c r="Z39" s="65"/>
      <c r="AA39" s="66"/>
      <c r="AB39" s="65"/>
      <c r="AC39" s="66"/>
      <c r="AD39" s="67">
        <v>0</v>
      </c>
      <c r="AE39" s="66">
        <v>0</v>
      </c>
      <c r="AF39" s="68">
        <v>0</v>
      </c>
      <c r="AG39" s="4"/>
      <c r="AH39" s="4"/>
      <c r="AI39" s="69"/>
    </row>
    <row r="40" spans="1:35" ht="78" customHeight="1">
      <c r="A40" s="1037" t="s">
        <v>722</v>
      </c>
      <c r="B40" s="1037"/>
      <c r="C40" s="73" t="s">
        <v>723</v>
      </c>
      <c r="D40" s="358" t="s">
        <v>38</v>
      </c>
      <c r="E40" s="381">
        <v>0.5</v>
      </c>
      <c r="F40" s="382">
        <v>0.5</v>
      </c>
      <c r="G40" s="1036">
        <v>1</v>
      </c>
      <c r="H40" s="203" t="s">
        <v>724</v>
      </c>
      <c r="I40" s="203">
        <v>0</v>
      </c>
      <c r="J40" s="203">
        <v>1</v>
      </c>
      <c r="K40" s="203">
        <v>1</v>
      </c>
      <c r="L40" s="383">
        <v>0.5</v>
      </c>
      <c r="M40" s="384">
        <v>0.5</v>
      </c>
      <c r="N40" s="88"/>
      <c r="O40" s="88"/>
      <c r="P40" s="88"/>
      <c r="Q40" s="88"/>
      <c r="R40" s="88"/>
      <c r="S40" s="88"/>
      <c r="T40" s="88"/>
      <c r="U40" s="88"/>
      <c r="V40" s="88"/>
      <c r="W40" s="88"/>
      <c r="X40" s="88"/>
      <c r="Y40" s="88"/>
      <c r="Z40" s="88"/>
      <c r="AA40" s="88"/>
      <c r="AB40" s="88"/>
      <c r="AC40" s="88"/>
      <c r="AD40" s="88"/>
      <c r="AE40" s="88"/>
      <c r="AF40" s="88" t="s">
        <v>725</v>
      </c>
      <c r="AG40" s="918"/>
      <c r="AH40" s="918" t="s">
        <v>693</v>
      </c>
      <c r="AI40" s="1038" t="s">
        <v>386</v>
      </c>
    </row>
    <row r="41" spans="1:35" ht="89.25" customHeight="1">
      <c r="A41" s="1037"/>
      <c r="B41" s="1037"/>
      <c r="C41" s="73" t="s">
        <v>726</v>
      </c>
      <c r="D41" s="358"/>
      <c r="E41" s="381"/>
      <c r="F41" s="382"/>
      <c r="G41" s="1036"/>
      <c r="H41" s="203"/>
      <c r="I41" s="203"/>
      <c r="J41" s="203"/>
      <c r="K41" s="203"/>
      <c r="L41" s="254"/>
      <c r="M41" s="211"/>
      <c r="N41" s="88"/>
      <c r="O41" s="88"/>
      <c r="P41" s="88"/>
      <c r="Q41" s="88"/>
      <c r="R41" s="88"/>
      <c r="S41" s="88"/>
      <c r="T41" s="88"/>
      <c r="U41" s="88"/>
      <c r="V41" s="88"/>
      <c r="W41" s="88"/>
      <c r="X41" s="88"/>
      <c r="Y41" s="88"/>
      <c r="Z41" s="88"/>
      <c r="AA41" s="88"/>
      <c r="AB41" s="88"/>
      <c r="AC41" s="88"/>
      <c r="AD41" s="88"/>
      <c r="AE41" s="88"/>
      <c r="AF41" s="88"/>
      <c r="AG41" s="918"/>
      <c r="AH41" s="918"/>
      <c r="AI41" s="1038"/>
    </row>
    <row r="42" spans="1:35" ht="40.5" customHeight="1">
      <c r="A42" s="1037"/>
      <c r="B42" s="1037"/>
      <c r="C42" s="73" t="s">
        <v>727</v>
      </c>
      <c r="D42" s="358"/>
      <c r="E42" s="381"/>
      <c r="F42" s="382"/>
      <c r="G42" s="1036"/>
      <c r="H42" s="203"/>
      <c r="I42" s="203"/>
      <c r="J42" s="203"/>
      <c r="K42" s="203"/>
      <c r="L42" s="254"/>
      <c r="M42" s="211"/>
      <c r="N42" s="88"/>
      <c r="O42" s="88"/>
      <c r="P42" s="88"/>
      <c r="Q42" s="88"/>
      <c r="R42" s="88"/>
      <c r="S42" s="88"/>
      <c r="T42" s="88"/>
      <c r="U42" s="88"/>
      <c r="V42" s="88"/>
      <c r="W42" s="88"/>
      <c r="X42" s="88"/>
      <c r="Y42" s="88"/>
      <c r="Z42" s="88"/>
      <c r="AA42" s="88"/>
      <c r="AB42" s="88"/>
      <c r="AC42" s="88"/>
      <c r="AD42" s="88"/>
      <c r="AE42" s="88"/>
      <c r="AF42" s="88"/>
      <c r="AG42" s="918"/>
      <c r="AH42" s="918"/>
      <c r="AI42" s="1038"/>
    </row>
    <row r="43" spans="1:35" ht="1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row>
    <row r="44" spans="1:35" ht="1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row>
    <row r="45" spans="1:35" ht="15">
      <c r="A45" s="1039" t="s">
        <v>35</v>
      </c>
      <c r="B45" s="1039"/>
      <c r="C45" s="1039"/>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row>
    <row r="46" spans="1:35" ht="15">
      <c r="A46" s="1039" t="s">
        <v>74</v>
      </c>
      <c r="B46" s="1039"/>
      <c r="C46" s="1039"/>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row>
    <row r="47" spans="1:35" ht="48" customHeight="1">
      <c r="A47" s="886" t="s">
        <v>36</v>
      </c>
      <c r="B47" s="886"/>
      <c r="C47" s="886"/>
      <c r="D47" s="886"/>
      <c r="E47" s="886"/>
      <c r="F47" s="886"/>
      <c r="G47" s="886"/>
      <c r="H47" s="887" t="s">
        <v>728</v>
      </c>
      <c r="I47" s="887"/>
      <c r="J47" s="887"/>
      <c r="K47" s="887"/>
      <c r="L47" s="887"/>
      <c r="M47" s="887"/>
      <c r="N47" s="887"/>
      <c r="O47" s="887"/>
      <c r="P47" s="887"/>
      <c r="Q47" s="887"/>
      <c r="R47" s="887"/>
      <c r="S47" s="887"/>
      <c r="T47" s="887" t="s">
        <v>71</v>
      </c>
      <c r="U47" s="888"/>
      <c r="V47" s="888"/>
      <c r="W47" s="888"/>
      <c r="X47" s="888"/>
      <c r="Y47" s="888"/>
      <c r="Z47" s="888"/>
      <c r="AA47" s="888"/>
      <c r="AB47" s="888"/>
      <c r="AC47" s="888"/>
      <c r="AD47" s="888"/>
      <c r="AE47" s="888"/>
      <c r="AF47" s="888"/>
      <c r="AG47" s="888"/>
      <c r="AH47" s="888"/>
      <c r="AI47" s="888"/>
    </row>
    <row r="48" spans="1:35" ht="41.25" customHeight="1">
      <c r="A48" s="1034" t="s">
        <v>729</v>
      </c>
      <c r="B48" s="1034"/>
      <c r="C48" s="1034"/>
      <c r="D48" s="1034"/>
      <c r="E48" s="890" t="s">
        <v>730</v>
      </c>
      <c r="F48" s="890"/>
      <c r="G48" s="890"/>
      <c r="H48" s="890"/>
      <c r="I48" s="890"/>
      <c r="J48" s="890"/>
      <c r="K48" s="890"/>
      <c r="L48" s="890"/>
      <c r="M48" s="890"/>
      <c r="N48" s="891" t="s">
        <v>0</v>
      </c>
      <c r="O48" s="891"/>
      <c r="P48" s="891"/>
      <c r="Q48" s="891"/>
      <c r="R48" s="891"/>
      <c r="S48" s="891"/>
      <c r="T48" s="891"/>
      <c r="U48" s="891"/>
      <c r="V48" s="891"/>
      <c r="W48" s="891"/>
      <c r="X48" s="891"/>
      <c r="Y48" s="891"/>
      <c r="Z48" s="891"/>
      <c r="AA48" s="891"/>
      <c r="AB48" s="891"/>
      <c r="AC48" s="891"/>
      <c r="AD48" s="891"/>
      <c r="AE48" s="891"/>
      <c r="AF48" s="892" t="s">
        <v>1</v>
      </c>
      <c r="AG48" s="892"/>
      <c r="AH48" s="892"/>
      <c r="AI48" s="892"/>
    </row>
    <row r="49" spans="1:35" ht="56.25" customHeight="1">
      <c r="A49" s="893" t="s">
        <v>2</v>
      </c>
      <c r="B49" s="894" t="s">
        <v>3</v>
      </c>
      <c r="C49" s="894"/>
      <c r="D49" s="894"/>
      <c r="E49" s="894"/>
      <c r="F49" s="894"/>
      <c r="G49" s="894"/>
      <c r="H49" s="895" t="s">
        <v>4</v>
      </c>
      <c r="I49" s="896" t="s">
        <v>5</v>
      </c>
      <c r="J49" s="896" t="s">
        <v>6</v>
      </c>
      <c r="K49" s="897" t="s">
        <v>37</v>
      </c>
      <c r="L49" s="900" t="s">
        <v>7</v>
      </c>
      <c r="M49" s="900" t="s">
        <v>8</v>
      </c>
      <c r="N49" s="898" t="s">
        <v>9</v>
      </c>
      <c r="O49" s="898"/>
      <c r="P49" s="898" t="s">
        <v>10</v>
      </c>
      <c r="Q49" s="898"/>
      <c r="R49" s="898" t="s">
        <v>11</v>
      </c>
      <c r="S49" s="898"/>
      <c r="T49" s="898" t="s">
        <v>12</v>
      </c>
      <c r="U49" s="898"/>
      <c r="V49" s="898" t="s">
        <v>13</v>
      </c>
      <c r="W49" s="898"/>
      <c r="X49" s="898" t="s">
        <v>14</v>
      </c>
      <c r="Y49" s="898"/>
      <c r="Z49" s="898" t="s">
        <v>15</v>
      </c>
      <c r="AA49" s="898"/>
      <c r="AB49" s="898" t="s">
        <v>16</v>
      </c>
      <c r="AC49" s="898"/>
      <c r="AD49" s="898" t="s">
        <v>17</v>
      </c>
      <c r="AE49" s="898"/>
      <c r="AF49" s="899" t="s">
        <v>18</v>
      </c>
      <c r="AG49" s="901" t="s">
        <v>19</v>
      </c>
      <c r="AH49" s="902" t="s">
        <v>20</v>
      </c>
      <c r="AI49" s="901" t="s">
        <v>21</v>
      </c>
    </row>
    <row r="50" spans="1:35" ht="52.5">
      <c r="A50" s="893"/>
      <c r="B50" s="894"/>
      <c r="C50" s="894"/>
      <c r="D50" s="894"/>
      <c r="E50" s="894"/>
      <c r="F50" s="894"/>
      <c r="G50" s="894"/>
      <c r="H50" s="895"/>
      <c r="I50" s="896" t="s">
        <v>5</v>
      </c>
      <c r="J50" s="896"/>
      <c r="K50" s="897"/>
      <c r="L50" s="900"/>
      <c r="M50" s="900"/>
      <c r="N50" s="2" t="s">
        <v>22</v>
      </c>
      <c r="O50" s="3" t="s">
        <v>23</v>
      </c>
      <c r="P50" s="2" t="s">
        <v>22</v>
      </c>
      <c r="Q50" s="3" t="s">
        <v>23</v>
      </c>
      <c r="R50" s="2" t="s">
        <v>22</v>
      </c>
      <c r="S50" s="3" t="s">
        <v>23</v>
      </c>
      <c r="T50" s="2" t="s">
        <v>22</v>
      </c>
      <c r="U50" s="3" t="s">
        <v>23</v>
      </c>
      <c r="V50" s="2" t="s">
        <v>22</v>
      </c>
      <c r="W50" s="3" t="s">
        <v>23</v>
      </c>
      <c r="X50" s="2" t="s">
        <v>22</v>
      </c>
      <c r="Y50" s="3" t="s">
        <v>23</v>
      </c>
      <c r="Z50" s="2" t="s">
        <v>22</v>
      </c>
      <c r="AA50" s="3" t="s">
        <v>24</v>
      </c>
      <c r="AB50" s="2" t="s">
        <v>22</v>
      </c>
      <c r="AC50" s="3" t="s">
        <v>24</v>
      </c>
      <c r="AD50" s="2" t="s">
        <v>22</v>
      </c>
      <c r="AE50" s="3" t="s">
        <v>24</v>
      </c>
      <c r="AF50" s="899"/>
      <c r="AG50" s="901"/>
      <c r="AH50" s="902"/>
      <c r="AI50" s="901"/>
    </row>
    <row r="51" spans="1:35" ht="15">
      <c r="A51" s="220"/>
      <c r="B51" s="903"/>
      <c r="C51" s="903"/>
      <c r="D51" s="903"/>
      <c r="E51" s="903"/>
      <c r="F51" s="903"/>
      <c r="G51" s="903"/>
      <c r="H51" s="54"/>
      <c r="I51" s="54"/>
      <c r="J51" s="54"/>
      <c r="K51" s="55"/>
      <c r="L51" s="56"/>
      <c r="M51" s="56"/>
      <c r="N51" s="206">
        <v>0</v>
      </c>
      <c r="O51" s="206">
        <v>0</v>
      </c>
      <c r="P51" s="206">
        <v>0</v>
      </c>
      <c r="Q51" s="206">
        <v>0</v>
      </c>
      <c r="R51" s="206">
        <v>0</v>
      </c>
      <c r="S51" s="206">
        <v>0</v>
      </c>
      <c r="T51" s="206">
        <v>0</v>
      </c>
      <c r="U51" s="206">
        <v>0</v>
      </c>
      <c r="V51" s="206">
        <v>0</v>
      </c>
      <c r="W51" s="206">
        <v>0</v>
      </c>
      <c r="X51" s="206">
        <v>0</v>
      </c>
      <c r="Y51" s="206">
        <v>0</v>
      </c>
      <c r="Z51" s="206">
        <v>0</v>
      </c>
      <c r="AA51" s="206">
        <v>0</v>
      </c>
      <c r="AB51" s="206">
        <v>0</v>
      </c>
      <c r="AC51" s="206">
        <v>0</v>
      </c>
      <c r="AD51" s="206">
        <v>0</v>
      </c>
      <c r="AE51" s="206">
        <v>0</v>
      </c>
      <c r="AF51" s="58">
        <v>0</v>
      </c>
      <c r="AG51" s="58"/>
      <c r="AH51" s="58"/>
      <c r="AI51" s="59"/>
    </row>
    <row r="52" spans="1:35" ht="33.75">
      <c r="A52" s="60" t="s">
        <v>25</v>
      </c>
      <c r="B52" s="61" t="s">
        <v>26</v>
      </c>
      <c r="C52" s="61" t="s">
        <v>27</v>
      </c>
      <c r="D52" s="61" t="s">
        <v>28</v>
      </c>
      <c r="E52" s="62" t="s">
        <v>29</v>
      </c>
      <c r="F52" s="62" t="s">
        <v>30</v>
      </c>
      <c r="G52" s="62" t="s">
        <v>31</v>
      </c>
      <c r="H52" s="61" t="s">
        <v>32</v>
      </c>
      <c r="I52" s="64"/>
      <c r="J52" s="64"/>
      <c r="K52" s="64"/>
      <c r="L52" s="64"/>
      <c r="M52" s="64"/>
      <c r="N52" s="65">
        <v>0</v>
      </c>
      <c r="O52" s="66">
        <v>0</v>
      </c>
      <c r="P52" s="65">
        <v>0</v>
      </c>
      <c r="Q52" s="66">
        <v>0</v>
      </c>
      <c r="R52" s="65"/>
      <c r="S52" s="66"/>
      <c r="T52" s="65"/>
      <c r="U52" s="66"/>
      <c r="V52" s="65"/>
      <c r="W52" s="66"/>
      <c r="X52" s="65"/>
      <c r="Y52" s="66"/>
      <c r="Z52" s="65"/>
      <c r="AA52" s="66"/>
      <c r="AB52" s="65"/>
      <c r="AC52" s="66"/>
      <c r="AD52" s="67">
        <v>0</v>
      </c>
      <c r="AE52" s="66">
        <v>0</v>
      </c>
      <c r="AF52" s="68">
        <v>0</v>
      </c>
      <c r="AG52" s="4"/>
      <c r="AH52" s="4"/>
      <c r="AI52" s="69"/>
    </row>
    <row r="53" spans="1:35" ht="60" customHeight="1">
      <c r="A53" s="1037" t="s">
        <v>731</v>
      </c>
      <c r="B53" s="1036"/>
      <c r="C53" s="73" t="s">
        <v>732</v>
      </c>
      <c r="D53" s="358" t="s">
        <v>38</v>
      </c>
      <c r="E53" s="381">
        <v>0.2</v>
      </c>
      <c r="F53" s="382">
        <v>0.1</v>
      </c>
      <c r="G53" s="1036">
        <v>1</v>
      </c>
      <c r="H53" s="211" t="s">
        <v>733</v>
      </c>
      <c r="I53" s="203">
        <v>0</v>
      </c>
      <c r="J53" s="203">
        <v>1</v>
      </c>
      <c r="K53" s="203">
        <v>1</v>
      </c>
      <c r="L53" s="254"/>
      <c r="M53" s="211"/>
      <c r="N53" s="203">
        <v>0</v>
      </c>
      <c r="O53" s="203">
        <v>0</v>
      </c>
      <c r="P53" s="371"/>
      <c r="Q53" s="371"/>
      <c r="R53" s="371"/>
      <c r="S53" s="371"/>
      <c r="T53" s="371"/>
      <c r="U53" s="371"/>
      <c r="V53" s="371"/>
      <c r="W53" s="371"/>
      <c r="X53" s="371"/>
      <c r="Y53" s="371"/>
      <c r="Z53" s="371"/>
      <c r="AA53" s="371"/>
      <c r="AB53" s="371"/>
      <c r="AC53" s="371"/>
      <c r="AD53" s="88"/>
      <c r="AE53" s="88"/>
      <c r="AF53" s="371"/>
      <c r="AG53" s="918"/>
      <c r="AH53" s="1038" t="s">
        <v>693</v>
      </c>
      <c r="AI53" s="1038" t="s">
        <v>734</v>
      </c>
    </row>
    <row r="54" spans="1:35" ht="64.5" customHeight="1">
      <c r="A54" s="1037"/>
      <c r="B54" s="1036"/>
      <c r="C54" s="73" t="s">
        <v>735</v>
      </c>
      <c r="D54" s="358"/>
      <c r="E54" s="381"/>
      <c r="F54" s="382"/>
      <c r="G54" s="1036"/>
      <c r="H54" s="211"/>
      <c r="I54" s="203"/>
      <c r="J54" s="203"/>
      <c r="K54" s="203"/>
      <c r="L54" s="254"/>
      <c r="M54" s="211"/>
      <c r="N54" s="203">
        <v>0</v>
      </c>
      <c r="O54" s="203">
        <v>0</v>
      </c>
      <c r="P54" s="371"/>
      <c r="Q54" s="371"/>
      <c r="R54" s="371"/>
      <c r="S54" s="371"/>
      <c r="T54" s="371"/>
      <c r="U54" s="371"/>
      <c r="V54" s="371"/>
      <c r="W54" s="371"/>
      <c r="X54" s="371"/>
      <c r="Y54" s="371"/>
      <c r="Z54" s="371"/>
      <c r="AA54" s="371"/>
      <c r="AB54" s="371"/>
      <c r="AC54" s="371"/>
      <c r="AD54" s="88"/>
      <c r="AE54" s="88"/>
      <c r="AF54" s="371"/>
      <c r="AG54" s="918"/>
      <c r="AH54" s="1038"/>
      <c r="AI54" s="1038"/>
    </row>
    <row r="55" spans="1:35" ht="15.75" thickBot="1">
      <c r="A55" s="360"/>
      <c r="B55" s="364"/>
      <c r="C55" s="361"/>
      <c r="D55" s="361"/>
      <c r="E55" s="385"/>
      <c r="F55" s="363"/>
      <c r="G55" s="364"/>
      <c r="H55" s="360"/>
      <c r="I55" s="364"/>
      <c r="J55" s="364"/>
      <c r="K55" s="364"/>
      <c r="L55" s="365"/>
      <c r="M55" s="360"/>
      <c r="N55" s="386"/>
      <c r="O55" s="387"/>
      <c r="P55" s="388"/>
      <c r="Q55" s="389"/>
      <c r="R55" s="389"/>
      <c r="S55" s="389"/>
      <c r="T55" s="389"/>
      <c r="U55" s="389"/>
      <c r="V55" s="389"/>
      <c r="W55" s="389"/>
      <c r="X55" s="389"/>
      <c r="Y55" s="389"/>
      <c r="Z55" s="389"/>
      <c r="AA55" s="389"/>
      <c r="AB55" s="389"/>
      <c r="AC55" s="389"/>
      <c r="AD55" s="366"/>
      <c r="AE55" s="366"/>
      <c r="AF55" s="390"/>
      <c r="AG55" s="367"/>
      <c r="AH55" s="365"/>
      <c r="AI55" s="365"/>
    </row>
    <row r="56" spans="1:35" ht="15">
      <c r="A56" s="880" t="s">
        <v>35</v>
      </c>
      <c r="B56" s="881"/>
      <c r="C56" s="881"/>
      <c r="D56" s="881"/>
      <c r="E56" s="881"/>
      <c r="F56" s="881"/>
      <c r="G56" s="881"/>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2"/>
    </row>
    <row r="57" spans="1:35" ht="15">
      <c r="A57" s="1039" t="s">
        <v>108</v>
      </c>
      <c r="B57" s="1039"/>
      <c r="C57" s="1039"/>
      <c r="D57" s="1039"/>
      <c r="E57" s="1039"/>
      <c r="F57" s="1039"/>
      <c r="G57" s="1039"/>
      <c r="H57" s="1039"/>
      <c r="I57" s="1039"/>
      <c r="J57" s="1039"/>
      <c r="K57" s="1039"/>
      <c r="L57" s="1039"/>
      <c r="M57" s="1039"/>
      <c r="N57" s="1039"/>
      <c r="O57" s="1039"/>
      <c r="P57" s="1039"/>
      <c r="Q57" s="1039"/>
      <c r="R57" s="1039"/>
      <c r="S57" s="1039"/>
      <c r="T57" s="1039"/>
      <c r="U57" s="1039"/>
      <c r="V57" s="1039"/>
      <c r="W57" s="1039"/>
      <c r="X57" s="1039"/>
      <c r="Y57" s="1039"/>
      <c r="Z57" s="1039"/>
      <c r="AA57" s="1039"/>
      <c r="AB57" s="1039"/>
      <c r="AC57" s="1039"/>
      <c r="AD57" s="1039"/>
      <c r="AE57" s="1039"/>
      <c r="AF57" s="1039"/>
      <c r="AG57" s="1039"/>
      <c r="AH57" s="1039"/>
      <c r="AI57" s="1039"/>
    </row>
    <row r="58" spans="1:35" ht="49.5" customHeight="1">
      <c r="A58" s="886" t="s">
        <v>36</v>
      </c>
      <c r="B58" s="886"/>
      <c r="C58" s="886"/>
      <c r="D58" s="886"/>
      <c r="E58" s="886"/>
      <c r="F58" s="886"/>
      <c r="G58" s="886"/>
      <c r="H58" s="887" t="s">
        <v>736</v>
      </c>
      <c r="I58" s="887"/>
      <c r="J58" s="887"/>
      <c r="K58" s="887"/>
      <c r="L58" s="887"/>
      <c r="M58" s="887"/>
      <c r="N58" s="887"/>
      <c r="O58" s="887"/>
      <c r="P58" s="887"/>
      <c r="Q58" s="887"/>
      <c r="R58" s="887"/>
      <c r="S58" s="887"/>
      <c r="T58" s="887" t="s">
        <v>71</v>
      </c>
      <c r="U58" s="888"/>
      <c r="V58" s="888"/>
      <c r="W58" s="888"/>
      <c r="X58" s="888"/>
      <c r="Y58" s="888"/>
      <c r="Z58" s="888"/>
      <c r="AA58" s="888"/>
      <c r="AB58" s="888"/>
      <c r="AC58" s="888"/>
      <c r="AD58" s="888"/>
      <c r="AE58" s="888"/>
      <c r="AF58" s="888"/>
      <c r="AG58" s="888"/>
      <c r="AH58" s="888"/>
      <c r="AI58" s="888"/>
    </row>
    <row r="59" spans="1:35" ht="41.25" customHeight="1">
      <c r="A59" s="1034" t="s">
        <v>737</v>
      </c>
      <c r="B59" s="1034"/>
      <c r="C59" s="1034"/>
      <c r="D59" s="1034"/>
      <c r="E59" s="890" t="s">
        <v>738</v>
      </c>
      <c r="F59" s="890"/>
      <c r="G59" s="890"/>
      <c r="H59" s="890"/>
      <c r="I59" s="890"/>
      <c r="J59" s="890"/>
      <c r="K59" s="890"/>
      <c r="L59" s="890"/>
      <c r="M59" s="890"/>
      <c r="N59" s="891" t="s">
        <v>0</v>
      </c>
      <c r="O59" s="891"/>
      <c r="P59" s="891"/>
      <c r="Q59" s="891"/>
      <c r="R59" s="891"/>
      <c r="S59" s="891"/>
      <c r="T59" s="891"/>
      <c r="U59" s="891"/>
      <c r="V59" s="891"/>
      <c r="W59" s="891"/>
      <c r="X59" s="891"/>
      <c r="Y59" s="891"/>
      <c r="Z59" s="891"/>
      <c r="AA59" s="891"/>
      <c r="AB59" s="891"/>
      <c r="AC59" s="891"/>
      <c r="AD59" s="891"/>
      <c r="AE59" s="891"/>
      <c r="AF59" s="892" t="s">
        <v>1</v>
      </c>
      <c r="AG59" s="892"/>
      <c r="AH59" s="892"/>
      <c r="AI59" s="892"/>
    </row>
    <row r="60" spans="1:35" ht="56.25" customHeight="1">
      <c r="A60" s="893" t="s">
        <v>2</v>
      </c>
      <c r="B60" s="894" t="s">
        <v>3</v>
      </c>
      <c r="C60" s="894"/>
      <c r="D60" s="894"/>
      <c r="E60" s="894"/>
      <c r="F60" s="894"/>
      <c r="G60" s="894"/>
      <c r="H60" s="895" t="s">
        <v>4</v>
      </c>
      <c r="I60" s="896" t="s">
        <v>5</v>
      </c>
      <c r="J60" s="896" t="s">
        <v>6</v>
      </c>
      <c r="K60" s="897" t="s">
        <v>37</v>
      </c>
      <c r="L60" s="900" t="s">
        <v>7</v>
      </c>
      <c r="M60" s="900" t="s">
        <v>8</v>
      </c>
      <c r="N60" s="898" t="s">
        <v>9</v>
      </c>
      <c r="O60" s="898"/>
      <c r="P60" s="898" t="s">
        <v>10</v>
      </c>
      <c r="Q60" s="898"/>
      <c r="R60" s="898" t="s">
        <v>11</v>
      </c>
      <c r="S60" s="898"/>
      <c r="T60" s="898" t="s">
        <v>12</v>
      </c>
      <c r="U60" s="898"/>
      <c r="V60" s="898" t="s">
        <v>13</v>
      </c>
      <c r="W60" s="898"/>
      <c r="X60" s="898" t="s">
        <v>14</v>
      </c>
      <c r="Y60" s="898"/>
      <c r="Z60" s="898" t="s">
        <v>15</v>
      </c>
      <c r="AA60" s="898"/>
      <c r="AB60" s="898" t="s">
        <v>16</v>
      </c>
      <c r="AC60" s="898"/>
      <c r="AD60" s="898" t="s">
        <v>17</v>
      </c>
      <c r="AE60" s="898"/>
      <c r="AF60" s="899" t="s">
        <v>18</v>
      </c>
      <c r="AG60" s="901" t="s">
        <v>19</v>
      </c>
      <c r="AH60" s="902" t="s">
        <v>20</v>
      </c>
      <c r="AI60" s="901" t="s">
        <v>21</v>
      </c>
    </row>
    <row r="61" spans="1:35" ht="52.5">
      <c r="A61" s="893"/>
      <c r="B61" s="894"/>
      <c r="C61" s="894"/>
      <c r="D61" s="894"/>
      <c r="E61" s="894"/>
      <c r="F61" s="894"/>
      <c r="G61" s="894"/>
      <c r="H61" s="895"/>
      <c r="I61" s="896" t="s">
        <v>5</v>
      </c>
      <c r="J61" s="896"/>
      <c r="K61" s="897"/>
      <c r="L61" s="900"/>
      <c r="M61" s="900"/>
      <c r="N61" s="2" t="s">
        <v>22</v>
      </c>
      <c r="O61" s="3" t="s">
        <v>23</v>
      </c>
      <c r="P61" s="2" t="s">
        <v>22</v>
      </c>
      <c r="Q61" s="3" t="s">
        <v>23</v>
      </c>
      <c r="R61" s="2" t="s">
        <v>22</v>
      </c>
      <c r="S61" s="3" t="s">
        <v>23</v>
      </c>
      <c r="T61" s="2" t="s">
        <v>22</v>
      </c>
      <c r="U61" s="3" t="s">
        <v>23</v>
      </c>
      <c r="V61" s="2" t="s">
        <v>22</v>
      </c>
      <c r="W61" s="3" t="s">
        <v>23</v>
      </c>
      <c r="X61" s="2" t="s">
        <v>22</v>
      </c>
      <c r="Y61" s="3" t="s">
        <v>23</v>
      </c>
      <c r="Z61" s="2" t="s">
        <v>22</v>
      </c>
      <c r="AA61" s="3" t="s">
        <v>24</v>
      </c>
      <c r="AB61" s="2" t="s">
        <v>22</v>
      </c>
      <c r="AC61" s="3" t="s">
        <v>24</v>
      </c>
      <c r="AD61" s="2" t="s">
        <v>22</v>
      </c>
      <c r="AE61" s="3" t="s">
        <v>24</v>
      </c>
      <c r="AF61" s="899"/>
      <c r="AG61" s="901"/>
      <c r="AH61" s="902"/>
      <c r="AI61" s="901"/>
    </row>
    <row r="62" spans="1:35" ht="15">
      <c r="A62" s="220"/>
      <c r="B62" s="903"/>
      <c r="C62" s="903"/>
      <c r="D62" s="903"/>
      <c r="E62" s="903"/>
      <c r="F62" s="903"/>
      <c r="G62" s="903"/>
      <c r="H62" s="54"/>
      <c r="I62" s="54"/>
      <c r="J62" s="54"/>
      <c r="K62" s="55"/>
      <c r="L62" s="56"/>
      <c r="M62" s="56"/>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58">
        <v>0</v>
      </c>
      <c r="AG62" s="58"/>
      <c r="AH62" s="58"/>
      <c r="AI62" s="59"/>
    </row>
    <row r="63" spans="1:35" ht="33.75">
      <c r="A63" s="60" t="s">
        <v>25</v>
      </c>
      <c r="B63" s="61" t="s">
        <v>26</v>
      </c>
      <c r="C63" s="61" t="s">
        <v>27</v>
      </c>
      <c r="D63" s="61" t="s">
        <v>28</v>
      </c>
      <c r="E63" s="62" t="s">
        <v>29</v>
      </c>
      <c r="F63" s="62" t="s">
        <v>30</v>
      </c>
      <c r="G63" s="62" t="s">
        <v>31</v>
      </c>
      <c r="H63" s="61" t="s">
        <v>32</v>
      </c>
      <c r="I63" s="64"/>
      <c r="J63" s="64"/>
      <c r="K63" s="64"/>
      <c r="L63" s="64"/>
      <c r="M63" s="64"/>
      <c r="N63" s="65">
        <v>0</v>
      </c>
      <c r="O63" s="66">
        <v>0</v>
      </c>
      <c r="P63" s="65">
        <v>0</v>
      </c>
      <c r="Q63" s="66">
        <v>0</v>
      </c>
      <c r="R63" s="65"/>
      <c r="S63" s="66"/>
      <c r="T63" s="65"/>
      <c r="U63" s="66"/>
      <c r="V63" s="65"/>
      <c r="W63" s="66"/>
      <c r="X63" s="65"/>
      <c r="Y63" s="66"/>
      <c r="Z63" s="65"/>
      <c r="AA63" s="66"/>
      <c r="AB63" s="65"/>
      <c r="AC63" s="66"/>
      <c r="AD63" s="67">
        <v>0</v>
      </c>
      <c r="AE63" s="66">
        <v>0</v>
      </c>
      <c r="AF63" s="68">
        <v>0</v>
      </c>
      <c r="AG63" s="4"/>
      <c r="AH63" s="4"/>
      <c r="AI63" s="69"/>
    </row>
    <row r="64" spans="1:35" ht="81" customHeight="1">
      <c r="A64" s="1195" t="s">
        <v>739</v>
      </c>
      <c r="B64" s="1195"/>
      <c r="C64" s="391" t="s">
        <v>740</v>
      </c>
      <c r="D64" s="1218" t="s">
        <v>38</v>
      </c>
      <c r="E64" s="1219">
        <v>0.5</v>
      </c>
      <c r="F64" s="1220">
        <v>0.5</v>
      </c>
      <c r="G64" s="1195">
        <v>1</v>
      </c>
      <c r="H64" s="392" t="s">
        <v>741</v>
      </c>
      <c r="I64" s="392">
        <v>1</v>
      </c>
      <c r="J64" s="392">
        <v>1</v>
      </c>
      <c r="K64" s="392">
        <v>1</v>
      </c>
      <c r="L64" s="393"/>
      <c r="M64" s="392"/>
      <c r="N64" s="371"/>
      <c r="O64" s="371"/>
      <c r="P64" s="371"/>
      <c r="Q64" s="371"/>
      <c r="R64" s="371"/>
      <c r="S64" s="371"/>
      <c r="T64" s="371"/>
      <c r="U64" s="371"/>
      <c r="V64" s="371"/>
      <c r="W64" s="371"/>
      <c r="X64" s="371"/>
      <c r="Y64" s="371"/>
      <c r="Z64" s="371"/>
      <c r="AA64" s="371"/>
      <c r="AB64" s="371"/>
      <c r="AC64" s="371"/>
      <c r="AD64" s="394"/>
      <c r="AE64" s="394">
        <v>13724287</v>
      </c>
      <c r="AF64" s="1215"/>
      <c r="AG64" s="1217"/>
      <c r="AH64" s="1214" t="s">
        <v>693</v>
      </c>
      <c r="AI64" s="1214" t="s">
        <v>734</v>
      </c>
    </row>
    <row r="65" spans="1:35" ht="64.5" customHeight="1">
      <c r="A65" s="1195"/>
      <c r="B65" s="1195"/>
      <c r="C65" s="391" t="s">
        <v>742</v>
      </c>
      <c r="D65" s="1218"/>
      <c r="E65" s="1219"/>
      <c r="F65" s="1220"/>
      <c r="G65" s="1195"/>
      <c r="H65" s="392"/>
      <c r="I65" s="392"/>
      <c r="J65" s="392"/>
      <c r="K65" s="392"/>
      <c r="L65" s="393"/>
      <c r="M65" s="392"/>
      <c r="N65" s="371"/>
      <c r="O65" s="371"/>
      <c r="P65" s="371"/>
      <c r="Q65" s="371"/>
      <c r="R65" s="371"/>
      <c r="S65" s="371"/>
      <c r="T65" s="371"/>
      <c r="U65" s="371"/>
      <c r="V65" s="371"/>
      <c r="W65" s="371"/>
      <c r="X65" s="371"/>
      <c r="Y65" s="371"/>
      <c r="Z65" s="371"/>
      <c r="AA65" s="371"/>
      <c r="AB65" s="371"/>
      <c r="AC65" s="371"/>
      <c r="AD65" s="394"/>
      <c r="AE65" s="394"/>
      <c r="AF65" s="1215"/>
      <c r="AG65" s="1217"/>
      <c r="AH65" s="1214"/>
      <c r="AI65" s="1214"/>
    </row>
    <row r="66" spans="1:35" ht="81" customHeight="1">
      <c r="A66" s="1195" t="s">
        <v>743</v>
      </c>
      <c r="B66" s="1195"/>
      <c r="C66" s="391" t="s">
        <v>744</v>
      </c>
      <c r="D66" s="1218" t="s">
        <v>38</v>
      </c>
      <c r="E66" s="395"/>
      <c r="F66" s="396"/>
      <c r="G66" s="1195">
        <v>1</v>
      </c>
      <c r="H66" s="1195" t="s">
        <v>745</v>
      </c>
      <c r="I66" s="1195">
        <v>1</v>
      </c>
      <c r="J66" s="1195">
        <v>1</v>
      </c>
      <c r="K66" s="1195">
        <v>1</v>
      </c>
      <c r="L66" s="1214"/>
      <c r="M66" s="1195"/>
      <c r="N66" s="1215"/>
      <c r="O66" s="1215"/>
      <c r="P66" s="1215"/>
      <c r="Q66" s="1215"/>
      <c r="R66" s="1215"/>
      <c r="S66" s="1215"/>
      <c r="T66" s="1215"/>
      <c r="U66" s="1215"/>
      <c r="V66" s="1215"/>
      <c r="W66" s="1215"/>
      <c r="X66" s="1215"/>
      <c r="Y66" s="1215"/>
      <c r="Z66" s="1215"/>
      <c r="AA66" s="1215"/>
      <c r="AB66" s="1215"/>
      <c r="AC66" s="1215"/>
      <c r="AD66" s="1216"/>
      <c r="AE66" s="1216">
        <v>5000000</v>
      </c>
      <c r="AF66" s="1215"/>
      <c r="AG66" s="1217"/>
      <c r="AH66" s="1214" t="s">
        <v>693</v>
      </c>
      <c r="AI66" s="1214" t="s">
        <v>734</v>
      </c>
    </row>
    <row r="67" spans="1:35" ht="64.5" customHeight="1">
      <c r="A67" s="1195"/>
      <c r="B67" s="1195"/>
      <c r="C67" s="391" t="s">
        <v>746</v>
      </c>
      <c r="D67" s="1218"/>
      <c r="E67" s="395"/>
      <c r="F67" s="396"/>
      <c r="G67" s="1195"/>
      <c r="H67" s="1195"/>
      <c r="I67" s="1195"/>
      <c r="J67" s="1195"/>
      <c r="K67" s="1195"/>
      <c r="L67" s="1214"/>
      <c r="M67" s="1195"/>
      <c r="N67" s="1215"/>
      <c r="O67" s="1215"/>
      <c r="P67" s="1215"/>
      <c r="Q67" s="1215"/>
      <c r="R67" s="1215"/>
      <c r="S67" s="1215"/>
      <c r="T67" s="1215"/>
      <c r="U67" s="1215"/>
      <c r="V67" s="1215"/>
      <c r="W67" s="1215"/>
      <c r="X67" s="1215"/>
      <c r="Y67" s="1215"/>
      <c r="Z67" s="1215"/>
      <c r="AA67" s="1215"/>
      <c r="AB67" s="1215"/>
      <c r="AC67" s="1215"/>
      <c r="AD67" s="1216"/>
      <c r="AE67" s="1216"/>
      <c r="AF67" s="1215"/>
      <c r="AG67" s="1217"/>
      <c r="AH67" s="1214"/>
      <c r="AI67" s="1214"/>
    </row>
  </sheetData>
  <sheetProtection/>
  <mergeCells count="228">
    <mergeCell ref="A1:AI1"/>
    <mergeCell ref="A3:AI3"/>
    <mergeCell ref="A4:G4"/>
    <mergeCell ref="H4:S4"/>
    <mergeCell ref="T4:AI4"/>
    <mergeCell ref="A5:D5"/>
    <mergeCell ref="E5:M5"/>
    <mergeCell ref="N5:AE5"/>
    <mergeCell ref="AF5:AI5"/>
    <mergeCell ref="A6:A7"/>
    <mergeCell ref="B6:G7"/>
    <mergeCell ref="H6:H7"/>
    <mergeCell ref="I6:I7"/>
    <mergeCell ref="J6:J7"/>
    <mergeCell ref="K6:K7"/>
    <mergeCell ref="L6:L7"/>
    <mergeCell ref="M6:M7"/>
    <mergeCell ref="N6:O6"/>
    <mergeCell ref="P6:Q6"/>
    <mergeCell ref="R6:S6"/>
    <mergeCell ref="T6:U6"/>
    <mergeCell ref="V6:W6"/>
    <mergeCell ref="X6:Y6"/>
    <mergeCell ref="Z6:AA6"/>
    <mergeCell ref="AB6:AC6"/>
    <mergeCell ref="AD6:AE6"/>
    <mergeCell ref="AF6:AF7"/>
    <mergeCell ref="AG6:AG7"/>
    <mergeCell ref="AH6:AH7"/>
    <mergeCell ref="AI6:AI7"/>
    <mergeCell ref="B8:G8"/>
    <mergeCell ref="A10:A12"/>
    <mergeCell ref="B10:B12"/>
    <mergeCell ref="G10:G12"/>
    <mergeCell ref="AG10:AG12"/>
    <mergeCell ref="AH10:AH12"/>
    <mergeCell ref="AI10:AI12"/>
    <mergeCell ref="A15:AI15"/>
    <mergeCell ref="A16:AI16"/>
    <mergeCell ref="A17:G17"/>
    <mergeCell ref="H17:S17"/>
    <mergeCell ref="T17:AI17"/>
    <mergeCell ref="A18:D18"/>
    <mergeCell ref="E18:M18"/>
    <mergeCell ref="N18:AE18"/>
    <mergeCell ref="AF18:AI18"/>
    <mergeCell ref="A19:A20"/>
    <mergeCell ref="B19:G20"/>
    <mergeCell ref="H19:H20"/>
    <mergeCell ref="I19:I20"/>
    <mergeCell ref="J19:J20"/>
    <mergeCell ref="K19:K20"/>
    <mergeCell ref="L19:L20"/>
    <mergeCell ref="M19:M20"/>
    <mergeCell ref="N19:O19"/>
    <mergeCell ref="P19:Q19"/>
    <mergeCell ref="R19:S19"/>
    <mergeCell ref="T19:U19"/>
    <mergeCell ref="V19:W19"/>
    <mergeCell ref="X19:Y19"/>
    <mergeCell ref="Z19:AA19"/>
    <mergeCell ref="AB19:AC19"/>
    <mergeCell ref="AD19:AE19"/>
    <mergeCell ref="AF19:AF20"/>
    <mergeCell ref="AG19:AG20"/>
    <mergeCell ref="AH19:AH20"/>
    <mergeCell ref="AI19:AI20"/>
    <mergeCell ref="B21:G21"/>
    <mergeCell ref="A24:A26"/>
    <mergeCell ref="B24:B26"/>
    <mergeCell ref="G24:G26"/>
    <mergeCell ref="AG24:AG26"/>
    <mergeCell ref="AH24:AH26"/>
    <mergeCell ref="AI24:AI26"/>
    <mergeCell ref="A27:A29"/>
    <mergeCell ref="B27:B29"/>
    <mergeCell ref="G27:G29"/>
    <mergeCell ref="AG27:AG29"/>
    <mergeCell ref="AH27:AH29"/>
    <mergeCell ref="AI27:AI29"/>
    <mergeCell ref="A30:AI30"/>
    <mergeCell ref="A32:AI32"/>
    <mergeCell ref="A33:AI33"/>
    <mergeCell ref="A34:G34"/>
    <mergeCell ref="H34:S34"/>
    <mergeCell ref="T34:AI34"/>
    <mergeCell ref="A35:D35"/>
    <mergeCell ref="E35:M35"/>
    <mergeCell ref="N35:AE35"/>
    <mergeCell ref="AF35:AI35"/>
    <mergeCell ref="A36:A37"/>
    <mergeCell ref="B36:G37"/>
    <mergeCell ref="H36:H37"/>
    <mergeCell ref="I36:I37"/>
    <mergeCell ref="J36:J37"/>
    <mergeCell ref="K36:K37"/>
    <mergeCell ref="L36:L37"/>
    <mergeCell ref="M36:M37"/>
    <mergeCell ref="N36:O36"/>
    <mergeCell ref="P36:Q36"/>
    <mergeCell ref="R36:S36"/>
    <mergeCell ref="T36:U36"/>
    <mergeCell ref="V36:W36"/>
    <mergeCell ref="X36:Y36"/>
    <mergeCell ref="Z36:AA36"/>
    <mergeCell ref="AB36:AC36"/>
    <mergeCell ref="AD36:AE36"/>
    <mergeCell ref="AF36:AF37"/>
    <mergeCell ref="AG36:AG37"/>
    <mergeCell ref="AH36:AH37"/>
    <mergeCell ref="AI36:AI37"/>
    <mergeCell ref="B38:G38"/>
    <mergeCell ref="A40:A42"/>
    <mergeCell ref="B40:B42"/>
    <mergeCell ref="G40:G42"/>
    <mergeCell ref="AG40:AG42"/>
    <mergeCell ref="AH40:AH42"/>
    <mergeCell ref="AI40:AI42"/>
    <mergeCell ref="A45:AI45"/>
    <mergeCell ref="A46:AI46"/>
    <mergeCell ref="A47:G47"/>
    <mergeCell ref="H47:S47"/>
    <mergeCell ref="T47:AI47"/>
    <mergeCell ref="A48:D48"/>
    <mergeCell ref="E48:M48"/>
    <mergeCell ref="N48:AE48"/>
    <mergeCell ref="AF48:AI48"/>
    <mergeCell ref="A49:A50"/>
    <mergeCell ref="B49:G50"/>
    <mergeCell ref="H49:H50"/>
    <mergeCell ref="I49:I50"/>
    <mergeCell ref="J49:J50"/>
    <mergeCell ref="K49:K50"/>
    <mergeCell ref="L49:L50"/>
    <mergeCell ref="M49:M50"/>
    <mergeCell ref="N49:O49"/>
    <mergeCell ref="P49:Q49"/>
    <mergeCell ref="R49:S49"/>
    <mergeCell ref="T49:U49"/>
    <mergeCell ref="V49:W49"/>
    <mergeCell ref="X49:Y49"/>
    <mergeCell ref="Z49:AA49"/>
    <mergeCell ref="AB49:AC49"/>
    <mergeCell ref="AD49:AE49"/>
    <mergeCell ref="AF49:AF50"/>
    <mergeCell ref="AG49:AG50"/>
    <mergeCell ref="AH49:AH50"/>
    <mergeCell ref="AI49:AI50"/>
    <mergeCell ref="B51:G51"/>
    <mergeCell ref="A53:A54"/>
    <mergeCell ref="B53:B54"/>
    <mergeCell ref="G53:G54"/>
    <mergeCell ref="AG53:AG54"/>
    <mergeCell ref="AH53:AH54"/>
    <mergeCell ref="AI53:AI54"/>
    <mergeCell ref="A56:AI56"/>
    <mergeCell ref="A57:AI57"/>
    <mergeCell ref="A58:G58"/>
    <mergeCell ref="H58:S58"/>
    <mergeCell ref="T58:AI58"/>
    <mergeCell ref="A59:D59"/>
    <mergeCell ref="E59:M59"/>
    <mergeCell ref="N59:AE59"/>
    <mergeCell ref="AF59:AI59"/>
    <mergeCell ref="A60:A61"/>
    <mergeCell ref="B60:G61"/>
    <mergeCell ref="H60:H61"/>
    <mergeCell ref="I60:I61"/>
    <mergeCell ref="J60:J61"/>
    <mergeCell ref="K60:K61"/>
    <mergeCell ref="L60:L61"/>
    <mergeCell ref="M60:M61"/>
    <mergeCell ref="N60:O60"/>
    <mergeCell ref="P60:Q60"/>
    <mergeCell ref="R60:S60"/>
    <mergeCell ref="T60:U60"/>
    <mergeCell ref="V60:W60"/>
    <mergeCell ref="X60:Y60"/>
    <mergeCell ref="Z60:AA60"/>
    <mergeCell ref="AB60:AC60"/>
    <mergeCell ref="AD60:AE60"/>
    <mergeCell ref="AF60:AF61"/>
    <mergeCell ref="AG60:AG61"/>
    <mergeCell ref="AH60:AH61"/>
    <mergeCell ref="AI60:AI61"/>
    <mergeCell ref="B62:G62"/>
    <mergeCell ref="A64:A65"/>
    <mergeCell ref="B64:B65"/>
    <mergeCell ref="D64:D65"/>
    <mergeCell ref="E64:E65"/>
    <mergeCell ref="F64:F65"/>
    <mergeCell ref="G64:G65"/>
    <mergeCell ref="AF64:AF65"/>
    <mergeCell ref="AG64:AG65"/>
    <mergeCell ref="AH64:AH65"/>
    <mergeCell ref="AI64:AI65"/>
    <mergeCell ref="A66:A67"/>
    <mergeCell ref="B66:B67"/>
    <mergeCell ref="D66:D67"/>
    <mergeCell ref="G66:G67"/>
    <mergeCell ref="H66:H67"/>
    <mergeCell ref="I66:I67"/>
    <mergeCell ref="J66:J67"/>
    <mergeCell ref="K66:K67"/>
    <mergeCell ref="L66:L67"/>
    <mergeCell ref="M66:M67"/>
    <mergeCell ref="N66:N67"/>
    <mergeCell ref="O66:O67"/>
    <mergeCell ref="P66:P67"/>
    <mergeCell ref="Q66:Q67"/>
    <mergeCell ref="R66:R67"/>
    <mergeCell ref="S66:S67"/>
    <mergeCell ref="T66:T67"/>
    <mergeCell ref="U66:U67"/>
    <mergeCell ref="V66:V67"/>
    <mergeCell ref="W66:W67"/>
    <mergeCell ref="X66:X67"/>
    <mergeCell ref="Y66:Y67"/>
    <mergeCell ref="Z66:Z67"/>
    <mergeCell ref="AA66:AA67"/>
    <mergeCell ref="AH66:AH67"/>
    <mergeCell ref="AI66:AI67"/>
    <mergeCell ref="AB66:AB67"/>
    <mergeCell ref="AC66:AC67"/>
    <mergeCell ref="AD66:AD67"/>
    <mergeCell ref="AE66:AE67"/>
    <mergeCell ref="AF66:AF67"/>
    <mergeCell ref="AG66:AG6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W347"/>
  <sheetViews>
    <sheetView zoomScalePageLayoutView="0" workbookViewId="0" topLeftCell="A1">
      <selection activeCell="B5" sqref="B5:G6"/>
    </sheetView>
  </sheetViews>
  <sheetFormatPr defaultColWidth="11.421875" defaultRowHeight="15"/>
  <cols>
    <col min="1" max="1" width="19.57421875" style="0" customWidth="1"/>
    <col min="2" max="2" width="13.421875" style="0" customWidth="1"/>
    <col min="3" max="3" width="15.28125" style="0" customWidth="1"/>
    <col min="4" max="4" width="12.140625" style="0" customWidth="1"/>
    <col min="7" max="7" width="12.57421875" style="0" customWidth="1"/>
    <col min="8" max="8" width="14.140625" style="0"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0" width="3.00390625" style="0" customWidth="1"/>
    <col min="31" max="31" width="3.42187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108</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30.75" customHeight="1">
      <c r="A3" s="923" t="s">
        <v>36</v>
      </c>
      <c r="B3" s="924"/>
      <c r="C3" s="924"/>
      <c r="D3" s="924"/>
      <c r="E3" s="924"/>
      <c r="F3" s="924"/>
      <c r="G3" s="925"/>
      <c r="H3" s="926" t="s">
        <v>670</v>
      </c>
      <c r="I3" s="927"/>
      <c r="J3" s="927"/>
      <c r="K3" s="927"/>
      <c r="L3" s="927"/>
      <c r="M3" s="927"/>
      <c r="N3" s="927"/>
      <c r="O3" s="927"/>
      <c r="P3" s="927"/>
      <c r="Q3" s="927"/>
      <c r="R3" s="927"/>
      <c r="S3" s="928"/>
      <c r="T3" s="926" t="s">
        <v>71</v>
      </c>
      <c r="U3" s="929"/>
      <c r="V3" s="929"/>
      <c r="W3" s="929"/>
      <c r="X3" s="929"/>
      <c r="Y3" s="929"/>
      <c r="Z3" s="929"/>
      <c r="AA3" s="929"/>
      <c r="AB3" s="929"/>
      <c r="AC3" s="929"/>
      <c r="AD3" s="929"/>
      <c r="AE3" s="929"/>
      <c r="AF3" s="929"/>
      <c r="AG3" s="929"/>
      <c r="AH3" s="929"/>
      <c r="AI3" s="930"/>
    </row>
    <row r="4" spans="1:35" ht="65.25" customHeight="1" thickBot="1">
      <c r="A4" s="931" t="s">
        <v>828</v>
      </c>
      <c r="B4" s="932"/>
      <c r="C4" s="932"/>
      <c r="D4" s="932"/>
      <c r="E4" s="933" t="s">
        <v>829</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750</v>
      </c>
      <c r="AG4" s="940"/>
      <c r="AH4" s="940"/>
      <c r="AI4" s="941"/>
    </row>
    <row r="5" spans="1:35" ht="31.5" customHeight="1">
      <c r="A5" s="942" t="s">
        <v>2</v>
      </c>
      <c r="B5" s="944" t="s">
        <v>3</v>
      </c>
      <c r="C5" s="945"/>
      <c r="D5" s="945"/>
      <c r="E5" s="945"/>
      <c r="F5" s="945"/>
      <c r="G5" s="945"/>
      <c r="H5" s="948" t="s">
        <v>4</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75"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71.25" customHeight="1" thickBot="1">
      <c r="A7" s="104" t="s">
        <v>830</v>
      </c>
      <c r="B7" s="964" t="s">
        <v>1257</v>
      </c>
      <c r="C7" s="965"/>
      <c r="D7" s="965"/>
      <c r="E7" s="965"/>
      <c r="F7" s="965"/>
      <c r="G7" s="966"/>
      <c r="H7" s="105" t="s">
        <v>1258</v>
      </c>
      <c r="I7" s="105">
        <v>2</v>
      </c>
      <c r="J7" s="105">
        <v>2</v>
      </c>
      <c r="K7" s="106">
        <v>2</v>
      </c>
      <c r="L7" s="107">
        <v>2</v>
      </c>
      <c r="M7" s="108">
        <v>2</v>
      </c>
      <c r="N7" s="109">
        <v>20731388</v>
      </c>
      <c r="O7" s="110">
        <v>8447737</v>
      </c>
      <c r="P7" s="109">
        <v>52119524</v>
      </c>
      <c r="Q7" s="109">
        <v>26142263</v>
      </c>
      <c r="R7" s="110"/>
      <c r="S7" s="110"/>
      <c r="T7" s="110"/>
      <c r="U7" s="110"/>
      <c r="V7" s="110"/>
      <c r="W7" s="110"/>
      <c r="X7" s="110"/>
      <c r="Y7" s="110"/>
      <c r="Z7" s="110"/>
      <c r="AA7" s="110"/>
      <c r="AB7" s="110"/>
      <c r="AC7" s="110"/>
      <c r="AD7" s="110">
        <f>+N7+P7</f>
        <v>72850912</v>
      </c>
      <c r="AE7" s="112">
        <f>+O7+Q7</f>
        <v>34590000</v>
      </c>
      <c r="AF7" s="692" t="s">
        <v>1259</v>
      </c>
      <c r="AG7" s="114"/>
      <c r="AH7" s="693" t="s">
        <v>840</v>
      </c>
      <c r="AI7" s="694" t="s">
        <v>835</v>
      </c>
    </row>
    <row r="8" spans="1:35" ht="15.75" thickBot="1">
      <c r="A8" s="1011"/>
      <c r="B8" s="1012"/>
      <c r="C8" s="1012"/>
      <c r="D8" s="1012"/>
      <c r="E8" s="1012"/>
      <c r="F8" s="1012"/>
      <c r="G8" s="1012"/>
      <c r="H8" s="1012"/>
      <c r="I8" s="1012"/>
      <c r="J8" s="1012"/>
      <c r="K8" s="1012"/>
      <c r="L8" s="1012"/>
      <c r="M8" s="1012"/>
      <c r="N8" s="1013"/>
      <c r="O8" s="1013"/>
      <c r="P8" s="1013"/>
      <c r="Q8" s="1013"/>
      <c r="R8" s="1013"/>
      <c r="S8" s="1013"/>
      <c r="T8" s="1013"/>
      <c r="U8" s="1013"/>
      <c r="V8" s="1013"/>
      <c r="W8" s="1013"/>
      <c r="X8" s="1013"/>
      <c r="Y8" s="1013"/>
      <c r="Z8" s="1013"/>
      <c r="AA8" s="1013"/>
      <c r="AB8" s="1013"/>
      <c r="AC8" s="1013"/>
      <c r="AD8" s="1013"/>
      <c r="AE8" s="1013"/>
      <c r="AF8" s="1013"/>
      <c r="AG8" s="1013"/>
      <c r="AH8" s="1013"/>
      <c r="AI8" s="1014"/>
    </row>
    <row r="9" spans="1:35" ht="33.75" customHeight="1" thickBot="1">
      <c r="A9" s="158" t="s">
        <v>25</v>
      </c>
      <c r="B9" s="159" t="s">
        <v>26</v>
      </c>
      <c r="C9" s="159" t="s">
        <v>27</v>
      </c>
      <c r="D9" s="159" t="s">
        <v>28</v>
      </c>
      <c r="E9" s="160" t="s">
        <v>29</v>
      </c>
      <c r="F9" s="160" t="s">
        <v>30</v>
      </c>
      <c r="G9" s="161" t="s">
        <v>31</v>
      </c>
      <c r="H9" s="159" t="s">
        <v>32</v>
      </c>
      <c r="I9" s="162"/>
      <c r="J9" s="162"/>
      <c r="K9" s="162"/>
      <c r="L9" s="162"/>
      <c r="M9" s="162"/>
      <c r="N9" s="116"/>
      <c r="O9" s="117"/>
      <c r="P9" s="118"/>
      <c r="Q9" s="117"/>
      <c r="R9" s="118"/>
      <c r="S9" s="117"/>
      <c r="T9" s="118"/>
      <c r="U9" s="117"/>
      <c r="V9" s="118"/>
      <c r="W9" s="117"/>
      <c r="X9" s="118"/>
      <c r="Y9" s="117"/>
      <c r="Z9" s="118"/>
      <c r="AA9" s="117"/>
      <c r="AB9" s="118"/>
      <c r="AC9" s="117"/>
      <c r="AD9" s="119">
        <v>0</v>
      </c>
      <c r="AE9" s="117">
        <v>0</v>
      </c>
      <c r="AF9" s="120">
        <v>0</v>
      </c>
      <c r="AG9" s="121"/>
      <c r="AH9" s="121"/>
      <c r="AI9" s="122"/>
    </row>
    <row r="10" spans="1:35" ht="153" customHeight="1" thickBot="1">
      <c r="A10" s="1283" t="s">
        <v>1260</v>
      </c>
      <c r="B10" s="1252">
        <v>825126099</v>
      </c>
      <c r="C10" s="695" t="s">
        <v>1261</v>
      </c>
      <c r="D10" s="696" t="s">
        <v>1262</v>
      </c>
      <c r="E10" s="681">
        <v>3</v>
      </c>
      <c r="F10" s="681">
        <v>0</v>
      </c>
      <c r="G10" s="681">
        <v>5</v>
      </c>
      <c r="H10" s="697" t="s">
        <v>1263</v>
      </c>
      <c r="I10" s="681">
        <v>0</v>
      </c>
      <c r="J10" s="681">
        <v>10</v>
      </c>
      <c r="K10" s="681">
        <v>5</v>
      </c>
      <c r="L10" s="681">
        <v>3</v>
      </c>
      <c r="M10" s="681">
        <v>0</v>
      </c>
      <c r="N10" s="681"/>
      <c r="O10" s="681"/>
      <c r="P10" s="698">
        <v>1000000</v>
      </c>
      <c r="Q10" s="698">
        <v>500000</v>
      </c>
      <c r="R10" s="681"/>
      <c r="S10" s="681"/>
      <c r="T10" s="681"/>
      <c r="U10" s="681"/>
      <c r="V10" s="681"/>
      <c r="W10" s="681"/>
      <c r="X10" s="681"/>
      <c r="Y10" s="681"/>
      <c r="Z10" s="681"/>
      <c r="AA10" s="681"/>
      <c r="AB10" s="681"/>
      <c r="AC10" s="681"/>
      <c r="AD10" s="698">
        <v>1000000</v>
      </c>
      <c r="AE10" s="698">
        <v>500000</v>
      </c>
      <c r="AF10" s="699" t="s">
        <v>1259</v>
      </c>
      <c r="AG10" s="700"/>
      <c r="AH10" s="701" t="s">
        <v>840</v>
      </c>
      <c r="AI10" s="702" t="s">
        <v>835</v>
      </c>
    </row>
    <row r="11" spans="1:35" ht="105" customHeight="1" thickBot="1">
      <c r="A11" s="1283"/>
      <c r="B11" s="1257"/>
      <c r="C11" s="703" t="s">
        <v>1264</v>
      </c>
      <c r="D11" s="697" t="s">
        <v>1265</v>
      </c>
      <c r="E11" s="681">
        <v>1</v>
      </c>
      <c r="F11" s="681">
        <v>0</v>
      </c>
      <c r="G11" s="681">
        <v>3</v>
      </c>
      <c r="H11" s="697" t="s">
        <v>1266</v>
      </c>
      <c r="I11" s="681">
        <v>0</v>
      </c>
      <c r="J11" s="681">
        <v>5</v>
      </c>
      <c r="K11" s="681">
        <v>3</v>
      </c>
      <c r="L11" s="681">
        <v>1</v>
      </c>
      <c r="M11" s="681">
        <v>0</v>
      </c>
      <c r="N11" s="681"/>
      <c r="O11" s="681"/>
      <c r="P11" s="698">
        <v>350000</v>
      </c>
      <c r="Q11" s="698">
        <v>100000</v>
      </c>
      <c r="R11" s="681"/>
      <c r="S11" s="681"/>
      <c r="T11" s="681"/>
      <c r="U11" s="681"/>
      <c r="V11" s="681"/>
      <c r="W11" s="681"/>
      <c r="X11" s="681"/>
      <c r="Y11" s="681"/>
      <c r="Z11" s="681"/>
      <c r="AA11" s="681"/>
      <c r="AB11" s="681"/>
      <c r="AC11" s="681"/>
      <c r="AD11" s="698">
        <v>350000</v>
      </c>
      <c r="AE11" s="698">
        <v>100000</v>
      </c>
      <c r="AF11" s="704" t="s">
        <v>1267</v>
      </c>
      <c r="AG11" s="681"/>
      <c r="AH11" s="705" t="s">
        <v>840</v>
      </c>
      <c r="AI11" s="706" t="s">
        <v>835</v>
      </c>
    </row>
    <row r="12" spans="1:35" ht="84.75" customHeight="1" thickBot="1">
      <c r="A12" s="1283"/>
      <c r="B12" s="1257"/>
      <c r="C12" s="695" t="s">
        <v>1268</v>
      </c>
      <c r="D12" s="695" t="s">
        <v>1269</v>
      </c>
      <c r="E12" s="681">
        <v>0</v>
      </c>
      <c r="F12" s="681">
        <v>0</v>
      </c>
      <c r="G12" s="681">
        <v>4</v>
      </c>
      <c r="H12" s="697" t="s">
        <v>1270</v>
      </c>
      <c r="I12" s="681">
        <v>0</v>
      </c>
      <c r="J12" s="681">
        <v>8</v>
      </c>
      <c r="K12" s="681">
        <v>4</v>
      </c>
      <c r="L12" s="681">
        <v>0</v>
      </c>
      <c r="M12" s="681">
        <v>0</v>
      </c>
      <c r="N12" s="681"/>
      <c r="O12" s="681"/>
      <c r="P12" s="698">
        <v>500000</v>
      </c>
      <c r="Q12" s="698">
        <v>0</v>
      </c>
      <c r="R12" s="681"/>
      <c r="S12" s="681"/>
      <c r="T12" s="681"/>
      <c r="U12" s="681"/>
      <c r="V12" s="681"/>
      <c r="W12" s="681"/>
      <c r="X12" s="681"/>
      <c r="Y12" s="681"/>
      <c r="Z12" s="681"/>
      <c r="AA12" s="681"/>
      <c r="AB12" s="681"/>
      <c r="AC12" s="681"/>
      <c r="AD12" s="698">
        <v>500000</v>
      </c>
      <c r="AE12" s="698">
        <v>0</v>
      </c>
      <c r="AF12" s="681"/>
      <c r="AG12" s="681"/>
      <c r="AH12" s="705" t="s">
        <v>840</v>
      </c>
      <c r="AI12" s="706" t="s">
        <v>835</v>
      </c>
    </row>
    <row r="13" spans="1:35" ht="187.5" customHeight="1" thickBot="1">
      <c r="A13" s="1283"/>
      <c r="B13" s="1257"/>
      <c r="C13" s="695" t="s">
        <v>1271</v>
      </c>
      <c r="D13" s="695" t="s">
        <v>1272</v>
      </c>
      <c r="E13" s="681">
        <v>6</v>
      </c>
      <c r="F13" s="681">
        <v>0</v>
      </c>
      <c r="G13" s="681">
        <v>6</v>
      </c>
      <c r="H13" s="697" t="s">
        <v>1273</v>
      </c>
      <c r="I13" s="681">
        <v>0</v>
      </c>
      <c r="J13" s="681">
        <v>10</v>
      </c>
      <c r="K13" s="681">
        <v>6</v>
      </c>
      <c r="L13" s="681">
        <v>6</v>
      </c>
      <c r="M13" s="681">
        <v>0</v>
      </c>
      <c r="N13" s="681"/>
      <c r="O13" s="681"/>
      <c r="P13" s="698">
        <v>600000</v>
      </c>
      <c r="Q13" s="698">
        <v>600000</v>
      </c>
      <c r="R13" s="681"/>
      <c r="S13" s="681"/>
      <c r="T13" s="681"/>
      <c r="U13" s="681"/>
      <c r="V13" s="681"/>
      <c r="W13" s="681"/>
      <c r="X13" s="681"/>
      <c r="Y13" s="681"/>
      <c r="Z13" s="681"/>
      <c r="AA13" s="681"/>
      <c r="AB13" s="681"/>
      <c r="AC13" s="681"/>
      <c r="AD13" s="698">
        <v>600000</v>
      </c>
      <c r="AE13" s="698">
        <v>600000</v>
      </c>
      <c r="AF13" s="697" t="s">
        <v>1274</v>
      </c>
      <c r="AG13" s="681"/>
      <c r="AH13" s="705" t="s">
        <v>840</v>
      </c>
      <c r="AI13" s="706" t="s">
        <v>835</v>
      </c>
    </row>
    <row r="14" spans="1:35" ht="157.5" thickBot="1">
      <c r="A14" s="1283"/>
      <c r="B14" s="1257"/>
      <c r="C14" s="695" t="s">
        <v>1275</v>
      </c>
      <c r="D14" s="695" t="s">
        <v>1276</v>
      </c>
      <c r="E14" s="681">
        <v>0</v>
      </c>
      <c r="F14" s="681">
        <v>0</v>
      </c>
      <c r="G14" s="681">
        <v>6</v>
      </c>
      <c r="H14" s="697" t="s">
        <v>1277</v>
      </c>
      <c r="I14" s="681">
        <v>0</v>
      </c>
      <c r="J14" s="681">
        <v>10</v>
      </c>
      <c r="K14" s="681">
        <v>6</v>
      </c>
      <c r="L14" s="681">
        <v>0</v>
      </c>
      <c r="M14" s="681">
        <v>0</v>
      </c>
      <c r="N14" s="681"/>
      <c r="O14" s="681"/>
      <c r="P14" s="698">
        <v>1440000</v>
      </c>
      <c r="Q14" s="698">
        <v>0</v>
      </c>
      <c r="R14" s="681"/>
      <c r="S14" s="681"/>
      <c r="T14" s="681"/>
      <c r="U14" s="681"/>
      <c r="V14" s="681"/>
      <c r="W14" s="681"/>
      <c r="X14" s="681"/>
      <c r="Y14" s="681"/>
      <c r="Z14" s="681"/>
      <c r="AA14" s="681"/>
      <c r="AB14" s="681"/>
      <c r="AC14" s="681"/>
      <c r="AD14" s="698">
        <v>1440000</v>
      </c>
      <c r="AE14" s="698">
        <v>0</v>
      </c>
      <c r="AF14" s="697">
        <v>0</v>
      </c>
      <c r="AG14" s="681"/>
      <c r="AH14" s="705" t="s">
        <v>840</v>
      </c>
      <c r="AI14" s="706" t="s">
        <v>835</v>
      </c>
    </row>
    <row r="15" spans="1:35" ht="145.5" customHeight="1" thickBot="1">
      <c r="A15" s="1283"/>
      <c r="B15" s="1257"/>
      <c r="C15" s="707" t="s">
        <v>1278</v>
      </c>
      <c r="D15" s="707" t="s">
        <v>1279</v>
      </c>
      <c r="E15" s="681">
        <v>1</v>
      </c>
      <c r="F15" s="681">
        <v>0</v>
      </c>
      <c r="G15" s="681">
        <v>2</v>
      </c>
      <c r="H15" s="697" t="s">
        <v>1280</v>
      </c>
      <c r="I15" s="681">
        <v>0</v>
      </c>
      <c r="J15" s="681">
        <v>6</v>
      </c>
      <c r="K15" s="681">
        <v>2</v>
      </c>
      <c r="L15" s="681">
        <v>1</v>
      </c>
      <c r="M15" s="681">
        <v>0</v>
      </c>
      <c r="N15" s="681"/>
      <c r="O15" s="681"/>
      <c r="P15" s="698">
        <v>600000</v>
      </c>
      <c r="Q15" s="698">
        <v>300000</v>
      </c>
      <c r="R15" s="681"/>
      <c r="S15" s="681"/>
      <c r="T15" s="681"/>
      <c r="U15" s="681"/>
      <c r="V15" s="681"/>
      <c r="W15" s="681"/>
      <c r="X15" s="681"/>
      <c r="Y15" s="681"/>
      <c r="Z15" s="681"/>
      <c r="AA15" s="681"/>
      <c r="AB15" s="681"/>
      <c r="AC15" s="681"/>
      <c r="AD15" s="698">
        <v>600000</v>
      </c>
      <c r="AE15" s="698">
        <v>300000</v>
      </c>
      <c r="AF15" s="697" t="s">
        <v>1281</v>
      </c>
      <c r="AG15" s="681"/>
      <c r="AH15" s="705" t="s">
        <v>840</v>
      </c>
      <c r="AI15" s="706" t="s">
        <v>835</v>
      </c>
    </row>
    <row r="16" spans="1:35" ht="190.5" thickBot="1">
      <c r="A16" s="1283"/>
      <c r="B16" s="1257"/>
      <c r="C16" s="703" t="s">
        <v>1282</v>
      </c>
      <c r="D16" s="703" t="s">
        <v>1283</v>
      </c>
      <c r="E16" s="681">
        <v>1</v>
      </c>
      <c r="F16" s="681">
        <v>30</v>
      </c>
      <c r="G16" s="681">
        <v>36</v>
      </c>
      <c r="H16" s="697" t="s">
        <v>1284</v>
      </c>
      <c r="I16" s="681">
        <v>0</v>
      </c>
      <c r="J16" s="681">
        <v>80</v>
      </c>
      <c r="K16" s="681">
        <v>36</v>
      </c>
      <c r="L16" s="681">
        <v>1</v>
      </c>
      <c r="M16" s="681">
        <v>30</v>
      </c>
      <c r="N16" s="698">
        <v>1050000</v>
      </c>
      <c r="O16" s="698">
        <v>1050000</v>
      </c>
      <c r="P16" s="698">
        <v>200000</v>
      </c>
      <c r="Q16" s="698">
        <v>50000</v>
      </c>
      <c r="R16" s="681"/>
      <c r="S16" s="681"/>
      <c r="T16" s="681"/>
      <c r="U16" s="681"/>
      <c r="V16" s="681"/>
      <c r="W16" s="681"/>
      <c r="X16" s="681"/>
      <c r="Y16" s="681"/>
      <c r="Z16" s="681"/>
      <c r="AA16" s="681"/>
      <c r="AB16" s="698"/>
      <c r="AC16" s="698"/>
      <c r="AD16" s="698">
        <v>1250000</v>
      </c>
      <c r="AE16" s="698">
        <v>1100000</v>
      </c>
      <c r="AF16" s="697" t="s">
        <v>1285</v>
      </c>
      <c r="AG16" s="681"/>
      <c r="AH16" s="705" t="s">
        <v>840</v>
      </c>
      <c r="AI16" s="706" t="s">
        <v>835</v>
      </c>
    </row>
    <row r="17" spans="1:35" ht="204" customHeight="1" thickBot="1">
      <c r="A17" s="1283"/>
      <c r="B17" s="1257"/>
      <c r="C17" s="707" t="s">
        <v>1286</v>
      </c>
      <c r="D17" s="707" t="s">
        <v>1287</v>
      </c>
      <c r="E17" s="681">
        <v>20</v>
      </c>
      <c r="F17" s="681">
        <v>30</v>
      </c>
      <c r="G17" s="681">
        <v>50</v>
      </c>
      <c r="H17" s="697" t="s">
        <v>1288</v>
      </c>
      <c r="I17" s="681">
        <v>0</v>
      </c>
      <c r="J17" s="681">
        <v>100</v>
      </c>
      <c r="K17" s="681">
        <v>50</v>
      </c>
      <c r="L17" s="681">
        <v>20</v>
      </c>
      <c r="M17" s="681">
        <v>30</v>
      </c>
      <c r="N17" s="698">
        <v>500000</v>
      </c>
      <c r="O17" s="698">
        <v>500000</v>
      </c>
      <c r="P17" s="698">
        <v>750000</v>
      </c>
      <c r="Q17" s="698">
        <v>750000</v>
      </c>
      <c r="R17" s="681"/>
      <c r="S17" s="681"/>
      <c r="T17" s="681"/>
      <c r="U17" s="681"/>
      <c r="V17" s="681"/>
      <c r="W17" s="681"/>
      <c r="X17" s="681"/>
      <c r="Y17" s="681"/>
      <c r="Z17" s="681"/>
      <c r="AA17" s="681"/>
      <c r="AB17" s="681"/>
      <c r="AC17" s="681"/>
      <c r="AD17" s="698">
        <v>1250000</v>
      </c>
      <c r="AE17" s="698">
        <v>1250000</v>
      </c>
      <c r="AF17" s="697" t="s">
        <v>1289</v>
      </c>
      <c r="AG17" s="681"/>
      <c r="AH17" s="701" t="s">
        <v>840</v>
      </c>
      <c r="AI17" s="702" t="s">
        <v>835</v>
      </c>
    </row>
    <row r="18" spans="1:35" ht="70.5" customHeight="1" thickBot="1">
      <c r="A18" s="1283"/>
      <c r="B18" s="1257"/>
      <c r="C18" s="707" t="s">
        <v>1290</v>
      </c>
      <c r="D18" s="707" t="s">
        <v>1291</v>
      </c>
      <c r="E18" s="681">
        <v>100</v>
      </c>
      <c r="F18" s="681">
        <v>0</v>
      </c>
      <c r="G18" s="681">
        <v>100</v>
      </c>
      <c r="H18" s="697" t="s">
        <v>1292</v>
      </c>
      <c r="I18" s="681">
        <v>0</v>
      </c>
      <c r="J18" s="681">
        <v>200</v>
      </c>
      <c r="K18" s="681">
        <v>100</v>
      </c>
      <c r="L18" s="681">
        <v>100</v>
      </c>
      <c r="M18" s="681">
        <v>0</v>
      </c>
      <c r="N18" s="698">
        <v>350000</v>
      </c>
      <c r="O18" s="698">
        <v>350000</v>
      </c>
      <c r="P18" s="681"/>
      <c r="Q18" s="681"/>
      <c r="R18" s="681"/>
      <c r="S18" s="681"/>
      <c r="T18" s="681"/>
      <c r="U18" s="681"/>
      <c r="V18" s="681"/>
      <c r="W18" s="681"/>
      <c r="X18" s="681"/>
      <c r="Y18" s="681"/>
      <c r="Z18" s="681"/>
      <c r="AA18" s="681"/>
      <c r="AB18" s="681"/>
      <c r="AC18" s="681"/>
      <c r="AD18" s="698">
        <v>350000</v>
      </c>
      <c r="AE18" s="698">
        <v>350000</v>
      </c>
      <c r="AF18" s="697" t="s">
        <v>1293</v>
      </c>
      <c r="AG18" s="681"/>
      <c r="AH18" s="701" t="s">
        <v>840</v>
      </c>
      <c r="AI18" s="702" t="s">
        <v>835</v>
      </c>
    </row>
    <row r="19" spans="1:35" ht="87" customHeight="1" thickBot="1">
      <c r="A19" s="1283"/>
      <c r="B19" s="1257"/>
      <c r="C19" s="708" t="s">
        <v>1294</v>
      </c>
      <c r="D19" s="708" t="s">
        <v>1295</v>
      </c>
      <c r="E19" s="681">
        <v>0</v>
      </c>
      <c r="F19" s="681">
        <v>6</v>
      </c>
      <c r="G19" s="681">
        <v>12</v>
      </c>
      <c r="H19" s="697" t="s">
        <v>1296</v>
      </c>
      <c r="I19" s="681">
        <v>0</v>
      </c>
      <c r="J19" s="681">
        <v>24</v>
      </c>
      <c r="K19" s="681">
        <v>12</v>
      </c>
      <c r="L19" s="681">
        <v>0</v>
      </c>
      <c r="M19" s="681">
        <v>6</v>
      </c>
      <c r="N19" s="698">
        <v>200000</v>
      </c>
      <c r="O19" s="698">
        <v>200000</v>
      </c>
      <c r="P19" s="681"/>
      <c r="Q19" s="681"/>
      <c r="R19" s="681"/>
      <c r="S19" s="681"/>
      <c r="T19" s="681"/>
      <c r="U19" s="681"/>
      <c r="V19" s="681"/>
      <c r="W19" s="681"/>
      <c r="X19" s="681"/>
      <c r="Y19" s="681"/>
      <c r="Z19" s="681"/>
      <c r="AA19" s="681"/>
      <c r="AB19" s="681"/>
      <c r="AC19" s="681"/>
      <c r="AD19" s="698">
        <v>200000</v>
      </c>
      <c r="AE19" s="698">
        <v>200000</v>
      </c>
      <c r="AF19" s="697" t="s">
        <v>1297</v>
      </c>
      <c r="AG19" s="681"/>
      <c r="AH19" s="701" t="s">
        <v>840</v>
      </c>
      <c r="AI19" s="702" t="s">
        <v>835</v>
      </c>
    </row>
    <row r="20" spans="1:35" ht="57" customHeight="1" thickBot="1">
      <c r="A20" s="1283"/>
      <c r="B20" s="1257"/>
      <c r="C20" s="708" t="s">
        <v>1298</v>
      </c>
      <c r="D20" s="709" t="s">
        <v>1295</v>
      </c>
      <c r="E20" s="681">
        <v>0</v>
      </c>
      <c r="F20" s="681">
        <v>6</v>
      </c>
      <c r="G20" s="681">
        <v>12</v>
      </c>
      <c r="H20" s="697" t="s">
        <v>1296</v>
      </c>
      <c r="I20" s="681">
        <v>0</v>
      </c>
      <c r="J20" s="681">
        <v>24</v>
      </c>
      <c r="K20" s="681">
        <v>12</v>
      </c>
      <c r="L20" s="681">
        <v>0</v>
      </c>
      <c r="M20" s="681">
        <v>6</v>
      </c>
      <c r="N20" s="698">
        <v>200000</v>
      </c>
      <c r="O20" s="698">
        <v>200000</v>
      </c>
      <c r="P20" s="681"/>
      <c r="Q20" s="681"/>
      <c r="R20" s="681"/>
      <c r="S20" s="681"/>
      <c r="T20" s="681"/>
      <c r="U20" s="681"/>
      <c r="V20" s="681"/>
      <c r="W20" s="681"/>
      <c r="X20" s="681"/>
      <c r="Y20" s="681"/>
      <c r="Z20" s="681"/>
      <c r="AA20" s="681"/>
      <c r="AB20" s="681"/>
      <c r="AC20" s="681"/>
      <c r="AD20" s="698">
        <v>200000</v>
      </c>
      <c r="AE20" s="698">
        <v>200000</v>
      </c>
      <c r="AF20" s="697" t="s">
        <v>1297</v>
      </c>
      <c r="AG20" s="681"/>
      <c r="AH20" s="701" t="s">
        <v>840</v>
      </c>
      <c r="AI20" s="702" t="s">
        <v>835</v>
      </c>
    </row>
    <row r="21" spans="1:35" ht="260.25" thickBot="1">
      <c r="A21" s="1283"/>
      <c r="B21" s="1257"/>
      <c r="C21" s="695" t="s">
        <v>1299</v>
      </c>
      <c r="D21" s="710" t="s">
        <v>1300</v>
      </c>
      <c r="E21" s="681">
        <v>5</v>
      </c>
      <c r="F21" s="681">
        <v>3</v>
      </c>
      <c r="G21" s="681">
        <v>8</v>
      </c>
      <c r="H21" s="697" t="s">
        <v>1301</v>
      </c>
      <c r="I21" s="681">
        <v>0</v>
      </c>
      <c r="J21" s="681">
        <v>36</v>
      </c>
      <c r="K21" s="681">
        <v>8</v>
      </c>
      <c r="L21" s="681">
        <v>5</v>
      </c>
      <c r="M21" s="681">
        <v>3</v>
      </c>
      <c r="N21" s="681">
        <v>0</v>
      </c>
      <c r="O21" s="681">
        <v>0</v>
      </c>
      <c r="P21" s="681">
        <v>0</v>
      </c>
      <c r="Q21" s="681">
        <v>0</v>
      </c>
      <c r="R21" s="681"/>
      <c r="S21" s="681"/>
      <c r="T21" s="681"/>
      <c r="U21" s="681"/>
      <c r="V21" s="681"/>
      <c r="W21" s="681"/>
      <c r="X21" s="681"/>
      <c r="Y21" s="681"/>
      <c r="Z21" s="681"/>
      <c r="AA21" s="681"/>
      <c r="AB21" s="681"/>
      <c r="AC21" s="681"/>
      <c r="AD21" s="681">
        <v>0</v>
      </c>
      <c r="AE21" s="681">
        <v>0</v>
      </c>
      <c r="AF21" s="699" t="s">
        <v>1259</v>
      </c>
      <c r="AG21" s="681"/>
      <c r="AH21" s="701" t="s">
        <v>840</v>
      </c>
      <c r="AI21" s="702" t="s">
        <v>835</v>
      </c>
    </row>
    <row r="22" spans="1:35" ht="107.25" customHeight="1" hidden="1">
      <c r="A22" s="1283"/>
      <c r="B22" s="1257"/>
      <c r="C22" s="681"/>
      <c r="D22" s="711" t="s">
        <v>1302</v>
      </c>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row>
    <row r="23" spans="1:35" ht="75.75" customHeight="1" thickBot="1">
      <c r="A23" s="1283"/>
      <c r="B23" s="1257"/>
      <c r="C23" s="708" t="s">
        <v>1302</v>
      </c>
      <c r="D23" s="709" t="s">
        <v>1303</v>
      </c>
      <c r="E23" s="681">
        <v>1</v>
      </c>
      <c r="F23" s="681">
        <v>2</v>
      </c>
      <c r="G23" s="681">
        <v>4</v>
      </c>
      <c r="H23" s="697" t="s">
        <v>1304</v>
      </c>
      <c r="I23" s="681">
        <v>0</v>
      </c>
      <c r="J23" s="681">
        <v>12</v>
      </c>
      <c r="K23" s="681">
        <v>4</v>
      </c>
      <c r="L23" s="681">
        <v>1</v>
      </c>
      <c r="M23" s="681">
        <v>2</v>
      </c>
      <c r="N23" s="698">
        <v>100000</v>
      </c>
      <c r="O23" s="698">
        <v>100000</v>
      </c>
      <c r="P23" s="698">
        <v>80000</v>
      </c>
      <c r="Q23" s="698">
        <v>40000</v>
      </c>
      <c r="R23" s="681"/>
      <c r="S23" s="681"/>
      <c r="T23" s="681"/>
      <c r="U23" s="681"/>
      <c r="V23" s="681"/>
      <c r="W23" s="681"/>
      <c r="X23" s="681"/>
      <c r="Y23" s="681"/>
      <c r="Z23" s="681"/>
      <c r="AA23" s="681"/>
      <c r="AB23" s="681"/>
      <c r="AC23" s="681"/>
      <c r="AD23" s="698">
        <v>180000</v>
      </c>
      <c r="AE23" s="698">
        <v>140000</v>
      </c>
      <c r="AF23" s="699" t="s">
        <v>1259</v>
      </c>
      <c r="AG23" s="681"/>
      <c r="AH23" s="701" t="s">
        <v>840</v>
      </c>
      <c r="AI23" s="702" t="s">
        <v>835</v>
      </c>
    </row>
    <row r="24" spans="1:35" ht="153" customHeight="1" thickBot="1">
      <c r="A24" s="1283"/>
      <c r="B24" s="1257"/>
      <c r="C24" s="708" t="s">
        <v>1305</v>
      </c>
      <c r="D24" s="708" t="s">
        <v>1306</v>
      </c>
      <c r="E24" s="681">
        <v>1</v>
      </c>
      <c r="F24" s="681">
        <v>0</v>
      </c>
      <c r="G24" s="681">
        <v>2</v>
      </c>
      <c r="H24" s="697" t="s">
        <v>1307</v>
      </c>
      <c r="I24" s="681">
        <v>0</v>
      </c>
      <c r="J24" s="681">
        <v>5</v>
      </c>
      <c r="K24" s="681">
        <v>2</v>
      </c>
      <c r="L24" s="681">
        <v>1</v>
      </c>
      <c r="M24" s="681">
        <v>0</v>
      </c>
      <c r="N24" s="698">
        <v>200000</v>
      </c>
      <c r="O24" s="698">
        <v>0</v>
      </c>
      <c r="P24" s="698">
        <v>80000</v>
      </c>
      <c r="Q24" s="698">
        <v>80000</v>
      </c>
      <c r="R24" s="681"/>
      <c r="S24" s="681"/>
      <c r="T24" s="681"/>
      <c r="U24" s="681"/>
      <c r="V24" s="681"/>
      <c r="W24" s="681"/>
      <c r="X24" s="681"/>
      <c r="Y24" s="681"/>
      <c r="Z24" s="681"/>
      <c r="AA24" s="681"/>
      <c r="AB24" s="681"/>
      <c r="AC24" s="681"/>
      <c r="AD24" s="698">
        <v>280000</v>
      </c>
      <c r="AE24" s="698">
        <v>80000</v>
      </c>
      <c r="AF24" s="699" t="s">
        <v>1259</v>
      </c>
      <c r="AG24" s="681"/>
      <c r="AH24" s="701" t="s">
        <v>840</v>
      </c>
      <c r="AI24" s="702" t="s">
        <v>835</v>
      </c>
    </row>
    <row r="25" spans="1:35" ht="260.25" thickBot="1">
      <c r="A25" s="1283"/>
      <c r="B25" s="1253"/>
      <c r="C25" s="708" t="s">
        <v>1308</v>
      </c>
      <c r="D25" s="709" t="s">
        <v>1309</v>
      </c>
      <c r="E25" s="433">
        <v>1</v>
      </c>
      <c r="F25" s="433">
        <v>0</v>
      </c>
      <c r="G25" s="433">
        <v>2</v>
      </c>
      <c r="H25" s="468" t="s">
        <v>1310</v>
      </c>
      <c r="I25" s="433">
        <v>0</v>
      </c>
      <c r="J25" s="433">
        <v>6</v>
      </c>
      <c r="K25" s="433">
        <v>2</v>
      </c>
      <c r="L25" s="433">
        <v>1</v>
      </c>
      <c r="M25" s="433">
        <v>0</v>
      </c>
      <c r="N25" s="698">
        <v>110000</v>
      </c>
      <c r="O25" s="698">
        <v>0</v>
      </c>
      <c r="P25" s="698">
        <v>100000</v>
      </c>
      <c r="Q25" s="698">
        <v>100000</v>
      </c>
      <c r="R25" s="169"/>
      <c r="S25" s="169"/>
      <c r="T25" s="169"/>
      <c r="U25" s="169"/>
      <c r="V25" s="169"/>
      <c r="W25" s="169"/>
      <c r="X25" s="169"/>
      <c r="Y25" s="169"/>
      <c r="Z25" s="169"/>
      <c r="AA25" s="169"/>
      <c r="AB25" s="169"/>
      <c r="AC25" s="169"/>
      <c r="AD25" s="698">
        <v>210000</v>
      </c>
      <c r="AE25" s="698">
        <v>100000</v>
      </c>
      <c r="AF25" s="699" t="s">
        <v>1259</v>
      </c>
      <c r="AG25" s="169"/>
      <c r="AH25" s="701" t="s">
        <v>840</v>
      </c>
      <c r="AI25" s="702" t="s">
        <v>835</v>
      </c>
    </row>
    <row r="26" spans="1:35" ht="123" customHeight="1" thickBot="1">
      <c r="A26" s="712" t="s">
        <v>1311</v>
      </c>
      <c r="B26" s="695">
        <v>825126099</v>
      </c>
      <c r="C26" s="695" t="s">
        <v>1312</v>
      </c>
      <c r="D26" s="468" t="s">
        <v>1313</v>
      </c>
      <c r="E26" s="468" t="s">
        <v>1314</v>
      </c>
      <c r="F26" s="468">
        <v>0</v>
      </c>
      <c r="G26" s="468">
        <v>1</v>
      </c>
      <c r="H26" s="468" t="s">
        <v>1315</v>
      </c>
      <c r="I26" s="468">
        <v>0</v>
      </c>
      <c r="J26" s="468">
        <v>1</v>
      </c>
      <c r="K26" s="468">
        <v>1</v>
      </c>
      <c r="L26" s="468">
        <v>0</v>
      </c>
      <c r="M26" s="468">
        <v>0</v>
      </c>
      <c r="N26" s="698">
        <v>400000</v>
      </c>
      <c r="O26" s="698">
        <v>0</v>
      </c>
      <c r="P26" s="698">
        <v>340000</v>
      </c>
      <c r="Q26" s="698">
        <v>170000</v>
      </c>
      <c r="R26" s="169"/>
      <c r="S26" s="169"/>
      <c r="T26" s="169"/>
      <c r="U26" s="169"/>
      <c r="V26" s="169"/>
      <c r="W26" s="169"/>
      <c r="X26" s="169"/>
      <c r="Y26" s="169"/>
      <c r="Z26" s="169"/>
      <c r="AA26" s="169"/>
      <c r="AB26" s="169"/>
      <c r="AC26" s="169"/>
      <c r="AD26" s="698">
        <v>740000</v>
      </c>
      <c r="AE26" s="698">
        <v>170000</v>
      </c>
      <c r="AF26" s="699" t="s">
        <v>1259</v>
      </c>
      <c r="AG26" s="169"/>
      <c r="AH26" s="701" t="s">
        <v>840</v>
      </c>
      <c r="AI26" s="702" t="s">
        <v>835</v>
      </c>
    </row>
    <row r="27" spans="1:35" ht="126.75" customHeight="1" thickBot="1">
      <c r="A27" s="712" t="s">
        <v>1316</v>
      </c>
      <c r="B27" s="695">
        <v>825126099</v>
      </c>
      <c r="C27" s="713" t="s">
        <v>1317</v>
      </c>
      <c r="D27" s="476" t="s">
        <v>1318</v>
      </c>
      <c r="E27" s="469">
        <v>12</v>
      </c>
      <c r="F27" s="469">
        <v>10</v>
      </c>
      <c r="G27" s="469">
        <v>22</v>
      </c>
      <c r="H27" s="468" t="s">
        <v>1319</v>
      </c>
      <c r="I27" s="469">
        <v>0</v>
      </c>
      <c r="J27" s="469">
        <v>50</v>
      </c>
      <c r="K27" s="469">
        <v>22</v>
      </c>
      <c r="L27" s="469">
        <v>12</v>
      </c>
      <c r="M27" s="469">
        <v>10</v>
      </c>
      <c r="N27" s="698">
        <v>1500000</v>
      </c>
      <c r="O27" s="698">
        <v>1500000</v>
      </c>
      <c r="P27" s="698">
        <v>1200000</v>
      </c>
      <c r="Q27" s="698">
        <v>1200000</v>
      </c>
      <c r="R27" s="169"/>
      <c r="S27" s="698"/>
      <c r="T27" s="698"/>
      <c r="U27" s="698"/>
      <c r="V27" s="698"/>
      <c r="W27" s="169"/>
      <c r="X27" s="698"/>
      <c r="Y27" s="698"/>
      <c r="Z27" s="698"/>
      <c r="AA27" s="698"/>
      <c r="AB27" s="169"/>
      <c r="AC27" s="698"/>
      <c r="AD27" s="698">
        <v>2700000</v>
      </c>
      <c r="AE27" s="698">
        <v>2700000</v>
      </c>
      <c r="AF27" s="468" t="s">
        <v>1320</v>
      </c>
      <c r="AG27" s="169"/>
      <c r="AH27" s="701" t="s">
        <v>840</v>
      </c>
      <c r="AI27" s="702" t="s">
        <v>835</v>
      </c>
    </row>
    <row r="28" spans="1:35" ht="105" customHeight="1" thickBot="1">
      <c r="A28" s="1274" t="s">
        <v>1321</v>
      </c>
      <c r="B28" s="1277">
        <v>825126099</v>
      </c>
      <c r="C28" s="714" t="s">
        <v>1322</v>
      </c>
      <c r="D28" s="715" t="s">
        <v>1323</v>
      </c>
      <c r="E28" s="716">
        <v>0</v>
      </c>
      <c r="F28" s="717">
        <v>0</v>
      </c>
      <c r="G28" s="717">
        <v>5</v>
      </c>
      <c r="H28" s="718" t="s">
        <v>1324</v>
      </c>
      <c r="I28" s="717">
        <v>4</v>
      </c>
      <c r="J28" s="717">
        <v>10</v>
      </c>
      <c r="K28" s="717">
        <v>5</v>
      </c>
      <c r="L28" s="717">
        <v>0</v>
      </c>
      <c r="M28" s="717">
        <v>0</v>
      </c>
      <c r="N28" s="698">
        <v>10000000</v>
      </c>
      <c r="O28" s="698">
        <v>0</v>
      </c>
      <c r="P28" s="698">
        <v>1500000</v>
      </c>
      <c r="Q28" s="698">
        <v>0</v>
      </c>
      <c r="R28" s="698"/>
      <c r="S28" s="698"/>
      <c r="T28" s="698"/>
      <c r="U28" s="698"/>
      <c r="V28" s="698"/>
      <c r="W28" s="698"/>
      <c r="X28" s="698"/>
      <c r="Y28" s="698"/>
      <c r="Z28" s="698"/>
      <c r="AA28" s="698"/>
      <c r="AB28" s="698"/>
      <c r="AC28" s="698"/>
      <c r="AD28" s="698">
        <f>+N28+P28</f>
        <v>11500000</v>
      </c>
      <c r="AE28" s="698">
        <v>0</v>
      </c>
      <c r="AF28" s="717">
        <v>0</v>
      </c>
      <c r="AG28" s="719"/>
      <c r="AH28" s="701" t="s">
        <v>840</v>
      </c>
      <c r="AI28" s="702" t="s">
        <v>835</v>
      </c>
    </row>
    <row r="29" spans="1:35" ht="60" customHeight="1" thickBot="1">
      <c r="A29" s="1275"/>
      <c r="B29" s="1278"/>
      <c r="C29" s="714" t="s">
        <v>1325</v>
      </c>
      <c r="D29" s="715" t="s">
        <v>1326</v>
      </c>
      <c r="E29" s="720">
        <v>1</v>
      </c>
      <c r="F29" s="718">
        <v>1</v>
      </c>
      <c r="G29" s="718">
        <v>1</v>
      </c>
      <c r="H29" s="718" t="s">
        <v>424</v>
      </c>
      <c r="I29" s="718">
        <v>0</v>
      </c>
      <c r="J29" s="718">
        <v>1</v>
      </c>
      <c r="K29" s="718">
        <v>1</v>
      </c>
      <c r="L29" s="718">
        <v>1</v>
      </c>
      <c r="M29" s="718">
        <v>1</v>
      </c>
      <c r="N29" s="698">
        <v>4747737</v>
      </c>
      <c r="O29" s="698">
        <v>4547737</v>
      </c>
      <c r="P29" s="698">
        <v>7752263</v>
      </c>
      <c r="Q29" s="698">
        <v>7752263</v>
      </c>
      <c r="R29" s="698"/>
      <c r="S29" s="698"/>
      <c r="T29" s="698"/>
      <c r="U29" s="698"/>
      <c r="V29" s="698"/>
      <c r="W29" s="698"/>
      <c r="X29" s="698"/>
      <c r="Y29" s="698"/>
      <c r="Z29" s="698"/>
      <c r="AA29" s="698"/>
      <c r="AB29" s="698"/>
      <c r="AC29" s="698"/>
      <c r="AD29" s="698">
        <f>+N29+P29</f>
        <v>12500000</v>
      </c>
      <c r="AE29" s="698">
        <f>+O29+Q29</f>
        <v>12300000</v>
      </c>
      <c r="AF29" s="721" t="s">
        <v>1259</v>
      </c>
      <c r="AG29" s="719"/>
      <c r="AH29" s="701" t="s">
        <v>840</v>
      </c>
      <c r="AI29" s="702" t="s">
        <v>835</v>
      </c>
    </row>
    <row r="30" spans="1:35" ht="79.5" customHeight="1" thickBot="1">
      <c r="A30" s="1275"/>
      <c r="B30" s="1278"/>
      <c r="C30" s="722" t="s">
        <v>1327</v>
      </c>
      <c r="D30" s="723" t="s">
        <v>1328</v>
      </c>
      <c r="E30" s="720">
        <v>2</v>
      </c>
      <c r="F30" s="718">
        <v>1</v>
      </c>
      <c r="G30" s="718">
        <v>4</v>
      </c>
      <c r="H30" s="718" t="s">
        <v>1329</v>
      </c>
      <c r="I30" s="718">
        <v>4</v>
      </c>
      <c r="J30" s="717">
        <v>12</v>
      </c>
      <c r="K30" s="717">
        <v>4</v>
      </c>
      <c r="L30" s="717">
        <v>2</v>
      </c>
      <c r="M30" s="717">
        <v>1</v>
      </c>
      <c r="N30" s="724">
        <v>0</v>
      </c>
      <c r="O30" s="724">
        <v>0</v>
      </c>
      <c r="P30" s="724">
        <v>0</v>
      </c>
      <c r="Q30" s="724">
        <v>0</v>
      </c>
      <c r="R30" s="724"/>
      <c r="S30" s="724"/>
      <c r="T30" s="724"/>
      <c r="U30" s="724"/>
      <c r="V30" s="724"/>
      <c r="W30" s="724"/>
      <c r="X30" s="724"/>
      <c r="Y30" s="724"/>
      <c r="Z30" s="724"/>
      <c r="AA30" s="724"/>
      <c r="AB30" s="724"/>
      <c r="AC30" s="724"/>
      <c r="AD30" s="724">
        <v>0</v>
      </c>
      <c r="AE30" s="724">
        <v>0</v>
      </c>
      <c r="AF30" s="721" t="s">
        <v>1259</v>
      </c>
      <c r="AG30" s="719"/>
      <c r="AH30" s="701" t="s">
        <v>840</v>
      </c>
      <c r="AI30" s="702" t="s">
        <v>835</v>
      </c>
    </row>
    <row r="31" spans="1:35" ht="207" thickBot="1">
      <c r="A31" s="1275"/>
      <c r="B31" s="1278"/>
      <c r="C31" s="714" t="s">
        <v>1330</v>
      </c>
      <c r="D31" s="715" t="s">
        <v>1331</v>
      </c>
      <c r="E31" s="720">
        <v>6</v>
      </c>
      <c r="F31" s="718">
        <v>6</v>
      </c>
      <c r="G31" s="718">
        <v>12</v>
      </c>
      <c r="H31" s="718" t="s">
        <v>1332</v>
      </c>
      <c r="I31" s="718">
        <v>12</v>
      </c>
      <c r="J31" s="718">
        <v>45</v>
      </c>
      <c r="K31" s="718">
        <v>12</v>
      </c>
      <c r="L31" s="718">
        <v>6</v>
      </c>
      <c r="M31" s="718">
        <v>5</v>
      </c>
      <c r="N31" s="724">
        <v>0</v>
      </c>
      <c r="O31" s="724">
        <v>0</v>
      </c>
      <c r="P31" s="724">
        <v>0</v>
      </c>
      <c r="Q31" s="724">
        <v>0</v>
      </c>
      <c r="R31" s="724"/>
      <c r="S31" s="724"/>
      <c r="T31" s="724"/>
      <c r="U31" s="724"/>
      <c r="V31" s="724"/>
      <c r="W31" s="724"/>
      <c r="X31" s="724"/>
      <c r="Y31" s="724"/>
      <c r="Z31" s="724"/>
      <c r="AA31" s="724"/>
      <c r="AB31" s="724"/>
      <c r="AC31" s="724"/>
      <c r="AD31" s="724">
        <v>0</v>
      </c>
      <c r="AE31" s="724">
        <v>0</v>
      </c>
      <c r="AF31" s="721" t="s">
        <v>1259</v>
      </c>
      <c r="AG31" s="719"/>
      <c r="AH31" s="701" t="s">
        <v>840</v>
      </c>
      <c r="AI31" s="702" t="s">
        <v>835</v>
      </c>
    </row>
    <row r="32" spans="1:35" ht="93" customHeight="1" thickBot="1">
      <c r="A32" s="1275"/>
      <c r="B32" s="1278"/>
      <c r="C32" s="714" t="s">
        <v>1333</v>
      </c>
      <c r="D32" s="715" t="s">
        <v>1334</v>
      </c>
      <c r="E32" s="720">
        <v>5</v>
      </c>
      <c r="F32" s="718">
        <v>3</v>
      </c>
      <c r="G32" s="718">
        <v>8</v>
      </c>
      <c r="H32" s="718" t="s">
        <v>1335</v>
      </c>
      <c r="I32" s="718">
        <v>0</v>
      </c>
      <c r="J32" s="718">
        <v>30</v>
      </c>
      <c r="K32" s="718">
        <v>8</v>
      </c>
      <c r="L32" s="718">
        <v>5</v>
      </c>
      <c r="M32" s="718">
        <v>3</v>
      </c>
      <c r="N32" s="724">
        <v>0</v>
      </c>
      <c r="O32" s="724">
        <v>0</v>
      </c>
      <c r="P32" s="724">
        <v>0</v>
      </c>
      <c r="Q32" s="724">
        <v>0</v>
      </c>
      <c r="R32" s="724"/>
      <c r="S32" s="724"/>
      <c r="T32" s="724"/>
      <c r="U32" s="724"/>
      <c r="V32" s="724"/>
      <c r="W32" s="724"/>
      <c r="X32" s="724"/>
      <c r="Y32" s="724"/>
      <c r="Z32" s="724"/>
      <c r="AA32" s="724"/>
      <c r="AB32" s="724"/>
      <c r="AC32" s="724"/>
      <c r="AD32" s="724">
        <v>0</v>
      </c>
      <c r="AE32" s="724">
        <v>0</v>
      </c>
      <c r="AF32" s="721" t="s">
        <v>1259</v>
      </c>
      <c r="AG32" s="719"/>
      <c r="AH32" s="701" t="s">
        <v>840</v>
      </c>
      <c r="AI32" s="702" t="s">
        <v>835</v>
      </c>
    </row>
    <row r="33" spans="1:35" ht="89.25" customHeight="1" thickBot="1">
      <c r="A33" s="1275"/>
      <c r="B33" s="1278"/>
      <c r="C33" s="714" t="s">
        <v>1336</v>
      </c>
      <c r="D33" s="715" t="s">
        <v>1337</v>
      </c>
      <c r="E33" s="720">
        <v>5</v>
      </c>
      <c r="F33" s="718">
        <v>5</v>
      </c>
      <c r="G33" s="718">
        <v>5</v>
      </c>
      <c r="H33" s="718" t="s">
        <v>1338</v>
      </c>
      <c r="I33" s="718">
        <v>0</v>
      </c>
      <c r="J33" s="718">
        <v>5</v>
      </c>
      <c r="K33" s="718">
        <v>5</v>
      </c>
      <c r="L33" s="718">
        <v>5</v>
      </c>
      <c r="M33" s="718">
        <v>5</v>
      </c>
      <c r="N33" s="724">
        <v>0</v>
      </c>
      <c r="O33" s="724">
        <v>0</v>
      </c>
      <c r="P33" s="724">
        <v>0</v>
      </c>
      <c r="Q33" s="724">
        <v>0</v>
      </c>
      <c r="R33" s="724"/>
      <c r="S33" s="724"/>
      <c r="T33" s="724"/>
      <c r="U33" s="724"/>
      <c r="V33" s="724"/>
      <c r="W33" s="724"/>
      <c r="X33" s="724"/>
      <c r="Y33" s="724"/>
      <c r="Z33" s="724"/>
      <c r="AA33" s="724"/>
      <c r="AB33" s="724"/>
      <c r="AC33" s="724"/>
      <c r="AD33" s="724">
        <v>0</v>
      </c>
      <c r="AE33" s="724">
        <v>0</v>
      </c>
      <c r="AF33" s="721" t="s">
        <v>1259</v>
      </c>
      <c r="AG33" s="719"/>
      <c r="AH33" s="701" t="s">
        <v>840</v>
      </c>
      <c r="AI33" s="702" t="s">
        <v>835</v>
      </c>
    </row>
    <row r="34" spans="1:35" ht="181.5" customHeight="1" thickBot="1">
      <c r="A34" s="1275"/>
      <c r="B34" s="1278"/>
      <c r="C34" s="725" t="s">
        <v>1339</v>
      </c>
      <c r="D34" s="726" t="s">
        <v>1309</v>
      </c>
      <c r="E34" s="716">
        <v>24</v>
      </c>
      <c r="F34" s="717">
        <v>25</v>
      </c>
      <c r="G34" s="717">
        <v>25</v>
      </c>
      <c r="H34" s="718" t="s">
        <v>1310</v>
      </c>
      <c r="I34" s="717">
        <v>0</v>
      </c>
      <c r="J34" s="717">
        <v>50</v>
      </c>
      <c r="K34" s="717">
        <v>25</v>
      </c>
      <c r="L34" s="717">
        <v>24</v>
      </c>
      <c r="M34" s="717">
        <v>25</v>
      </c>
      <c r="N34" s="724">
        <v>0</v>
      </c>
      <c r="O34" s="724">
        <v>0</v>
      </c>
      <c r="P34" s="724">
        <v>0</v>
      </c>
      <c r="Q34" s="724">
        <v>0</v>
      </c>
      <c r="R34" s="724"/>
      <c r="S34" s="724"/>
      <c r="T34" s="724"/>
      <c r="U34" s="724"/>
      <c r="V34" s="724"/>
      <c r="W34" s="724"/>
      <c r="X34" s="724"/>
      <c r="Y34" s="724"/>
      <c r="Z34" s="724"/>
      <c r="AA34" s="724"/>
      <c r="AB34" s="724"/>
      <c r="AC34" s="724"/>
      <c r="AD34" s="724">
        <v>0</v>
      </c>
      <c r="AE34" s="724">
        <v>0</v>
      </c>
      <c r="AF34" s="721" t="s">
        <v>1259</v>
      </c>
      <c r="AG34" s="719"/>
      <c r="AH34" s="701" t="s">
        <v>840</v>
      </c>
      <c r="AI34" s="702" t="s">
        <v>835</v>
      </c>
    </row>
    <row r="35" spans="1:35" ht="92.25" customHeight="1" thickBot="1">
      <c r="A35" s="1275"/>
      <c r="B35" s="1278"/>
      <c r="C35" s="727" t="s">
        <v>1340</v>
      </c>
      <c r="D35" s="728" t="s">
        <v>1341</v>
      </c>
      <c r="E35" s="720">
        <v>1</v>
      </c>
      <c r="F35" s="718">
        <v>0</v>
      </c>
      <c r="G35" s="718">
        <v>1</v>
      </c>
      <c r="H35" s="718" t="s">
        <v>1342</v>
      </c>
      <c r="I35" s="718">
        <v>0</v>
      </c>
      <c r="J35" s="718">
        <v>4</v>
      </c>
      <c r="K35" s="718">
        <v>1</v>
      </c>
      <c r="L35" s="718">
        <v>1</v>
      </c>
      <c r="M35" s="718">
        <v>0</v>
      </c>
      <c r="N35" s="724">
        <v>0</v>
      </c>
      <c r="O35" s="724">
        <v>0</v>
      </c>
      <c r="P35" s="724">
        <v>0</v>
      </c>
      <c r="Q35" s="724">
        <v>0</v>
      </c>
      <c r="R35" s="724"/>
      <c r="S35" s="724"/>
      <c r="T35" s="724"/>
      <c r="U35" s="724"/>
      <c r="V35" s="724"/>
      <c r="W35" s="724"/>
      <c r="X35" s="724"/>
      <c r="Y35" s="724"/>
      <c r="Z35" s="724"/>
      <c r="AA35" s="724"/>
      <c r="AB35" s="724"/>
      <c r="AC35" s="724"/>
      <c r="AD35" s="724">
        <v>0</v>
      </c>
      <c r="AE35" s="724">
        <v>0</v>
      </c>
      <c r="AF35" s="721" t="s">
        <v>1259</v>
      </c>
      <c r="AG35" s="719"/>
      <c r="AH35" s="701" t="s">
        <v>840</v>
      </c>
      <c r="AI35" s="702" t="s">
        <v>835</v>
      </c>
    </row>
    <row r="36" spans="1:35" ht="48.75" customHeight="1" thickBot="1">
      <c r="A36" s="1275"/>
      <c r="B36" s="1278"/>
      <c r="C36" s="727" t="s">
        <v>1343</v>
      </c>
      <c r="D36" s="728" t="s">
        <v>1344</v>
      </c>
      <c r="E36" s="720">
        <v>6</v>
      </c>
      <c r="F36" s="718">
        <v>5</v>
      </c>
      <c r="G36" s="718">
        <v>12</v>
      </c>
      <c r="H36" s="718" t="s">
        <v>66</v>
      </c>
      <c r="I36" s="718">
        <v>0</v>
      </c>
      <c r="J36" s="718">
        <v>40</v>
      </c>
      <c r="K36" s="718">
        <v>12</v>
      </c>
      <c r="L36" s="718">
        <v>6</v>
      </c>
      <c r="M36" s="718">
        <v>5</v>
      </c>
      <c r="N36" s="724">
        <v>0</v>
      </c>
      <c r="O36" s="724">
        <v>0</v>
      </c>
      <c r="P36" s="724">
        <v>0</v>
      </c>
      <c r="Q36" s="724">
        <v>0</v>
      </c>
      <c r="R36" s="724"/>
      <c r="S36" s="724"/>
      <c r="T36" s="724"/>
      <c r="U36" s="724"/>
      <c r="V36" s="724"/>
      <c r="W36" s="724"/>
      <c r="X36" s="724"/>
      <c r="Y36" s="724"/>
      <c r="Z36" s="724"/>
      <c r="AA36" s="724"/>
      <c r="AB36" s="724"/>
      <c r="AC36" s="724"/>
      <c r="AD36" s="724">
        <v>0</v>
      </c>
      <c r="AE36" s="724">
        <v>0</v>
      </c>
      <c r="AF36" s="721" t="s">
        <v>1259</v>
      </c>
      <c r="AG36" s="719"/>
      <c r="AH36" s="701" t="s">
        <v>840</v>
      </c>
      <c r="AI36" s="702" t="s">
        <v>835</v>
      </c>
    </row>
    <row r="37" spans="1:35" ht="101.25" customHeight="1" thickBot="1">
      <c r="A37" s="1275"/>
      <c r="B37" s="1278"/>
      <c r="C37" s="727" t="s">
        <v>1345</v>
      </c>
      <c r="D37" s="726" t="s">
        <v>1346</v>
      </c>
      <c r="E37" s="720">
        <v>0</v>
      </c>
      <c r="F37" s="718">
        <v>1</v>
      </c>
      <c r="G37" s="718">
        <v>1</v>
      </c>
      <c r="H37" s="718" t="s">
        <v>148</v>
      </c>
      <c r="I37" s="718">
        <v>0</v>
      </c>
      <c r="J37" s="718">
        <v>4</v>
      </c>
      <c r="K37" s="718">
        <v>1</v>
      </c>
      <c r="L37" s="718">
        <v>0</v>
      </c>
      <c r="M37" s="718">
        <v>1</v>
      </c>
      <c r="N37" s="724">
        <v>0</v>
      </c>
      <c r="O37" s="724">
        <v>0</v>
      </c>
      <c r="P37" s="724">
        <v>0</v>
      </c>
      <c r="Q37" s="724">
        <v>0</v>
      </c>
      <c r="R37" s="724"/>
      <c r="S37" s="724"/>
      <c r="T37" s="724"/>
      <c r="U37" s="724"/>
      <c r="V37" s="724"/>
      <c r="W37" s="724"/>
      <c r="X37" s="724"/>
      <c r="Y37" s="724"/>
      <c r="Z37" s="724"/>
      <c r="AA37" s="724"/>
      <c r="AB37" s="724"/>
      <c r="AC37" s="724"/>
      <c r="AD37" s="724">
        <v>0</v>
      </c>
      <c r="AE37" s="724">
        <v>0</v>
      </c>
      <c r="AF37" s="721" t="s">
        <v>1259</v>
      </c>
      <c r="AG37" s="719"/>
      <c r="AH37" s="701" t="s">
        <v>840</v>
      </c>
      <c r="AI37" s="702" t="s">
        <v>835</v>
      </c>
    </row>
    <row r="38" spans="1:35" ht="91.5" customHeight="1" thickBot="1">
      <c r="A38" s="1275"/>
      <c r="B38" s="1278"/>
      <c r="C38" s="729" t="s">
        <v>1347</v>
      </c>
      <c r="D38" s="728" t="s">
        <v>1348</v>
      </c>
      <c r="E38" s="720">
        <v>1</v>
      </c>
      <c r="F38" s="718">
        <v>0</v>
      </c>
      <c r="G38" s="718">
        <v>1</v>
      </c>
      <c r="H38" s="718" t="s">
        <v>1349</v>
      </c>
      <c r="I38" s="718">
        <v>0</v>
      </c>
      <c r="J38" s="718">
        <v>2</v>
      </c>
      <c r="K38" s="718">
        <v>1</v>
      </c>
      <c r="L38" s="718">
        <v>1</v>
      </c>
      <c r="M38" s="718">
        <v>0</v>
      </c>
      <c r="N38" s="724">
        <v>0</v>
      </c>
      <c r="O38" s="724">
        <v>0</v>
      </c>
      <c r="P38" s="724">
        <v>0</v>
      </c>
      <c r="Q38" s="724">
        <v>0</v>
      </c>
      <c r="R38" s="724"/>
      <c r="S38" s="724"/>
      <c r="T38" s="724"/>
      <c r="U38" s="724"/>
      <c r="V38" s="724"/>
      <c r="W38" s="724"/>
      <c r="X38" s="724"/>
      <c r="Y38" s="724"/>
      <c r="Z38" s="724"/>
      <c r="AA38" s="724"/>
      <c r="AB38" s="724"/>
      <c r="AC38" s="724"/>
      <c r="AD38" s="724">
        <v>0</v>
      </c>
      <c r="AE38" s="724">
        <v>0</v>
      </c>
      <c r="AF38" s="721" t="s">
        <v>1259</v>
      </c>
      <c r="AG38" s="719"/>
      <c r="AH38" s="701" t="s">
        <v>840</v>
      </c>
      <c r="AI38" s="702" t="s">
        <v>835</v>
      </c>
    </row>
    <row r="39" spans="1:35" ht="70.5" customHeight="1" thickBot="1">
      <c r="A39" s="1275"/>
      <c r="B39" s="1278"/>
      <c r="C39" s="726" t="s">
        <v>1350</v>
      </c>
      <c r="D39" s="728" t="s">
        <v>1351</v>
      </c>
      <c r="E39" s="720">
        <v>0</v>
      </c>
      <c r="F39" s="718">
        <v>1</v>
      </c>
      <c r="G39" s="718">
        <v>3</v>
      </c>
      <c r="H39" s="718" t="s">
        <v>573</v>
      </c>
      <c r="I39" s="718">
        <v>0</v>
      </c>
      <c r="J39" s="718">
        <v>10</v>
      </c>
      <c r="K39" s="718">
        <v>3</v>
      </c>
      <c r="L39" s="718">
        <v>0</v>
      </c>
      <c r="M39" s="718">
        <v>1</v>
      </c>
      <c r="N39" s="724">
        <v>0</v>
      </c>
      <c r="O39" s="724">
        <v>0</v>
      </c>
      <c r="P39" s="724">
        <v>0</v>
      </c>
      <c r="Q39" s="724">
        <v>0</v>
      </c>
      <c r="R39" s="724"/>
      <c r="S39" s="724"/>
      <c r="T39" s="724"/>
      <c r="U39" s="724"/>
      <c r="V39" s="724"/>
      <c r="W39" s="724"/>
      <c r="X39" s="724"/>
      <c r="Y39" s="724"/>
      <c r="Z39" s="724"/>
      <c r="AA39" s="724"/>
      <c r="AB39" s="724"/>
      <c r="AC39" s="724"/>
      <c r="AD39" s="724">
        <v>0</v>
      </c>
      <c r="AE39" s="724">
        <v>0</v>
      </c>
      <c r="AF39" s="718" t="s">
        <v>1352</v>
      </c>
      <c r="AG39" s="719"/>
      <c r="AH39" s="701" t="s">
        <v>840</v>
      </c>
      <c r="AI39" s="702" t="s">
        <v>835</v>
      </c>
    </row>
    <row r="40" spans="1:35" ht="71.25" customHeight="1" thickBot="1">
      <c r="A40" s="1275"/>
      <c r="B40" s="1278"/>
      <c r="C40" s="725" t="s">
        <v>1353</v>
      </c>
      <c r="D40" s="726" t="s">
        <v>1351</v>
      </c>
      <c r="E40" s="716">
        <v>3</v>
      </c>
      <c r="F40" s="717">
        <v>0</v>
      </c>
      <c r="G40" s="717">
        <v>3</v>
      </c>
      <c r="H40" s="718" t="s">
        <v>573</v>
      </c>
      <c r="I40" s="717">
        <v>0</v>
      </c>
      <c r="J40" s="717">
        <v>10</v>
      </c>
      <c r="K40" s="717">
        <v>3</v>
      </c>
      <c r="L40" s="717">
        <v>3</v>
      </c>
      <c r="M40" s="717">
        <v>0</v>
      </c>
      <c r="N40" s="724">
        <v>0</v>
      </c>
      <c r="O40" s="724">
        <v>0</v>
      </c>
      <c r="P40" s="724">
        <v>0</v>
      </c>
      <c r="Q40" s="724">
        <v>0</v>
      </c>
      <c r="R40" s="724"/>
      <c r="S40" s="724"/>
      <c r="T40" s="724"/>
      <c r="U40" s="724"/>
      <c r="V40" s="724"/>
      <c r="W40" s="724"/>
      <c r="X40" s="724"/>
      <c r="Y40" s="724"/>
      <c r="Z40" s="724"/>
      <c r="AA40" s="724"/>
      <c r="AB40" s="724"/>
      <c r="AC40" s="724"/>
      <c r="AD40" s="724">
        <v>0</v>
      </c>
      <c r="AE40" s="724">
        <v>0</v>
      </c>
      <c r="AF40" s="718" t="s">
        <v>1352</v>
      </c>
      <c r="AG40" s="719"/>
      <c r="AH40" s="701" t="s">
        <v>840</v>
      </c>
      <c r="AI40" s="702" t="s">
        <v>835</v>
      </c>
    </row>
    <row r="41" spans="1:35" ht="46.5" customHeight="1" thickBot="1">
      <c r="A41" s="1275"/>
      <c r="B41" s="1278"/>
      <c r="C41" s="727" t="s">
        <v>1354</v>
      </c>
      <c r="D41" s="728" t="s">
        <v>1346</v>
      </c>
      <c r="E41" s="720">
        <v>3</v>
      </c>
      <c r="F41" s="718">
        <v>0</v>
      </c>
      <c r="G41" s="718">
        <v>3</v>
      </c>
      <c r="H41" s="718" t="s">
        <v>148</v>
      </c>
      <c r="I41" s="718">
        <v>0</v>
      </c>
      <c r="J41" s="718">
        <v>9</v>
      </c>
      <c r="K41" s="718">
        <v>3</v>
      </c>
      <c r="L41" s="718">
        <v>3</v>
      </c>
      <c r="M41" s="718">
        <v>0</v>
      </c>
      <c r="N41" s="724">
        <v>0</v>
      </c>
      <c r="O41" s="724">
        <v>0</v>
      </c>
      <c r="P41" s="724">
        <v>0</v>
      </c>
      <c r="Q41" s="724">
        <v>0</v>
      </c>
      <c r="R41" s="724"/>
      <c r="S41" s="724"/>
      <c r="T41" s="724"/>
      <c r="U41" s="724"/>
      <c r="V41" s="724"/>
      <c r="W41" s="724"/>
      <c r="X41" s="724"/>
      <c r="Y41" s="724"/>
      <c r="Z41" s="724"/>
      <c r="AA41" s="724"/>
      <c r="AB41" s="724"/>
      <c r="AC41" s="724"/>
      <c r="AD41" s="724">
        <v>0</v>
      </c>
      <c r="AE41" s="724">
        <v>0</v>
      </c>
      <c r="AF41" s="718" t="s">
        <v>1355</v>
      </c>
      <c r="AG41" s="719"/>
      <c r="AH41" s="701" t="s">
        <v>840</v>
      </c>
      <c r="AI41" s="702" t="s">
        <v>835</v>
      </c>
    </row>
    <row r="42" spans="1:35" ht="44.25" customHeight="1" thickBot="1">
      <c r="A42" s="1275"/>
      <c r="B42" s="1278"/>
      <c r="C42" s="727" t="s">
        <v>1356</v>
      </c>
      <c r="D42" s="728" t="s">
        <v>1357</v>
      </c>
      <c r="E42" s="720">
        <v>3</v>
      </c>
      <c r="F42" s="718">
        <v>2</v>
      </c>
      <c r="G42" s="718">
        <v>5</v>
      </c>
      <c r="H42" s="718" t="s">
        <v>1358</v>
      </c>
      <c r="I42" s="718">
        <v>0</v>
      </c>
      <c r="J42" s="718">
        <v>15</v>
      </c>
      <c r="K42" s="718">
        <v>5</v>
      </c>
      <c r="L42" s="718">
        <v>3</v>
      </c>
      <c r="M42" s="718">
        <v>2</v>
      </c>
      <c r="N42" s="724">
        <v>0</v>
      </c>
      <c r="O42" s="724">
        <v>0</v>
      </c>
      <c r="P42" s="724">
        <v>0</v>
      </c>
      <c r="Q42" s="724">
        <v>0</v>
      </c>
      <c r="R42" s="724"/>
      <c r="S42" s="724"/>
      <c r="T42" s="724"/>
      <c r="U42" s="724"/>
      <c r="V42" s="724"/>
      <c r="W42" s="724"/>
      <c r="X42" s="724"/>
      <c r="Y42" s="724"/>
      <c r="Z42" s="724"/>
      <c r="AA42" s="724"/>
      <c r="AB42" s="724"/>
      <c r="AC42" s="724"/>
      <c r="AD42" s="724">
        <v>0</v>
      </c>
      <c r="AE42" s="724">
        <v>0</v>
      </c>
      <c r="AF42" s="721" t="s">
        <v>1259</v>
      </c>
      <c r="AG42" s="719"/>
      <c r="AH42" s="701" t="s">
        <v>840</v>
      </c>
      <c r="AI42" s="702" t="s">
        <v>835</v>
      </c>
    </row>
    <row r="43" spans="1:35" ht="53.25" customHeight="1" thickBot="1">
      <c r="A43" s="1275"/>
      <c r="B43" s="1278"/>
      <c r="C43" s="727" t="s">
        <v>1359</v>
      </c>
      <c r="D43" s="718" t="s">
        <v>1360</v>
      </c>
      <c r="E43" s="720">
        <v>2</v>
      </c>
      <c r="F43" s="718">
        <v>0</v>
      </c>
      <c r="G43" s="718">
        <v>2</v>
      </c>
      <c r="H43" s="718" t="s">
        <v>1335</v>
      </c>
      <c r="I43" s="718">
        <v>0</v>
      </c>
      <c r="J43" s="718">
        <v>5</v>
      </c>
      <c r="K43" s="718">
        <v>2</v>
      </c>
      <c r="L43" s="718">
        <v>2</v>
      </c>
      <c r="M43" s="718">
        <v>0</v>
      </c>
      <c r="N43" s="724">
        <v>0</v>
      </c>
      <c r="O43" s="724">
        <v>0</v>
      </c>
      <c r="P43" s="724">
        <v>0</v>
      </c>
      <c r="Q43" s="724">
        <v>0</v>
      </c>
      <c r="R43" s="724"/>
      <c r="S43" s="724"/>
      <c r="T43" s="724"/>
      <c r="U43" s="724"/>
      <c r="V43" s="724"/>
      <c r="W43" s="724"/>
      <c r="X43" s="724"/>
      <c r="Y43" s="724"/>
      <c r="Z43" s="724"/>
      <c r="AA43" s="724"/>
      <c r="AB43" s="724"/>
      <c r="AC43" s="724"/>
      <c r="AD43" s="724">
        <v>0</v>
      </c>
      <c r="AE43" s="724">
        <v>0</v>
      </c>
      <c r="AF43" s="718" t="s">
        <v>1361</v>
      </c>
      <c r="AG43" s="719"/>
      <c r="AH43" s="701" t="s">
        <v>840</v>
      </c>
      <c r="AI43" s="702" t="s">
        <v>835</v>
      </c>
    </row>
    <row r="44" spans="1:35" ht="77.25" customHeight="1" thickBot="1">
      <c r="A44" s="1276"/>
      <c r="B44" s="1279"/>
      <c r="C44" s="727" t="s">
        <v>1362</v>
      </c>
      <c r="D44" s="718" t="s">
        <v>870</v>
      </c>
      <c r="E44" s="720">
        <v>0</v>
      </c>
      <c r="F44" s="718">
        <v>12</v>
      </c>
      <c r="G44" s="718">
        <v>12</v>
      </c>
      <c r="H44" s="718" t="s">
        <v>1363</v>
      </c>
      <c r="I44" s="718">
        <v>0</v>
      </c>
      <c r="J44" s="718">
        <v>15</v>
      </c>
      <c r="K44" s="718">
        <v>12</v>
      </c>
      <c r="L44" s="718">
        <v>0</v>
      </c>
      <c r="M44" s="718">
        <v>12</v>
      </c>
      <c r="N44" s="724">
        <v>0</v>
      </c>
      <c r="O44" s="724">
        <v>0</v>
      </c>
      <c r="P44" s="724">
        <v>0</v>
      </c>
      <c r="Q44" s="724">
        <v>0</v>
      </c>
      <c r="R44" s="724"/>
      <c r="S44" s="724"/>
      <c r="T44" s="724"/>
      <c r="U44" s="724"/>
      <c r="V44" s="724"/>
      <c r="W44" s="724"/>
      <c r="X44" s="724"/>
      <c r="Y44" s="724"/>
      <c r="Z44" s="724"/>
      <c r="AA44" s="724"/>
      <c r="AB44" s="724"/>
      <c r="AC44" s="724"/>
      <c r="AD44" s="724">
        <v>0</v>
      </c>
      <c r="AE44" s="724">
        <v>0</v>
      </c>
      <c r="AF44" s="718" t="s">
        <v>1364</v>
      </c>
      <c r="AG44" s="719"/>
      <c r="AH44" s="701" t="s">
        <v>840</v>
      </c>
      <c r="AI44" s="702" t="s">
        <v>835</v>
      </c>
    </row>
    <row r="45" spans="1:35" ht="39.75" customHeight="1" thickBot="1">
      <c r="A45" s="1274" t="s">
        <v>1365</v>
      </c>
      <c r="B45" s="1280">
        <v>825126099</v>
      </c>
      <c r="C45" s="730" t="s">
        <v>1366</v>
      </c>
      <c r="D45" s="718" t="s">
        <v>1367</v>
      </c>
      <c r="E45" s="716">
        <v>3</v>
      </c>
      <c r="F45" s="717">
        <v>2</v>
      </c>
      <c r="G45" s="717">
        <v>5</v>
      </c>
      <c r="H45" s="718" t="s">
        <v>1368</v>
      </c>
      <c r="I45" s="717">
        <v>0</v>
      </c>
      <c r="J45" s="717">
        <v>10</v>
      </c>
      <c r="K45" s="717">
        <v>5</v>
      </c>
      <c r="L45" s="717">
        <v>2</v>
      </c>
      <c r="M45" s="717">
        <v>3</v>
      </c>
      <c r="N45" s="717">
        <v>0</v>
      </c>
      <c r="O45" s="717">
        <v>0</v>
      </c>
      <c r="P45" s="717">
        <v>0</v>
      </c>
      <c r="Q45" s="717">
        <v>0</v>
      </c>
      <c r="R45" s="717"/>
      <c r="S45" s="717"/>
      <c r="T45" s="717"/>
      <c r="U45" s="717"/>
      <c r="V45" s="717"/>
      <c r="W45" s="717"/>
      <c r="X45" s="717"/>
      <c r="Y45" s="717"/>
      <c r="Z45" s="717"/>
      <c r="AA45" s="717"/>
      <c r="AB45" s="717"/>
      <c r="AC45" s="717"/>
      <c r="AD45" s="717">
        <v>0</v>
      </c>
      <c r="AE45" s="717">
        <v>0</v>
      </c>
      <c r="AF45" s="721" t="s">
        <v>1259</v>
      </c>
      <c r="AG45" s="719"/>
      <c r="AH45" s="701" t="s">
        <v>840</v>
      </c>
      <c r="AI45" s="702" t="s">
        <v>835</v>
      </c>
    </row>
    <row r="46" spans="1:35" ht="207" thickBot="1">
      <c r="A46" s="1275"/>
      <c r="B46" s="1281"/>
      <c r="C46" s="730" t="s">
        <v>1369</v>
      </c>
      <c r="D46" s="718" t="s">
        <v>1370</v>
      </c>
      <c r="E46" s="720">
        <v>100</v>
      </c>
      <c r="F46" s="718">
        <v>0</v>
      </c>
      <c r="G46" s="718">
        <v>100</v>
      </c>
      <c r="H46" s="718" t="s">
        <v>1371</v>
      </c>
      <c r="I46" s="718">
        <v>0</v>
      </c>
      <c r="J46" s="718">
        <v>200</v>
      </c>
      <c r="K46" s="718">
        <v>100</v>
      </c>
      <c r="L46" s="718">
        <v>100</v>
      </c>
      <c r="M46" s="718">
        <v>0</v>
      </c>
      <c r="N46" s="698">
        <v>0</v>
      </c>
      <c r="O46" s="698">
        <v>0</v>
      </c>
      <c r="P46" s="698">
        <v>500000</v>
      </c>
      <c r="Q46" s="698">
        <v>500000</v>
      </c>
      <c r="R46" s="169"/>
      <c r="S46" s="169"/>
      <c r="T46" s="169"/>
      <c r="U46" s="169"/>
      <c r="V46" s="169"/>
      <c r="W46" s="169"/>
      <c r="X46" s="169"/>
      <c r="Y46" s="169"/>
      <c r="Z46" s="169"/>
      <c r="AA46" s="169"/>
      <c r="AB46" s="169"/>
      <c r="AC46" s="169"/>
      <c r="AD46" s="698">
        <v>500000</v>
      </c>
      <c r="AE46" s="698">
        <v>500000</v>
      </c>
      <c r="AF46" s="721" t="s">
        <v>1259</v>
      </c>
      <c r="AG46" s="719"/>
      <c r="AH46" s="701" t="s">
        <v>840</v>
      </c>
      <c r="AI46" s="702" t="s">
        <v>835</v>
      </c>
    </row>
    <row r="47" spans="1:35" ht="207" thickBot="1">
      <c r="A47" s="1275"/>
      <c r="B47" s="1282"/>
      <c r="C47" s="730" t="s">
        <v>1372</v>
      </c>
      <c r="D47" s="718" t="s">
        <v>1373</v>
      </c>
      <c r="E47" s="731">
        <v>3</v>
      </c>
      <c r="F47" s="732">
        <v>2</v>
      </c>
      <c r="G47" s="732">
        <v>5</v>
      </c>
      <c r="H47" s="732" t="s">
        <v>1374</v>
      </c>
      <c r="I47" s="732">
        <v>0</v>
      </c>
      <c r="J47" s="732">
        <v>12</v>
      </c>
      <c r="K47" s="732">
        <v>5</v>
      </c>
      <c r="L47" s="732">
        <v>3</v>
      </c>
      <c r="M47" s="732">
        <v>2</v>
      </c>
      <c r="N47" s="733">
        <v>0</v>
      </c>
      <c r="O47" s="733">
        <v>0</v>
      </c>
      <c r="P47" s="733">
        <v>0</v>
      </c>
      <c r="Q47" s="733">
        <v>0</v>
      </c>
      <c r="R47" s="733"/>
      <c r="S47" s="733"/>
      <c r="T47" s="733"/>
      <c r="U47" s="733"/>
      <c r="V47" s="733"/>
      <c r="W47" s="733"/>
      <c r="X47" s="733"/>
      <c r="Y47" s="733"/>
      <c r="Z47" s="733"/>
      <c r="AA47" s="733"/>
      <c r="AB47" s="733"/>
      <c r="AC47" s="733"/>
      <c r="AD47" s="733">
        <v>0</v>
      </c>
      <c r="AE47" s="733">
        <v>0</v>
      </c>
      <c r="AF47" s="721" t="s">
        <v>1259</v>
      </c>
      <c r="AG47" s="734"/>
      <c r="AH47" s="701" t="s">
        <v>840</v>
      </c>
      <c r="AI47" s="702" t="s">
        <v>835</v>
      </c>
    </row>
    <row r="48" spans="1:35" ht="207" thickBot="1">
      <c r="A48" s="1283" t="s">
        <v>1375</v>
      </c>
      <c r="B48" s="1284">
        <v>825126099</v>
      </c>
      <c r="C48" s="735" t="s">
        <v>1376</v>
      </c>
      <c r="D48" s="718" t="s">
        <v>1377</v>
      </c>
      <c r="E48" s="718">
        <v>3</v>
      </c>
      <c r="F48" s="718">
        <v>2</v>
      </c>
      <c r="G48" s="718">
        <v>5</v>
      </c>
      <c r="H48" s="718" t="s">
        <v>1378</v>
      </c>
      <c r="I48" s="718">
        <v>0</v>
      </c>
      <c r="J48" s="718">
        <v>15</v>
      </c>
      <c r="K48" s="718">
        <v>5</v>
      </c>
      <c r="L48" s="718">
        <v>3</v>
      </c>
      <c r="M48" s="718">
        <v>2</v>
      </c>
      <c r="N48" s="698">
        <v>1373651</v>
      </c>
      <c r="O48" s="698"/>
      <c r="P48" s="698">
        <v>4626349</v>
      </c>
      <c r="Q48" s="698">
        <v>4500000</v>
      </c>
      <c r="R48" s="169"/>
      <c r="S48" s="169"/>
      <c r="T48" s="169"/>
      <c r="U48" s="169"/>
      <c r="V48" s="169"/>
      <c r="W48" s="169"/>
      <c r="X48" s="169"/>
      <c r="Y48" s="169"/>
      <c r="Z48" s="169"/>
      <c r="AA48" s="169"/>
      <c r="AB48" s="169"/>
      <c r="AC48" s="169"/>
      <c r="AD48" s="698">
        <f>+N48+P48</f>
        <v>6000000</v>
      </c>
      <c r="AE48" s="698">
        <f>+Q48</f>
        <v>4500000</v>
      </c>
      <c r="AF48" s="721" t="s">
        <v>1259</v>
      </c>
      <c r="AG48" s="719"/>
      <c r="AH48" s="701" t="s">
        <v>840</v>
      </c>
      <c r="AI48" s="702" t="s">
        <v>835</v>
      </c>
    </row>
    <row r="49" spans="1:35" ht="206.25">
      <c r="A49" s="1283"/>
      <c r="B49" s="1285"/>
      <c r="C49" s="736" t="s">
        <v>1379</v>
      </c>
      <c r="D49" s="732" t="s">
        <v>1380</v>
      </c>
      <c r="E49" s="733">
        <v>9</v>
      </c>
      <c r="F49" s="733">
        <v>12</v>
      </c>
      <c r="G49" s="732">
        <v>29</v>
      </c>
      <c r="H49" s="732" t="s">
        <v>1381</v>
      </c>
      <c r="I49" s="733">
        <v>0</v>
      </c>
      <c r="J49" s="733">
        <v>50</v>
      </c>
      <c r="K49" s="733">
        <v>29</v>
      </c>
      <c r="L49" s="733">
        <v>9</v>
      </c>
      <c r="M49" s="733">
        <v>12</v>
      </c>
      <c r="N49" s="737"/>
      <c r="O49" s="737"/>
      <c r="P49" s="737">
        <v>29000000</v>
      </c>
      <c r="Q49" s="737">
        <v>9000000</v>
      </c>
      <c r="R49" s="738"/>
      <c r="S49" s="738"/>
      <c r="T49" s="738"/>
      <c r="U49" s="738"/>
      <c r="V49" s="738"/>
      <c r="W49" s="738"/>
      <c r="X49" s="738"/>
      <c r="Y49" s="738"/>
      <c r="Z49" s="738"/>
      <c r="AA49" s="738"/>
      <c r="AB49" s="738"/>
      <c r="AC49" s="738"/>
      <c r="AD49" s="737">
        <v>29000000</v>
      </c>
      <c r="AE49" s="737">
        <v>9000000</v>
      </c>
      <c r="AF49" s="739" t="s">
        <v>1259</v>
      </c>
      <c r="AG49" s="734"/>
      <c r="AH49" s="740" t="s">
        <v>840</v>
      </c>
      <c r="AI49" s="741" t="s">
        <v>835</v>
      </c>
    </row>
    <row r="50" spans="1:35" ht="72.75" customHeight="1">
      <c r="A50" s="1283"/>
      <c r="B50" s="1286"/>
      <c r="C50" s="742" t="s">
        <v>1382</v>
      </c>
      <c r="D50" s="718" t="s">
        <v>1383</v>
      </c>
      <c r="E50" s="717">
        <v>6</v>
      </c>
      <c r="F50" s="717">
        <v>6</v>
      </c>
      <c r="G50" s="717">
        <v>12</v>
      </c>
      <c r="H50" s="718" t="s">
        <v>1384</v>
      </c>
      <c r="I50" s="717">
        <v>0</v>
      </c>
      <c r="J50" s="717">
        <v>48</v>
      </c>
      <c r="K50" s="717">
        <v>12</v>
      </c>
      <c r="L50" s="717">
        <v>6</v>
      </c>
      <c r="M50" s="717">
        <v>6</v>
      </c>
      <c r="N50" s="698"/>
      <c r="O50" s="698"/>
      <c r="P50" s="698">
        <v>1500912</v>
      </c>
      <c r="Q50" s="698">
        <v>500000</v>
      </c>
      <c r="R50" s="169"/>
      <c r="S50" s="169"/>
      <c r="T50" s="169"/>
      <c r="U50" s="169"/>
      <c r="V50" s="169"/>
      <c r="W50" s="169"/>
      <c r="X50" s="169"/>
      <c r="Y50" s="169"/>
      <c r="Z50" s="169"/>
      <c r="AA50" s="169"/>
      <c r="AB50" s="169"/>
      <c r="AC50" s="169"/>
      <c r="AD50" s="698">
        <v>1500912</v>
      </c>
      <c r="AE50" s="698">
        <v>500000</v>
      </c>
      <c r="AF50" s="451" t="s">
        <v>1259</v>
      </c>
      <c r="AG50" s="719"/>
      <c r="AH50" s="451" t="s">
        <v>840</v>
      </c>
      <c r="AI50" s="702" t="s">
        <v>835</v>
      </c>
    </row>
    <row r="51" spans="1:35" s="453" customFormat="1" ht="13.5" customHeight="1">
      <c r="A51" s="743"/>
      <c r="B51" s="743"/>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743"/>
      <c r="AE51" s="743"/>
      <c r="AF51" s="743"/>
      <c r="AG51" s="743"/>
      <c r="AH51" s="743"/>
      <c r="AI51" s="743"/>
    </row>
    <row r="52" spans="1:35" s="453" customFormat="1" ht="15" customHeight="1">
      <c r="A52" s="1039" t="s">
        <v>108</v>
      </c>
      <c r="B52" s="1039"/>
      <c r="C52" s="1039"/>
      <c r="D52" s="1039"/>
      <c r="E52" s="1039"/>
      <c r="F52" s="1039"/>
      <c r="G52" s="1039"/>
      <c r="H52" s="1039"/>
      <c r="I52" s="1039"/>
      <c r="J52" s="1039"/>
      <c r="K52" s="1039"/>
      <c r="L52" s="1039"/>
      <c r="M52" s="1039"/>
      <c r="N52" s="1039"/>
      <c r="O52" s="1039"/>
      <c r="P52" s="1039"/>
      <c r="Q52" s="1039"/>
      <c r="R52" s="1039"/>
      <c r="S52" s="1039"/>
      <c r="T52" s="1039"/>
      <c r="U52" s="1039"/>
      <c r="V52" s="1039"/>
      <c r="W52" s="1039"/>
      <c r="X52" s="1039"/>
      <c r="Y52" s="1039"/>
      <c r="Z52" s="1039"/>
      <c r="AA52" s="1039"/>
      <c r="AB52" s="1039"/>
      <c r="AC52" s="1039"/>
      <c r="AD52" s="1039"/>
      <c r="AE52" s="1039"/>
      <c r="AF52" s="1039"/>
      <c r="AG52" s="1039"/>
      <c r="AH52" s="1039"/>
      <c r="AI52" s="1039"/>
    </row>
    <row r="53" spans="1:35" s="453" customFormat="1" ht="28.5" customHeight="1">
      <c r="A53" s="923" t="s">
        <v>36</v>
      </c>
      <c r="B53" s="924"/>
      <c r="C53" s="924"/>
      <c r="D53" s="924"/>
      <c r="E53" s="924"/>
      <c r="F53" s="924"/>
      <c r="G53" s="925"/>
      <c r="H53" s="926" t="s">
        <v>670</v>
      </c>
      <c r="I53" s="927"/>
      <c r="J53" s="927"/>
      <c r="K53" s="927"/>
      <c r="L53" s="927"/>
      <c r="M53" s="927"/>
      <c r="N53" s="927"/>
      <c r="O53" s="927"/>
      <c r="P53" s="927"/>
      <c r="Q53" s="927"/>
      <c r="R53" s="927"/>
      <c r="S53" s="928"/>
      <c r="T53" s="926" t="s">
        <v>71</v>
      </c>
      <c r="U53" s="929"/>
      <c r="V53" s="929"/>
      <c r="W53" s="929"/>
      <c r="X53" s="929"/>
      <c r="Y53" s="929"/>
      <c r="Z53" s="929"/>
      <c r="AA53" s="929"/>
      <c r="AB53" s="929"/>
      <c r="AC53" s="929"/>
      <c r="AD53" s="929"/>
      <c r="AE53" s="929"/>
      <c r="AF53" s="929"/>
      <c r="AG53" s="929"/>
      <c r="AH53" s="929"/>
      <c r="AI53" s="930"/>
    </row>
    <row r="54" spans="1:35" s="453" customFormat="1" ht="63.75" customHeight="1" thickBot="1">
      <c r="A54" s="931" t="s">
        <v>828</v>
      </c>
      <c r="B54" s="932"/>
      <c r="C54" s="932"/>
      <c r="D54" s="932"/>
      <c r="E54" s="933" t="s">
        <v>829</v>
      </c>
      <c r="F54" s="934"/>
      <c r="G54" s="934"/>
      <c r="H54" s="934"/>
      <c r="I54" s="934"/>
      <c r="J54" s="934"/>
      <c r="K54" s="934"/>
      <c r="L54" s="934"/>
      <c r="M54" s="935"/>
      <c r="N54" s="936" t="s">
        <v>0</v>
      </c>
      <c r="O54" s="937"/>
      <c r="P54" s="937"/>
      <c r="Q54" s="937"/>
      <c r="R54" s="937"/>
      <c r="S54" s="937"/>
      <c r="T54" s="937"/>
      <c r="U54" s="937"/>
      <c r="V54" s="937"/>
      <c r="W54" s="937"/>
      <c r="X54" s="937"/>
      <c r="Y54" s="937"/>
      <c r="Z54" s="937"/>
      <c r="AA54" s="937"/>
      <c r="AB54" s="937"/>
      <c r="AC54" s="937"/>
      <c r="AD54" s="937"/>
      <c r="AE54" s="938"/>
      <c r="AF54" s="939" t="s">
        <v>750</v>
      </c>
      <c r="AG54" s="940"/>
      <c r="AH54" s="940"/>
      <c r="AI54" s="941"/>
    </row>
    <row r="55" spans="1:49" s="169" customFormat="1" ht="39" customHeight="1">
      <c r="A55" s="942" t="s">
        <v>2</v>
      </c>
      <c r="B55" s="944" t="s">
        <v>3</v>
      </c>
      <c r="C55" s="945"/>
      <c r="D55" s="945"/>
      <c r="E55" s="945"/>
      <c r="F55" s="945"/>
      <c r="G55" s="945"/>
      <c r="H55" s="948" t="s">
        <v>4</v>
      </c>
      <c r="I55" s="950" t="s">
        <v>5</v>
      </c>
      <c r="J55" s="950" t="s">
        <v>6</v>
      </c>
      <c r="K55" s="952" t="s">
        <v>37</v>
      </c>
      <c r="L55" s="954" t="s">
        <v>7</v>
      </c>
      <c r="M55" s="956" t="s">
        <v>8</v>
      </c>
      <c r="N55" s="958" t="s">
        <v>9</v>
      </c>
      <c r="O55" s="959"/>
      <c r="P55" s="960" t="s">
        <v>10</v>
      </c>
      <c r="Q55" s="959"/>
      <c r="R55" s="960" t="s">
        <v>11</v>
      </c>
      <c r="S55" s="959"/>
      <c r="T55" s="960" t="s">
        <v>12</v>
      </c>
      <c r="U55" s="959"/>
      <c r="V55" s="960" t="s">
        <v>13</v>
      </c>
      <c r="W55" s="959"/>
      <c r="X55" s="960" t="s">
        <v>14</v>
      </c>
      <c r="Y55" s="959"/>
      <c r="Z55" s="960" t="s">
        <v>15</v>
      </c>
      <c r="AA55" s="959"/>
      <c r="AB55" s="960" t="s">
        <v>16</v>
      </c>
      <c r="AC55" s="959"/>
      <c r="AD55" s="960" t="s">
        <v>17</v>
      </c>
      <c r="AE55" s="961"/>
      <c r="AF55" s="1235" t="s">
        <v>18</v>
      </c>
      <c r="AG55" s="978" t="s">
        <v>19</v>
      </c>
      <c r="AH55" s="980" t="s">
        <v>20</v>
      </c>
      <c r="AI55" s="982" t="s">
        <v>21</v>
      </c>
      <c r="AJ55" s="453"/>
      <c r="AK55" s="453"/>
      <c r="AL55" s="453"/>
      <c r="AM55" s="453"/>
      <c r="AN55" s="453"/>
      <c r="AO55" s="453"/>
      <c r="AP55" s="453"/>
      <c r="AQ55" s="453"/>
      <c r="AR55" s="453"/>
      <c r="AS55" s="453"/>
      <c r="AT55" s="453"/>
      <c r="AU55" s="453"/>
      <c r="AV55" s="453"/>
      <c r="AW55" s="456"/>
    </row>
    <row r="56" spans="1:48" ht="82.5" customHeight="1" thickBot="1">
      <c r="A56" s="943"/>
      <c r="B56" s="946"/>
      <c r="C56" s="947"/>
      <c r="D56" s="947"/>
      <c r="E56" s="947"/>
      <c r="F56" s="947"/>
      <c r="G56" s="947"/>
      <c r="H56" s="949"/>
      <c r="I56" s="951" t="s">
        <v>5</v>
      </c>
      <c r="J56" s="951"/>
      <c r="K56" s="953"/>
      <c r="L56" s="955"/>
      <c r="M56" s="957"/>
      <c r="N56" s="100" t="s">
        <v>22</v>
      </c>
      <c r="O56" s="101" t="s">
        <v>23</v>
      </c>
      <c r="P56" s="102" t="s">
        <v>22</v>
      </c>
      <c r="Q56" s="101" t="s">
        <v>23</v>
      </c>
      <c r="R56" s="102" t="s">
        <v>22</v>
      </c>
      <c r="S56" s="101" t="s">
        <v>23</v>
      </c>
      <c r="T56" s="102" t="s">
        <v>22</v>
      </c>
      <c r="U56" s="101" t="s">
        <v>23</v>
      </c>
      <c r="V56" s="102" t="s">
        <v>22</v>
      </c>
      <c r="W56" s="101" t="s">
        <v>23</v>
      </c>
      <c r="X56" s="102" t="s">
        <v>22</v>
      </c>
      <c r="Y56" s="101" t="s">
        <v>23</v>
      </c>
      <c r="Z56" s="102" t="s">
        <v>22</v>
      </c>
      <c r="AA56" s="101" t="s">
        <v>24</v>
      </c>
      <c r="AB56" s="102" t="s">
        <v>22</v>
      </c>
      <c r="AC56" s="101" t="s">
        <v>24</v>
      </c>
      <c r="AD56" s="102" t="s">
        <v>22</v>
      </c>
      <c r="AE56" s="103" t="s">
        <v>24</v>
      </c>
      <c r="AF56" s="1243"/>
      <c r="AG56" s="979"/>
      <c r="AH56" s="981"/>
      <c r="AI56" s="983"/>
      <c r="AJ56" s="453"/>
      <c r="AK56" s="453"/>
      <c r="AL56" s="453"/>
      <c r="AM56" s="453"/>
      <c r="AN56" s="453"/>
      <c r="AO56" s="453"/>
      <c r="AP56" s="453"/>
      <c r="AQ56" s="453"/>
      <c r="AR56" s="453"/>
      <c r="AS56" s="453"/>
      <c r="AT56" s="453"/>
      <c r="AU56" s="453"/>
      <c r="AV56" s="453"/>
    </row>
    <row r="57" spans="1:35" ht="75" customHeight="1" thickBot="1">
      <c r="A57" s="104" t="s">
        <v>830</v>
      </c>
      <c r="B57" s="964" t="s">
        <v>1385</v>
      </c>
      <c r="C57" s="965"/>
      <c r="D57" s="965"/>
      <c r="E57" s="965"/>
      <c r="F57" s="965"/>
      <c r="G57" s="966"/>
      <c r="H57" s="400" t="s">
        <v>1386</v>
      </c>
      <c r="I57" s="105">
        <v>0</v>
      </c>
      <c r="J57" s="397">
        <v>0.95</v>
      </c>
      <c r="K57" s="397">
        <v>0.95</v>
      </c>
      <c r="L57" s="397">
        <v>0.92</v>
      </c>
      <c r="M57" s="397">
        <v>0.56</v>
      </c>
      <c r="N57" s="109">
        <v>17245000</v>
      </c>
      <c r="O57" s="110">
        <v>11285000</v>
      </c>
      <c r="P57" s="109">
        <v>20815000</v>
      </c>
      <c r="Q57" s="109">
        <v>16885002</v>
      </c>
      <c r="R57" s="110"/>
      <c r="S57" s="110"/>
      <c r="T57" s="110"/>
      <c r="U57" s="110"/>
      <c r="V57" s="110"/>
      <c r="W57" s="110"/>
      <c r="X57" s="110"/>
      <c r="Y57" s="110"/>
      <c r="Z57" s="110"/>
      <c r="AA57" s="110"/>
      <c r="AB57" s="110"/>
      <c r="AC57" s="110"/>
      <c r="AD57" s="110">
        <f>+N57+P57</f>
        <v>38060000</v>
      </c>
      <c r="AE57" s="112">
        <f>+O57+Q57</f>
        <v>28170002</v>
      </c>
      <c r="AF57" s="692" t="s">
        <v>1387</v>
      </c>
      <c r="AG57" s="114"/>
      <c r="AH57" s="630" t="s">
        <v>840</v>
      </c>
      <c r="AI57" s="115" t="s">
        <v>835</v>
      </c>
    </row>
    <row r="58" spans="1:35" s="453" customFormat="1" ht="17.25" customHeight="1">
      <c r="A58" s="457"/>
      <c r="B58" s="460"/>
      <c r="C58" s="460"/>
      <c r="D58" s="460"/>
      <c r="E58" s="460"/>
      <c r="F58" s="460"/>
      <c r="G58" s="460"/>
      <c r="H58" s="461"/>
      <c r="I58" s="744"/>
      <c r="J58" s="462"/>
      <c r="K58" s="462"/>
      <c r="L58" s="462"/>
      <c r="M58" s="462"/>
      <c r="N58" s="463"/>
      <c r="O58" s="463"/>
      <c r="P58" s="463"/>
      <c r="Q58" s="463"/>
      <c r="R58" s="463"/>
      <c r="S58" s="463"/>
      <c r="T58" s="463"/>
      <c r="U58" s="463"/>
      <c r="V58" s="463"/>
      <c r="W58" s="463"/>
      <c r="X58" s="463"/>
      <c r="Y58" s="463"/>
      <c r="Z58" s="463"/>
      <c r="AA58" s="463"/>
      <c r="AB58" s="463"/>
      <c r="AC58" s="463"/>
      <c r="AD58" s="463"/>
      <c r="AE58" s="463"/>
      <c r="AF58" s="464"/>
      <c r="AG58" s="465"/>
      <c r="AH58" s="464"/>
      <c r="AI58" s="464"/>
    </row>
    <row r="59" spans="1:35" s="453" customFormat="1" ht="36.75" customHeight="1" thickBot="1">
      <c r="A59" s="60" t="s">
        <v>25</v>
      </c>
      <c r="B59" s="61" t="s">
        <v>26</v>
      </c>
      <c r="C59" s="61" t="s">
        <v>27</v>
      </c>
      <c r="D59" s="61" t="s">
        <v>28</v>
      </c>
      <c r="E59" s="62" t="s">
        <v>29</v>
      </c>
      <c r="F59" s="62" t="s">
        <v>30</v>
      </c>
      <c r="G59" s="63" t="s">
        <v>31</v>
      </c>
      <c r="H59" s="61" t="s">
        <v>32</v>
      </c>
      <c r="I59" s="64"/>
      <c r="J59" s="64"/>
      <c r="K59" s="64"/>
      <c r="L59" s="64"/>
      <c r="M59" s="64"/>
      <c r="N59" s="65"/>
      <c r="O59" s="66"/>
      <c r="P59" s="65"/>
      <c r="Q59" s="66"/>
      <c r="R59" s="65"/>
      <c r="S59" s="66"/>
      <c r="T59" s="65"/>
      <c r="U59" s="66"/>
      <c r="V59" s="65"/>
      <c r="W59" s="66"/>
      <c r="X59" s="65"/>
      <c r="Y59" s="66"/>
      <c r="Z59" s="65"/>
      <c r="AA59" s="66"/>
      <c r="AB59" s="65"/>
      <c r="AC59" s="66"/>
      <c r="AD59" s="67"/>
      <c r="AE59" s="66"/>
      <c r="AF59" s="68"/>
      <c r="AG59" s="4"/>
      <c r="AH59" s="4"/>
      <c r="AI59" s="69"/>
    </row>
    <row r="60" spans="1:35" s="453" customFormat="1" ht="113.25" customHeight="1" thickBot="1">
      <c r="A60" s="1271" t="s">
        <v>1388</v>
      </c>
      <c r="B60" s="1259">
        <v>825126099</v>
      </c>
      <c r="C60" s="745" t="s">
        <v>1389</v>
      </c>
      <c r="D60" s="710" t="s">
        <v>1390</v>
      </c>
      <c r="E60" s="746">
        <v>0</v>
      </c>
      <c r="F60" s="746">
        <v>1</v>
      </c>
      <c r="G60" s="747">
        <v>1</v>
      </c>
      <c r="H60" s="710" t="s">
        <v>1391</v>
      </c>
      <c r="I60" s="748">
        <v>0</v>
      </c>
      <c r="J60" s="748">
        <v>3</v>
      </c>
      <c r="K60" s="748">
        <v>1</v>
      </c>
      <c r="L60" s="748">
        <v>0</v>
      </c>
      <c r="M60" s="748">
        <v>1</v>
      </c>
      <c r="N60" s="529"/>
      <c r="O60" s="529"/>
      <c r="P60" s="529">
        <v>3000000</v>
      </c>
      <c r="Q60" s="529">
        <v>3000000</v>
      </c>
      <c r="R60" s="529"/>
      <c r="S60" s="529"/>
      <c r="T60" s="529"/>
      <c r="U60" s="529"/>
      <c r="V60" s="529"/>
      <c r="W60" s="529"/>
      <c r="X60" s="529"/>
      <c r="Y60" s="529"/>
      <c r="Z60" s="529"/>
      <c r="AA60" s="529"/>
      <c r="AB60" s="529"/>
      <c r="AC60" s="529"/>
      <c r="AD60" s="529">
        <f>+P60</f>
        <v>3000000</v>
      </c>
      <c r="AE60" s="529">
        <f>+Q60</f>
        <v>3000000</v>
      </c>
      <c r="AF60" s="749" t="s">
        <v>1392</v>
      </c>
      <c r="AG60" s="750"/>
      <c r="AH60" s="701" t="s">
        <v>840</v>
      </c>
      <c r="AI60" s="751" t="s">
        <v>835</v>
      </c>
    </row>
    <row r="61" spans="1:35" s="453" customFormat="1" ht="62.25" customHeight="1" thickBot="1">
      <c r="A61" s="1272"/>
      <c r="B61" s="1181"/>
      <c r="C61" s="752" t="s">
        <v>1393</v>
      </c>
      <c r="D61" s="710" t="s">
        <v>1394</v>
      </c>
      <c r="E61" s="753">
        <v>0</v>
      </c>
      <c r="F61" s="753">
        <v>0</v>
      </c>
      <c r="G61" s="754">
        <v>3</v>
      </c>
      <c r="H61" s="746" t="s">
        <v>1395</v>
      </c>
      <c r="I61" s="755">
        <v>0</v>
      </c>
      <c r="J61" s="755">
        <v>5</v>
      </c>
      <c r="K61" s="755">
        <v>3</v>
      </c>
      <c r="L61" s="755">
        <v>0</v>
      </c>
      <c r="M61" s="755">
        <v>0</v>
      </c>
      <c r="N61" s="529"/>
      <c r="O61" s="529"/>
      <c r="P61" s="529">
        <v>400000</v>
      </c>
      <c r="Q61" s="529">
        <v>0</v>
      </c>
      <c r="R61" s="529"/>
      <c r="S61" s="529"/>
      <c r="T61" s="529"/>
      <c r="U61" s="529"/>
      <c r="V61" s="529"/>
      <c r="W61" s="529"/>
      <c r="X61" s="529"/>
      <c r="Y61" s="529"/>
      <c r="Z61" s="529"/>
      <c r="AA61" s="529"/>
      <c r="AB61" s="529"/>
      <c r="AC61" s="529"/>
      <c r="AD61" s="529">
        <v>400000</v>
      </c>
      <c r="AE61" s="529">
        <v>0</v>
      </c>
      <c r="AF61" s="749">
        <v>0</v>
      </c>
      <c r="AG61" s="750"/>
      <c r="AH61" s="701" t="s">
        <v>840</v>
      </c>
      <c r="AI61" s="751" t="s">
        <v>835</v>
      </c>
    </row>
    <row r="62" spans="1:35" s="453" customFormat="1" ht="74.25" thickBot="1">
      <c r="A62" s="1273"/>
      <c r="B62" s="1260"/>
      <c r="C62" s="752" t="s">
        <v>1396</v>
      </c>
      <c r="D62" s="710" t="s">
        <v>1397</v>
      </c>
      <c r="E62" s="746">
        <v>13</v>
      </c>
      <c r="F62" s="746">
        <v>0</v>
      </c>
      <c r="G62" s="747">
        <v>23</v>
      </c>
      <c r="H62" s="746" t="s">
        <v>1398</v>
      </c>
      <c r="I62" s="748">
        <v>0</v>
      </c>
      <c r="J62" s="748">
        <v>50</v>
      </c>
      <c r="K62" s="748">
        <v>23</v>
      </c>
      <c r="L62" s="748">
        <v>13</v>
      </c>
      <c r="M62" s="748">
        <v>0</v>
      </c>
      <c r="N62" s="529"/>
      <c r="O62" s="529"/>
      <c r="P62" s="529">
        <v>2015000</v>
      </c>
      <c r="Q62" s="529">
        <v>600002</v>
      </c>
      <c r="R62" s="529"/>
      <c r="S62" s="529"/>
      <c r="T62" s="529"/>
      <c r="U62" s="529"/>
      <c r="V62" s="529"/>
      <c r="W62" s="529"/>
      <c r="X62" s="529"/>
      <c r="Y62" s="529"/>
      <c r="Z62" s="529"/>
      <c r="AA62" s="529"/>
      <c r="AB62" s="529"/>
      <c r="AC62" s="529"/>
      <c r="AD62" s="529">
        <v>2015000</v>
      </c>
      <c r="AE62" s="529">
        <v>600002</v>
      </c>
      <c r="AF62" s="749" t="s">
        <v>1399</v>
      </c>
      <c r="AG62" s="750"/>
      <c r="AH62" s="701" t="s">
        <v>840</v>
      </c>
      <c r="AI62" s="751" t="s">
        <v>835</v>
      </c>
    </row>
    <row r="63" spans="1:35" s="453" customFormat="1" ht="258.75" thickBot="1">
      <c r="A63" s="1247" t="s">
        <v>1400</v>
      </c>
      <c r="B63" s="1259">
        <v>825126099</v>
      </c>
      <c r="C63" s="695" t="s">
        <v>1401</v>
      </c>
      <c r="D63" s="710" t="s">
        <v>1402</v>
      </c>
      <c r="E63" s="710">
        <v>2</v>
      </c>
      <c r="F63" s="710">
        <v>2</v>
      </c>
      <c r="G63" s="710">
        <v>4</v>
      </c>
      <c r="H63" s="710" t="s">
        <v>1403</v>
      </c>
      <c r="I63" s="748">
        <v>0</v>
      </c>
      <c r="J63" s="748">
        <v>12</v>
      </c>
      <c r="K63" s="748">
        <v>4</v>
      </c>
      <c r="L63" s="748">
        <v>2</v>
      </c>
      <c r="M63" s="748">
        <v>2</v>
      </c>
      <c r="N63" s="529">
        <v>800000</v>
      </c>
      <c r="O63" s="529">
        <v>800000</v>
      </c>
      <c r="P63" s="529"/>
      <c r="Q63" s="529"/>
      <c r="R63" s="529"/>
      <c r="S63" s="529"/>
      <c r="T63" s="529"/>
      <c r="U63" s="529"/>
      <c r="V63" s="529"/>
      <c r="W63" s="529"/>
      <c r="X63" s="529"/>
      <c r="Y63" s="529"/>
      <c r="Z63" s="529"/>
      <c r="AA63" s="529"/>
      <c r="AB63" s="529"/>
      <c r="AC63" s="529"/>
      <c r="AD63" s="529">
        <v>1600000</v>
      </c>
      <c r="AE63" s="529">
        <v>1600000</v>
      </c>
      <c r="AF63" s="749" t="s">
        <v>1404</v>
      </c>
      <c r="AG63" s="750"/>
      <c r="AH63" s="701" t="s">
        <v>840</v>
      </c>
      <c r="AI63" s="751" t="s">
        <v>835</v>
      </c>
    </row>
    <row r="64" spans="1:35" s="453" customFormat="1" ht="180.75" thickBot="1">
      <c r="A64" s="1248"/>
      <c r="B64" s="1181"/>
      <c r="C64" s="756" t="s">
        <v>1405</v>
      </c>
      <c r="D64" s="710" t="s">
        <v>1406</v>
      </c>
      <c r="E64" s="710">
        <v>6</v>
      </c>
      <c r="F64" s="710"/>
      <c r="G64" s="710">
        <v>24</v>
      </c>
      <c r="H64" s="710" t="s">
        <v>1407</v>
      </c>
      <c r="I64" s="748"/>
      <c r="J64" s="748"/>
      <c r="K64" s="748"/>
      <c r="L64" s="748"/>
      <c r="M64" s="748"/>
      <c r="N64" s="529">
        <v>1600000</v>
      </c>
      <c r="O64" s="529">
        <v>1600000</v>
      </c>
      <c r="P64" s="529"/>
      <c r="Q64" s="529"/>
      <c r="R64" s="529"/>
      <c r="S64" s="529"/>
      <c r="T64" s="529"/>
      <c r="U64" s="529"/>
      <c r="V64" s="529"/>
      <c r="W64" s="529"/>
      <c r="X64" s="529"/>
      <c r="Y64" s="529"/>
      <c r="Z64" s="529"/>
      <c r="AA64" s="529"/>
      <c r="AB64" s="529"/>
      <c r="AC64" s="529"/>
      <c r="AD64" s="529">
        <v>1600000</v>
      </c>
      <c r="AE64" s="529">
        <v>1600000</v>
      </c>
      <c r="AF64" s="749" t="s">
        <v>1408</v>
      </c>
      <c r="AG64" s="750"/>
      <c r="AH64" s="701" t="s">
        <v>840</v>
      </c>
      <c r="AI64" s="751" t="s">
        <v>835</v>
      </c>
    </row>
    <row r="65" spans="1:35" s="453" customFormat="1" ht="129.75" customHeight="1" thickBot="1">
      <c r="A65" s="1248"/>
      <c r="B65" s="1181"/>
      <c r="C65" s="757" t="s">
        <v>1409</v>
      </c>
      <c r="D65" s="710" t="s">
        <v>1397</v>
      </c>
      <c r="E65" s="710">
        <v>130</v>
      </c>
      <c r="F65" s="710">
        <v>63</v>
      </c>
      <c r="G65" s="710">
        <v>310</v>
      </c>
      <c r="H65" s="710" t="s">
        <v>1410</v>
      </c>
      <c r="I65" s="748">
        <v>0</v>
      </c>
      <c r="J65" s="748">
        <v>500</v>
      </c>
      <c r="K65" s="748">
        <v>310</v>
      </c>
      <c r="L65" s="748">
        <v>130</v>
      </c>
      <c r="M65" s="748">
        <v>63</v>
      </c>
      <c r="N65" s="529">
        <v>5950000</v>
      </c>
      <c r="O65" s="529">
        <v>2205000</v>
      </c>
      <c r="P65" s="529">
        <v>5250000</v>
      </c>
      <c r="Q65" s="529">
        <v>4875000</v>
      </c>
      <c r="R65" s="529"/>
      <c r="S65" s="529"/>
      <c r="T65" s="529"/>
      <c r="U65" s="529"/>
      <c r="V65" s="529"/>
      <c r="W65" s="529"/>
      <c r="X65" s="529"/>
      <c r="Y65" s="529"/>
      <c r="Z65" s="529"/>
      <c r="AA65" s="529"/>
      <c r="AB65" s="529"/>
      <c r="AC65" s="529"/>
      <c r="AD65" s="529">
        <f>+N65+P65</f>
        <v>11200000</v>
      </c>
      <c r="AE65" s="529">
        <f>+O65+Q65</f>
        <v>7080000</v>
      </c>
      <c r="AF65" s="749" t="s">
        <v>1411</v>
      </c>
      <c r="AG65" s="750"/>
      <c r="AH65" s="701" t="s">
        <v>840</v>
      </c>
      <c r="AI65" s="751" t="s">
        <v>835</v>
      </c>
    </row>
    <row r="66" spans="1:35" s="453" customFormat="1" ht="55.5" customHeight="1" thickBot="1">
      <c r="A66" s="1248"/>
      <c r="B66" s="1181"/>
      <c r="C66" s="695" t="s">
        <v>1412</v>
      </c>
      <c r="D66" s="710" t="s">
        <v>1413</v>
      </c>
      <c r="E66" s="710">
        <v>0</v>
      </c>
      <c r="F66" s="710">
        <v>0</v>
      </c>
      <c r="G66" s="710">
        <v>3</v>
      </c>
      <c r="H66" s="710" t="s">
        <v>1414</v>
      </c>
      <c r="I66" s="748">
        <v>0</v>
      </c>
      <c r="J66" s="748">
        <v>20</v>
      </c>
      <c r="K66" s="748">
        <v>3</v>
      </c>
      <c r="L66" s="748">
        <v>0</v>
      </c>
      <c r="M66" s="748">
        <v>0</v>
      </c>
      <c r="N66" s="529">
        <v>400000</v>
      </c>
      <c r="O66" s="529">
        <v>0</v>
      </c>
      <c r="P66" s="529">
        <v>200000</v>
      </c>
      <c r="Q66" s="529">
        <v>0</v>
      </c>
      <c r="R66" s="529"/>
      <c r="S66" s="529"/>
      <c r="T66" s="529"/>
      <c r="U66" s="529"/>
      <c r="V66" s="529"/>
      <c r="W66" s="529"/>
      <c r="X66" s="529"/>
      <c r="Y66" s="529"/>
      <c r="Z66" s="529"/>
      <c r="AA66" s="529"/>
      <c r="AB66" s="529"/>
      <c r="AC66" s="529"/>
      <c r="AD66" s="529">
        <f>+N66+P66</f>
        <v>600000</v>
      </c>
      <c r="AE66" s="529">
        <f>+O66</f>
        <v>0</v>
      </c>
      <c r="AF66" s="749">
        <v>0</v>
      </c>
      <c r="AG66" s="750"/>
      <c r="AH66" s="701" t="s">
        <v>840</v>
      </c>
      <c r="AI66" s="751" t="s">
        <v>835</v>
      </c>
    </row>
    <row r="67" spans="1:35" s="453" customFormat="1" ht="258.75" thickBot="1">
      <c r="A67" s="1248"/>
      <c r="B67" s="1181"/>
      <c r="C67" s="756" t="s">
        <v>1415</v>
      </c>
      <c r="D67" s="710" t="s">
        <v>1416</v>
      </c>
      <c r="E67" s="710">
        <v>6</v>
      </c>
      <c r="F67" s="710">
        <v>6</v>
      </c>
      <c r="G67" s="710">
        <v>12</v>
      </c>
      <c r="H67" s="710" t="s">
        <v>1417</v>
      </c>
      <c r="I67" s="748">
        <v>0</v>
      </c>
      <c r="J67" s="748">
        <v>24</v>
      </c>
      <c r="K67" s="748">
        <v>12</v>
      </c>
      <c r="L67" s="748">
        <v>6</v>
      </c>
      <c r="M67" s="748">
        <v>6</v>
      </c>
      <c r="N67" s="529">
        <v>1520000</v>
      </c>
      <c r="O67" s="529">
        <v>1520000</v>
      </c>
      <c r="P67" s="529"/>
      <c r="Q67" s="529"/>
      <c r="R67" s="529"/>
      <c r="S67" s="529"/>
      <c r="T67" s="529"/>
      <c r="U67" s="529"/>
      <c r="V67" s="529"/>
      <c r="W67" s="529"/>
      <c r="X67" s="529"/>
      <c r="Y67" s="529"/>
      <c r="Z67" s="529"/>
      <c r="AA67" s="529"/>
      <c r="AB67" s="529"/>
      <c r="AC67" s="529"/>
      <c r="AD67" s="529">
        <v>1520000</v>
      </c>
      <c r="AE67" s="529">
        <v>1520000</v>
      </c>
      <c r="AF67" s="749" t="s">
        <v>1404</v>
      </c>
      <c r="AG67" s="750"/>
      <c r="AH67" s="701" t="s">
        <v>840</v>
      </c>
      <c r="AI67" s="751" t="s">
        <v>835</v>
      </c>
    </row>
    <row r="68" spans="1:35" s="453" customFormat="1" ht="231.75" thickBot="1">
      <c r="A68" s="1248"/>
      <c r="B68" s="1181"/>
      <c r="C68" s="695" t="s">
        <v>1418</v>
      </c>
      <c r="D68" s="710" t="s">
        <v>1419</v>
      </c>
      <c r="E68" s="710">
        <v>1</v>
      </c>
      <c r="F68" s="710">
        <v>0</v>
      </c>
      <c r="G68" s="710">
        <v>1</v>
      </c>
      <c r="H68" s="710" t="s">
        <v>1420</v>
      </c>
      <c r="I68" s="748">
        <v>0</v>
      </c>
      <c r="J68" s="748">
        <v>3</v>
      </c>
      <c r="K68" s="748">
        <v>1</v>
      </c>
      <c r="L68" s="748">
        <v>1</v>
      </c>
      <c r="M68" s="748">
        <v>0</v>
      </c>
      <c r="N68" s="529"/>
      <c r="O68" s="529"/>
      <c r="P68" s="529">
        <v>1000000</v>
      </c>
      <c r="Q68" s="529">
        <v>1000000</v>
      </c>
      <c r="R68" s="529"/>
      <c r="S68" s="529"/>
      <c r="T68" s="529"/>
      <c r="U68" s="529"/>
      <c r="V68" s="529"/>
      <c r="W68" s="529"/>
      <c r="X68" s="529"/>
      <c r="Y68" s="529"/>
      <c r="Z68" s="529"/>
      <c r="AA68" s="529"/>
      <c r="AB68" s="529"/>
      <c r="AC68" s="529"/>
      <c r="AD68" s="529">
        <v>1000000</v>
      </c>
      <c r="AE68" s="529">
        <v>1000000</v>
      </c>
      <c r="AF68" s="749" t="s">
        <v>1421</v>
      </c>
      <c r="AG68" s="750"/>
      <c r="AH68" s="701" t="s">
        <v>840</v>
      </c>
      <c r="AI68" s="751" t="s">
        <v>835</v>
      </c>
    </row>
    <row r="69" spans="1:35" s="453" customFormat="1" ht="124.5" thickBot="1">
      <c r="A69" s="1248"/>
      <c r="B69" s="1181"/>
      <c r="C69" s="756" t="s">
        <v>1422</v>
      </c>
      <c r="D69" s="710" t="s">
        <v>1419</v>
      </c>
      <c r="E69" s="710">
        <v>0</v>
      </c>
      <c r="F69" s="710">
        <v>0</v>
      </c>
      <c r="G69" s="710">
        <v>1</v>
      </c>
      <c r="H69" s="710" t="s">
        <v>1420</v>
      </c>
      <c r="I69" s="748">
        <v>0</v>
      </c>
      <c r="J69" s="748">
        <v>3</v>
      </c>
      <c r="K69" s="748">
        <v>1</v>
      </c>
      <c r="L69" s="748">
        <v>0</v>
      </c>
      <c r="M69" s="748">
        <v>0</v>
      </c>
      <c r="N69" s="529">
        <v>450000</v>
      </c>
      <c r="O69" s="529">
        <v>0</v>
      </c>
      <c r="P69" s="529"/>
      <c r="Q69" s="529"/>
      <c r="R69" s="529"/>
      <c r="S69" s="529"/>
      <c r="T69" s="529"/>
      <c r="U69" s="529"/>
      <c r="V69" s="529"/>
      <c r="W69" s="529"/>
      <c r="X69" s="529"/>
      <c r="Y69" s="529"/>
      <c r="Z69" s="529"/>
      <c r="AA69" s="529"/>
      <c r="AB69" s="529"/>
      <c r="AC69" s="529"/>
      <c r="AD69" s="529">
        <v>450000</v>
      </c>
      <c r="AE69" s="529">
        <v>0</v>
      </c>
      <c r="AF69" s="749">
        <v>0</v>
      </c>
      <c r="AG69" s="750"/>
      <c r="AH69" s="701" t="s">
        <v>840</v>
      </c>
      <c r="AI69" s="751" t="s">
        <v>835</v>
      </c>
    </row>
    <row r="70" spans="1:35" s="453" customFormat="1" ht="258.75" thickBot="1">
      <c r="A70" s="1258"/>
      <c r="B70" s="1260"/>
      <c r="C70" s="695" t="s">
        <v>1423</v>
      </c>
      <c r="D70" s="710" t="s">
        <v>1424</v>
      </c>
      <c r="E70" s="710">
        <v>0</v>
      </c>
      <c r="F70" s="710">
        <v>1</v>
      </c>
      <c r="G70" s="710">
        <v>1</v>
      </c>
      <c r="H70" s="710" t="s">
        <v>1425</v>
      </c>
      <c r="I70" s="748">
        <v>0</v>
      </c>
      <c r="J70" s="748">
        <v>1</v>
      </c>
      <c r="K70" s="748">
        <v>1</v>
      </c>
      <c r="L70" s="748">
        <v>0</v>
      </c>
      <c r="M70" s="748">
        <v>1</v>
      </c>
      <c r="N70" s="529">
        <v>500000</v>
      </c>
      <c r="O70" s="529">
        <v>500000</v>
      </c>
      <c r="P70" s="529"/>
      <c r="Q70" s="529"/>
      <c r="R70" s="529"/>
      <c r="S70" s="529"/>
      <c r="T70" s="529"/>
      <c r="U70" s="529"/>
      <c r="V70" s="529"/>
      <c r="W70" s="529"/>
      <c r="X70" s="529"/>
      <c r="Y70" s="529"/>
      <c r="Z70" s="529"/>
      <c r="AA70" s="529"/>
      <c r="AB70" s="529"/>
      <c r="AC70" s="529"/>
      <c r="AD70" s="758"/>
      <c r="AE70" s="529"/>
      <c r="AF70" s="749" t="s">
        <v>1404</v>
      </c>
      <c r="AG70" s="750"/>
      <c r="AH70" s="701" t="s">
        <v>840</v>
      </c>
      <c r="AI70" s="751" t="s">
        <v>835</v>
      </c>
    </row>
    <row r="71" spans="1:35" ht="105.75" customHeight="1" thickBot="1">
      <c r="A71" s="1247" t="s">
        <v>1426</v>
      </c>
      <c r="B71" s="1265">
        <v>825126099</v>
      </c>
      <c r="C71" s="695" t="s">
        <v>1427</v>
      </c>
      <c r="D71" s="710" t="s">
        <v>1428</v>
      </c>
      <c r="E71" s="710">
        <v>3</v>
      </c>
      <c r="F71" s="710">
        <v>3</v>
      </c>
      <c r="G71" s="710">
        <v>6</v>
      </c>
      <c r="H71" s="710" t="s">
        <v>1429</v>
      </c>
      <c r="I71" s="470">
        <v>0</v>
      </c>
      <c r="J71" s="470">
        <v>10</v>
      </c>
      <c r="K71" s="470">
        <v>6</v>
      </c>
      <c r="L71" s="470">
        <v>3</v>
      </c>
      <c r="M71" s="760">
        <v>3</v>
      </c>
      <c r="N71" s="529">
        <v>540000</v>
      </c>
      <c r="O71" s="529">
        <v>540000</v>
      </c>
      <c r="P71" s="761"/>
      <c r="Q71" s="761"/>
      <c r="R71" s="761"/>
      <c r="S71" s="761"/>
      <c r="T71" s="761"/>
      <c r="U71" s="761"/>
      <c r="V71" s="466"/>
      <c r="W71" s="466"/>
      <c r="X71" s="466"/>
      <c r="Y71" s="466"/>
      <c r="Z71" s="466"/>
      <c r="AA71" s="466"/>
      <c r="AB71" s="466"/>
      <c r="AC71" s="466"/>
      <c r="AD71" s="529">
        <v>540000</v>
      </c>
      <c r="AE71" s="529">
        <v>540000</v>
      </c>
      <c r="AF71" s="749" t="s">
        <v>1404</v>
      </c>
      <c r="AG71" s="466"/>
      <c r="AH71" s="701" t="s">
        <v>840</v>
      </c>
      <c r="AI71" s="751" t="s">
        <v>835</v>
      </c>
    </row>
    <row r="72" spans="1:35" ht="116.25" customHeight="1" thickBot="1">
      <c r="A72" s="1258"/>
      <c r="B72" s="1267"/>
      <c r="C72" s="695" t="s">
        <v>1430</v>
      </c>
      <c r="D72" s="710" t="s">
        <v>1406</v>
      </c>
      <c r="E72" s="710">
        <v>6</v>
      </c>
      <c r="F72" s="710">
        <v>6</v>
      </c>
      <c r="G72" s="710">
        <v>12</v>
      </c>
      <c r="H72" s="710" t="s">
        <v>1407</v>
      </c>
      <c r="I72" s="470">
        <v>0</v>
      </c>
      <c r="J72" s="470">
        <v>36</v>
      </c>
      <c r="K72" s="470">
        <v>12</v>
      </c>
      <c r="L72" s="470">
        <v>6</v>
      </c>
      <c r="M72" s="760">
        <v>6</v>
      </c>
      <c r="N72" s="529">
        <v>1320000</v>
      </c>
      <c r="O72" s="529">
        <v>1320000</v>
      </c>
      <c r="P72" s="761"/>
      <c r="Q72" s="761"/>
      <c r="R72" s="761"/>
      <c r="S72" s="761"/>
      <c r="T72" s="761"/>
      <c r="U72" s="761"/>
      <c r="V72" s="466"/>
      <c r="W72" s="466"/>
      <c r="X72" s="466"/>
      <c r="Y72" s="466"/>
      <c r="Z72" s="466"/>
      <c r="AA72" s="466"/>
      <c r="AB72" s="466"/>
      <c r="AC72" s="466"/>
      <c r="AD72" s="529">
        <v>1320000</v>
      </c>
      <c r="AE72" s="529">
        <v>1320000</v>
      </c>
      <c r="AF72" s="749" t="s">
        <v>1431</v>
      </c>
      <c r="AG72" s="466"/>
      <c r="AH72" s="701" t="s">
        <v>840</v>
      </c>
      <c r="AI72" s="751" t="s">
        <v>835</v>
      </c>
    </row>
    <row r="73" spans="1:35" ht="53.25" customHeight="1" thickBot="1">
      <c r="A73" s="763" t="s">
        <v>1432</v>
      </c>
      <c r="B73" s="469">
        <v>825126099</v>
      </c>
      <c r="C73" s="695" t="s">
        <v>1433</v>
      </c>
      <c r="D73" s="710" t="s">
        <v>1434</v>
      </c>
      <c r="E73" s="710">
        <v>2</v>
      </c>
      <c r="F73" s="710">
        <v>2</v>
      </c>
      <c r="G73" s="710">
        <v>4</v>
      </c>
      <c r="H73" s="710" t="s">
        <v>1435</v>
      </c>
      <c r="I73" s="469">
        <v>0</v>
      </c>
      <c r="J73" s="469">
        <v>10</v>
      </c>
      <c r="K73" s="469">
        <v>4</v>
      </c>
      <c r="L73" s="469">
        <v>2</v>
      </c>
      <c r="M73" s="764">
        <v>2</v>
      </c>
      <c r="N73" s="529">
        <v>400000</v>
      </c>
      <c r="O73" s="529">
        <v>400000</v>
      </c>
      <c r="P73" s="765"/>
      <c r="Q73" s="765"/>
      <c r="R73" s="765"/>
      <c r="S73" s="765"/>
      <c r="T73" s="765"/>
      <c r="U73" s="765"/>
      <c r="V73" s="473"/>
      <c r="W73" s="473"/>
      <c r="X73" s="473"/>
      <c r="Y73" s="473"/>
      <c r="Z73" s="473"/>
      <c r="AA73" s="473"/>
      <c r="AB73" s="473"/>
      <c r="AC73" s="473"/>
      <c r="AD73" s="529">
        <v>400000</v>
      </c>
      <c r="AE73" s="529">
        <v>400000</v>
      </c>
      <c r="AF73" s="749" t="s">
        <v>1436</v>
      </c>
      <c r="AG73" s="473"/>
      <c r="AH73" s="701" t="s">
        <v>840</v>
      </c>
      <c r="AI73" s="751" t="s">
        <v>835</v>
      </c>
    </row>
    <row r="74" spans="1:35" ht="141" thickBot="1">
      <c r="A74" s="1247" t="s">
        <v>1437</v>
      </c>
      <c r="B74" s="1265">
        <v>825126099</v>
      </c>
      <c r="C74" s="766" t="s">
        <v>1438</v>
      </c>
      <c r="D74" s="710" t="s">
        <v>1439</v>
      </c>
      <c r="E74" s="710">
        <v>1</v>
      </c>
      <c r="F74" s="710">
        <v>0</v>
      </c>
      <c r="G74" s="710">
        <v>2</v>
      </c>
      <c r="H74" s="710" t="s">
        <v>1440</v>
      </c>
      <c r="I74" s="469">
        <v>0</v>
      </c>
      <c r="J74" s="469">
        <v>4</v>
      </c>
      <c r="K74" s="469">
        <v>2</v>
      </c>
      <c r="L74" s="469">
        <v>1</v>
      </c>
      <c r="M74" s="764">
        <v>0</v>
      </c>
      <c r="N74" s="529"/>
      <c r="O74" s="529"/>
      <c r="P74" s="529">
        <v>500000</v>
      </c>
      <c r="Q74" s="529">
        <v>500000</v>
      </c>
      <c r="R74" s="767"/>
      <c r="S74" s="765"/>
      <c r="T74" s="765"/>
      <c r="U74" s="765"/>
      <c r="V74" s="473"/>
      <c r="W74" s="473"/>
      <c r="X74" s="473"/>
      <c r="Y74" s="473"/>
      <c r="Z74" s="473"/>
      <c r="AA74" s="473"/>
      <c r="AB74" s="473"/>
      <c r="AC74" s="473"/>
      <c r="AD74" s="529">
        <v>500000</v>
      </c>
      <c r="AE74" s="529">
        <v>500000</v>
      </c>
      <c r="AF74" s="749" t="s">
        <v>1441</v>
      </c>
      <c r="AG74" s="473"/>
      <c r="AH74" s="701" t="s">
        <v>840</v>
      </c>
      <c r="AI74" s="751" t="s">
        <v>835</v>
      </c>
    </row>
    <row r="75" spans="1:35" ht="102.75" thickBot="1">
      <c r="A75" s="1248"/>
      <c r="B75" s="1266"/>
      <c r="C75" s="752" t="s">
        <v>1442</v>
      </c>
      <c r="D75" s="710" t="s">
        <v>1443</v>
      </c>
      <c r="E75" s="710">
        <v>0</v>
      </c>
      <c r="F75" s="710">
        <v>0</v>
      </c>
      <c r="G75" s="710">
        <v>10</v>
      </c>
      <c r="H75" s="710" t="s">
        <v>1444</v>
      </c>
      <c r="I75" s="469">
        <v>0</v>
      </c>
      <c r="J75" s="469">
        <v>20</v>
      </c>
      <c r="K75" s="469">
        <v>10</v>
      </c>
      <c r="L75" s="469">
        <v>0</v>
      </c>
      <c r="M75" s="764">
        <v>0</v>
      </c>
      <c r="N75" s="529">
        <v>1365000</v>
      </c>
      <c r="O75" s="529">
        <v>0</v>
      </c>
      <c r="P75" s="529">
        <v>135000</v>
      </c>
      <c r="Q75" s="529">
        <v>0</v>
      </c>
      <c r="R75" s="529"/>
      <c r="S75" s="765"/>
      <c r="T75" s="765"/>
      <c r="U75" s="765"/>
      <c r="V75" s="473"/>
      <c r="W75" s="473"/>
      <c r="X75" s="473"/>
      <c r="Y75" s="473"/>
      <c r="Z75" s="473"/>
      <c r="AA75" s="473"/>
      <c r="AB75" s="473"/>
      <c r="AC75" s="473"/>
      <c r="AD75" s="529">
        <f>+N75+P75</f>
        <v>1500000</v>
      </c>
      <c r="AE75" s="529">
        <f>+O75+Q75</f>
        <v>0</v>
      </c>
      <c r="AF75" s="749">
        <v>0</v>
      </c>
      <c r="AG75" s="473"/>
      <c r="AH75" s="701" t="s">
        <v>840</v>
      </c>
      <c r="AI75" s="751" t="s">
        <v>835</v>
      </c>
    </row>
    <row r="76" spans="1:35" ht="124.5" thickBot="1">
      <c r="A76" s="1248"/>
      <c r="B76" s="1266"/>
      <c r="C76" s="768" t="s">
        <v>1445</v>
      </c>
      <c r="D76" s="710" t="s">
        <v>1419</v>
      </c>
      <c r="E76" s="710">
        <v>1</v>
      </c>
      <c r="F76" s="710">
        <v>0</v>
      </c>
      <c r="G76" s="710">
        <v>1</v>
      </c>
      <c r="H76" s="710" t="s">
        <v>1420</v>
      </c>
      <c r="I76" s="469">
        <v>0</v>
      </c>
      <c r="J76" s="469">
        <v>6</v>
      </c>
      <c r="K76" s="469">
        <v>1</v>
      </c>
      <c r="L76" s="469">
        <v>1</v>
      </c>
      <c r="M76" s="764">
        <v>0</v>
      </c>
      <c r="N76" s="529"/>
      <c r="O76" s="529"/>
      <c r="P76" s="529">
        <v>500000</v>
      </c>
      <c r="Q76" s="529">
        <v>500000</v>
      </c>
      <c r="R76" s="529"/>
      <c r="S76" s="529"/>
      <c r="T76" s="529"/>
      <c r="U76" s="765"/>
      <c r="V76" s="473"/>
      <c r="W76" s="473"/>
      <c r="X76" s="473"/>
      <c r="Y76" s="473"/>
      <c r="Z76" s="473"/>
      <c r="AA76" s="473"/>
      <c r="AB76" s="473"/>
      <c r="AC76" s="473"/>
      <c r="AD76" s="529">
        <v>500000</v>
      </c>
      <c r="AE76" s="529">
        <v>500000</v>
      </c>
      <c r="AF76" s="749" t="s">
        <v>1446</v>
      </c>
      <c r="AG76" s="473"/>
      <c r="AH76" s="701" t="s">
        <v>840</v>
      </c>
      <c r="AI76" s="751" t="s">
        <v>835</v>
      </c>
    </row>
    <row r="77" spans="1:35" ht="157.5" thickBot="1">
      <c r="A77" s="1248"/>
      <c r="B77" s="1266"/>
      <c r="C77" s="695" t="s">
        <v>1447</v>
      </c>
      <c r="D77" s="710" t="s">
        <v>1419</v>
      </c>
      <c r="E77" s="710">
        <v>0</v>
      </c>
      <c r="F77" s="710">
        <v>5</v>
      </c>
      <c r="G77" s="710">
        <v>5</v>
      </c>
      <c r="H77" s="710" t="s">
        <v>1420</v>
      </c>
      <c r="I77" s="469">
        <v>0</v>
      </c>
      <c r="J77" s="469">
        <v>10</v>
      </c>
      <c r="K77" s="469">
        <v>5</v>
      </c>
      <c r="L77" s="469">
        <v>0</v>
      </c>
      <c r="M77" s="764">
        <v>5</v>
      </c>
      <c r="N77" s="529"/>
      <c r="O77" s="529"/>
      <c r="P77" s="529">
        <v>2500000</v>
      </c>
      <c r="Q77" s="529">
        <v>2500000</v>
      </c>
      <c r="R77" s="767"/>
      <c r="S77" s="765"/>
      <c r="T77" s="765"/>
      <c r="U77" s="765"/>
      <c r="V77" s="473"/>
      <c r="W77" s="473"/>
      <c r="X77" s="473"/>
      <c r="Y77" s="473"/>
      <c r="Z77" s="473"/>
      <c r="AA77" s="473"/>
      <c r="AB77" s="473"/>
      <c r="AC77" s="473"/>
      <c r="AD77" s="529">
        <v>2500000</v>
      </c>
      <c r="AE77" s="529">
        <v>2500000</v>
      </c>
      <c r="AF77" s="749" t="s">
        <v>1448</v>
      </c>
      <c r="AG77" s="473"/>
      <c r="AH77" s="701" t="s">
        <v>840</v>
      </c>
      <c r="AI77" s="751" t="s">
        <v>835</v>
      </c>
    </row>
    <row r="78" spans="1:35" ht="96" customHeight="1" thickBot="1">
      <c r="A78" s="1248"/>
      <c r="B78" s="1266"/>
      <c r="C78" s="695" t="s">
        <v>1449</v>
      </c>
      <c r="D78" s="710" t="s">
        <v>1450</v>
      </c>
      <c r="E78" s="710">
        <v>6</v>
      </c>
      <c r="F78" s="710">
        <v>6</v>
      </c>
      <c r="G78" s="710">
        <v>12</v>
      </c>
      <c r="H78" s="710" t="s">
        <v>1451</v>
      </c>
      <c r="I78" s="469">
        <v>0</v>
      </c>
      <c r="J78" s="469">
        <v>24</v>
      </c>
      <c r="K78" s="469">
        <v>12</v>
      </c>
      <c r="L78" s="469">
        <v>6</v>
      </c>
      <c r="M78" s="764">
        <v>6</v>
      </c>
      <c r="N78" s="529">
        <v>900000</v>
      </c>
      <c r="O78" s="529">
        <v>900000</v>
      </c>
      <c r="P78" s="529">
        <v>800000</v>
      </c>
      <c r="Q78" s="529">
        <v>800000</v>
      </c>
      <c r="R78" s="767"/>
      <c r="S78" s="765"/>
      <c r="T78" s="765"/>
      <c r="U78" s="765"/>
      <c r="V78" s="473"/>
      <c r="W78" s="473"/>
      <c r="X78" s="473"/>
      <c r="Y78" s="473"/>
      <c r="Z78" s="473"/>
      <c r="AA78" s="473"/>
      <c r="AB78" s="473"/>
      <c r="AC78" s="473"/>
      <c r="AD78" s="529">
        <f>+N78+P78</f>
        <v>1700000</v>
      </c>
      <c r="AE78" s="529">
        <f>+O78+Q78</f>
        <v>1700000</v>
      </c>
      <c r="AF78" s="749" t="s">
        <v>1452</v>
      </c>
      <c r="AG78" s="473"/>
      <c r="AH78" s="701" t="s">
        <v>840</v>
      </c>
      <c r="AI78" s="751" t="s">
        <v>835</v>
      </c>
    </row>
    <row r="79" spans="1:35" ht="147.75" thickBot="1">
      <c r="A79" s="1248"/>
      <c r="B79" s="1266"/>
      <c r="C79" s="756" t="s">
        <v>1453</v>
      </c>
      <c r="D79" s="710" t="s">
        <v>1454</v>
      </c>
      <c r="E79" s="710">
        <v>1</v>
      </c>
      <c r="F79" s="710">
        <v>0</v>
      </c>
      <c r="G79" s="710">
        <v>1</v>
      </c>
      <c r="H79" s="710" t="s">
        <v>1455</v>
      </c>
      <c r="I79" s="469">
        <v>0</v>
      </c>
      <c r="J79" s="469">
        <v>3</v>
      </c>
      <c r="K79" s="469">
        <v>1</v>
      </c>
      <c r="L79" s="469">
        <v>1</v>
      </c>
      <c r="M79" s="764">
        <v>0</v>
      </c>
      <c r="N79" s="529"/>
      <c r="O79" s="529"/>
      <c r="P79" s="529">
        <v>600000</v>
      </c>
      <c r="Q79" s="529">
        <v>600000</v>
      </c>
      <c r="R79" s="767"/>
      <c r="S79" s="765"/>
      <c r="T79" s="765"/>
      <c r="U79" s="765"/>
      <c r="V79" s="473"/>
      <c r="W79" s="473"/>
      <c r="X79" s="473"/>
      <c r="Y79" s="473"/>
      <c r="Z79" s="473"/>
      <c r="AA79" s="473"/>
      <c r="AB79" s="473"/>
      <c r="AC79" s="473"/>
      <c r="AD79" s="529">
        <v>600000</v>
      </c>
      <c r="AE79" s="529">
        <v>600000</v>
      </c>
      <c r="AF79" s="749" t="s">
        <v>1456</v>
      </c>
      <c r="AG79" s="473"/>
      <c r="AH79" s="701" t="s">
        <v>840</v>
      </c>
      <c r="AI79" s="751" t="s">
        <v>835</v>
      </c>
    </row>
    <row r="80" spans="1:35" ht="84" customHeight="1" thickBot="1">
      <c r="A80" s="1258"/>
      <c r="B80" s="1267"/>
      <c r="C80" s="756" t="s">
        <v>1457</v>
      </c>
      <c r="D80" s="710" t="s">
        <v>1416</v>
      </c>
      <c r="E80" s="710">
        <v>0</v>
      </c>
      <c r="F80" s="710">
        <v>1</v>
      </c>
      <c r="G80" s="710">
        <v>1</v>
      </c>
      <c r="H80" s="710" t="s">
        <v>1417</v>
      </c>
      <c r="I80" s="469">
        <v>0</v>
      </c>
      <c r="J80" s="469">
        <v>3</v>
      </c>
      <c r="K80" s="469">
        <v>1</v>
      </c>
      <c r="L80" s="469">
        <v>0</v>
      </c>
      <c r="M80" s="764">
        <v>1</v>
      </c>
      <c r="N80" s="529"/>
      <c r="O80" s="529"/>
      <c r="P80" s="529">
        <v>300000</v>
      </c>
      <c r="Q80" s="529">
        <v>300000</v>
      </c>
      <c r="R80" s="529"/>
      <c r="S80" s="765"/>
      <c r="T80" s="765"/>
      <c r="U80" s="765"/>
      <c r="V80" s="473"/>
      <c r="W80" s="473"/>
      <c r="X80" s="473"/>
      <c r="Y80" s="473"/>
      <c r="Z80" s="473"/>
      <c r="AA80" s="473"/>
      <c r="AB80" s="473"/>
      <c r="AC80" s="473"/>
      <c r="AD80" s="529">
        <v>300000</v>
      </c>
      <c r="AE80" s="529">
        <v>300000</v>
      </c>
      <c r="AF80" s="749" t="s">
        <v>1456</v>
      </c>
      <c r="AG80" s="473"/>
      <c r="AH80" s="701" t="s">
        <v>840</v>
      </c>
      <c r="AI80" s="751" t="s">
        <v>835</v>
      </c>
    </row>
    <row r="81" spans="1:35" ht="102.75" thickBot="1">
      <c r="A81" s="1247" t="s">
        <v>1458</v>
      </c>
      <c r="B81" s="1265">
        <v>825126099</v>
      </c>
      <c r="C81" s="745" t="s">
        <v>1459</v>
      </c>
      <c r="D81" s="710" t="s">
        <v>1460</v>
      </c>
      <c r="E81" s="710">
        <v>0</v>
      </c>
      <c r="F81" s="710">
        <v>0</v>
      </c>
      <c r="G81" s="710">
        <v>1</v>
      </c>
      <c r="H81" s="710" t="s">
        <v>1461</v>
      </c>
      <c r="I81" s="469">
        <v>0</v>
      </c>
      <c r="J81" s="469">
        <v>3</v>
      </c>
      <c r="K81" s="469">
        <v>1</v>
      </c>
      <c r="L81" s="469">
        <v>0</v>
      </c>
      <c r="M81" s="764">
        <v>0</v>
      </c>
      <c r="N81" s="529"/>
      <c r="O81" s="529"/>
      <c r="P81" s="529">
        <v>1000000</v>
      </c>
      <c r="Q81" s="529">
        <v>1000000</v>
      </c>
      <c r="R81" s="529"/>
      <c r="S81" s="765"/>
      <c r="T81" s="765"/>
      <c r="U81" s="765"/>
      <c r="V81" s="473"/>
      <c r="W81" s="473"/>
      <c r="X81" s="473"/>
      <c r="Y81" s="473"/>
      <c r="Z81" s="473"/>
      <c r="AA81" s="473"/>
      <c r="AB81" s="473"/>
      <c r="AC81" s="473"/>
      <c r="AD81" s="529">
        <v>1000000</v>
      </c>
      <c r="AE81" s="529">
        <v>1000000</v>
      </c>
      <c r="AF81" s="749">
        <v>0</v>
      </c>
      <c r="AG81" s="473"/>
      <c r="AH81" s="701" t="s">
        <v>840</v>
      </c>
      <c r="AI81" s="751" t="s">
        <v>835</v>
      </c>
    </row>
    <row r="82" spans="1:35" ht="258.75" thickBot="1">
      <c r="A82" s="1248"/>
      <c r="B82" s="1266"/>
      <c r="C82" s="695" t="s">
        <v>1462</v>
      </c>
      <c r="D82" s="710" t="s">
        <v>1463</v>
      </c>
      <c r="E82" s="710">
        <v>2</v>
      </c>
      <c r="F82" s="710">
        <v>2</v>
      </c>
      <c r="G82" s="710">
        <v>4</v>
      </c>
      <c r="H82" s="710" t="s">
        <v>1464</v>
      </c>
      <c r="I82" s="469">
        <v>0</v>
      </c>
      <c r="J82" s="469">
        <v>12</v>
      </c>
      <c r="K82" s="469">
        <v>4</v>
      </c>
      <c r="L82" s="469">
        <v>2</v>
      </c>
      <c r="M82" s="764">
        <v>2</v>
      </c>
      <c r="N82" s="529">
        <v>400000</v>
      </c>
      <c r="O82" s="529">
        <v>400000</v>
      </c>
      <c r="P82" s="765"/>
      <c r="Q82" s="765"/>
      <c r="R82" s="765"/>
      <c r="S82" s="765"/>
      <c r="T82" s="765"/>
      <c r="U82" s="765"/>
      <c r="V82" s="473"/>
      <c r="W82" s="473"/>
      <c r="X82" s="473"/>
      <c r="Y82" s="473"/>
      <c r="Z82" s="473"/>
      <c r="AA82" s="473"/>
      <c r="AB82" s="473"/>
      <c r="AC82" s="473"/>
      <c r="AD82" s="529">
        <v>400000</v>
      </c>
      <c r="AE82" s="529">
        <v>400000</v>
      </c>
      <c r="AF82" s="749" t="s">
        <v>1404</v>
      </c>
      <c r="AG82" s="473"/>
      <c r="AH82" s="701" t="s">
        <v>840</v>
      </c>
      <c r="AI82" s="751" t="s">
        <v>835</v>
      </c>
    </row>
    <row r="83" spans="1:35" ht="93.75" customHeight="1" thickBot="1">
      <c r="A83" s="1248"/>
      <c r="B83" s="1266"/>
      <c r="C83" s="752" t="s">
        <v>1465</v>
      </c>
      <c r="D83" s="710" t="s">
        <v>1466</v>
      </c>
      <c r="E83" s="710">
        <v>1</v>
      </c>
      <c r="F83" s="710">
        <v>0</v>
      </c>
      <c r="G83" s="710">
        <v>1</v>
      </c>
      <c r="H83" s="710" t="s">
        <v>1467</v>
      </c>
      <c r="I83" s="469">
        <v>0</v>
      </c>
      <c r="J83" s="469">
        <v>3</v>
      </c>
      <c r="K83" s="469">
        <v>1</v>
      </c>
      <c r="L83" s="469">
        <v>1</v>
      </c>
      <c r="M83" s="764">
        <v>0</v>
      </c>
      <c r="N83" s="529"/>
      <c r="O83" s="529"/>
      <c r="P83" s="529">
        <v>150000</v>
      </c>
      <c r="Q83" s="529">
        <v>150000</v>
      </c>
      <c r="R83" s="529"/>
      <c r="S83" s="765"/>
      <c r="T83" s="765"/>
      <c r="U83" s="765"/>
      <c r="V83" s="473"/>
      <c r="W83" s="473"/>
      <c r="X83" s="473"/>
      <c r="Y83" s="473"/>
      <c r="Z83" s="473"/>
      <c r="AA83" s="473"/>
      <c r="AB83" s="473"/>
      <c r="AC83" s="473"/>
      <c r="AD83" s="529">
        <v>150000</v>
      </c>
      <c r="AE83" s="529">
        <v>150000</v>
      </c>
      <c r="AF83" s="749" t="s">
        <v>1468</v>
      </c>
      <c r="AG83" s="473"/>
      <c r="AH83" s="701" t="s">
        <v>840</v>
      </c>
      <c r="AI83" s="751" t="s">
        <v>835</v>
      </c>
    </row>
    <row r="84" spans="1:35" ht="93.75" customHeight="1" thickBot="1">
      <c r="A84" s="1248"/>
      <c r="B84" s="1266"/>
      <c r="C84" s="769" t="s">
        <v>1469</v>
      </c>
      <c r="D84" s="710" t="s">
        <v>1470</v>
      </c>
      <c r="E84" s="710">
        <v>1</v>
      </c>
      <c r="F84" s="710">
        <v>0</v>
      </c>
      <c r="G84" s="710">
        <v>1</v>
      </c>
      <c r="H84" s="710" t="s">
        <v>1471</v>
      </c>
      <c r="I84" s="469">
        <v>0</v>
      </c>
      <c r="J84" s="469">
        <v>3</v>
      </c>
      <c r="K84" s="469">
        <v>1</v>
      </c>
      <c r="L84" s="469">
        <v>1</v>
      </c>
      <c r="M84" s="764">
        <v>0</v>
      </c>
      <c r="N84" s="529"/>
      <c r="O84" s="529"/>
      <c r="P84" s="529">
        <v>120000</v>
      </c>
      <c r="Q84" s="529">
        <v>120000</v>
      </c>
      <c r="R84" s="767"/>
      <c r="S84" s="765"/>
      <c r="T84" s="765"/>
      <c r="U84" s="765"/>
      <c r="V84" s="473"/>
      <c r="W84" s="473"/>
      <c r="X84" s="473"/>
      <c r="Y84" s="473"/>
      <c r="Z84" s="473"/>
      <c r="AA84" s="473"/>
      <c r="AB84" s="473"/>
      <c r="AC84" s="473"/>
      <c r="AD84" s="529">
        <v>120000</v>
      </c>
      <c r="AE84" s="529">
        <v>120000</v>
      </c>
      <c r="AF84" s="749" t="s">
        <v>1472</v>
      </c>
      <c r="AG84" s="473"/>
      <c r="AH84" s="701" t="s">
        <v>840</v>
      </c>
      <c r="AI84" s="751" t="s">
        <v>835</v>
      </c>
    </row>
    <row r="85" spans="1:35" ht="69.75" customHeight="1" thickBot="1">
      <c r="A85" s="1258"/>
      <c r="B85" s="1267"/>
      <c r="C85" s="770" t="s">
        <v>1473</v>
      </c>
      <c r="D85" s="710" t="s">
        <v>1416</v>
      </c>
      <c r="E85" s="710">
        <v>0</v>
      </c>
      <c r="F85" s="710">
        <v>0</v>
      </c>
      <c r="G85" s="710">
        <v>1</v>
      </c>
      <c r="H85" s="710" t="s">
        <v>1417</v>
      </c>
      <c r="I85" s="469">
        <v>0</v>
      </c>
      <c r="J85" s="469">
        <v>3</v>
      </c>
      <c r="K85" s="469">
        <v>1</v>
      </c>
      <c r="L85" s="469">
        <v>0</v>
      </c>
      <c r="M85" s="764">
        <v>0</v>
      </c>
      <c r="N85" s="529"/>
      <c r="O85" s="529"/>
      <c r="P85" s="529">
        <v>125000</v>
      </c>
      <c r="Q85" s="529">
        <v>0</v>
      </c>
      <c r="R85" s="529"/>
      <c r="S85" s="765"/>
      <c r="T85" s="529"/>
      <c r="U85" s="529"/>
      <c r="V85" s="473"/>
      <c r="W85" s="529"/>
      <c r="X85" s="529"/>
      <c r="Y85" s="473"/>
      <c r="Z85" s="529"/>
      <c r="AA85" s="473"/>
      <c r="AB85" s="473"/>
      <c r="AC85" s="473"/>
      <c r="AD85" s="529">
        <v>125000</v>
      </c>
      <c r="AE85" s="529">
        <v>0</v>
      </c>
      <c r="AF85" s="749">
        <v>0</v>
      </c>
      <c r="AG85" s="473"/>
      <c r="AH85" s="701" t="s">
        <v>840</v>
      </c>
      <c r="AI85" s="751" t="s">
        <v>835</v>
      </c>
    </row>
    <row r="86" spans="1:35" ht="102.75" thickBot="1">
      <c r="A86" s="1247" t="s">
        <v>1474</v>
      </c>
      <c r="B86" s="1268">
        <v>825126099</v>
      </c>
      <c r="C86" s="745" t="s">
        <v>1475</v>
      </c>
      <c r="D86" s="710" t="s">
        <v>1419</v>
      </c>
      <c r="E86" s="710">
        <v>0</v>
      </c>
      <c r="F86" s="710">
        <v>0</v>
      </c>
      <c r="G86" s="710">
        <v>1</v>
      </c>
      <c r="H86" s="710" t="s">
        <v>1420</v>
      </c>
      <c r="I86" s="469">
        <v>0</v>
      </c>
      <c r="J86" s="469">
        <v>3</v>
      </c>
      <c r="K86" s="469">
        <v>1</v>
      </c>
      <c r="L86" s="469">
        <v>0</v>
      </c>
      <c r="M86" s="764">
        <v>0</v>
      </c>
      <c r="N86" s="529"/>
      <c r="O86" s="529"/>
      <c r="P86" s="529">
        <v>700000</v>
      </c>
      <c r="Q86" s="529">
        <v>0</v>
      </c>
      <c r="R86" s="529"/>
      <c r="S86" s="765"/>
      <c r="T86" s="529"/>
      <c r="U86" s="529"/>
      <c r="V86" s="473"/>
      <c r="W86" s="529"/>
      <c r="X86" s="529"/>
      <c r="Y86" s="473"/>
      <c r="Z86" s="529"/>
      <c r="AA86" s="473"/>
      <c r="AB86" s="473"/>
      <c r="AC86" s="473"/>
      <c r="AD86" s="529">
        <v>700000</v>
      </c>
      <c r="AE86" s="529">
        <v>0</v>
      </c>
      <c r="AF86" s="749">
        <v>0</v>
      </c>
      <c r="AG86" s="473"/>
      <c r="AH86" s="701" t="s">
        <v>840</v>
      </c>
      <c r="AI86" s="751" t="s">
        <v>835</v>
      </c>
    </row>
    <row r="87" spans="1:35" ht="119.25" customHeight="1" thickBot="1">
      <c r="A87" s="1248"/>
      <c r="B87" s="1269"/>
      <c r="C87" s="771" t="s">
        <v>1476</v>
      </c>
      <c r="D87" s="710" t="s">
        <v>1477</v>
      </c>
      <c r="E87" s="710">
        <v>1</v>
      </c>
      <c r="F87" s="710">
        <v>0</v>
      </c>
      <c r="G87" s="710">
        <v>1</v>
      </c>
      <c r="H87" s="710" t="s">
        <v>1478</v>
      </c>
      <c r="I87" s="469">
        <v>0</v>
      </c>
      <c r="J87" s="469">
        <v>3</v>
      </c>
      <c r="K87" s="469">
        <v>1</v>
      </c>
      <c r="L87" s="469">
        <v>1</v>
      </c>
      <c r="M87" s="764">
        <v>0</v>
      </c>
      <c r="N87" s="529"/>
      <c r="O87" s="529"/>
      <c r="P87" s="529">
        <v>120000</v>
      </c>
      <c r="Q87" s="529">
        <v>120000</v>
      </c>
      <c r="R87" s="529"/>
      <c r="S87" s="765"/>
      <c r="T87" s="529"/>
      <c r="U87" s="529"/>
      <c r="V87" s="473"/>
      <c r="W87" s="529"/>
      <c r="X87" s="529"/>
      <c r="Y87" s="473"/>
      <c r="Z87" s="529"/>
      <c r="AA87" s="473"/>
      <c r="AB87" s="473"/>
      <c r="AC87" s="473"/>
      <c r="AD87" s="529">
        <v>120000</v>
      </c>
      <c r="AE87" s="529">
        <v>120000</v>
      </c>
      <c r="AF87" s="749" t="s">
        <v>1479</v>
      </c>
      <c r="AG87" s="473"/>
      <c r="AH87" s="701" t="s">
        <v>840</v>
      </c>
      <c r="AI87" s="751" t="s">
        <v>835</v>
      </c>
    </row>
    <row r="88" spans="1:35" ht="149.25" thickBot="1">
      <c r="A88" s="1248"/>
      <c r="B88" s="1269"/>
      <c r="C88" s="695" t="s">
        <v>1480</v>
      </c>
      <c r="D88" s="710" t="s">
        <v>1419</v>
      </c>
      <c r="E88" s="710">
        <v>1</v>
      </c>
      <c r="F88" s="710">
        <v>0</v>
      </c>
      <c r="G88" s="710">
        <v>1</v>
      </c>
      <c r="H88" s="710" t="s">
        <v>1420</v>
      </c>
      <c r="I88" s="469">
        <v>0</v>
      </c>
      <c r="J88" s="469">
        <v>3</v>
      </c>
      <c r="K88" s="469">
        <v>1</v>
      </c>
      <c r="L88" s="469">
        <v>1</v>
      </c>
      <c r="M88" s="764">
        <v>0</v>
      </c>
      <c r="N88" s="529"/>
      <c r="O88" s="529"/>
      <c r="P88" s="529">
        <v>500000</v>
      </c>
      <c r="Q88" s="529">
        <v>500000</v>
      </c>
      <c r="R88" s="529"/>
      <c r="S88" s="765"/>
      <c r="T88" s="529"/>
      <c r="U88" s="529"/>
      <c r="V88" s="473"/>
      <c r="W88" s="529"/>
      <c r="X88" s="529"/>
      <c r="Y88" s="473"/>
      <c r="Z88" s="529"/>
      <c r="AA88" s="473"/>
      <c r="AB88" s="473"/>
      <c r="AC88" s="473"/>
      <c r="AD88" s="529">
        <v>500000</v>
      </c>
      <c r="AE88" s="529">
        <v>500000</v>
      </c>
      <c r="AF88" s="749" t="s">
        <v>1481</v>
      </c>
      <c r="AG88" s="473"/>
      <c r="AH88" s="701" t="s">
        <v>840</v>
      </c>
      <c r="AI88" s="751" t="s">
        <v>835</v>
      </c>
    </row>
    <row r="89" spans="1:35" ht="132.75" thickBot="1">
      <c r="A89" s="1248"/>
      <c r="B89" s="1270"/>
      <c r="C89" s="695" t="s">
        <v>1482</v>
      </c>
      <c r="D89" s="710" t="s">
        <v>1272</v>
      </c>
      <c r="E89" s="710">
        <v>2</v>
      </c>
      <c r="F89" s="710">
        <v>0</v>
      </c>
      <c r="G89" s="710">
        <v>7</v>
      </c>
      <c r="H89" s="710" t="s">
        <v>1273</v>
      </c>
      <c r="I89" s="469">
        <v>0</v>
      </c>
      <c r="J89" s="469">
        <v>15</v>
      </c>
      <c r="K89" s="469">
        <v>7</v>
      </c>
      <c r="L89" s="469">
        <v>2</v>
      </c>
      <c r="M89" s="764">
        <v>0</v>
      </c>
      <c r="N89" s="529"/>
      <c r="O89" s="529"/>
      <c r="P89" s="529">
        <v>900000</v>
      </c>
      <c r="Q89" s="529">
        <v>300000</v>
      </c>
      <c r="R89" s="529"/>
      <c r="S89" s="765"/>
      <c r="T89" s="529"/>
      <c r="U89" s="529"/>
      <c r="V89" s="473"/>
      <c r="W89" s="529"/>
      <c r="X89" s="529"/>
      <c r="Y89" s="473"/>
      <c r="Z89" s="529"/>
      <c r="AA89" s="473"/>
      <c r="AB89" s="473"/>
      <c r="AC89" s="473"/>
      <c r="AD89" s="529">
        <v>900000</v>
      </c>
      <c r="AE89" s="529">
        <v>300000</v>
      </c>
      <c r="AF89" s="749" t="s">
        <v>1483</v>
      </c>
      <c r="AG89" s="473"/>
      <c r="AH89" s="701" t="s">
        <v>840</v>
      </c>
      <c r="AI89" s="751" t="s">
        <v>835</v>
      </c>
    </row>
    <row r="90" spans="1:35" ht="258.75" thickBot="1">
      <c r="A90" s="773"/>
      <c r="B90" s="683">
        <v>825126099</v>
      </c>
      <c r="C90" s="695" t="s">
        <v>1484</v>
      </c>
      <c r="D90" s="710" t="s">
        <v>1485</v>
      </c>
      <c r="E90" s="710">
        <v>6</v>
      </c>
      <c r="F90" s="710">
        <v>6</v>
      </c>
      <c r="G90" s="710">
        <v>12</v>
      </c>
      <c r="H90" s="710" t="s">
        <v>1486</v>
      </c>
      <c r="I90" s="469">
        <v>0</v>
      </c>
      <c r="J90" s="469">
        <v>24</v>
      </c>
      <c r="K90" s="469">
        <v>12</v>
      </c>
      <c r="L90" s="469">
        <v>6</v>
      </c>
      <c r="M90" s="764">
        <v>6</v>
      </c>
      <c r="N90" s="682">
        <v>1100000</v>
      </c>
      <c r="O90" s="682">
        <v>1100000</v>
      </c>
      <c r="P90" s="765"/>
      <c r="Q90" s="682"/>
      <c r="R90" s="682"/>
      <c r="S90" s="765"/>
      <c r="T90" s="682"/>
      <c r="U90" s="682"/>
      <c r="V90" s="473"/>
      <c r="W90" s="682"/>
      <c r="X90" s="682"/>
      <c r="Y90" s="473"/>
      <c r="Z90" s="682"/>
      <c r="AA90" s="473"/>
      <c r="AB90" s="473"/>
      <c r="AC90" s="473"/>
      <c r="AD90" s="682">
        <v>1100000</v>
      </c>
      <c r="AE90" s="682">
        <v>1100000</v>
      </c>
      <c r="AF90" s="774" t="s">
        <v>1404</v>
      </c>
      <c r="AG90" s="473"/>
      <c r="AH90" s="701" t="s">
        <v>840</v>
      </c>
      <c r="AI90" s="751" t="s">
        <v>835</v>
      </c>
    </row>
    <row r="91" spans="1:35" ht="24.75" customHeight="1">
      <c r="A91" s="442"/>
      <c r="B91" s="449"/>
      <c r="C91" s="775"/>
      <c r="D91" s="449"/>
      <c r="E91" s="449"/>
      <c r="F91" s="449"/>
      <c r="G91" s="449"/>
      <c r="H91" s="449"/>
      <c r="I91" s="449"/>
      <c r="J91" s="449"/>
      <c r="K91" s="449"/>
      <c r="L91" s="449"/>
      <c r="M91" s="449"/>
      <c r="N91" s="447"/>
      <c r="O91" s="447"/>
      <c r="P91" s="447"/>
      <c r="Q91" s="447"/>
      <c r="R91" s="447"/>
      <c r="S91" s="449"/>
      <c r="T91" s="447"/>
      <c r="U91" s="447"/>
      <c r="V91" s="449"/>
      <c r="W91" s="447"/>
      <c r="X91" s="447"/>
      <c r="Y91" s="449"/>
      <c r="Z91" s="447"/>
      <c r="AA91" s="449"/>
      <c r="AB91" s="449"/>
      <c r="AC91" s="449"/>
      <c r="AD91" s="447"/>
      <c r="AE91" s="447"/>
      <c r="AF91" s="776"/>
      <c r="AG91" s="449"/>
      <c r="AH91" s="449"/>
      <c r="AI91" s="449"/>
    </row>
    <row r="92" spans="1:35" ht="0.75" customHeight="1">
      <c r="A92" s="441"/>
      <c r="B92" s="442"/>
      <c r="C92" s="443"/>
      <c r="D92" s="444"/>
      <c r="E92" s="444"/>
      <c r="F92" s="444"/>
      <c r="G92" s="444"/>
      <c r="H92" s="444"/>
      <c r="I92" s="445"/>
      <c r="J92" s="445"/>
      <c r="K92" s="445"/>
      <c r="L92" s="445"/>
      <c r="M92" s="446"/>
      <c r="N92" s="447"/>
      <c r="O92" s="447"/>
      <c r="P92" s="448"/>
      <c r="Q92" s="447"/>
      <c r="R92" s="447"/>
      <c r="S92" s="448"/>
      <c r="T92" s="447"/>
      <c r="U92" s="447"/>
      <c r="V92" s="449"/>
      <c r="W92" s="447"/>
      <c r="X92" s="447"/>
      <c r="Y92" s="449"/>
      <c r="Z92" s="447"/>
      <c r="AA92" s="449"/>
      <c r="AB92" s="449"/>
      <c r="AC92" s="449"/>
      <c r="AD92" s="447"/>
      <c r="AE92" s="447"/>
      <c r="AF92" s="450"/>
      <c r="AG92" s="449"/>
      <c r="AH92" s="451"/>
      <c r="AI92" s="451"/>
    </row>
    <row r="93" spans="1:37" ht="22.5" customHeight="1">
      <c r="A93" s="1039" t="s">
        <v>108</v>
      </c>
      <c r="B93" s="1039"/>
      <c r="C93" s="1039"/>
      <c r="D93" s="1039"/>
      <c r="E93" s="1039"/>
      <c r="F93" s="1039"/>
      <c r="G93" s="1039"/>
      <c r="H93" s="1039"/>
      <c r="I93" s="1039"/>
      <c r="J93" s="1039"/>
      <c r="K93" s="1039"/>
      <c r="L93" s="1039"/>
      <c r="M93" s="1039"/>
      <c r="N93" s="1039"/>
      <c r="O93" s="1039"/>
      <c r="P93" s="1039"/>
      <c r="Q93" s="1039"/>
      <c r="R93" s="1039"/>
      <c r="S93" s="1039"/>
      <c r="T93" s="1039"/>
      <c r="U93" s="1039"/>
      <c r="V93" s="1039"/>
      <c r="W93" s="1039"/>
      <c r="X93" s="1039"/>
      <c r="Y93" s="1039"/>
      <c r="Z93" s="1039"/>
      <c r="AA93" s="1039"/>
      <c r="AB93" s="1039"/>
      <c r="AC93" s="1039"/>
      <c r="AD93" s="1039"/>
      <c r="AE93" s="1039"/>
      <c r="AF93" s="1039"/>
      <c r="AG93" s="1039"/>
      <c r="AH93" s="1039"/>
      <c r="AI93" s="1039"/>
      <c r="AJ93" s="453"/>
      <c r="AK93" s="453"/>
    </row>
    <row r="94" spans="1:37" ht="63" customHeight="1">
      <c r="A94" s="923" t="s">
        <v>36</v>
      </c>
      <c r="B94" s="924"/>
      <c r="C94" s="924"/>
      <c r="D94" s="924"/>
      <c r="E94" s="924"/>
      <c r="F94" s="924"/>
      <c r="G94" s="925"/>
      <c r="H94" s="926" t="s">
        <v>670</v>
      </c>
      <c r="I94" s="927"/>
      <c r="J94" s="927"/>
      <c r="K94" s="927"/>
      <c r="L94" s="927"/>
      <c r="M94" s="927"/>
      <c r="N94" s="927"/>
      <c r="O94" s="927"/>
      <c r="P94" s="927"/>
      <c r="Q94" s="927"/>
      <c r="R94" s="927"/>
      <c r="S94" s="928"/>
      <c r="T94" s="926" t="s">
        <v>71</v>
      </c>
      <c r="U94" s="929"/>
      <c r="V94" s="929"/>
      <c r="W94" s="929"/>
      <c r="X94" s="929"/>
      <c r="Y94" s="929"/>
      <c r="Z94" s="929"/>
      <c r="AA94" s="929"/>
      <c r="AB94" s="929"/>
      <c r="AC94" s="929"/>
      <c r="AD94" s="929"/>
      <c r="AE94" s="929"/>
      <c r="AF94" s="929"/>
      <c r="AG94" s="929"/>
      <c r="AH94" s="929"/>
      <c r="AI94" s="930"/>
      <c r="AJ94" s="453"/>
      <c r="AK94" s="453"/>
    </row>
    <row r="95" spans="1:37" ht="69" customHeight="1" thickBot="1">
      <c r="A95" s="931" t="s">
        <v>828</v>
      </c>
      <c r="B95" s="932"/>
      <c r="C95" s="932"/>
      <c r="D95" s="932"/>
      <c r="E95" s="933" t="s">
        <v>829</v>
      </c>
      <c r="F95" s="934"/>
      <c r="G95" s="934"/>
      <c r="H95" s="934"/>
      <c r="I95" s="934"/>
      <c r="J95" s="934"/>
      <c r="K95" s="934"/>
      <c r="L95" s="934"/>
      <c r="M95" s="935"/>
      <c r="N95" s="936" t="s">
        <v>0</v>
      </c>
      <c r="O95" s="937"/>
      <c r="P95" s="937"/>
      <c r="Q95" s="937"/>
      <c r="R95" s="937"/>
      <c r="S95" s="937"/>
      <c r="T95" s="937"/>
      <c r="U95" s="937"/>
      <c r="V95" s="937"/>
      <c r="W95" s="937"/>
      <c r="X95" s="937"/>
      <c r="Y95" s="937"/>
      <c r="Z95" s="937"/>
      <c r="AA95" s="937"/>
      <c r="AB95" s="937"/>
      <c r="AC95" s="937"/>
      <c r="AD95" s="937"/>
      <c r="AE95" s="938"/>
      <c r="AF95" s="939" t="s">
        <v>750</v>
      </c>
      <c r="AG95" s="940"/>
      <c r="AH95" s="940"/>
      <c r="AI95" s="941"/>
      <c r="AJ95" s="453"/>
      <c r="AK95" s="453"/>
    </row>
    <row r="96" spans="1:35" s="453" customFormat="1" ht="15">
      <c r="A96" s="942" t="s">
        <v>2</v>
      </c>
      <c r="B96" s="944" t="s">
        <v>3</v>
      </c>
      <c r="C96" s="945"/>
      <c r="D96" s="945"/>
      <c r="E96" s="945"/>
      <c r="F96" s="945"/>
      <c r="G96" s="945"/>
      <c r="H96" s="948" t="s">
        <v>4</v>
      </c>
      <c r="I96" s="950" t="s">
        <v>5</v>
      </c>
      <c r="J96" s="950" t="s">
        <v>6</v>
      </c>
      <c r="K96" s="952" t="s">
        <v>37</v>
      </c>
      <c r="L96" s="954" t="s">
        <v>7</v>
      </c>
      <c r="M96" s="956" t="s">
        <v>8</v>
      </c>
      <c r="N96" s="958" t="s">
        <v>9</v>
      </c>
      <c r="O96" s="959"/>
      <c r="P96" s="960" t="s">
        <v>10</v>
      </c>
      <c r="Q96" s="959"/>
      <c r="R96" s="960" t="s">
        <v>11</v>
      </c>
      <c r="S96" s="959"/>
      <c r="T96" s="960" t="s">
        <v>12</v>
      </c>
      <c r="U96" s="959"/>
      <c r="V96" s="960" t="s">
        <v>13</v>
      </c>
      <c r="W96" s="959"/>
      <c r="X96" s="960" t="s">
        <v>14</v>
      </c>
      <c r="Y96" s="959"/>
      <c r="Z96" s="960" t="s">
        <v>15</v>
      </c>
      <c r="AA96" s="959"/>
      <c r="AB96" s="960" t="s">
        <v>16</v>
      </c>
      <c r="AC96" s="959"/>
      <c r="AD96" s="960" t="s">
        <v>17</v>
      </c>
      <c r="AE96" s="961"/>
      <c r="AF96" s="1235" t="s">
        <v>18</v>
      </c>
      <c r="AG96" s="978" t="s">
        <v>19</v>
      </c>
      <c r="AH96" s="980" t="s">
        <v>20</v>
      </c>
      <c r="AI96" s="982" t="s">
        <v>21</v>
      </c>
    </row>
    <row r="97" spans="1:35" s="453" customFormat="1" ht="52.5">
      <c r="A97" s="1085"/>
      <c r="B97" s="1069"/>
      <c r="C97" s="1070"/>
      <c r="D97" s="1070"/>
      <c r="E97" s="1070"/>
      <c r="F97" s="1070"/>
      <c r="G97" s="1070"/>
      <c r="H97" s="949"/>
      <c r="I97" s="951" t="s">
        <v>5</v>
      </c>
      <c r="J97" s="951"/>
      <c r="K97" s="953"/>
      <c r="L97" s="955"/>
      <c r="M97" s="957"/>
      <c r="N97" s="100" t="s">
        <v>22</v>
      </c>
      <c r="O97" s="101" t="s">
        <v>23</v>
      </c>
      <c r="P97" s="102" t="s">
        <v>22</v>
      </c>
      <c r="Q97" s="101" t="s">
        <v>23</v>
      </c>
      <c r="R97" s="102" t="s">
        <v>22</v>
      </c>
      <c r="S97" s="101" t="s">
        <v>23</v>
      </c>
      <c r="T97" s="102" t="s">
        <v>22</v>
      </c>
      <c r="U97" s="101" t="s">
        <v>23</v>
      </c>
      <c r="V97" s="102" t="s">
        <v>22</v>
      </c>
      <c r="W97" s="101" t="s">
        <v>23</v>
      </c>
      <c r="X97" s="102" t="s">
        <v>22</v>
      </c>
      <c r="Y97" s="101" t="s">
        <v>23</v>
      </c>
      <c r="Z97" s="102" t="s">
        <v>22</v>
      </c>
      <c r="AA97" s="101" t="s">
        <v>24</v>
      </c>
      <c r="AB97" s="102" t="s">
        <v>22</v>
      </c>
      <c r="AC97" s="101" t="s">
        <v>24</v>
      </c>
      <c r="AD97" s="102" t="s">
        <v>22</v>
      </c>
      <c r="AE97" s="103" t="s">
        <v>24</v>
      </c>
      <c r="AF97" s="1236"/>
      <c r="AG97" s="979"/>
      <c r="AH97" s="981"/>
      <c r="AI97" s="983"/>
    </row>
    <row r="98" spans="1:37" ht="131.25" customHeight="1">
      <c r="A98" s="680" t="s">
        <v>830</v>
      </c>
      <c r="B98" s="903" t="s">
        <v>831</v>
      </c>
      <c r="C98" s="903"/>
      <c r="D98" s="903"/>
      <c r="E98" s="903"/>
      <c r="F98" s="903"/>
      <c r="G98" s="903"/>
      <c r="H98" s="11" t="s">
        <v>832</v>
      </c>
      <c r="I98" s="458">
        <v>0.95</v>
      </c>
      <c r="J98" s="458">
        <v>0.95</v>
      </c>
      <c r="K98" s="458">
        <v>0.95</v>
      </c>
      <c r="L98" s="458">
        <v>0.84</v>
      </c>
      <c r="M98" s="458">
        <v>0.5</v>
      </c>
      <c r="N98" s="679">
        <v>26870000</v>
      </c>
      <c r="O98" s="679">
        <v>16355000</v>
      </c>
      <c r="P98" s="679">
        <v>16805357</v>
      </c>
      <c r="Q98" s="679">
        <v>8555000</v>
      </c>
      <c r="R98" s="679"/>
      <c r="S98" s="679"/>
      <c r="T98" s="679"/>
      <c r="U98" s="679"/>
      <c r="V98" s="679"/>
      <c r="W98" s="679"/>
      <c r="X98" s="679"/>
      <c r="Y98" s="679"/>
      <c r="Z98" s="679"/>
      <c r="AA98" s="679"/>
      <c r="AB98" s="679"/>
      <c r="AC98" s="679"/>
      <c r="AD98" s="679">
        <f>+N98+P98</f>
        <v>43675357</v>
      </c>
      <c r="AE98" s="679">
        <f>+O98+Q98</f>
        <v>24910000</v>
      </c>
      <c r="AF98" s="459" t="s">
        <v>833</v>
      </c>
      <c r="AG98" s="58"/>
      <c r="AH98" s="59" t="s">
        <v>834</v>
      </c>
      <c r="AI98" s="59" t="s">
        <v>835</v>
      </c>
      <c r="AJ98" s="453"/>
      <c r="AK98" s="453"/>
    </row>
    <row r="99" spans="1:37" ht="19.5" customHeight="1">
      <c r="A99" s="457"/>
      <c r="B99" s="460"/>
      <c r="C99" s="460"/>
      <c r="D99" s="460"/>
      <c r="E99" s="460"/>
      <c r="F99" s="460"/>
      <c r="G99" s="460"/>
      <c r="H99" s="461"/>
      <c r="I99" s="462"/>
      <c r="J99" s="462"/>
      <c r="K99" s="462"/>
      <c r="L99" s="462"/>
      <c r="M99" s="462"/>
      <c r="N99" s="463"/>
      <c r="O99" s="463"/>
      <c r="P99" s="463"/>
      <c r="Q99" s="463"/>
      <c r="R99" s="463"/>
      <c r="S99" s="463"/>
      <c r="T99" s="463"/>
      <c r="U99" s="463"/>
      <c r="V99" s="463"/>
      <c r="W99" s="463"/>
      <c r="X99" s="463"/>
      <c r="Y99" s="463"/>
      <c r="Z99" s="463"/>
      <c r="AA99" s="463"/>
      <c r="AB99" s="463"/>
      <c r="AC99" s="463"/>
      <c r="AD99" s="463"/>
      <c r="AE99" s="463"/>
      <c r="AF99" s="464"/>
      <c r="AG99" s="465"/>
      <c r="AH99" s="464"/>
      <c r="AI99" s="464"/>
      <c r="AJ99" s="453"/>
      <c r="AK99" s="453"/>
    </row>
    <row r="100" spans="1:37" ht="33.75">
      <c r="A100" s="60" t="s">
        <v>25</v>
      </c>
      <c r="B100" s="61" t="s">
        <v>26</v>
      </c>
      <c r="C100" s="61" t="s">
        <v>27</v>
      </c>
      <c r="D100" s="61" t="s">
        <v>28</v>
      </c>
      <c r="E100" s="62" t="s">
        <v>29</v>
      </c>
      <c r="F100" s="62" t="s">
        <v>30</v>
      </c>
      <c r="G100" s="63" t="s">
        <v>31</v>
      </c>
      <c r="H100" s="61" t="s">
        <v>32</v>
      </c>
      <c r="I100" s="64"/>
      <c r="J100" s="64"/>
      <c r="K100" s="64"/>
      <c r="L100" s="64"/>
      <c r="M100" s="64"/>
      <c r="N100" s="65"/>
      <c r="O100" s="66"/>
      <c r="P100" s="65"/>
      <c r="Q100" s="66"/>
      <c r="R100" s="65"/>
      <c r="S100" s="66"/>
      <c r="T100" s="65"/>
      <c r="U100" s="66"/>
      <c r="V100" s="65"/>
      <c r="W100" s="66"/>
      <c r="X100" s="65"/>
      <c r="Y100" s="66"/>
      <c r="Z100" s="65"/>
      <c r="AA100" s="66"/>
      <c r="AB100" s="65"/>
      <c r="AC100" s="66"/>
      <c r="AD100" s="67"/>
      <c r="AE100" s="66"/>
      <c r="AF100" s="68"/>
      <c r="AG100" s="4"/>
      <c r="AH100" s="4"/>
      <c r="AI100" s="69"/>
      <c r="AJ100" s="453"/>
      <c r="AK100" s="453"/>
    </row>
    <row r="101" spans="1:37" ht="264">
      <c r="A101" s="1247" t="s">
        <v>836</v>
      </c>
      <c r="B101" s="466"/>
      <c r="C101" s="467" t="s">
        <v>837</v>
      </c>
      <c r="D101" s="468" t="s">
        <v>838</v>
      </c>
      <c r="E101" s="469">
        <v>0</v>
      </c>
      <c r="F101" s="469">
        <v>45</v>
      </c>
      <c r="G101" s="469">
        <v>45</v>
      </c>
      <c r="H101" s="468" t="s">
        <v>613</v>
      </c>
      <c r="I101" s="469">
        <v>0</v>
      </c>
      <c r="J101" s="470">
        <v>50</v>
      </c>
      <c r="K101" s="470">
        <v>45</v>
      </c>
      <c r="L101" s="470">
        <v>0</v>
      </c>
      <c r="M101" s="470">
        <v>45</v>
      </c>
      <c r="N101" s="682">
        <v>7425000</v>
      </c>
      <c r="O101" s="682">
        <v>7425000</v>
      </c>
      <c r="P101" s="466"/>
      <c r="Q101" s="466"/>
      <c r="R101" s="466"/>
      <c r="S101" s="466"/>
      <c r="T101" s="466"/>
      <c r="U101" s="466"/>
      <c r="V101" s="466"/>
      <c r="W101" s="466"/>
      <c r="X101" s="466"/>
      <c r="Y101" s="466"/>
      <c r="Z101" s="466"/>
      <c r="AA101" s="466"/>
      <c r="AB101" s="466"/>
      <c r="AC101" s="466"/>
      <c r="AD101" s="682">
        <v>7425000</v>
      </c>
      <c r="AE101" s="682">
        <v>7425000</v>
      </c>
      <c r="AF101" s="471" t="s">
        <v>839</v>
      </c>
      <c r="AG101" s="466"/>
      <c r="AH101" s="451" t="s">
        <v>840</v>
      </c>
      <c r="AI101" s="451" t="s">
        <v>835</v>
      </c>
      <c r="AJ101" s="453"/>
      <c r="AK101" s="453"/>
    </row>
    <row r="102" spans="1:37" ht="140.25">
      <c r="A102" s="1248"/>
      <c r="B102" s="466"/>
      <c r="C102" s="467" t="s">
        <v>841</v>
      </c>
      <c r="D102" s="472" t="s">
        <v>842</v>
      </c>
      <c r="E102" s="469">
        <v>0</v>
      </c>
      <c r="F102" s="469">
        <v>2</v>
      </c>
      <c r="G102" s="469">
        <v>4</v>
      </c>
      <c r="H102" s="468" t="s">
        <v>843</v>
      </c>
      <c r="I102" s="469">
        <v>0</v>
      </c>
      <c r="J102" s="470">
        <v>4</v>
      </c>
      <c r="K102" s="470">
        <v>0</v>
      </c>
      <c r="L102" s="470">
        <v>2</v>
      </c>
      <c r="M102" s="470">
        <v>4</v>
      </c>
      <c r="N102" s="682"/>
      <c r="O102" s="682"/>
      <c r="P102" s="682">
        <v>3800000</v>
      </c>
      <c r="Q102" s="682">
        <v>1900000</v>
      </c>
      <c r="R102" s="466"/>
      <c r="S102" s="466"/>
      <c r="T102" s="466"/>
      <c r="U102" s="466"/>
      <c r="V102" s="466"/>
      <c r="W102" s="466"/>
      <c r="X102" s="466"/>
      <c r="Y102" s="466"/>
      <c r="Z102" s="466"/>
      <c r="AA102" s="466"/>
      <c r="AB102" s="466"/>
      <c r="AC102" s="466"/>
      <c r="AD102" s="682">
        <v>3800000</v>
      </c>
      <c r="AE102" s="682">
        <v>1900000</v>
      </c>
      <c r="AF102" s="471" t="s">
        <v>844</v>
      </c>
      <c r="AG102" s="466"/>
      <c r="AH102" s="451" t="s">
        <v>840</v>
      </c>
      <c r="AI102" s="451" t="s">
        <v>835</v>
      </c>
      <c r="AJ102" s="453"/>
      <c r="AK102" s="453"/>
    </row>
    <row r="103" spans="1:37" ht="132">
      <c r="A103" s="1248"/>
      <c r="B103" s="466"/>
      <c r="C103" s="472" t="s">
        <v>845</v>
      </c>
      <c r="D103" s="472" t="s">
        <v>846</v>
      </c>
      <c r="E103" s="469">
        <v>6</v>
      </c>
      <c r="F103" s="469">
        <v>0</v>
      </c>
      <c r="G103" s="469">
        <v>6</v>
      </c>
      <c r="H103" s="468" t="s">
        <v>847</v>
      </c>
      <c r="I103" s="469">
        <v>0</v>
      </c>
      <c r="J103" s="470">
        <v>6</v>
      </c>
      <c r="K103" s="470">
        <v>6</v>
      </c>
      <c r="L103" s="470">
        <v>0</v>
      </c>
      <c r="M103" s="470">
        <v>6</v>
      </c>
      <c r="N103" s="466"/>
      <c r="O103" s="466"/>
      <c r="P103" s="682">
        <v>720000</v>
      </c>
      <c r="Q103" s="682">
        <v>720000</v>
      </c>
      <c r="R103" s="466"/>
      <c r="S103" s="466"/>
      <c r="T103" s="466"/>
      <c r="U103" s="466"/>
      <c r="V103" s="466"/>
      <c r="W103" s="466"/>
      <c r="X103" s="466"/>
      <c r="Y103" s="466"/>
      <c r="Z103" s="466"/>
      <c r="AA103" s="466"/>
      <c r="AB103" s="466"/>
      <c r="AC103" s="466"/>
      <c r="AD103" s="682">
        <v>720000</v>
      </c>
      <c r="AE103" s="682">
        <v>720000</v>
      </c>
      <c r="AF103" s="471" t="s">
        <v>848</v>
      </c>
      <c r="AG103" s="466"/>
      <c r="AH103" s="451" t="s">
        <v>840</v>
      </c>
      <c r="AI103" s="451" t="s">
        <v>835</v>
      </c>
      <c r="AJ103" s="453"/>
      <c r="AK103" s="453"/>
    </row>
    <row r="104" spans="1:37" ht="156.75">
      <c r="A104" s="1248"/>
      <c r="B104" s="1261"/>
      <c r="C104" s="467" t="s">
        <v>849</v>
      </c>
      <c r="D104" s="472" t="s">
        <v>850</v>
      </c>
      <c r="E104" s="470">
        <v>0</v>
      </c>
      <c r="F104" s="470">
        <v>3</v>
      </c>
      <c r="G104" s="470">
        <v>20</v>
      </c>
      <c r="H104" s="471" t="s">
        <v>851</v>
      </c>
      <c r="I104" s="470">
        <v>0</v>
      </c>
      <c r="J104" s="470">
        <v>20</v>
      </c>
      <c r="K104" s="470">
        <v>20</v>
      </c>
      <c r="L104" s="470">
        <v>0</v>
      </c>
      <c r="M104" s="470">
        <v>3</v>
      </c>
      <c r="N104" s="466"/>
      <c r="O104" s="466"/>
      <c r="P104" s="682">
        <v>2400000</v>
      </c>
      <c r="Q104" s="682">
        <v>360000</v>
      </c>
      <c r="R104" s="466"/>
      <c r="S104" s="466"/>
      <c r="T104" s="466"/>
      <c r="U104" s="466"/>
      <c r="V104" s="466"/>
      <c r="W104" s="466"/>
      <c r="X104" s="466"/>
      <c r="Y104" s="466"/>
      <c r="Z104" s="466"/>
      <c r="AA104" s="466"/>
      <c r="AB104" s="466"/>
      <c r="AC104" s="466"/>
      <c r="AD104" s="682">
        <v>2400000</v>
      </c>
      <c r="AE104" s="682">
        <v>360000</v>
      </c>
      <c r="AF104" s="471" t="s">
        <v>852</v>
      </c>
      <c r="AG104" s="466"/>
      <c r="AH104" s="451" t="s">
        <v>840</v>
      </c>
      <c r="AI104" s="451" t="s">
        <v>835</v>
      </c>
      <c r="AJ104" s="453"/>
      <c r="AK104" s="453"/>
    </row>
    <row r="105" spans="1:37" ht="140.25">
      <c r="A105" s="1248"/>
      <c r="B105" s="1262"/>
      <c r="C105" s="472" t="s">
        <v>853</v>
      </c>
      <c r="D105" s="472" t="s">
        <v>854</v>
      </c>
      <c r="E105" s="470">
        <v>6</v>
      </c>
      <c r="F105" s="470">
        <v>0</v>
      </c>
      <c r="G105" s="470">
        <v>6</v>
      </c>
      <c r="H105" s="471" t="s">
        <v>855</v>
      </c>
      <c r="I105" s="470">
        <v>0</v>
      </c>
      <c r="J105" s="470">
        <v>6</v>
      </c>
      <c r="K105" s="470">
        <v>6</v>
      </c>
      <c r="L105" s="470">
        <v>6</v>
      </c>
      <c r="M105" s="470">
        <v>0</v>
      </c>
      <c r="N105" s="466"/>
      <c r="O105" s="466"/>
      <c r="P105" s="682">
        <v>720000</v>
      </c>
      <c r="Q105" s="682">
        <v>720000</v>
      </c>
      <c r="R105" s="466"/>
      <c r="S105" s="466"/>
      <c r="T105" s="466"/>
      <c r="U105" s="466"/>
      <c r="V105" s="466"/>
      <c r="W105" s="466"/>
      <c r="X105" s="466"/>
      <c r="Y105" s="466"/>
      <c r="Z105" s="466"/>
      <c r="AA105" s="466"/>
      <c r="AB105" s="466"/>
      <c r="AC105" s="466"/>
      <c r="AD105" s="682">
        <v>720000</v>
      </c>
      <c r="AE105" s="682">
        <v>720000</v>
      </c>
      <c r="AF105" s="471" t="s">
        <v>856</v>
      </c>
      <c r="AG105" s="466"/>
      <c r="AH105" s="451" t="s">
        <v>840</v>
      </c>
      <c r="AI105" s="451" t="s">
        <v>835</v>
      </c>
      <c r="AJ105" s="453"/>
      <c r="AK105" s="453"/>
    </row>
    <row r="106" spans="1:37" ht="107.25">
      <c r="A106" s="1248"/>
      <c r="B106" s="1262"/>
      <c r="C106" s="472" t="s">
        <v>857</v>
      </c>
      <c r="D106" s="472" t="s">
        <v>858</v>
      </c>
      <c r="E106" s="470">
        <v>1</v>
      </c>
      <c r="F106" s="470">
        <v>1</v>
      </c>
      <c r="G106" s="470">
        <v>0</v>
      </c>
      <c r="H106" s="471" t="s">
        <v>676</v>
      </c>
      <c r="I106" s="470">
        <v>0</v>
      </c>
      <c r="J106" s="470">
        <v>2</v>
      </c>
      <c r="K106" s="470">
        <v>1</v>
      </c>
      <c r="L106" s="470">
        <v>1</v>
      </c>
      <c r="M106" s="470">
        <v>0</v>
      </c>
      <c r="N106" s="466"/>
      <c r="O106" s="466"/>
      <c r="P106" s="682">
        <v>120000</v>
      </c>
      <c r="Q106" s="682">
        <v>120000</v>
      </c>
      <c r="R106" s="466"/>
      <c r="S106" s="466"/>
      <c r="T106" s="466"/>
      <c r="U106" s="466"/>
      <c r="V106" s="466"/>
      <c r="W106" s="466"/>
      <c r="X106" s="466"/>
      <c r="Y106" s="466"/>
      <c r="Z106" s="466"/>
      <c r="AA106" s="466"/>
      <c r="AB106" s="466"/>
      <c r="AC106" s="466"/>
      <c r="AD106" s="682">
        <v>120000</v>
      </c>
      <c r="AE106" s="682">
        <v>120000</v>
      </c>
      <c r="AF106" s="471" t="s">
        <v>859</v>
      </c>
      <c r="AG106" s="466"/>
      <c r="AH106" s="451" t="s">
        <v>840</v>
      </c>
      <c r="AI106" s="451" t="s">
        <v>835</v>
      </c>
      <c r="AJ106" s="453"/>
      <c r="AK106" s="453"/>
    </row>
    <row r="107" spans="1:37" ht="72.75" customHeight="1">
      <c r="A107" s="1248"/>
      <c r="B107" s="1262"/>
      <c r="C107" s="467" t="s">
        <v>860</v>
      </c>
      <c r="D107" s="472" t="s">
        <v>861</v>
      </c>
      <c r="E107" s="470">
        <v>6</v>
      </c>
      <c r="F107" s="470">
        <v>1</v>
      </c>
      <c r="G107" s="470">
        <v>0</v>
      </c>
      <c r="H107" s="471" t="s">
        <v>862</v>
      </c>
      <c r="I107" s="470">
        <v>0</v>
      </c>
      <c r="J107" s="470">
        <v>6</v>
      </c>
      <c r="K107" s="470">
        <v>6</v>
      </c>
      <c r="L107" s="470">
        <v>1</v>
      </c>
      <c r="M107" s="470">
        <v>0</v>
      </c>
      <c r="N107" s="466"/>
      <c r="O107" s="466"/>
      <c r="P107" s="682">
        <v>720000</v>
      </c>
      <c r="Q107" s="682">
        <v>120000</v>
      </c>
      <c r="R107" s="466"/>
      <c r="S107" s="466"/>
      <c r="T107" s="466"/>
      <c r="U107" s="466"/>
      <c r="V107" s="466"/>
      <c r="W107" s="466"/>
      <c r="X107" s="466"/>
      <c r="Y107" s="466"/>
      <c r="Z107" s="466"/>
      <c r="AA107" s="466"/>
      <c r="AB107" s="466"/>
      <c r="AC107" s="466"/>
      <c r="AD107" s="682">
        <v>720000</v>
      </c>
      <c r="AE107" s="682">
        <v>120000</v>
      </c>
      <c r="AF107" s="471" t="s">
        <v>863</v>
      </c>
      <c r="AG107" s="466"/>
      <c r="AH107" s="451" t="s">
        <v>840</v>
      </c>
      <c r="AI107" s="451" t="s">
        <v>835</v>
      </c>
      <c r="AJ107" s="453"/>
      <c r="AK107" s="453"/>
    </row>
    <row r="108" spans="1:37" ht="148.5">
      <c r="A108" s="1248"/>
      <c r="B108" s="1262"/>
      <c r="C108" s="467" t="s">
        <v>864</v>
      </c>
      <c r="D108" s="472" t="s">
        <v>865</v>
      </c>
      <c r="E108" s="470">
        <v>35</v>
      </c>
      <c r="F108" s="470">
        <v>0</v>
      </c>
      <c r="G108" s="470">
        <v>12</v>
      </c>
      <c r="H108" s="471" t="s">
        <v>564</v>
      </c>
      <c r="I108" s="470">
        <v>0</v>
      </c>
      <c r="J108" s="470">
        <v>35</v>
      </c>
      <c r="K108" s="470">
        <v>35</v>
      </c>
      <c r="L108" s="470">
        <v>0</v>
      </c>
      <c r="M108" s="470">
        <v>12</v>
      </c>
      <c r="N108" s="682">
        <v>3144643</v>
      </c>
      <c r="O108" s="682">
        <v>1440000</v>
      </c>
      <c r="P108" s="682">
        <v>1055357</v>
      </c>
      <c r="Q108" s="682">
        <v>0</v>
      </c>
      <c r="R108" s="466"/>
      <c r="S108" s="466"/>
      <c r="T108" s="466"/>
      <c r="U108" s="466"/>
      <c r="V108" s="466"/>
      <c r="W108" s="466"/>
      <c r="X108" s="466"/>
      <c r="Y108" s="466"/>
      <c r="Z108" s="466"/>
      <c r="AA108" s="466"/>
      <c r="AB108" s="466"/>
      <c r="AC108" s="466"/>
      <c r="AD108" s="682">
        <v>4200000</v>
      </c>
      <c r="AE108" s="682">
        <v>1440000</v>
      </c>
      <c r="AF108" s="471" t="s">
        <v>866</v>
      </c>
      <c r="AG108" s="466"/>
      <c r="AH108" s="451" t="s">
        <v>840</v>
      </c>
      <c r="AI108" s="451" t="s">
        <v>835</v>
      </c>
      <c r="AJ108" s="453"/>
      <c r="AK108" s="453"/>
    </row>
    <row r="109" spans="1:37" ht="102">
      <c r="A109" s="1258"/>
      <c r="B109" s="1263"/>
      <c r="C109" s="467" t="s">
        <v>867</v>
      </c>
      <c r="D109" s="468" t="s">
        <v>865</v>
      </c>
      <c r="E109" s="470">
        <v>1</v>
      </c>
      <c r="F109" s="470">
        <v>0</v>
      </c>
      <c r="G109" s="470">
        <v>0</v>
      </c>
      <c r="H109" s="471" t="s">
        <v>564</v>
      </c>
      <c r="I109" s="470">
        <v>0</v>
      </c>
      <c r="J109" s="470">
        <v>2</v>
      </c>
      <c r="K109" s="470">
        <v>1</v>
      </c>
      <c r="L109" s="470">
        <v>0</v>
      </c>
      <c r="M109" s="470">
        <v>0</v>
      </c>
      <c r="N109" s="466"/>
      <c r="O109" s="466"/>
      <c r="P109" s="682">
        <v>600000</v>
      </c>
      <c r="Q109" s="682">
        <v>600000</v>
      </c>
      <c r="R109" s="682"/>
      <c r="S109" s="466"/>
      <c r="T109" s="466"/>
      <c r="U109" s="466"/>
      <c r="V109" s="466"/>
      <c r="W109" s="466"/>
      <c r="X109" s="466"/>
      <c r="Y109" s="466"/>
      <c r="Z109" s="466"/>
      <c r="AA109" s="466"/>
      <c r="AB109" s="466"/>
      <c r="AC109" s="466"/>
      <c r="AD109" s="682">
        <v>600000</v>
      </c>
      <c r="AE109" s="682">
        <v>600000</v>
      </c>
      <c r="AF109" s="470">
        <v>0</v>
      </c>
      <c r="AG109" s="466"/>
      <c r="AH109" s="451" t="s">
        <v>840</v>
      </c>
      <c r="AI109" s="451" t="s">
        <v>835</v>
      </c>
      <c r="AJ109" s="453"/>
      <c r="AK109" s="453"/>
    </row>
    <row r="110" spans="1:37" ht="50.25" customHeight="1" thickBot="1">
      <c r="A110" s="1247" t="s">
        <v>868</v>
      </c>
      <c r="B110" s="1261"/>
      <c r="C110" s="467" t="s">
        <v>869</v>
      </c>
      <c r="D110" s="468" t="s">
        <v>870</v>
      </c>
      <c r="E110" s="469">
        <v>7</v>
      </c>
      <c r="F110" s="469">
        <v>4</v>
      </c>
      <c r="G110" s="469">
        <v>0</v>
      </c>
      <c r="H110" s="468" t="s">
        <v>570</v>
      </c>
      <c r="I110" s="469">
        <v>0</v>
      </c>
      <c r="J110" s="469">
        <v>25</v>
      </c>
      <c r="K110" s="469">
        <v>7</v>
      </c>
      <c r="L110" s="469">
        <v>4</v>
      </c>
      <c r="M110" s="469">
        <v>3</v>
      </c>
      <c r="N110" s="682">
        <v>360357</v>
      </c>
      <c r="O110" s="682">
        <v>0</v>
      </c>
      <c r="P110" s="682">
        <v>400000</v>
      </c>
      <c r="Q110" s="682">
        <v>400000</v>
      </c>
      <c r="R110" s="682"/>
      <c r="S110" s="473"/>
      <c r="T110" s="473"/>
      <c r="U110" s="473"/>
      <c r="V110" s="473"/>
      <c r="W110" s="473"/>
      <c r="X110" s="473"/>
      <c r="Y110" s="473"/>
      <c r="Z110" s="473"/>
      <c r="AA110" s="473"/>
      <c r="AB110" s="473"/>
      <c r="AC110" s="473"/>
      <c r="AD110" s="682">
        <v>760357</v>
      </c>
      <c r="AE110" s="682">
        <v>400000</v>
      </c>
      <c r="AF110" s="468" t="s">
        <v>833</v>
      </c>
      <c r="AG110" s="473"/>
      <c r="AH110" s="451" t="s">
        <v>840</v>
      </c>
      <c r="AI110" s="451" t="s">
        <v>835</v>
      </c>
      <c r="AJ110" s="453"/>
      <c r="AK110" s="453"/>
    </row>
    <row r="111" spans="1:37" ht="173.25">
      <c r="A111" s="1258"/>
      <c r="B111" s="1263"/>
      <c r="C111" s="475" t="s">
        <v>871</v>
      </c>
      <c r="D111" s="472" t="s">
        <v>870</v>
      </c>
      <c r="E111" s="476">
        <v>1</v>
      </c>
      <c r="F111" s="476">
        <v>1</v>
      </c>
      <c r="G111" s="476">
        <v>0</v>
      </c>
      <c r="H111" s="468" t="s">
        <v>570</v>
      </c>
      <c r="I111" s="476">
        <v>0</v>
      </c>
      <c r="J111" s="476">
        <v>2</v>
      </c>
      <c r="K111" s="476">
        <v>1</v>
      </c>
      <c r="L111" s="476">
        <v>1</v>
      </c>
      <c r="M111" s="476">
        <v>0</v>
      </c>
      <c r="N111" s="474"/>
      <c r="O111" s="474"/>
      <c r="P111" s="682">
        <v>100000</v>
      </c>
      <c r="Q111" s="682">
        <v>100000</v>
      </c>
      <c r="R111" s="474"/>
      <c r="S111" s="474"/>
      <c r="T111" s="474"/>
      <c r="U111" s="474"/>
      <c r="V111" s="474"/>
      <c r="W111" s="474"/>
      <c r="X111" s="474"/>
      <c r="Y111" s="474"/>
      <c r="Z111" s="474"/>
      <c r="AA111" s="474"/>
      <c r="AB111" s="474"/>
      <c r="AC111" s="474"/>
      <c r="AD111" s="682">
        <v>100000</v>
      </c>
      <c r="AE111" s="682">
        <v>100000</v>
      </c>
      <c r="AF111" s="468" t="s">
        <v>833</v>
      </c>
      <c r="AG111" s="474"/>
      <c r="AH111" s="451" t="s">
        <v>840</v>
      </c>
      <c r="AI111" s="451" t="s">
        <v>835</v>
      </c>
      <c r="AJ111" s="453"/>
      <c r="AK111" s="453"/>
    </row>
    <row r="112" spans="1:37" ht="102">
      <c r="A112" s="1231" t="s">
        <v>872</v>
      </c>
      <c r="B112" s="1261"/>
      <c r="C112" s="467" t="s">
        <v>873</v>
      </c>
      <c r="D112" s="472" t="s">
        <v>870</v>
      </c>
      <c r="E112" s="476">
        <v>7</v>
      </c>
      <c r="F112" s="476">
        <v>4</v>
      </c>
      <c r="G112" s="476">
        <v>1</v>
      </c>
      <c r="H112" s="468" t="s">
        <v>570</v>
      </c>
      <c r="I112" s="476">
        <v>0</v>
      </c>
      <c r="J112" s="476">
        <v>25</v>
      </c>
      <c r="K112" s="476">
        <v>7</v>
      </c>
      <c r="L112" s="476">
        <v>4</v>
      </c>
      <c r="M112" s="476">
        <v>1</v>
      </c>
      <c r="N112" s="682">
        <v>300000</v>
      </c>
      <c r="O112" s="682">
        <v>100000</v>
      </c>
      <c r="P112" s="682">
        <v>400000</v>
      </c>
      <c r="Q112" s="682">
        <v>400000</v>
      </c>
      <c r="R112" s="474"/>
      <c r="S112" s="474"/>
      <c r="T112" s="474"/>
      <c r="U112" s="474"/>
      <c r="V112" s="474"/>
      <c r="W112" s="474"/>
      <c r="X112" s="474"/>
      <c r="Y112" s="474"/>
      <c r="Z112" s="474"/>
      <c r="AA112" s="474"/>
      <c r="AB112" s="474"/>
      <c r="AC112" s="474"/>
      <c r="AD112" s="682">
        <v>700000</v>
      </c>
      <c r="AE112" s="682">
        <v>500000</v>
      </c>
      <c r="AF112" s="468" t="s">
        <v>833</v>
      </c>
      <c r="AG112" s="474"/>
      <c r="AH112" s="451" t="s">
        <v>840</v>
      </c>
      <c r="AI112" s="451" t="s">
        <v>835</v>
      </c>
      <c r="AJ112" s="453"/>
      <c r="AK112" s="453"/>
    </row>
    <row r="113" spans="1:37" ht="132">
      <c r="A113" s="1231"/>
      <c r="B113" s="1262"/>
      <c r="C113" s="472" t="s">
        <v>874</v>
      </c>
      <c r="D113" s="477" t="s">
        <v>875</v>
      </c>
      <c r="E113" s="476">
        <v>1</v>
      </c>
      <c r="F113" s="476">
        <v>1</v>
      </c>
      <c r="G113" s="476">
        <v>0</v>
      </c>
      <c r="H113" s="478" t="s">
        <v>876</v>
      </c>
      <c r="I113" s="476">
        <v>0</v>
      </c>
      <c r="J113" s="476">
        <v>1</v>
      </c>
      <c r="K113" s="476">
        <v>1</v>
      </c>
      <c r="L113" s="476">
        <v>1</v>
      </c>
      <c r="M113" s="476">
        <v>0</v>
      </c>
      <c r="N113" s="474"/>
      <c r="O113" s="474"/>
      <c r="P113" s="682">
        <v>500000</v>
      </c>
      <c r="Q113" s="682">
        <v>500000</v>
      </c>
      <c r="R113" s="474"/>
      <c r="S113" s="474"/>
      <c r="T113" s="474"/>
      <c r="U113" s="474"/>
      <c r="V113" s="474"/>
      <c r="W113" s="474"/>
      <c r="X113" s="474"/>
      <c r="Y113" s="474"/>
      <c r="Z113" s="474"/>
      <c r="AA113" s="474"/>
      <c r="AB113" s="474"/>
      <c r="AC113" s="474"/>
      <c r="AD113" s="682">
        <v>500000</v>
      </c>
      <c r="AE113" s="682">
        <v>500000</v>
      </c>
      <c r="AF113" s="478" t="s">
        <v>877</v>
      </c>
      <c r="AG113" s="474"/>
      <c r="AH113" s="451" t="s">
        <v>840</v>
      </c>
      <c r="AI113" s="451" t="s">
        <v>835</v>
      </c>
      <c r="AJ113" s="453"/>
      <c r="AK113" s="453"/>
    </row>
    <row r="114" spans="1:37" ht="120" customHeight="1">
      <c r="A114" s="1231"/>
      <c r="B114" s="1262"/>
      <c r="C114" s="467" t="s">
        <v>878</v>
      </c>
      <c r="D114" s="472" t="s">
        <v>861</v>
      </c>
      <c r="E114" s="476">
        <v>24</v>
      </c>
      <c r="F114" s="476">
        <v>0</v>
      </c>
      <c r="G114" s="476">
        <v>12</v>
      </c>
      <c r="H114" s="478" t="s">
        <v>862</v>
      </c>
      <c r="I114" s="476">
        <v>0</v>
      </c>
      <c r="J114" s="476">
        <v>25</v>
      </c>
      <c r="K114" s="476">
        <v>24</v>
      </c>
      <c r="L114" s="476">
        <v>0</v>
      </c>
      <c r="M114" s="476">
        <v>12</v>
      </c>
      <c r="N114" s="474"/>
      <c r="O114" s="474"/>
      <c r="P114" s="682">
        <v>2830000</v>
      </c>
      <c r="Q114" s="682">
        <v>1415000</v>
      </c>
      <c r="R114" s="474"/>
      <c r="S114" s="474"/>
      <c r="T114" s="474"/>
      <c r="U114" s="474"/>
      <c r="V114" s="474"/>
      <c r="W114" s="474"/>
      <c r="X114" s="474"/>
      <c r="Y114" s="474"/>
      <c r="Z114" s="474"/>
      <c r="AA114" s="474"/>
      <c r="AB114" s="474"/>
      <c r="AC114" s="474"/>
      <c r="AD114" s="682">
        <v>2830000</v>
      </c>
      <c r="AE114" s="682">
        <v>1415000</v>
      </c>
      <c r="AF114" s="478" t="s">
        <v>879</v>
      </c>
      <c r="AG114" s="474"/>
      <c r="AH114" s="451" t="s">
        <v>840</v>
      </c>
      <c r="AI114" s="451" t="s">
        <v>835</v>
      </c>
      <c r="AJ114" s="453"/>
      <c r="AK114" s="453"/>
    </row>
    <row r="115" spans="1:37" ht="140.25">
      <c r="A115" s="1231"/>
      <c r="B115" s="1262"/>
      <c r="C115" s="467" t="s">
        <v>880</v>
      </c>
      <c r="D115" s="472" t="s">
        <v>881</v>
      </c>
      <c r="E115" s="476">
        <v>200</v>
      </c>
      <c r="F115" s="476">
        <v>80</v>
      </c>
      <c r="G115" s="476">
        <v>0</v>
      </c>
      <c r="H115" s="478" t="s">
        <v>49</v>
      </c>
      <c r="I115" s="476">
        <v>0</v>
      </c>
      <c r="J115" s="476">
        <v>250</v>
      </c>
      <c r="K115" s="476">
        <v>200</v>
      </c>
      <c r="L115" s="476">
        <v>80</v>
      </c>
      <c r="M115" s="476">
        <v>0</v>
      </c>
      <c r="N115" s="682">
        <v>4440000</v>
      </c>
      <c r="O115" s="682">
        <v>240000</v>
      </c>
      <c r="P115" s="474"/>
      <c r="Q115" s="474"/>
      <c r="R115" s="474"/>
      <c r="S115" s="474"/>
      <c r="T115" s="474"/>
      <c r="U115" s="474"/>
      <c r="V115" s="474"/>
      <c r="W115" s="474"/>
      <c r="X115" s="474"/>
      <c r="Y115" s="474"/>
      <c r="Z115" s="474"/>
      <c r="AA115" s="474"/>
      <c r="AB115" s="474"/>
      <c r="AC115" s="474"/>
      <c r="AD115" s="682">
        <v>4440000</v>
      </c>
      <c r="AE115" s="682">
        <v>240000</v>
      </c>
      <c r="AF115" s="476" t="s">
        <v>882</v>
      </c>
      <c r="AG115" s="474"/>
      <c r="AH115" s="451" t="s">
        <v>840</v>
      </c>
      <c r="AI115" s="451" t="s">
        <v>835</v>
      </c>
      <c r="AJ115" s="453"/>
      <c r="AK115" s="453"/>
    </row>
    <row r="116" spans="1:37" ht="96.75" customHeight="1">
      <c r="A116" s="1231"/>
      <c r="B116" s="1262"/>
      <c r="C116" s="467" t="s">
        <v>1487</v>
      </c>
      <c r="D116" s="472" t="s">
        <v>865</v>
      </c>
      <c r="E116" s="476">
        <v>40</v>
      </c>
      <c r="F116" s="476">
        <v>40</v>
      </c>
      <c r="G116" s="476">
        <v>0</v>
      </c>
      <c r="H116" s="478" t="s">
        <v>564</v>
      </c>
      <c r="I116" s="476">
        <v>0</v>
      </c>
      <c r="J116" s="476">
        <v>80</v>
      </c>
      <c r="K116" s="476">
        <v>40</v>
      </c>
      <c r="L116" s="476">
        <v>40</v>
      </c>
      <c r="M116" s="476">
        <v>0</v>
      </c>
      <c r="N116" s="777">
        <v>3200000</v>
      </c>
      <c r="O116" s="777">
        <v>3200000</v>
      </c>
      <c r="P116" s="474"/>
      <c r="Q116" s="474"/>
      <c r="R116" s="474"/>
      <c r="S116" s="474"/>
      <c r="T116" s="474"/>
      <c r="U116" s="474"/>
      <c r="V116" s="474"/>
      <c r="W116" s="474"/>
      <c r="X116" s="474"/>
      <c r="Y116" s="474"/>
      <c r="Z116" s="474"/>
      <c r="AA116" s="474"/>
      <c r="AB116" s="474"/>
      <c r="AC116" s="474"/>
      <c r="AD116" s="682">
        <v>3200000</v>
      </c>
      <c r="AE116" s="682">
        <v>3200000</v>
      </c>
      <c r="AF116" s="478" t="s">
        <v>1488</v>
      </c>
      <c r="AG116" s="474"/>
      <c r="AH116" s="451" t="s">
        <v>840</v>
      </c>
      <c r="AI116" s="451" t="s">
        <v>835</v>
      </c>
      <c r="AJ116" s="453"/>
      <c r="AK116" s="453"/>
    </row>
    <row r="117" spans="1:37" ht="107.25">
      <c r="A117" s="1231"/>
      <c r="B117" s="1262"/>
      <c r="C117" s="467" t="s">
        <v>1489</v>
      </c>
      <c r="D117" s="472" t="s">
        <v>1490</v>
      </c>
      <c r="E117" s="476">
        <v>1</v>
      </c>
      <c r="F117" s="476">
        <v>0</v>
      </c>
      <c r="G117" s="476">
        <v>0</v>
      </c>
      <c r="H117" s="478" t="s">
        <v>1491</v>
      </c>
      <c r="I117" s="476">
        <v>0</v>
      </c>
      <c r="J117" s="476">
        <v>2</v>
      </c>
      <c r="K117" s="476">
        <v>1</v>
      </c>
      <c r="L117" s="476">
        <v>0</v>
      </c>
      <c r="M117" s="476">
        <v>0</v>
      </c>
      <c r="N117" s="777">
        <v>1200000</v>
      </c>
      <c r="O117" s="777">
        <v>0</v>
      </c>
      <c r="P117" s="474"/>
      <c r="Q117" s="474"/>
      <c r="R117" s="474"/>
      <c r="S117" s="474"/>
      <c r="T117" s="474"/>
      <c r="U117" s="474"/>
      <c r="V117" s="474"/>
      <c r="W117" s="474"/>
      <c r="X117" s="474"/>
      <c r="Y117" s="474"/>
      <c r="Z117" s="474"/>
      <c r="AA117" s="474"/>
      <c r="AB117" s="474"/>
      <c r="AC117" s="474"/>
      <c r="AD117" s="682"/>
      <c r="AE117" s="682"/>
      <c r="AF117" s="478"/>
      <c r="AG117" s="474"/>
      <c r="AH117" s="451"/>
      <c r="AI117" s="451"/>
      <c r="AJ117" s="453"/>
      <c r="AK117" s="453"/>
    </row>
    <row r="118" spans="1:37" ht="148.5">
      <c r="A118" s="1231"/>
      <c r="B118" s="1262"/>
      <c r="C118" s="472" t="s">
        <v>883</v>
      </c>
      <c r="D118" s="472" t="s">
        <v>865</v>
      </c>
      <c r="E118" s="476">
        <v>12</v>
      </c>
      <c r="F118" s="476">
        <v>10</v>
      </c>
      <c r="G118" s="476">
        <v>0</v>
      </c>
      <c r="H118" s="478" t="s">
        <v>564</v>
      </c>
      <c r="I118" s="476">
        <v>0</v>
      </c>
      <c r="J118" s="476">
        <v>12</v>
      </c>
      <c r="K118" s="476">
        <v>12</v>
      </c>
      <c r="L118" s="476">
        <v>10</v>
      </c>
      <c r="M118" s="476">
        <v>0</v>
      </c>
      <c r="N118" s="474"/>
      <c r="O118" s="474"/>
      <c r="P118" s="682">
        <v>1440000</v>
      </c>
      <c r="Q118" s="682">
        <v>1200000</v>
      </c>
      <c r="R118" s="474"/>
      <c r="S118" s="474"/>
      <c r="T118" s="474"/>
      <c r="U118" s="474"/>
      <c r="V118" s="474"/>
      <c r="W118" s="474"/>
      <c r="X118" s="474"/>
      <c r="Y118" s="474"/>
      <c r="Z118" s="474"/>
      <c r="AA118" s="474"/>
      <c r="AB118" s="474"/>
      <c r="AC118" s="474"/>
      <c r="AD118" s="682">
        <v>1440000</v>
      </c>
      <c r="AE118" s="682">
        <v>1200000</v>
      </c>
      <c r="AF118" s="478" t="s">
        <v>884</v>
      </c>
      <c r="AG118" s="474"/>
      <c r="AH118" s="451" t="s">
        <v>840</v>
      </c>
      <c r="AI118" s="451" t="s">
        <v>835</v>
      </c>
      <c r="AJ118" s="453"/>
      <c r="AK118" s="453"/>
    </row>
    <row r="119" spans="1:37" ht="102">
      <c r="A119" s="1231"/>
      <c r="B119" s="1262"/>
      <c r="C119" s="472" t="s">
        <v>885</v>
      </c>
      <c r="D119" s="472" t="s">
        <v>886</v>
      </c>
      <c r="E119" s="476">
        <v>15</v>
      </c>
      <c r="F119" s="476">
        <v>15</v>
      </c>
      <c r="G119" s="476">
        <v>0</v>
      </c>
      <c r="H119" s="478" t="s">
        <v>887</v>
      </c>
      <c r="I119" s="476">
        <v>0</v>
      </c>
      <c r="J119" s="476">
        <v>15</v>
      </c>
      <c r="K119" s="476">
        <v>15</v>
      </c>
      <c r="L119" s="476">
        <v>15</v>
      </c>
      <c r="M119" s="476">
        <v>0</v>
      </c>
      <c r="N119" s="682">
        <v>1800000</v>
      </c>
      <c r="O119" s="682">
        <v>1800000</v>
      </c>
      <c r="P119" s="474"/>
      <c r="Q119" s="474"/>
      <c r="R119" s="474"/>
      <c r="S119" s="474"/>
      <c r="T119" s="474"/>
      <c r="U119" s="474"/>
      <c r="V119" s="474"/>
      <c r="W119" s="474"/>
      <c r="X119" s="474"/>
      <c r="Y119" s="474"/>
      <c r="Z119" s="474"/>
      <c r="AA119" s="474"/>
      <c r="AB119" s="474"/>
      <c r="AC119" s="474"/>
      <c r="AD119" s="682">
        <v>1800000</v>
      </c>
      <c r="AE119" s="682">
        <v>1800000</v>
      </c>
      <c r="AF119" s="478" t="s">
        <v>888</v>
      </c>
      <c r="AG119" s="474"/>
      <c r="AH119" s="451" t="s">
        <v>840</v>
      </c>
      <c r="AI119" s="451" t="s">
        <v>835</v>
      </c>
      <c r="AJ119" s="453"/>
      <c r="AK119" s="453"/>
    </row>
    <row r="120" spans="1:37" ht="198">
      <c r="A120" s="1231"/>
      <c r="B120" s="1262"/>
      <c r="C120" s="472" t="s">
        <v>889</v>
      </c>
      <c r="D120" s="472" t="s">
        <v>890</v>
      </c>
      <c r="E120" s="476">
        <v>1</v>
      </c>
      <c r="F120" s="476">
        <v>0</v>
      </c>
      <c r="G120" s="476">
        <v>0</v>
      </c>
      <c r="H120" s="478" t="s">
        <v>891</v>
      </c>
      <c r="I120" s="476">
        <v>0</v>
      </c>
      <c r="J120" s="476">
        <v>1</v>
      </c>
      <c r="K120" s="476">
        <v>1</v>
      </c>
      <c r="L120" s="476">
        <v>0</v>
      </c>
      <c r="M120" s="476">
        <v>0</v>
      </c>
      <c r="N120" s="474"/>
      <c r="O120" s="474"/>
      <c r="P120" s="682">
        <v>1000000</v>
      </c>
      <c r="Q120" s="682">
        <v>0</v>
      </c>
      <c r="R120" s="474"/>
      <c r="S120" s="474"/>
      <c r="T120" s="474"/>
      <c r="U120" s="474"/>
      <c r="V120" s="474"/>
      <c r="W120" s="474"/>
      <c r="X120" s="474"/>
      <c r="Y120" s="474"/>
      <c r="Z120" s="474"/>
      <c r="AA120" s="474"/>
      <c r="AB120" s="474"/>
      <c r="AC120" s="474"/>
      <c r="AD120" s="682">
        <v>1000000</v>
      </c>
      <c r="AE120" s="682">
        <v>0</v>
      </c>
      <c r="AF120" s="476">
        <v>0</v>
      </c>
      <c r="AG120" s="474"/>
      <c r="AH120" s="451" t="s">
        <v>840</v>
      </c>
      <c r="AI120" s="451" t="s">
        <v>835</v>
      </c>
      <c r="AJ120" s="453"/>
      <c r="AK120" s="453"/>
    </row>
    <row r="121" spans="1:37" ht="140.25">
      <c r="A121" s="1231"/>
      <c r="B121" s="1263"/>
      <c r="C121" s="467" t="s">
        <v>892</v>
      </c>
      <c r="D121" s="477" t="s">
        <v>842</v>
      </c>
      <c r="E121" s="476">
        <v>5</v>
      </c>
      <c r="F121" s="476">
        <v>0</v>
      </c>
      <c r="G121" s="476">
        <v>2</v>
      </c>
      <c r="H121" s="478" t="s">
        <v>843</v>
      </c>
      <c r="I121" s="476">
        <v>0</v>
      </c>
      <c r="J121" s="476">
        <v>5</v>
      </c>
      <c r="K121" s="476">
        <v>5</v>
      </c>
      <c r="L121" s="476">
        <v>0</v>
      </c>
      <c r="M121" s="476">
        <v>2</v>
      </c>
      <c r="N121" s="682">
        <v>4750000</v>
      </c>
      <c r="O121" s="682">
        <v>1900000</v>
      </c>
      <c r="P121" s="474"/>
      <c r="Q121" s="474"/>
      <c r="R121" s="474"/>
      <c r="S121" s="474"/>
      <c r="T121" s="474"/>
      <c r="U121" s="474"/>
      <c r="V121" s="474"/>
      <c r="W121" s="474"/>
      <c r="X121" s="474"/>
      <c r="Y121" s="474"/>
      <c r="Z121" s="474"/>
      <c r="AA121" s="474"/>
      <c r="AB121" s="474"/>
      <c r="AC121" s="474"/>
      <c r="AD121" s="682">
        <v>4750000</v>
      </c>
      <c r="AE121" s="682">
        <v>1900000</v>
      </c>
      <c r="AF121" s="478" t="s">
        <v>893</v>
      </c>
      <c r="AG121" s="474"/>
      <c r="AH121" s="451" t="s">
        <v>840</v>
      </c>
      <c r="AI121" s="451" t="s">
        <v>835</v>
      </c>
      <c r="AJ121" s="453"/>
      <c r="AK121" s="453"/>
    </row>
    <row r="122" spans="1:37" ht="102">
      <c r="A122" s="1247"/>
      <c r="B122" s="1261"/>
      <c r="C122" s="467" t="s">
        <v>894</v>
      </c>
      <c r="D122" s="468" t="s">
        <v>895</v>
      </c>
      <c r="E122" s="476">
        <v>52</v>
      </c>
      <c r="F122" s="476">
        <v>26</v>
      </c>
      <c r="G122" s="476">
        <v>26</v>
      </c>
      <c r="H122" s="478" t="s">
        <v>896</v>
      </c>
      <c r="I122" s="476">
        <v>0</v>
      </c>
      <c r="J122" s="476">
        <v>150</v>
      </c>
      <c r="K122" s="476">
        <v>52</v>
      </c>
      <c r="L122" s="476">
        <v>26</v>
      </c>
      <c r="M122" s="476">
        <v>26</v>
      </c>
      <c r="N122" s="682">
        <v>100000</v>
      </c>
      <c r="O122" s="682">
        <v>100000</v>
      </c>
      <c r="P122" s="474"/>
      <c r="Q122" s="474"/>
      <c r="R122" s="474"/>
      <c r="S122" s="474"/>
      <c r="T122" s="474"/>
      <c r="U122" s="474"/>
      <c r="V122" s="474"/>
      <c r="W122" s="474"/>
      <c r="X122" s="474"/>
      <c r="Y122" s="474"/>
      <c r="Z122" s="474"/>
      <c r="AA122" s="474"/>
      <c r="AB122" s="474"/>
      <c r="AC122" s="474"/>
      <c r="AD122" s="682">
        <v>100000</v>
      </c>
      <c r="AE122" s="682">
        <v>100000</v>
      </c>
      <c r="AF122" s="468" t="s">
        <v>833</v>
      </c>
      <c r="AG122" s="474"/>
      <c r="AH122" s="451" t="s">
        <v>840</v>
      </c>
      <c r="AI122" s="451" t="s">
        <v>835</v>
      </c>
      <c r="AJ122" s="453"/>
      <c r="AK122" s="453"/>
    </row>
    <row r="123" spans="1:37" ht="102">
      <c r="A123" s="1248"/>
      <c r="B123" s="1262"/>
      <c r="C123" s="467" t="s">
        <v>897</v>
      </c>
      <c r="D123" s="472" t="s">
        <v>898</v>
      </c>
      <c r="E123" s="476">
        <v>1</v>
      </c>
      <c r="F123" s="476">
        <v>1</v>
      </c>
      <c r="G123" s="476">
        <v>1</v>
      </c>
      <c r="H123" s="478" t="s">
        <v>899</v>
      </c>
      <c r="I123" s="476">
        <v>0</v>
      </c>
      <c r="J123" s="476">
        <v>1</v>
      </c>
      <c r="K123" s="476">
        <v>1</v>
      </c>
      <c r="L123" s="476">
        <v>1</v>
      </c>
      <c r="M123" s="476">
        <v>1</v>
      </c>
      <c r="N123" s="682">
        <v>50000</v>
      </c>
      <c r="O123" s="682">
        <v>50000</v>
      </c>
      <c r="P123" s="474"/>
      <c r="Q123" s="474"/>
      <c r="R123" s="474"/>
      <c r="S123" s="474"/>
      <c r="T123" s="474"/>
      <c r="U123" s="474"/>
      <c r="V123" s="474"/>
      <c r="W123" s="474"/>
      <c r="X123" s="474"/>
      <c r="Y123" s="474"/>
      <c r="Z123" s="474"/>
      <c r="AA123" s="474"/>
      <c r="AB123" s="474"/>
      <c r="AC123" s="474"/>
      <c r="AD123" s="682">
        <v>50000</v>
      </c>
      <c r="AE123" s="682">
        <v>50000</v>
      </c>
      <c r="AF123" s="468" t="s">
        <v>833</v>
      </c>
      <c r="AG123" s="474"/>
      <c r="AH123" s="451" t="s">
        <v>840</v>
      </c>
      <c r="AI123" s="451" t="s">
        <v>835</v>
      </c>
      <c r="AJ123" s="453"/>
      <c r="AK123" s="453"/>
    </row>
    <row r="124" spans="1:37" ht="116.25" customHeight="1">
      <c r="A124" s="1248"/>
      <c r="B124" s="1262"/>
      <c r="C124" s="479" t="s">
        <v>900</v>
      </c>
      <c r="D124" s="468" t="s">
        <v>895</v>
      </c>
      <c r="E124" s="476">
        <v>52</v>
      </c>
      <c r="F124" s="476">
        <v>26</v>
      </c>
      <c r="G124" s="476">
        <v>26</v>
      </c>
      <c r="H124" s="478" t="s">
        <v>896</v>
      </c>
      <c r="I124" s="476">
        <v>0</v>
      </c>
      <c r="J124" s="476">
        <v>150</v>
      </c>
      <c r="K124" s="476">
        <v>52</v>
      </c>
      <c r="L124" s="476">
        <v>26</v>
      </c>
      <c r="M124" s="476">
        <v>26</v>
      </c>
      <c r="N124" s="682">
        <v>100000</v>
      </c>
      <c r="O124" s="682">
        <v>100000</v>
      </c>
      <c r="P124" s="474"/>
      <c r="Q124" s="474"/>
      <c r="R124" s="474"/>
      <c r="S124" s="474"/>
      <c r="T124" s="474"/>
      <c r="U124" s="474"/>
      <c r="V124" s="474"/>
      <c r="W124" s="474"/>
      <c r="X124" s="474"/>
      <c r="Y124" s="474"/>
      <c r="Z124" s="474"/>
      <c r="AA124" s="474"/>
      <c r="AB124" s="474"/>
      <c r="AC124" s="474"/>
      <c r="AD124" s="682">
        <v>100000</v>
      </c>
      <c r="AE124" s="682">
        <v>100000</v>
      </c>
      <c r="AF124" s="468" t="s">
        <v>833</v>
      </c>
      <c r="AG124" s="474"/>
      <c r="AH124" s="451" t="s">
        <v>840</v>
      </c>
      <c r="AI124" s="451" t="s">
        <v>835</v>
      </c>
      <c r="AJ124" s="453"/>
      <c r="AK124" s="453"/>
    </row>
    <row r="125" spans="1:37" ht="102">
      <c r="A125" s="1258"/>
      <c r="B125" s="1263"/>
      <c r="C125" s="467" t="s">
        <v>901</v>
      </c>
      <c r="D125" s="472" t="s">
        <v>902</v>
      </c>
      <c r="E125" s="469">
        <v>12</v>
      </c>
      <c r="F125" s="469">
        <v>6</v>
      </c>
      <c r="G125" s="469">
        <v>6</v>
      </c>
      <c r="H125" s="472" t="s">
        <v>903</v>
      </c>
      <c r="I125" s="469">
        <v>0</v>
      </c>
      <c r="J125" s="469">
        <v>40</v>
      </c>
      <c r="K125" s="469">
        <v>12</v>
      </c>
      <c r="L125" s="469">
        <v>6</v>
      </c>
      <c r="M125" s="469">
        <v>6</v>
      </c>
      <c r="N125" s="469">
        <v>0</v>
      </c>
      <c r="O125" s="469">
        <v>0</v>
      </c>
      <c r="P125" s="473"/>
      <c r="Q125" s="473"/>
      <c r="R125" s="473"/>
      <c r="S125" s="473"/>
      <c r="T125" s="473"/>
      <c r="U125" s="473"/>
      <c r="V125" s="473"/>
      <c r="W125" s="473"/>
      <c r="X125" s="473"/>
      <c r="Y125" s="473"/>
      <c r="Z125" s="473"/>
      <c r="AA125" s="473"/>
      <c r="AB125" s="473"/>
      <c r="AC125" s="473"/>
      <c r="AD125" s="469">
        <v>0</v>
      </c>
      <c r="AE125" s="469">
        <v>0</v>
      </c>
      <c r="AF125" s="468" t="s">
        <v>833</v>
      </c>
      <c r="AG125" s="473"/>
      <c r="AH125" s="451" t="s">
        <v>840</v>
      </c>
      <c r="AI125" s="451" t="s">
        <v>835</v>
      </c>
      <c r="AJ125" s="453"/>
      <c r="AK125" s="453"/>
    </row>
    <row r="126" spans="1:37" ht="15">
      <c r="A126" s="448"/>
      <c r="B126" s="448"/>
      <c r="C126" s="448"/>
      <c r="D126" s="448"/>
      <c r="E126" s="448"/>
      <c r="F126" s="448"/>
      <c r="G126" s="448"/>
      <c r="H126" s="448"/>
      <c r="I126" s="448"/>
      <c r="J126" s="448"/>
      <c r="K126" s="448"/>
      <c r="L126" s="448"/>
      <c r="M126" s="448"/>
      <c r="N126" s="448"/>
      <c r="O126" s="448"/>
      <c r="P126" s="448"/>
      <c r="Q126" s="448"/>
      <c r="R126" s="448"/>
      <c r="S126" s="448"/>
      <c r="T126" s="448"/>
      <c r="U126" s="448"/>
      <c r="V126" s="448"/>
      <c r="W126" s="448"/>
      <c r="X126" s="448"/>
      <c r="Y126" s="448"/>
      <c r="Z126" s="448"/>
      <c r="AA126" s="448"/>
      <c r="AB126" s="448"/>
      <c r="AC126" s="448"/>
      <c r="AD126" s="448"/>
      <c r="AE126" s="448"/>
      <c r="AF126" s="448"/>
      <c r="AG126" s="448"/>
      <c r="AH126" s="448"/>
      <c r="AI126" s="448"/>
      <c r="AJ126" s="453"/>
      <c r="AK126" s="453"/>
    </row>
    <row r="127" spans="1:37" ht="9.75" customHeight="1">
      <c r="A127" s="448"/>
      <c r="B127" s="448"/>
      <c r="C127" s="448"/>
      <c r="D127" s="448"/>
      <c r="E127" s="448"/>
      <c r="F127" s="448"/>
      <c r="G127" s="448"/>
      <c r="H127" s="448"/>
      <c r="I127" s="448"/>
      <c r="J127" s="448"/>
      <c r="K127" s="448"/>
      <c r="L127" s="448"/>
      <c r="M127" s="448"/>
      <c r="N127" s="448"/>
      <c r="O127" s="448"/>
      <c r="P127" s="448"/>
      <c r="Q127" s="448"/>
      <c r="R127" s="448"/>
      <c r="S127" s="448"/>
      <c r="T127" s="448"/>
      <c r="U127" s="448"/>
      <c r="V127" s="448"/>
      <c r="W127" s="448"/>
      <c r="X127" s="448"/>
      <c r="Y127" s="448"/>
      <c r="Z127" s="448"/>
      <c r="AA127" s="448"/>
      <c r="AB127" s="448"/>
      <c r="AC127" s="448"/>
      <c r="AD127" s="448"/>
      <c r="AE127" s="448"/>
      <c r="AF127" s="448"/>
      <c r="AG127" s="448"/>
      <c r="AH127" s="448"/>
      <c r="AI127" s="448"/>
      <c r="AJ127" s="453"/>
      <c r="AK127" s="453"/>
    </row>
    <row r="128" spans="1:37" ht="15" hidden="1">
      <c r="A128" s="453"/>
      <c r="B128" s="453"/>
      <c r="C128" s="453"/>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row>
    <row r="129" spans="1:37" ht="15" hidden="1">
      <c r="A129" s="453"/>
      <c r="B129" s="45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row>
    <row r="130" ht="15" hidden="1"/>
    <row r="132" spans="1:35" ht="15">
      <c r="A132" s="1039" t="s">
        <v>108</v>
      </c>
      <c r="B132" s="1039"/>
      <c r="C132" s="1039"/>
      <c r="D132" s="1039"/>
      <c r="E132" s="1039"/>
      <c r="F132" s="1039"/>
      <c r="G132" s="1039"/>
      <c r="H132" s="1039"/>
      <c r="I132" s="1039"/>
      <c r="J132" s="1039"/>
      <c r="K132" s="1039"/>
      <c r="L132" s="1039"/>
      <c r="M132" s="1039"/>
      <c r="N132" s="1039"/>
      <c r="O132" s="1039"/>
      <c r="P132" s="1039"/>
      <c r="Q132" s="1039"/>
      <c r="R132" s="1039"/>
      <c r="S132" s="1039"/>
      <c r="T132" s="1039"/>
      <c r="U132" s="1039"/>
      <c r="V132" s="1039"/>
      <c r="W132" s="1039"/>
      <c r="X132" s="1039"/>
      <c r="Y132" s="1039"/>
      <c r="Z132" s="1039"/>
      <c r="AA132" s="1039"/>
      <c r="AB132" s="1039"/>
      <c r="AC132" s="1039"/>
      <c r="AD132" s="1039"/>
      <c r="AE132" s="1039"/>
      <c r="AF132" s="1039"/>
      <c r="AG132" s="1039"/>
      <c r="AH132" s="1039"/>
      <c r="AI132" s="1039"/>
    </row>
    <row r="133" spans="1:35" ht="27" customHeight="1">
      <c r="A133" s="923" t="s">
        <v>36</v>
      </c>
      <c r="B133" s="924"/>
      <c r="C133" s="924"/>
      <c r="D133" s="924"/>
      <c r="E133" s="924"/>
      <c r="F133" s="924"/>
      <c r="G133" s="925"/>
      <c r="H133" s="926" t="s">
        <v>670</v>
      </c>
      <c r="I133" s="927"/>
      <c r="J133" s="927"/>
      <c r="K133" s="927"/>
      <c r="L133" s="927"/>
      <c r="M133" s="927"/>
      <c r="N133" s="927"/>
      <c r="O133" s="927"/>
      <c r="P133" s="927"/>
      <c r="Q133" s="927"/>
      <c r="R133" s="927"/>
      <c r="S133" s="928"/>
      <c r="T133" s="926" t="s">
        <v>71</v>
      </c>
      <c r="U133" s="929"/>
      <c r="V133" s="929"/>
      <c r="W133" s="929"/>
      <c r="X133" s="929"/>
      <c r="Y133" s="929"/>
      <c r="Z133" s="929"/>
      <c r="AA133" s="929"/>
      <c r="AB133" s="929"/>
      <c r="AC133" s="929"/>
      <c r="AD133" s="929"/>
      <c r="AE133" s="929"/>
      <c r="AF133" s="929"/>
      <c r="AG133" s="929"/>
      <c r="AH133" s="929"/>
      <c r="AI133" s="930"/>
    </row>
    <row r="134" spans="1:35" ht="61.5" customHeight="1" thickBot="1">
      <c r="A134" s="931" t="s">
        <v>828</v>
      </c>
      <c r="B134" s="932"/>
      <c r="C134" s="932"/>
      <c r="D134" s="932"/>
      <c r="E134" s="933" t="s">
        <v>829</v>
      </c>
      <c r="F134" s="934"/>
      <c r="G134" s="934"/>
      <c r="H134" s="934"/>
      <c r="I134" s="934"/>
      <c r="J134" s="934"/>
      <c r="K134" s="934"/>
      <c r="L134" s="934"/>
      <c r="M134" s="935"/>
      <c r="N134" s="936" t="s">
        <v>0</v>
      </c>
      <c r="O134" s="937"/>
      <c r="P134" s="937"/>
      <c r="Q134" s="937"/>
      <c r="R134" s="937"/>
      <c r="S134" s="937"/>
      <c r="T134" s="937"/>
      <c r="U134" s="937"/>
      <c r="V134" s="937"/>
      <c r="W134" s="937"/>
      <c r="X134" s="937"/>
      <c r="Y134" s="937"/>
      <c r="Z134" s="937"/>
      <c r="AA134" s="937"/>
      <c r="AB134" s="937"/>
      <c r="AC134" s="937"/>
      <c r="AD134" s="937"/>
      <c r="AE134" s="938"/>
      <c r="AF134" s="939" t="s">
        <v>750</v>
      </c>
      <c r="AG134" s="940"/>
      <c r="AH134" s="940"/>
      <c r="AI134" s="941"/>
    </row>
    <row r="135" spans="1:35" ht="15">
      <c r="A135" s="942" t="s">
        <v>2</v>
      </c>
      <c r="B135" s="944" t="s">
        <v>3</v>
      </c>
      <c r="C135" s="945"/>
      <c r="D135" s="945"/>
      <c r="E135" s="945"/>
      <c r="F135" s="945"/>
      <c r="G135" s="945"/>
      <c r="H135" s="948" t="s">
        <v>4</v>
      </c>
      <c r="I135" s="950" t="s">
        <v>5</v>
      </c>
      <c r="J135" s="950" t="s">
        <v>6</v>
      </c>
      <c r="K135" s="952" t="s">
        <v>37</v>
      </c>
      <c r="L135" s="954" t="s">
        <v>7</v>
      </c>
      <c r="M135" s="956" t="s">
        <v>8</v>
      </c>
      <c r="N135" s="958" t="s">
        <v>9</v>
      </c>
      <c r="O135" s="959"/>
      <c r="P135" s="960" t="s">
        <v>10</v>
      </c>
      <c r="Q135" s="959"/>
      <c r="R135" s="960" t="s">
        <v>11</v>
      </c>
      <c r="S135" s="959"/>
      <c r="T135" s="960" t="s">
        <v>12</v>
      </c>
      <c r="U135" s="959"/>
      <c r="V135" s="960" t="s">
        <v>13</v>
      </c>
      <c r="W135" s="959"/>
      <c r="X135" s="960" t="s">
        <v>14</v>
      </c>
      <c r="Y135" s="959"/>
      <c r="Z135" s="960" t="s">
        <v>15</v>
      </c>
      <c r="AA135" s="959"/>
      <c r="AB135" s="960" t="s">
        <v>16</v>
      </c>
      <c r="AC135" s="959"/>
      <c r="AD135" s="960" t="s">
        <v>17</v>
      </c>
      <c r="AE135" s="961"/>
      <c r="AF135" s="1235" t="s">
        <v>18</v>
      </c>
      <c r="AG135" s="978" t="s">
        <v>19</v>
      </c>
      <c r="AH135" s="980" t="s">
        <v>20</v>
      </c>
      <c r="AI135" s="982" t="s">
        <v>21</v>
      </c>
    </row>
    <row r="136" spans="1:35" ht="53.25" thickBot="1">
      <c r="A136" s="943"/>
      <c r="B136" s="946"/>
      <c r="C136" s="947"/>
      <c r="D136" s="947"/>
      <c r="E136" s="947"/>
      <c r="F136" s="947"/>
      <c r="G136" s="947"/>
      <c r="H136" s="949"/>
      <c r="I136" s="951" t="s">
        <v>5</v>
      </c>
      <c r="J136" s="951"/>
      <c r="K136" s="953"/>
      <c r="L136" s="955"/>
      <c r="M136" s="957"/>
      <c r="N136" s="100" t="s">
        <v>22</v>
      </c>
      <c r="O136" s="101" t="s">
        <v>23</v>
      </c>
      <c r="P136" s="102" t="s">
        <v>22</v>
      </c>
      <c r="Q136" s="101" t="s">
        <v>23</v>
      </c>
      <c r="R136" s="102" t="s">
        <v>22</v>
      </c>
      <c r="S136" s="101" t="s">
        <v>23</v>
      </c>
      <c r="T136" s="102" t="s">
        <v>22</v>
      </c>
      <c r="U136" s="101" t="s">
        <v>23</v>
      </c>
      <c r="V136" s="102" t="s">
        <v>22</v>
      </c>
      <c r="W136" s="101" t="s">
        <v>23</v>
      </c>
      <c r="X136" s="102" t="s">
        <v>22</v>
      </c>
      <c r="Y136" s="101" t="s">
        <v>23</v>
      </c>
      <c r="Z136" s="102" t="s">
        <v>22</v>
      </c>
      <c r="AA136" s="101" t="s">
        <v>24</v>
      </c>
      <c r="AB136" s="102" t="s">
        <v>22</v>
      </c>
      <c r="AC136" s="101" t="s">
        <v>24</v>
      </c>
      <c r="AD136" s="102" t="s">
        <v>22</v>
      </c>
      <c r="AE136" s="103" t="s">
        <v>24</v>
      </c>
      <c r="AF136" s="1243"/>
      <c r="AG136" s="979"/>
      <c r="AH136" s="981"/>
      <c r="AI136" s="983"/>
    </row>
    <row r="137" spans="1:35" ht="60" customHeight="1" thickBot="1">
      <c r="A137" s="104" t="s">
        <v>830</v>
      </c>
      <c r="B137" s="964" t="s">
        <v>1492</v>
      </c>
      <c r="C137" s="965"/>
      <c r="D137" s="965"/>
      <c r="E137" s="965"/>
      <c r="F137" s="965"/>
      <c r="G137" s="966"/>
      <c r="H137" s="400" t="s">
        <v>1493</v>
      </c>
      <c r="I137" s="105">
        <v>2</v>
      </c>
      <c r="J137" s="778">
        <v>2</v>
      </c>
      <c r="K137" s="778">
        <v>2</v>
      </c>
      <c r="L137" s="397">
        <v>0.85</v>
      </c>
      <c r="M137" s="397">
        <v>0.15</v>
      </c>
      <c r="N137" s="109">
        <v>59056801</v>
      </c>
      <c r="O137" s="110">
        <v>28645167</v>
      </c>
      <c r="P137" s="109">
        <v>7468199</v>
      </c>
      <c r="Q137" s="109">
        <v>4968199</v>
      </c>
      <c r="R137" s="110"/>
      <c r="S137" s="110"/>
      <c r="T137" s="110"/>
      <c r="U137" s="110"/>
      <c r="V137" s="110"/>
      <c r="W137" s="110"/>
      <c r="X137" s="110"/>
      <c r="Y137" s="110"/>
      <c r="Z137" s="110"/>
      <c r="AA137" s="110"/>
      <c r="AB137" s="110"/>
      <c r="AC137" s="110"/>
      <c r="AD137" s="110">
        <f>+N137+P137</f>
        <v>66525000</v>
      </c>
      <c r="AE137" s="112">
        <f>+O137+Q137</f>
        <v>33613366</v>
      </c>
      <c r="AF137" s="779" t="s">
        <v>833</v>
      </c>
      <c r="AG137" s="114"/>
      <c r="AH137" s="780" t="s">
        <v>1494</v>
      </c>
      <c r="AI137" s="781" t="s">
        <v>835</v>
      </c>
    </row>
    <row r="138" spans="1:35" ht="15">
      <c r="A138" s="457"/>
      <c r="B138" s="460"/>
      <c r="C138" s="460"/>
      <c r="D138" s="460"/>
      <c r="E138" s="460"/>
      <c r="F138" s="460"/>
      <c r="G138" s="460"/>
      <c r="H138" s="461"/>
      <c r="I138" s="744"/>
      <c r="J138" s="462"/>
      <c r="K138" s="462"/>
      <c r="L138" s="462"/>
      <c r="M138" s="462"/>
      <c r="N138" s="463"/>
      <c r="O138" s="463"/>
      <c r="P138" s="463"/>
      <c r="Q138" s="463"/>
      <c r="R138" s="463"/>
      <c r="S138" s="463"/>
      <c r="T138" s="463"/>
      <c r="U138" s="463"/>
      <c r="V138" s="463"/>
      <c r="W138" s="463"/>
      <c r="X138" s="463"/>
      <c r="Y138" s="463"/>
      <c r="Z138" s="463"/>
      <c r="AA138" s="463"/>
      <c r="AB138" s="463"/>
      <c r="AC138" s="463"/>
      <c r="AD138" s="463"/>
      <c r="AE138" s="463"/>
      <c r="AF138" s="464"/>
      <c r="AG138" s="465"/>
      <c r="AH138" s="464"/>
      <c r="AI138" s="464"/>
    </row>
    <row r="139" spans="1:35" ht="33.75">
      <c r="A139" s="60" t="s">
        <v>25</v>
      </c>
      <c r="B139" s="61" t="s">
        <v>26</v>
      </c>
      <c r="C139" s="61" t="s">
        <v>27</v>
      </c>
      <c r="D139" s="61" t="s">
        <v>28</v>
      </c>
      <c r="E139" s="62" t="s">
        <v>29</v>
      </c>
      <c r="F139" s="62" t="s">
        <v>30</v>
      </c>
      <c r="G139" s="63" t="s">
        <v>31</v>
      </c>
      <c r="H139" s="61" t="s">
        <v>32</v>
      </c>
      <c r="I139" s="64"/>
      <c r="J139" s="64"/>
      <c r="K139" s="64"/>
      <c r="L139" s="64"/>
      <c r="M139" s="64"/>
      <c r="N139" s="65"/>
      <c r="O139" s="66"/>
      <c r="P139" s="65"/>
      <c r="Q139" s="66"/>
      <c r="R139" s="65"/>
      <c r="S139" s="66"/>
      <c r="T139" s="65"/>
      <c r="U139" s="66"/>
      <c r="V139" s="65"/>
      <c r="W139" s="66"/>
      <c r="X139" s="65"/>
      <c r="Y139" s="66"/>
      <c r="Z139" s="65"/>
      <c r="AA139" s="66"/>
      <c r="AB139" s="65"/>
      <c r="AC139" s="66"/>
      <c r="AD139" s="67"/>
      <c r="AE139" s="66"/>
      <c r="AF139" s="68"/>
      <c r="AG139" s="4"/>
      <c r="AH139" s="4"/>
      <c r="AI139" s="69"/>
    </row>
    <row r="140" spans="1:35" ht="82.5">
      <c r="A140" s="1247" t="s">
        <v>1495</v>
      </c>
      <c r="B140" s="1261">
        <v>825126099</v>
      </c>
      <c r="C140" s="467" t="s">
        <v>1496</v>
      </c>
      <c r="D140" s="471" t="s">
        <v>850</v>
      </c>
      <c r="E140" s="470">
        <v>24</v>
      </c>
      <c r="F140" s="470">
        <v>0</v>
      </c>
      <c r="G140" s="470">
        <v>78</v>
      </c>
      <c r="H140" s="471" t="s">
        <v>851</v>
      </c>
      <c r="I140" s="470">
        <v>0</v>
      </c>
      <c r="J140" s="470">
        <v>100</v>
      </c>
      <c r="K140" s="470">
        <v>78</v>
      </c>
      <c r="L140" s="470">
        <v>24</v>
      </c>
      <c r="M140" s="470">
        <v>0</v>
      </c>
      <c r="N140" s="682">
        <v>6600000</v>
      </c>
      <c r="O140" s="682">
        <v>3200000</v>
      </c>
      <c r="P140" s="466"/>
      <c r="Q140" s="466"/>
      <c r="R140" s="466"/>
      <c r="S140" s="466"/>
      <c r="T140" s="466"/>
      <c r="U140" s="466"/>
      <c r="V140" s="466"/>
      <c r="W140" s="466"/>
      <c r="X140" s="466"/>
      <c r="Y140" s="466"/>
      <c r="Z140" s="466"/>
      <c r="AA140" s="466"/>
      <c r="AB140" s="466"/>
      <c r="AC140" s="466"/>
      <c r="AD140" s="682">
        <v>8600000</v>
      </c>
      <c r="AE140" s="682">
        <v>3200000</v>
      </c>
      <c r="AF140" s="471" t="s">
        <v>1497</v>
      </c>
      <c r="AG140" s="466"/>
      <c r="AH140" s="471" t="s">
        <v>1498</v>
      </c>
      <c r="AI140" s="782" t="s">
        <v>835</v>
      </c>
    </row>
    <row r="141" spans="1:35" ht="114" customHeight="1">
      <c r="A141" s="1248"/>
      <c r="B141" s="1262"/>
      <c r="C141" s="467" t="s">
        <v>1499</v>
      </c>
      <c r="D141" s="471" t="s">
        <v>850</v>
      </c>
      <c r="E141" s="470">
        <v>24</v>
      </c>
      <c r="F141" s="470">
        <v>7</v>
      </c>
      <c r="G141" s="470">
        <v>184</v>
      </c>
      <c r="H141" s="471" t="s">
        <v>851</v>
      </c>
      <c r="I141" s="470">
        <v>0</v>
      </c>
      <c r="J141" s="470">
        <v>250</v>
      </c>
      <c r="K141" s="470">
        <v>24</v>
      </c>
      <c r="L141" s="470">
        <v>7</v>
      </c>
      <c r="M141" s="470">
        <v>184</v>
      </c>
      <c r="N141" s="682">
        <v>17200000</v>
      </c>
      <c r="O141" s="682">
        <v>1900000</v>
      </c>
      <c r="P141" s="466"/>
      <c r="Q141" s="466"/>
      <c r="R141" s="466"/>
      <c r="S141" s="466"/>
      <c r="T141" s="466"/>
      <c r="U141" s="466"/>
      <c r="V141" s="466"/>
      <c r="W141" s="466"/>
      <c r="X141" s="466"/>
      <c r="Y141" s="466"/>
      <c r="Z141" s="466"/>
      <c r="AA141" s="466"/>
      <c r="AB141" s="466"/>
      <c r="AC141" s="466"/>
      <c r="AD141" s="682">
        <v>17200000</v>
      </c>
      <c r="AE141" s="682">
        <v>1900000</v>
      </c>
      <c r="AF141" s="471" t="s">
        <v>1500</v>
      </c>
      <c r="AG141" s="466"/>
      <c r="AH141" s="471" t="s">
        <v>1498</v>
      </c>
      <c r="AI141" s="782" t="s">
        <v>835</v>
      </c>
    </row>
    <row r="142" spans="1:35" ht="51" customHeight="1">
      <c r="A142" s="1248"/>
      <c r="B142" s="1262"/>
      <c r="C142" s="467" t="s">
        <v>1501</v>
      </c>
      <c r="D142" s="471" t="s">
        <v>850</v>
      </c>
      <c r="E142" s="470">
        <v>2</v>
      </c>
      <c r="F142" s="470">
        <v>0</v>
      </c>
      <c r="G142" s="470">
        <v>2</v>
      </c>
      <c r="H142" s="471" t="s">
        <v>851</v>
      </c>
      <c r="I142" s="470">
        <v>0</v>
      </c>
      <c r="J142" s="470">
        <v>5</v>
      </c>
      <c r="K142" s="470">
        <v>2</v>
      </c>
      <c r="L142" s="470">
        <v>2</v>
      </c>
      <c r="M142" s="470">
        <v>0</v>
      </c>
      <c r="N142" s="529">
        <v>160000</v>
      </c>
      <c r="O142" s="529">
        <v>160000</v>
      </c>
      <c r="P142" s="466"/>
      <c r="Q142" s="466"/>
      <c r="R142" s="466"/>
      <c r="S142" s="466"/>
      <c r="T142" s="466"/>
      <c r="U142" s="466"/>
      <c r="V142" s="466"/>
      <c r="W142" s="466"/>
      <c r="X142" s="466"/>
      <c r="Y142" s="466"/>
      <c r="Z142" s="466"/>
      <c r="AA142" s="466"/>
      <c r="AB142" s="466"/>
      <c r="AC142" s="466"/>
      <c r="AD142" s="529">
        <v>160000</v>
      </c>
      <c r="AE142" s="529">
        <v>160000</v>
      </c>
      <c r="AF142" s="471" t="s">
        <v>1502</v>
      </c>
      <c r="AG142" s="466"/>
      <c r="AH142" s="471" t="s">
        <v>1498</v>
      </c>
      <c r="AI142" s="782" t="s">
        <v>835</v>
      </c>
    </row>
    <row r="143" spans="1:35" ht="96.75" customHeight="1">
      <c r="A143" s="1248"/>
      <c r="B143" s="1262"/>
      <c r="C143" s="467" t="s">
        <v>1503</v>
      </c>
      <c r="D143" s="471" t="s">
        <v>858</v>
      </c>
      <c r="E143" s="470">
        <v>0</v>
      </c>
      <c r="F143" s="470">
        <v>0</v>
      </c>
      <c r="G143" s="470">
        <v>1</v>
      </c>
      <c r="H143" s="471" t="s">
        <v>676</v>
      </c>
      <c r="I143" s="470">
        <v>0</v>
      </c>
      <c r="J143" s="470">
        <v>2</v>
      </c>
      <c r="K143" s="470">
        <v>1</v>
      </c>
      <c r="L143" s="470">
        <v>0</v>
      </c>
      <c r="M143" s="470">
        <v>0</v>
      </c>
      <c r="N143" s="529">
        <v>700000</v>
      </c>
      <c r="O143" s="529">
        <v>0</v>
      </c>
      <c r="P143" s="466"/>
      <c r="Q143" s="466"/>
      <c r="R143" s="466"/>
      <c r="S143" s="466"/>
      <c r="T143" s="466"/>
      <c r="U143" s="466"/>
      <c r="V143" s="466"/>
      <c r="W143" s="466"/>
      <c r="X143" s="466"/>
      <c r="Y143" s="466"/>
      <c r="Z143" s="466"/>
      <c r="AA143" s="466"/>
      <c r="AB143" s="466"/>
      <c r="AC143" s="466"/>
      <c r="AD143" s="529">
        <v>700000</v>
      </c>
      <c r="AE143" s="529">
        <v>0</v>
      </c>
      <c r="AF143" s="470">
        <v>0</v>
      </c>
      <c r="AG143" s="466"/>
      <c r="AH143" s="471" t="s">
        <v>1498</v>
      </c>
      <c r="AI143" s="782" t="s">
        <v>835</v>
      </c>
    </row>
    <row r="144" spans="1:35" ht="64.5" customHeight="1">
      <c r="A144" s="1248"/>
      <c r="B144" s="1262"/>
      <c r="C144" s="467" t="s">
        <v>1504</v>
      </c>
      <c r="D144" s="471" t="s">
        <v>1505</v>
      </c>
      <c r="E144" s="470">
        <v>1</v>
      </c>
      <c r="F144" s="471">
        <v>1</v>
      </c>
      <c r="G144" s="471">
        <v>4</v>
      </c>
      <c r="H144" s="471" t="s">
        <v>1506</v>
      </c>
      <c r="I144" s="470">
        <v>0</v>
      </c>
      <c r="J144" s="470">
        <v>4</v>
      </c>
      <c r="K144" s="470">
        <v>5</v>
      </c>
      <c r="L144" s="470">
        <v>1</v>
      </c>
      <c r="M144" s="470">
        <v>1</v>
      </c>
      <c r="N144" s="529">
        <v>2500000</v>
      </c>
      <c r="O144" s="529">
        <v>1100000</v>
      </c>
      <c r="P144" s="466"/>
      <c r="Q144" s="466"/>
      <c r="R144" s="466"/>
      <c r="S144" s="466"/>
      <c r="T144" s="466"/>
      <c r="U144" s="466"/>
      <c r="V144" s="466"/>
      <c r="W144" s="466"/>
      <c r="X144" s="466"/>
      <c r="Y144" s="466"/>
      <c r="Z144" s="466"/>
      <c r="AA144" s="466"/>
      <c r="AB144" s="466"/>
      <c r="AC144" s="466"/>
      <c r="AD144" s="529">
        <v>2500000</v>
      </c>
      <c r="AE144" s="529">
        <v>1100000</v>
      </c>
      <c r="AF144" s="471" t="s">
        <v>1507</v>
      </c>
      <c r="AG144" s="466"/>
      <c r="AH144" s="471" t="s">
        <v>1498</v>
      </c>
      <c r="AI144" s="782" t="s">
        <v>835</v>
      </c>
    </row>
    <row r="145" spans="1:35" ht="74.25">
      <c r="A145" s="1258"/>
      <c r="B145" s="1263"/>
      <c r="C145" s="467" t="s">
        <v>1508</v>
      </c>
      <c r="D145" s="471" t="s">
        <v>858</v>
      </c>
      <c r="E145" s="471">
        <v>0</v>
      </c>
      <c r="F145" s="471">
        <v>0</v>
      </c>
      <c r="G145" s="471">
        <v>3</v>
      </c>
      <c r="H145" s="471" t="s">
        <v>676</v>
      </c>
      <c r="I145" s="471">
        <v>0</v>
      </c>
      <c r="J145" s="471">
        <v>5</v>
      </c>
      <c r="K145" s="471">
        <v>3</v>
      </c>
      <c r="L145" s="471">
        <v>0</v>
      </c>
      <c r="M145" s="471">
        <v>0</v>
      </c>
      <c r="N145" s="529">
        <v>2100000</v>
      </c>
      <c r="O145" s="529">
        <v>0</v>
      </c>
      <c r="P145" s="529"/>
      <c r="Q145" s="466"/>
      <c r="R145" s="466"/>
      <c r="S145" s="466"/>
      <c r="T145" s="466"/>
      <c r="U145" s="466"/>
      <c r="V145" s="466"/>
      <c r="W145" s="466"/>
      <c r="X145" s="466"/>
      <c r="Y145" s="466"/>
      <c r="Z145" s="466"/>
      <c r="AA145" s="466"/>
      <c r="AB145" s="466"/>
      <c r="AC145" s="466"/>
      <c r="AD145" s="529">
        <v>2100000</v>
      </c>
      <c r="AE145" s="529">
        <v>0</v>
      </c>
      <c r="AF145" s="470">
        <v>0</v>
      </c>
      <c r="AG145" s="466"/>
      <c r="AH145" s="471" t="s">
        <v>1498</v>
      </c>
      <c r="AI145" s="782" t="s">
        <v>835</v>
      </c>
    </row>
    <row r="146" spans="1:35" ht="264">
      <c r="A146" s="685" t="s">
        <v>1509</v>
      </c>
      <c r="B146" s="466"/>
      <c r="C146" s="783" t="s">
        <v>1510</v>
      </c>
      <c r="D146" s="471" t="s">
        <v>1511</v>
      </c>
      <c r="E146" s="471">
        <v>10</v>
      </c>
      <c r="F146" s="471">
        <v>6</v>
      </c>
      <c r="G146" s="471">
        <v>16</v>
      </c>
      <c r="H146" s="471" t="s">
        <v>1512</v>
      </c>
      <c r="I146" s="471">
        <v>0</v>
      </c>
      <c r="J146" s="471">
        <v>25</v>
      </c>
      <c r="K146" s="471">
        <v>16</v>
      </c>
      <c r="L146" s="471">
        <v>10</v>
      </c>
      <c r="M146" s="471">
        <v>6</v>
      </c>
      <c r="N146" s="529">
        <v>1720000</v>
      </c>
      <c r="O146" s="529">
        <v>1720000</v>
      </c>
      <c r="P146" s="466"/>
      <c r="Q146" s="466"/>
      <c r="R146" s="466"/>
      <c r="S146" s="466"/>
      <c r="T146" s="466"/>
      <c r="U146" s="466"/>
      <c r="V146" s="466"/>
      <c r="W146" s="466"/>
      <c r="X146" s="466"/>
      <c r="Y146" s="466"/>
      <c r="Z146" s="466"/>
      <c r="AA146" s="466"/>
      <c r="AB146" s="466"/>
      <c r="AC146" s="466"/>
      <c r="AD146" s="529">
        <v>1720000</v>
      </c>
      <c r="AE146" s="529">
        <v>1720000</v>
      </c>
      <c r="AF146" s="471" t="s">
        <v>1513</v>
      </c>
      <c r="AG146" s="466"/>
      <c r="AH146" s="471" t="s">
        <v>1498</v>
      </c>
      <c r="AI146" s="782" t="s">
        <v>835</v>
      </c>
    </row>
    <row r="147" spans="1:35" ht="71.25" customHeight="1">
      <c r="A147" s="1247"/>
      <c r="B147" s="784"/>
      <c r="C147" s="783" t="s">
        <v>1514</v>
      </c>
      <c r="D147" s="471" t="s">
        <v>1515</v>
      </c>
      <c r="E147" s="471">
        <v>2</v>
      </c>
      <c r="F147" s="471">
        <v>2</v>
      </c>
      <c r="G147" s="471">
        <v>4</v>
      </c>
      <c r="H147" s="471" t="s">
        <v>1332</v>
      </c>
      <c r="I147" s="471">
        <v>0</v>
      </c>
      <c r="J147" s="471">
        <v>12</v>
      </c>
      <c r="K147" s="471">
        <v>4</v>
      </c>
      <c r="L147" s="471">
        <v>2</v>
      </c>
      <c r="M147" s="471">
        <v>2</v>
      </c>
      <c r="N147" s="529">
        <v>0</v>
      </c>
      <c r="O147" s="529">
        <v>0</v>
      </c>
      <c r="P147" s="466"/>
      <c r="Q147" s="466"/>
      <c r="R147" s="466"/>
      <c r="S147" s="466"/>
      <c r="T147" s="466"/>
      <c r="U147" s="466"/>
      <c r="V147" s="466"/>
      <c r="W147" s="466"/>
      <c r="X147" s="466"/>
      <c r="Y147" s="466"/>
      <c r="Z147" s="466"/>
      <c r="AA147" s="466"/>
      <c r="AB147" s="466"/>
      <c r="AC147" s="466"/>
      <c r="AD147" s="529">
        <v>0</v>
      </c>
      <c r="AE147" s="529">
        <v>0</v>
      </c>
      <c r="AF147" s="468" t="s">
        <v>833</v>
      </c>
      <c r="AG147" s="466"/>
      <c r="AH147" s="471" t="s">
        <v>1498</v>
      </c>
      <c r="AI147" s="782" t="s">
        <v>835</v>
      </c>
    </row>
    <row r="148" spans="1:35" ht="65.25" customHeight="1">
      <c r="A148" s="1258"/>
      <c r="B148" s="785"/>
      <c r="C148" s="783" t="s">
        <v>1516</v>
      </c>
      <c r="D148" s="471" t="s">
        <v>1515</v>
      </c>
      <c r="E148" s="471">
        <v>2</v>
      </c>
      <c r="F148" s="471">
        <v>2</v>
      </c>
      <c r="G148" s="471">
        <v>4</v>
      </c>
      <c r="H148" s="471" t="s">
        <v>1332</v>
      </c>
      <c r="I148" s="471">
        <v>0</v>
      </c>
      <c r="J148" s="471">
        <v>12</v>
      </c>
      <c r="K148" s="471">
        <v>4</v>
      </c>
      <c r="L148" s="471">
        <v>2</v>
      </c>
      <c r="M148" s="471">
        <v>2</v>
      </c>
      <c r="N148" s="529">
        <v>205000</v>
      </c>
      <c r="O148" s="529">
        <v>205000</v>
      </c>
      <c r="P148" s="466"/>
      <c r="Q148" s="466"/>
      <c r="R148" s="466"/>
      <c r="S148" s="466"/>
      <c r="T148" s="466"/>
      <c r="U148" s="466"/>
      <c r="V148" s="466"/>
      <c r="W148" s="466"/>
      <c r="X148" s="466"/>
      <c r="Y148" s="466"/>
      <c r="Z148" s="466"/>
      <c r="AA148" s="466"/>
      <c r="AB148" s="466"/>
      <c r="AC148" s="466"/>
      <c r="AD148" s="529">
        <v>205000</v>
      </c>
      <c r="AE148" s="529">
        <v>205000</v>
      </c>
      <c r="AF148" s="468" t="s">
        <v>833</v>
      </c>
      <c r="AG148" s="466"/>
      <c r="AH148" s="471" t="s">
        <v>1498</v>
      </c>
      <c r="AI148" s="782" t="s">
        <v>835</v>
      </c>
    </row>
    <row r="149" spans="1:35" ht="30" customHeight="1">
      <c r="A149" s="1247" t="s">
        <v>1517</v>
      </c>
      <c r="B149" s="1262">
        <v>825126099</v>
      </c>
      <c r="C149" s="786" t="s">
        <v>1518</v>
      </c>
      <c r="D149" s="468" t="s">
        <v>1519</v>
      </c>
      <c r="E149" s="468">
        <v>1</v>
      </c>
      <c r="F149" s="468">
        <v>0</v>
      </c>
      <c r="G149" s="468">
        <v>1</v>
      </c>
      <c r="H149" s="468" t="s">
        <v>1520</v>
      </c>
      <c r="I149" s="468">
        <v>0</v>
      </c>
      <c r="J149" s="468">
        <v>1</v>
      </c>
      <c r="K149" s="468">
        <v>1</v>
      </c>
      <c r="L149" s="468">
        <v>1</v>
      </c>
      <c r="M149" s="468">
        <v>0</v>
      </c>
      <c r="N149" s="529">
        <v>0</v>
      </c>
      <c r="O149" s="529">
        <v>0</v>
      </c>
      <c r="P149" s="529"/>
      <c r="Q149" s="473"/>
      <c r="R149" s="473"/>
      <c r="S149" s="473"/>
      <c r="T149" s="473"/>
      <c r="U149" s="473"/>
      <c r="V149" s="473"/>
      <c r="W149" s="473"/>
      <c r="X149" s="473"/>
      <c r="Y149" s="473"/>
      <c r="Z149" s="473"/>
      <c r="AA149" s="473"/>
      <c r="AB149" s="473"/>
      <c r="AC149" s="473"/>
      <c r="AD149" s="529"/>
      <c r="AE149" s="529"/>
      <c r="AF149" s="468" t="s">
        <v>1521</v>
      </c>
      <c r="AG149" s="473"/>
      <c r="AH149" s="471" t="s">
        <v>1498</v>
      </c>
      <c r="AI149" s="782" t="s">
        <v>835</v>
      </c>
    </row>
    <row r="150" spans="1:35" ht="34.5">
      <c r="A150" s="1248"/>
      <c r="B150" s="1262"/>
      <c r="C150" s="786" t="s">
        <v>1522</v>
      </c>
      <c r="D150" s="468" t="s">
        <v>1523</v>
      </c>
      <c r="E150" s="468">
        <v>6</v>
      </c>
      <c r="F150" s="468">
        <v>4</v>
      </c>
      <c r="G150" s="468">
        <v>10</v>
      </c>
      <c r="H150" s="468" t="s">
        <v>1524</v>
      </c>
      <c r="I150" s="468">
        <v>0</v>
      </c>
      <c r="J150" s="468">
        <v>20</v>
      </c>
      <c r="K150" s="468">
        <v>10</v>
      </c>
      <c r="L150" s="468">
        <v>6</v>
      </c>
      <c r="M150" s="468">
        <v>4</v>
      </c>
      <c r="N150" s="529">
        <v>880000</v>
      </c>
      <c r="O150" s="529">
        <v>880000</v>
      </c>
      <c r="P150" s="529"/>
      <c r="Q150" s="473"/>
      <c r="R150" s="473"/>
      <c r="S150" s="473"/>
      <c r="T150" s="473"/>
      <c r="U150" s="473"/>
      <c r="V150" s="473"/>
      <c r="W150" s="473"/>
      <c r="X150" s="473"/>
      <c r="Y150" s="473"/>
      <c r="Z150" s="473"/>
      <c r="AA150" s="473"/>
      <c r="AB150" s="473"/>
      <c r="AC150" s="473"/>
      <c r="AD150" s="529"/>
      <c r="AE150" s="529"/>
      <c r="AF150" s="468" t="s">
        <v>1521</v>
      </c>
      <c r="AG150" s="473"/>
      <c r="AH150" s="471" t="s">
        <v>1498</v>
      </c>
      <c r="AI150" s="782" t="s">
        <v>835</v>
      </c>
    </row>
    <row r="151" spans="1:35" ht="34.5">
      <c r="A151" s="1248"/>
      <c r="B151" s="1262"/>
      <c r="C151" s="786" t="s">
        <v>1525</v>
      </c>
      <c r="D151" s="787" t="s">
        <v>1526</v>
      </c>
      <c r="E151" s="469">
        <v>6</v>
      </c>
      <c r="F151" s="469">
        <v>4</v>
      </c>
      <c r="G151" s="469">
        <v>10</v>
      </c>
      <c r="H151" s="468" t="s">
        <v>1527</v>
      </c>
      <c r="I151" s="469">
        <v>0</v>
      </c>
      <c r="J151" s="469">
        <v>20</v>
      </c>
      <c r="K151" s="469">
        <v>10</v>
      </c>
      <c r="L151" s="469">
        <v>6</v>
      </c>
      <c r="M151" s="469">
        <v>4</v>
      </c>
      <c r="N151" s="529">
        <v>400000</v>
      </c>
      <c r="O151" s="529">
        <v>400000</v>
      </c>
      <c r="P151" s="529"/>
      <c r="Q151" s="473"/>
      <c r="R151" s="473"/>
      <c r="S151" s="473"/>
      <c r="T151" s="473"/>
      <c r="U151" s="473"/>
      <c r="V151" s="473"/>
      <c r="W151" s="473"/>
      <c r="X151" s="473"/>
      <c r="Y151" s="473"/>
      <c r="Z151" s="473"/>
      <c r="AA151" s="473"/>
      <c r="AB151" s="473"/>
      <c r="AC151" s="473"/>
      <c r="AD151" s="529"/>
      <c r="AE151" s="529"/>
      <c r="AF151" s="468" t="s">
        <v>1521</v>
      </c>
      <c r="AG151" s="473"/>
      <c r="AH151" s="471" t="s">
        <v>1498</v>
      </c>
      <c r="AI151" s="782" t="s">
        <v>835</v>
      </c>
    </row>
    <row r="152" spans="1:35" ht="52.5" customHeight="1">
      <c r="A152" s="1248"/>
      <c r="B152" s="1262"/>
      <c r="C152" s="786" t="s">
        <v>1528</v>
      </c>
      <c r="D152" s="468" t="s">
        <v>1529</v>
      </c>
      <c r="E152" s="469">
        <v>6</v>
      </c>
      <c r="F152" s="469">
        <v>9</v>
      </c>
      <c r="G152" s="469">
        <v>14</v>
      </c>
      <c r="H152" s="468" t="s">
        <v>559</v>
      </c>
      <c r="I152" s="469">
        <v>0</v>
      </c>
      <c r="J152" s="469">
        <v>20</v>
      </c>
      <c r="K152" s="469">
        <v>14</v>
      </c>
      <c r="L152" s="469">
        <v>6</v>
      </c>
      <c r="M152" s="469">
        <v>9</v>
      </c>
      <c r="N152" s="529">
        <v>1300000</v>
      </c>
      <c r="O152" s="529">
        <v>1300000</v>
      </c>
      <c r="P152" s="529"/>
      <c r="Q152" s="473"/>
      <c r="R152" s="473"/>
      <c r="S152" s="473"/>
      <c r="T152" s="473"/>
      <c r="U152" s="473"/>
      <c r="V152" s="473"/>
      <c r="W152" s="473"/>
      <c r="X152" s="473"/>
      <c r="Y152" s="473"/>
      <c r="Z152" s="473"/>
      <c r="AA152" s="473"/>
      <c r="AB152" s="473"/>
      <c r="AC152" s="473"/>
      <c r="AD152" s="529"/>
      <c r="AE152" s="529"/>
      <c r="AF152" s="468" t="s">
        <v>1521</v>
      </c>
      <c r="AG152" s="473"/>
      <c r="AH152" s="471" t="s">
        <v>1498</v>
      </c>
      <c r="AI152" s="782" t="s">
        <v>835</v>
      </c>
    </row>
    <row r="153" spans="1:35" ht="36" customHeight="1">
      <c r="A153" s="1248"/>
      <c r="B153" s="1262"/>
      <c r="C153" s="786" t="s">
        <v>1530</v>
      </c>
      <c r="D153" s="468" t="s">
        <v>1531</v>
      </c>
      <c r="E153" s="468">
        <v>710</v>
      </c>
      <c r="F153" s="468">
        <v>0</v>
      </c>
      <c r="G153" s="468">
        <v>710</v>
      </c>
      <c r="H153" s="468" t="s">
        <v>1532</v>
      </c>
      <c r="I153" s="468">
        <v>0</v>
      </c>
      <c r="J153" s="469">
        <v>710</v>
      </c>
      <c r="K153" s="469">
        <v>710</v>
      </c>
      <c r="L153" s="469">
        <v>710</v>
      </c>
      <c r="M153" s="469">
        <v>0</v>
      </c>
      <c r="N153" s="529">
        <v>900000</v>
      </c>
      <c r="O153" s="529"/>
      <c r="P153" s="529"/>
      <c r="Q153" s="473"/>
      <c r="R153" s="473"/>
      <c r="S153" s="473"/>
      <c r="T153" s="473"/>
      <c r="U153" s="473"/>
      <c r="V153" s="473"/>
      <c r="W153" s="473"/>
      <c r="X153" s="473"/>
      <c r="Y153" s="473"/>
      <c r="Z153" s="473"/>
      <c r="AA153" s="473"/>
      <c r="AB153" s="473"/>
      <c r="AC153" s="473"/>
      <c r="AD153" s="529"/>
      <c r="AE153" s="529"/>
      <c r="AF153" s="468" t="s">
        <v>1521</v>
      </c>
      <c r="AG153" s="473"/>
      <c r="AH153" s="471" t="s">
        <v>1498</v>
      </c>
      <c r="AI153" s="782" t="s">
        <v>835</v>
      </c>
    </row>
    <row r="154" spans="1:35" ht="33" customHeight="1">
      <c r="A154" s="1248"/>
      <c r="B154" s="1262"/>
      <c r="C154" s="786" t="s">
        <v>1533</v>
      </c>
      <c r="D154" s="468" t="s">
        <v>1534</v>
      </c>
      <c r="E154" s="469">
        <v>4</v>
      </c>
      <c r="F154" s="469">
        <v>0</v>
      </c>
      <c r="G154" s="469">
        <v>4</v>
      </c>
      <c r="H154" s="468" t="s">
        <v>1535</v>
      </c>
      <c r="I154" s="469">
        <v>0</v>
      </c>
      <c r="J154" s="469">
        <v>4</v>
      </c>
      <c r="K154" s="469">
        <v>5</v>
      </c>
      <c r="L154" s="469">
        <v>0</v>
      </c>
      <c r="M154" s="469">
        <v>4</v>
      </c>
      <c r="N154" s="529">
        <v>400000</v>
      </c>
      <c r="O154" s="529">
        <v>400000</v>
      </c>
      <c r="P154" s="529"/>
      <c r="Q154" s="473"/>
      <c r="R154" s="473"/>
      <c r="S154" s="473"/>
      <c r="T154" s="473"/>
      <c r="U154" s="473"/>
      <c r="V154" s="473"/>
      <c r="W154" s="473"/>
      <c r="X154" s="473"/>
      <c r="Y154" s="473"/>
      <c r="Z154" s="473"/>
      <c r="AA154" s="473"/>
      <c r="AB154" s="473"/>
      <c r="AC154" s="473"/>
      <c r="AD154" s="529"/>
      <c r="AE154" s="529"/>
      <c r="AF154" s="468" t="s">
        <v>1521</v>
      </c>
      <c r="AG154" s="473"/>
      <c r="AH154" s="471" t="s">
        <v>1498</v>
      </c>
      <c r="AI154" s="782" t="s">
        <v>835</v>
      </c>
    </row>
    <row r="155" spans="1:35" ht="40.5" customHeight="1">
      <c r="A155" s="1248"/>
      <c r="B155" s="1262"/>
      <c r="C155" s="786" t="s">
        <v>1536</v>
      </c>
      <c r="D155" s="787" t="s">
        <v>1537</v>
      </c>
      <c r="E155" s="469">
        <v>230</v>
      </c>
      <c r="F155" s="469">
        <v>0</v>
      </c>
      <c r="G155" s="469">
        <v>360</v>
      </c>
      <c r="H155" s="468" t="s">
        <v>1538</v>
      </c>
      <c r="I155" s="469">
        <v>0</v>
      </c>
      <c r="J155" s="469">
        <v>360</v>
      </c>
      <c r="K155" s="469">
        <v>360</v>
      </c>
      <c r="L155" s="469">
        <v>230</v>
      </c>
      <c r="M155" s="469">
        <v>0</v>
      </c>
      <c r="N155" s="529">
        <v>1260000</v>
      </c>
      <c r="O155" s="529">
        <f>+N155-579833</f>
        <v>680167</v>
      </c>
      <c r="P155" s="529"/>
      <c r="Q155" s="473"/>
      <c r="R155" s="473"/>
      <c r="S155" s="473"/>
      <c r="T155" s="473"/>
      <c r="U155" s="473"/>
      <c r="V155" s="473"/>
      <c r="W155" s="473"/>
      <c r="X155" s="473"/>
      <c r="Y155" s="473"/>
      <c r="Z155" s="473"/>
      <c r="AA155" s="473"/>
      <c r="AB155" s="473"/>
      <c r="AC155" s="473"/>
      <c r="AD155" s="529"/>
      <c r="AE155" s="529"/>
      <c r="AF155" s="468" t="s">
        <v>1521</v>
      </c>
      <c r="AG155" s="473"/>
      <c r="AH155" s="471" t="s">
        <v>1498</v>
      </c>
      <c r="AI155" s="782" t="s">
        <v>835</v>
      </c>
    </row>
    <row r="156" spans="1:35" ht="33.75" customHeight="1">
      <c r="A156" s="1248"/>
      <c r="B156" s="1262"/>
      <c r="C156" s="786" t="s">
        <v>1539</v>
      </c>
      <c r="D156" s="468" t="s">
        <v>1540</v>
      </c>
      <c r="E156" s="468">
        <v>0</v>
      </c>
      <c r="F156" s="468">
        <v>0</v>
      </c>
      <c r="G156" s="468">
        <v>1</v>
      </c>
      <c r="H156" s="468" t="s">
        <v>1541</v>
      </c>
      <c r="I156" s="468">
        <v>0</v>
      </c>
      <c r="J156" s="468">
        <v>1</v>
      </c>
      <c r="K156" s="468">
        <v>0</v>
      </c>
      <c r="L156" s="468">
        <v>0</v>
      </c>
      <c r="M156" s="468">
        <v>1</v>
      </c>
      <c r="N156" s="529">
        <v>800000</v>
      </c>
      <c r="O156" s="529">
        <v>0</v>
      </c>
      <c r="P156" s="529"/>
      <c r="Q156" s="473"/>
      <c r="R156" s="473"/>
      <c r="S156" s="473"/>
      <c r="T156" s="473"/>
      <c r="U156" s="473"/>
      <c r="V156" s="473"/>
      <c r="W156" s="473"/>
      <c r="X156" s="473"/>
      <c r="Y156" s="473"/>
      <c r="Z156" s="473"/>
      <c r="AA156" s="473"/>
      <c r="AB156" s="473"/>
      <c r="AC156" s="473"/>
      <c r="AD156" s="529"/>
      <c r="AE156" s="529"/>
      <c r="AF156" s="468" t="s">
        <v>1521</v>
      </c>
      <c r="AG156" s="473"/>
      <c r="AH156" s="471" t="s">
        <v>1498</v>
      </c>
      <c r="AI156" s="782" t="s">
        <v>835</v>
      </c>
    </row>
    <row r="157" spans="1:35" ht="47.25" customHeight="1">
      <c r="A157" s="1248"/>
      <c r="B157" s="1262"/>
      <c r="C157" s="786" t="s">
        <v>1542</v>
      </c>
      <c r="D157" s="468" t="s">
        <v>1543</v>
      </c>
      <c r="E157" s="468">
        <v>1</v>
      </c>
      <c r="F157" s="468">
        <v>0</v>
      </c>
      <c r="G157" s="468">
        <v>1</v>
      </c>
      <c r="H157" s="468" t="s">
        <v>1544</v>
      </c>
      <c r="I157" s="468">
        <v>0</v>
      </c>
      <c r="J157" s="468">
        <v>4</v>
      </c>
      <c r="K157" s="468">
        <v>1</v>
      </c>
      <c r="L157" s="468">
        <v>1</v>
      </c>
      <c r="M157" s="468">
        <v>0</v>
      </c>
      <c r="N157" s="529">
        <v>600000</v>
      </c>
      <c r="O157" s="529">
        <v>600000</v>
      </c>
      <c r="P157" s="529"/>
      <c r="Q157" s="473"/>
      <c r="R157" s="473"/>
      <c r="S157" s="473"/>
      <c r="T157" s="473"/>
      <c r="U157" s="473"/>
      <c r="V157" s="473"/>
      <c r="W157" s="473"/>
      <c r="X157" s="473"/>
      <c r="Y157" s="473"/>
      <c r="Z157" s="473"/>
      <c r="AA157" s="473"/>
      <c r="AB157" s="473"/>
      <c r="AC157" s="473"/>
      <c r="AD157" s="529"/>
      <c r="AE157" s="529"/>
      <c r="AF157" s="468" t="s">
        <v>1521</v>
      </c>
      <c r="AG157" s="473"/>
      <c r="AH157" s="471" t="s">
        <v>1498</v>
      </c>
      <c r="AI157" s="782" t="s">
        <v>835</v>
      </c>
    </row>
    <row r="158" spans="1:35" ht="41.25" customHeight="1">
      <c r="A158" s="1248"/>
      <c r="B158" s="1262"/>
      <c r="C158" s="786" t="s">
        <v>1545</v>
      </c>
      <c r="D158" s="468" t="s">
        <v>1346</v>
      </c>
      <c r="E158" s="468">
        <v>11</v>
      </c>
      <c r="F158" s="468">
        <v>0</v>
      </c>
      <c r="G158" s="468">
        <v>11</v>
      </c>
      <c r="H158" s="468" t="s">
        <v>148</v>
      </c>
      <c r="I158" s="468">
        <v>0</v>
      </c>
      <c r="J158" s="468">
        <v>15</v>
      </c>
      <c r="K158" s="468">
        <v>11</v>
      </c>
      <c r="L158" s="468">
        <v>11</v>
      </c>
      <c r="M158" s="468">
        <v>0</v>
      </c>
      <c r="N158" s="529">
        <v>2500000</v>
      </c>
      <c r="O158" s="529">
        <v>0</v>
      </c>
      <c r="P158" s="529">
        <v>2000000</v>
      </c>
      <c r="Q158" s="529">
        <v>2000000</v>
      </c>
      <c r="R158" s="473"/>
      <c r="S158" s="473"/>
      <c r="T158" s="473"/>
      <c r="U158" s="473"/>
      <c r="V158" s="473"/>
      <c r="W158" s="473"/>
      <c r="X158" s="473"/>
      <c r="Y158" s="473"/>
      <c r="Z158" s="473"/>
      <c r="AA158" s="473"/>
      <c r="AB158" s="473"/>
      <c r="AC158" s="473"/>
      <c r="AD158" s="529"/>
      <c r="AE158" s="529"/>
      <c r="AF158" s="468" t="s">
        <v>1521</v>
      </c>
      <c r="AG158" s="473"/>
      <c r="AH158" s="471" t="s">
        <v>1498</v>
      </c>
      <c r="AI158" s="782" t="s">
        <v>835</v>
      </c>
    </row>
    <row r="159" spans="1:35" ht="32.25" customHeight="1">
      <c r="A159" s="1248"/>
      <c r="B159" s="1262"/>
      <c r="C159" s="786" t="s">
        <v>1546</v>
      </c>
      <c r="D159" s="468" t="s">
        <v>1547</v>
      </c>
      <c r="E159" s="468">
        <v>6</v>
      </c>
      <c r="F159" s="468">
        <v>0</v>
      </c>
      <c r="G159" s="468">
        <v>11</v>
      </c>
      <c r="H159" s="468" t="s">
        <v>1548</v>
      </c>
      <c r="I159" s="468">
        <v>0</v>
      </c>
      <c r="J159" s="468">
        <v>20</v>
      </c>
      <c r="K159" s="468">
        <v>11</v>
      </c>
      <c r="L159" s="468">
        <v>6</v>
      </c>
      <c r="M159" s="468">
        <v>0</v>
      </c>
      <c r="N159" s="529">
        <v>0</v>
      </c>
      <c r="O159" s="529">
        <v>0</v>
      </c>
      <c r="P159" s="529"/>
      <c r="Q159" s="473"/>
      <c r="R159" s="473"/>
      <c r="S159" s="473"/>
      <c r="T159" s="473"/>
      <c r="U159" s="473"/>
      <c r="V159" s="473"/>
      <c r="W159" s="473"/>
      <c r="X159" s="473"/>
      <c r="Y159" s="473"/>
      <c r="Z159" s="473"/>
      <c r="AA159" s="473"/>
      <c r="AB159" s="473"/>
      <c r="AC159" s="473"/>
      <c r="AD159" s="529"/>
      <c r="AE159" s="529"/>
      <c r="AF159" s="468" t="s">
        <v>1521</v>
      </c>
      <c r="AG159" s="473"/>
      <c r="AH159" s="471" t="s">
        <v>1498</v>
      </c>
      <c r="AI159" s="782" t="s">
        <v>835</v>
      </c>
    </row>
    <row r="160" spans="1:35" ht="41.25" customHeight="1">
      <c r="A160" s="1248"/>
      <c r="B160" s="1262"/>
      <c r="C160" s="786" t="s">
        <v>1549</v>
      </c>
      <c r="D160" s="468" t="s">
        <v>865</v>
      </c>
      <c r="E160" s="468">
        <v>20</v>
      </c>
      <c r="F160" s="468">
        <v>18</v>
      </c>
      <c r="G160" s="468">
        <v>38</v>
      </c>
      <c r="H160" s="468" t="s">
        <v>564</v>
      </c>
      <c r="I160" s="469">
        <v>0</v>
      </c>
      <c r="J160" s="469">
        <v>40</v>
      </c>
      <c r="K160" s="469">
        <v>38</v>
      </c>
      <c r="L160" s="469">
        <v>20</v>
      </c>
      <c r="M160" s="469">
        <v>18</v>
      </c>
      <c r="N160" s="529">
        <v>3800000</v>
      </c>
      <c r="O160" s="529">
        <v>3800000</v>
      </c>
      <c r="P160" s="529"/>
      <c r="Q160" s="473"/>
      <c r="R160" s="473"/>
      <c r="S160" s="473"/>
      <c r="T160" s="473"/>
      <c r="U160" s="473"/>
      <c r="V160" s="473"/>
      <c r="W160" s="473"/>
      <c r="X160" s="473"/>
      <c r="Y160" s="473"/>
      <c r="Z160" s="473"/>
      <c r="AA160" s="473"/>
      <c r="AB160" s="473"/>
      <c r="AC160" s="473"/>
      <c r="AD160" s="529"/>
      <c r="AE160" s="529"/>
      <c r="AF160" s="468" t="s">
        <v>1521</v>
      </c>
      <c r="AG160" s="473"/>
      <c r="AH160" s="471" t="s">
        <v>1498</v>
      </c>
      <c r="AI160" s="782" t="s">
        <v>835</v>
      </c>
    </row>
    <row r="161" spans="1:35" ht="45" customHeight="1">
      <c r="A161" s="1248"/>
      <c r="B161" s="1262"/>
      <c r="C161" s="786" t="s">
        <v>1550</v>
      </c>
      <c r="D161" s="468" t="s">
        <v>1346</v>
      </c>
      <c r="E161" s="468">
        <v>6</v>
      </c>
      <c r="F161" s="468">
        <v>18</v>
      </c>
      <c r="G161" s="468">
        <v>24</v>
      </c>
      <c r="H161" s="468" t="s">
        <v>148</v>
      </c>
      <c r="I161" s="468">
        <v>0</v>
      </c>
      <c r="J161" s="468">
        <v>25</v>
      </c>
      <c r="K161" s="468">
        <v>24</v>
      </c>
      <c r="L161" s="468">
        <v>6</v>
      </c>
      <c r="M161" s="468">
        <v>18</v>
      </c>
      <c r="N161" s="529">
        <v>3900000</v>
      </c>
      <c r="O161" s="529">
        <v>3900000</v>
      </c>
      <c r="P161" s="529"/>
      <c r="Q161" s="473"/>
      <c r="R161" s="473"/>
      <c r="S161" s="473"/>
      <c r="T161" s="473"/>
      <c r="U161" s="473"/>
      <c r="V161" s="473"/>
      <c r="W161" s="473"/>
      <c r="X161" s="473"/>
      <c r="Y161" s="473"/>
      <c r="Z161" s="473"/>
      <c r="AA161" s="473"/>
      <c r="AB161" s="473"/>
      <c r="AC161" s="473"/>
      <c r="AD161" s="529"/>
      <c r="AE161" s="529"/>
      <c r="AF161" s="468" t="s">
        <v>1521</v>
      </c>
      <c r="AG161" s="473"/>
      <c r="AH161" s="471" t="s">
        <v>1498</v>
      </c>
      <c r="AI161" s="782" t="s">
        <v>835</v>
      </c>
    </row>
    <row r="162" spans="1:35" ht="33" customHeight="1">
      <c r="A162" s="1248"/>
      <c r="B162" s="1262"/>
      <c r="C162" s="786" t="s">
        <v>1551</v>
      </c>
      <c r="D162" s="468" t="s">
        <v>1552</v>
      </c>
      <c r="E162" s="468">
        <v>2</v>
      </c>
      <c r="F162" s="468">
        <v>2</v>
      </c>
      <c r="G162" s="468">
        <v>4</v>
      </c>
      <c r="H162" s="468" t="s">
        <v>1553</v>
      </c>
      <c r="I162" s="468">
        <v>0</v>
      </c>
      <c r="J162" s="468">
        <v>12</v>
      </c>
      <c r="K162" s="468">
        <v>4</v>
      </c>
      <c r="L162" s="468">
        <v>2</v>
      </c>
      <c r="M162" s="468">
        <v>2</v>
      </c>
      <c r="N162" s="529">
        <v>500000</v>
      </c>
      <c r="O162" s="529">
        <v>500000</v>
      </c>
      <c r="P162" s="529"/>
      <c r="Q162" s="473"/>
      <c r="R162" s="473"/>
      <c r="S162" s="473"/>
      <c r="T162" s="473"/>
      <c r="U162" s="473"/>
      <c r="V162" s="473"/>
      <c r="W162" s="473"/>
      <c r="X162" s="473"/>
      <c r="Y162" s="473"/>
      <c r="Z162" s="473"/>
      <c r="AA162" s="473"/>
      <c r="AB162" s="473"/>
      <c r="AC162" s="473"/>
      <c r="AD162" s="529"/>
      <c r="AE162" s="529"/>
      <c r="AF162" s="468" t="s">
        <v>1521</v>
      </c>
      <c r="AG162" s="473"/>
      <c r="AH162" s="471" t="s">
        <v>1498</v>
      </c>
      <c r="AI162" s="782" t="s">
        <v>835</v>
      </c>
    </row>
    <row r="163" spans="1:35" ht="29.25" customHeight="1">
      <c r="A163" s="1258"/>
      <c r="B163" s="1263"/>
      <c r="C163" s="786" t="s">
        <v>1554</v>
      </c>
      <c r="D163" s="468" t="s">
        <v>1555</v>
      </c>
      <c r="E163" s="468">
        <v>6</v>
      </c>
      <c r="F163" s="468">
        <v>0</v>
      </c>
      <c r="G163" s="468">
        <v>11</v>
      </c>
      <c r="H163" s="468" t="s">
        <v>1556</v>
      </c>
      <c r="I163" s="468">
        <v>0</v>
      </c>
      <c r="J163" s="468">
        <v>20</v>
      </c>
      <c r="K163" s="468">
        <v>11</v>
      </c>
      <c r="L163" s="468">
        <v>6</v>
      </c>
      <c r="M163" s="468">
        <v>0</v>
      </c>
      <c r="N163" s="529">
        <v>0</v>
      </c>
      <c r="O163" s="529">
        <v>0</v>
      </c>
      <c r="P163" s="529"/>
      <c r="Q163" s="473"/>
      <c r="R163" s="473"/>
      <c r="S163" s="473"/>
      <c r="T163" s="473"/>
      <c r="U163" s="473"/>
      <c r="V163" s="473"/>
      <c r="W163" s="473"/>
      <c r="X163" s="473"/>
      <c r="Y163" s="473"/>
      <c r="Z163" s="473"/>
      <c r="AA163" s="473"/>
      <c r="AB163" s="473"/>
      <c r="AC163" s="473"/>
      <c r="AD163" s="529"/>
      <c r="AE163" s="529"/>
      <c r="AF163" s="468" t="s">
        <v>1521</v>
      </c>
      <c r="AG163" s="473"/>
      <c r="AH163" s="471" t="s">
        <v>1498</v>
      </c>
      <c r="AI163" s="782" t="s">
        <v>835</v>
      </c>
    </row>
    <row r="164" spans="1:35" ht="84.75" customHeight="1">
      <c r="A164" s="1247" t="s">
        <v>1557</v>
      </c>
      <c r="B164" s="1261">
        <v>825126099</v>
      </c>
      <c r="C164" s="788" t="s">
        <v>1558</v>
      </c>
      <c r="D164" s="468" t="s">
        <v>1346</v>
      </c>
      <c r="E164" s="469">
        <v>33</v>
      </c>
      <c r="F164" s="469">
        <v>32</v>
      </c>
      <c r="G164" s="469">
        <v>90</v>
      </c>
      <c r="H164" s="468" t="s">
        <v>148</v>
      </c>
      <c r="I164" s="468">
        <v>0</v>
      </c>
      <c r="J164" s="468">
        <v>200</v>
      </c>
      <c r="K164" s="468">
        <v>90</v>
      </c>
      <c r="L164" s="468">
        <v>33</v>
      </c>
      <c r="M164" s="468">
        <v>32</v>
      </c>
      <c r="N164" s="529">
        <v>6631801</v>
      </c>
      <c r="O164" s="529">
        <v>3900000</v>
      </c>
      <c r="P164" s="529">
        <v>4268199</v>
      </c>
      <c r="Q164" s="529">
        <f>+P164-2500000</f>
        <v>1768199</v>
      </c>
      <c r="R164" s="473"/>
      <c r="S164" s="473"/>
      <c r="T164" s="473"/>
      <c r="U164" s="473"/>
      <c r="V164" s="473"/>
      <c r="W164" s="473"/>
      <c r="X164" s="473"/>
      <c r="Y164" s="473"/>
      <c r="Z164" s="473"/>
      <c r="AA164" s="473"/>
      <c r="AB164" s="473"/>
      <c r="AC164" s="473"/>
      <c r="AD164" s="473"/>
      <c r="AE164" s="473"/>
      <c r="AF164" s="468" t="s">
        <v>1559</v>
      </c>
      <c r="AG164" s="473"/>
      <c r="AH164" s="471" t="s">
        <v>1498</v>
      </c>
      <c r="AI164" s="782" t="s">
        <v>835</v>
      </c>
    </row>
    <row r="165" spans="1:35" ht="44.25" customHeight="1">
      <c r="A165" s="1248"/>
      <c r="B165" s="1262"/>
      <c r="C165" s="718" t="s">
        <v>1560</v>
      </c>
      <c r="D165" s="468" t="s">
        <v>1346</v>
      </c>
      <c r="E165" s="469">
        <v>6</v>
      </c>
      <c r="F165" s="469">
        <v>6</v>
      </c>
      <c r="G165" s="469">
        <v>6</v>
      </c>
      <c r="H165" s="468" t="s">
        <v>148</v>
      </c>
      <c r="I165" s="468">
        <v>0</v>
      </c>
      <c r="J165" s="468">
        <v>10</v>
      </c>
      <c r="K165" s="468">
        <v>6</v>
      </c>
      <c r="L165" s="468">
        <v>6</v>
      </c>
      <c r="M165" s="468">
        <v>0</v>
      </c>
      <c r="N165" s="529">
        <v>700000</v>
      </c>
      <c r="O165" s="529">
        <v>700000</v>
      </c>
      <c r="P165" s="529"/>
      <c r="Q165" s="466"/>
      <c r="R165" s="473"/>
      <c r="S165" s="473"/>
      <c r="T165" s="473"/>
      <c r="U165" s="473"/>
      <c r="V165" s="473"/>
      <c r="W165" s="473"/>
      <c r="X165" s="473"/>
      <c r="Y165" s="473"/>
      <c r="Z165" s="473"/>
      <c r="AA165" s="473"/>
      <c r="AB165" s="473"/>
      <c r="AC165" s="473"/>
      <c r="AD165" s="473"/>
      <c r="AE165" s="473"/>
      <c r="AF165" s="468" t="s">
        <v>1561</v>
      </c>
      <c r="AG165" s="473"/>
      <c r="AH165" s="471" t="s">
        <v>1498</v>
      </c>
      <c r="AI165" s="782" t="s">
        <v>835</v>
      </c>
    </row>
    <row r="166" spans="1:35" ht="49.5" customHeight="1">
      <c r="A166" s="1248"/>
      <c r="B166" s="1262"/>
      <c r="C166" s="788" t="s">
        <v>1562</v>
      </c>
      <c r="D166" s="468" t="s">
        <v>1563</v>
      </c>
      <c r="E166" s="469">
        <v>1</v>
      </c>
      <c r="F166" s="469">
        <v>0</v>
      </c>
      <c r="G166" s="469">
        <v>1</v>
      </c>
      <c r="H166" s="468" t="s">
        <v>1564</v>
      </c>
      <c r="I166" s="469">
        <v>0</v>
      </c>
      <c r="J166" s="469">
        <v>1</v>
      </c>
      <c r="K166" s="469">
        <v>1</v>
      </c>
      <c r="L166" s="469">
        <v>1</v>
      </c>
      <c r="M166" s="469">
        <v>0</v>
      </c>
      <c r="N166" s="529"/>
      <c r="O166" s="529"/>
      <c r="P166" s="529">
        <v>1200000</v>
      </c>
      <c r="Q166" s="529">
        <v>1200000</v>
      </c>
      <c r="R166" s="473"/>
      <c r="S166" s="473"/>
      <c r="T166" s="473"/>
      <c r="U166" s="473"/>
      <c r="V166" s="473"/>
      <c r="W166" s="473"/>
      <c r="X166" s="473"/>
      <c r="Y166" s="473"/>
      <c r="Z166" s="473"/>
      <c r="AA166" s="473"/>
      <c r="AB166" s="473"/>
      <c r="AC166" s="473"/>
      <c r="AD166" s="473"/>
      <c r="AE166" s="473"/>
      <c r="AF166" s="468" t="s">
        <v>833</v>
      </c>
      <c r="AG166" s="473"/>
      <c r="AH166" s="471" t="s">
        <v>1498</v>
      </c>
      <c r="AI166" s="782" t="s">
        <v>835</v>
      </c>
    </row>
    <row r="167" spans="1:35" ht="35.25" customHeight="1">
      <c r="A167" s="1248"/>
      <c r="B167" s="1262"/>
      <c r="C167" s="788" t="s">
        <v>1565</v>
      </c>
      <c r="D167" s="468" t="s">
        <v>1566</v>
      </c>
      <c r="E167" s="469">
        <v>6</v>
      </c>
      <c r="F167" s="469">
        <v>6</v>
      </c>
      <c r="G167" s="469">
        <v>12</v>
      </c>
      <c r="H167" s="468" t="s">
        <v>1567</v>
      </c>
      <c r="I167" s="469">
        <v>0</v>
      </c>
      <c r="J167" s="469">
        <v>20</v>
      </c>
      <c r="K167" s="469">
        <v>12</v>
      </c>
      <c r="L167" s="469">
        <v>6</v>
      </c>
      <c r="M167" s="469">
        <v>6</v>
      </c>
      <c r="N167" s="529">
        <v>800000</v>
      </c>
      <c r="O167" s="529">
        <v>800000</v>
      </c>
      <c r="P167" s="529"/>
      <c r="Q167" s="473"/>
      <c r="R167" s="473"/>
      <c r="S167" s="473"/>
      <c r="T167" s="473"/>
      <c r="U167" s="473"/>
      <c r="V167" s="473"/>
      <c r="W167" s="473"/>
      <c r="X167" s="473"/>
      <c r="Y167" s="473"/>
      <c r="Z167" s="473"/>
      <c r="AA167" s="473"/>
      <c r="AB167" s="473"/>
      <c r="AC167" s="473"/>
      <c r="AD167" s="473"/>
      <c r="AE167" s="473"/>
      <c r="AF167" s="468" t="s">
        <v>833</v>
      </c>
      <c r="AG167" s="473"/>
      <c r="AH167" s="471" t="s">
        <v>1498</v>
      </c>
      <c r="AI167" s="782" t="s">
        <v>835</v>
      </c>
    </row>
    <row r="168" spans="1:35" ht="51" customHeight="1">
      <c r="A168" s="1248"/>
      <c r="B168" s="1262"/>
      <c r="C168" s="788" t="s">
        <v>1568</v>
      </c>
      <c r="D168" s="468" t="s">
        <v>1569</v>
      </c>
      <c r="E168" s="469">
        <v>0</v>
      </c>
      <c r="F168" s="469">
        <v>1</v>
      </c>
      <c r="G168" s="469">
        <v>1</v>
      </c>
      <c r="H168" s="468" t="s">
        <v>1570</v>
      </c>
      <c r="I168" s="469">
        <v>0</v>
      </c>
      <c r="J168" s="469">
        <v>1</v>
      </c>
      <c r="K168" s="469">
        <v>1</v>
      </c>
      <c r="L168" s="469">
        <v>0</v>
      </c>
      <c r="M168" s="469">
        <v>1</v>
      </c>
      <c r="N168" s="529">
        <v>1000000</v>
      </c>
      <c r="O168" s="529">
        <v>1000000</v>
      </c>
      <c r="P168" s="529"/>
      <c r="Q168" s="473"/>
      <c r="R168" s="473"/>
      <c r="S168" s="473"/>
      <c r="T168" s="473"/>
      <c r="U168" s="473"/>
      <c r="V168" s="473"/>
      <c r="W168" s="473"/>
      <c r="X168" s="473"/>
      <c r="Y168" s="473"/>
      <c r="Z168" s="473"/>
      <c r="AA168" s="473"/>
      <c r="AB168" s="473"/>
      <c r="AC168" s="473"/>
      <c r="AD168" s="473"/>
      <c r="AE168" s="473"/>
      <c r="AF168" s="468" t="s">
        <v>833</v>
      </c>
      <c r="AG168" s="473"/>
      <c r="AH168" s="471" t="s">
        <v>1498</v>
      </c>
      <c r="AI168" s="782" t="s">
        <v>835</v>
      </c>
    </row>
    <row r="169" spans="1:35" ht="51" customHeight="1">
      <c r="A169" s="1258"/>
      <c r="B169" s="1263"/>
      <c r="C169" s="788" t="s">
        <v>1571</v>
      </c>
      <c r="D169" s="468" t="s">
        <v>1529</v>
      </c>
      <c r="E169" s="469">
        <v>0</v>
      </c>
      <c r="F169" s="469">
        <v>1</v>
      </c>
      <c r="G169" s="469">
        <v>1</v>
      </c>
      <c r="H169" s="468" t="s">
        <v>559</v>
      </c>
      <c r="I169" s="469">
        <v>0</v>
      </c>
      <c r="J169" s="469">
        <v>1</v>
      </c>
      <c r="K169" s="469">
        <v>1</v>
      </c>
      <c r="L169" s="469">
        <v>0</v>
      </c>
      <c r="M169" s="469">
        <v>1</v>
      </c>
      <c r="N169" s="682">
        <v>1500000</v>
      </c>
      <c r="O169" s="682">
        <v>1500000</v>
      </c>
      <c r="P169" s="682"/>
      <c r="Q169" s="473"/>
      <c r="R169" s="473"/>
      <c r="S169" s="473"/>
      <c r="T169" s="473"/>
      <c r="U169" s="473"/>
      <c r="V169" s="473"/>
      <c r="W169" s="473"/>
      <c r="X169" s="473"/>
      <c r="Y169" s="473"/>
      <c r="Z169" s="473"/>
      <c r="AA169" s="473"/>
      <c r="AB169" s="473"/>
      <c r="AC169" s="473"/>
      <c r="AD169" s="473"/>
      <c r="AE169" s="473"/>
      <c r="AF169" s="468" t="s">
        <v>833</v>
      </c>
      <c r="AG169" s="473"/>
      <c r="AH169" s="471" t="s">
        <v>1498</v>
      </c>
      <c r="AI169" s="782" t="s">
        <v>835</v>
      </c>
    </row>
    <row r="170" spans="1:35" ht="19.5" customHeight="1">
      <c r="A170" s="789"/>
      <c r="B170" s="449"/>
      <c r="C170" s="790"/>
      <c r="D170" s="791"/>
      <c r="E170" s="445"/>
      <c r="F170" s="445"/>
      <c r="G170" s="445"/>
      <c r="H170" s="791"/>
      <c r="I170" s="445"/>
      <c r="J170" s="445"/>
      <c r="K170" s="445"/>
      <c r="L170" s="445"/>
      <c r="M170" s="445"/>
      <c r="N170" s="447"/>
      <c r="O170" s="447"/>
      <c r="P170" s="447"/>
      <c r="Q170" s="447"/>
      <c r="R170" s="447"/>
      <c r="S170" s="449"/>
      <c r="T170" s="449"/>
      <c r="U170" s="449"/>
      <c r="V170" s="449"/>
      <c r="W170" s="449"/>
      <c r="X170" s="449"/>
      <c r="Y170" s="449"/>
      <c r="Z170" s="449"/>
      <c r="AA170" s="449"/>
      <c r="AB170" s="449"/>
      <c r="AC170" s="449"/>
      <c r="AD170" s="449"/>
      <c r="AE170" s="449"/>
      <c r="AF170" s="449"/>
      <c r="AG170" s="449"/>
      <c r="AH170" s="449"/>
      <c r="AI170" s="449"/>
    </row>
    <row r="171" spans="1:35" ht="15">
      <c r="A171" s="1039" t="s">
        <v>108</v>
      </c>
      <c r="B171" s="1039"/>
      <c r="C171" s="1039"/>
      <c r="D171" s="1039"/>
      <c r="E171" s="1039"/>
      <c r="F171" s="1039"/>
      <c r="G171" s="1039"/>
      <c r="H171" s="1039"/>
      <c r="I171" s="1039"/>
      <c r="J171" s="1039"/>
      <c r="K171" s="1039"/>
      <c r="L171" s="1039"/>
      <c r="M171" s="1039"/>
      <c r="N171" s="1039"/>
      <c r="O171" s="1039"/>
      <c r="P171" s="1039"/>
      <c r="Q171" s="1039"/>
      <c r="R171" s="1039"/>
      <c r="S171" s="1039"/>
      <c r="T171" s="1039"/>
      <c r="U171" s="1039"/>
      <c r="V171" s="1039"/>
      <c r="W171" s="1039"/>
      <c r="X171" s="1039"/>
      <c r="Y171" s="1039"/>
      <c r="Z171" s="1039"/>
      <c r="AA171" s="1039"/>
      <c r="AB171" s="1039"/>
      <c r="AC171" s="1039"/>
      <c r="AD171" s="1039"/>
      <c r="AE171" s="1039"/>
      <c r="AF171" s="1039"/>
      <c r="AG171" s="1039"/>
      <c r="AH171" s="1039"/>
      <c r="AI171" s="1039"/>
    </row>
    <row r="172" spans="1:35" ht="36.75" customHeight="1">
      <c r="A172" s="923" t="s">
        <v>36</v>
      </c>
      <c r="B172" s="924"/>
      <c r="C172" s="924"/>
      <c r="D172" s="924"/>
      <c r="E172" s="924"/>
      <c r="F172" s="924"/>
      <c r="G172" s="925"/>
      <c r="H172" s="926" t="s">
        <v>670</v>
      </c>
      <c r="I172" s="927"/>
      <c r="J172" s="927"/>
      <c r="K172" s="927"/>
      <c r="L172" s="927"/>
      <c r="M172" s="927"/>
      <c r="N172" s="927"/>
      <c r="O172" s="927"/>
      <c r="P172" s="927"/>
      <c r="Q172" s="927"/>
      <c r="R172" s="927"/>
      <c r="S172" s="928"/>
      <c r="T172" s="926" t="s">
        <v>71</v>
      </c>
      <c r="U172" s="929"/>
      <c r="V172" s="929"/>
      <c r="W172" s="929"/>
      <c r="X172" s="929"/>
      <c r="Y172" s="929"/>
      <c r="Z172" s="929"/>
      <c r="AA172" s="929"/>
      <c r="AB172" s="929"/>
      <c r="AC172" s="929"/>
      <c r="AD172" s="929"/>
      <c r="AE172" s="929"/>
      <c r="AF172" s="929"/>
      <c r="AG172" s="929"/>
      <c r="AH172" s="929"/>
      <c r="AI172" s="930"/>
    </row>
    <row r="173" spans="1:35" ht="54.75" customHeight="1" thickBot="1">
      <c r="A173" s="931" t="s">
        <v>828</v>
      </c>
      <c r="B173" s="932"/>
      <c r="C173" s="932"/>
      <c r="D173" s="932"/>
      <c r="E173" s="933" t="s">
        <v>829</v>
      </c>
      <c r="F173" s="934"/>
      <c r="G173" s="934"/>
      <c r="H173" s="934"/>
      <c r="I173" s="934"/>
      <c r="J173" s="934"/>
      <c r="K173" s="934"/>
      <c r="L173" s="934"/>
      <c r="M173" s="935"/>
      <c r="N173" s="936" t="s">
        <v>0</v>
      </c>
      <c r="O173" s="937"/>
      <c r="P173" s="937"/>
      <c r="Q173" s="937"/>
      <c r="R173" s="937"/>
      <c r="S173" s="937"/>
      <c r="T173" s="937"/>
      <c r="U173" s="937"/>
      <c r="V173" s="937"/>
      <c r="W173" s="937"/>
      <c r="X173" s="937"/>
      <c r="Y173" s="937"/>
      <c r="Z173" s="937"/>
      <c r="AA173" s="937"/>
      <c r="AB173" s="937"/>
      <c r="AC173" s="937"/>
      <c r="AD173" s="937"/>
      <c r="AE173" s="938"/>
      <c r="AF173" s="939" t="s">
        <v>750</v>
      </c>
      <c r="AG173" s="940"/>
      <c r="AH173" s="940"/>
      <c r="AI173" s="941"/>
    </row>
    <row r="174" spans="1:35" ht="15">
      <c r="A174" s="942" t="s">
        <v>2</v>
      </c>
      <c r="B174" s="944" t="s">
        <v>3</v>
      </c>
      <c r="C174" s="945"/>
      <c r="D174" s="945"/>
      <c r="E174" s="945"/>
      <c r="F174" s="945"/>
      <c r="G174" s="945"/>
      <c r="H174" s="948" t="s">
        <v>4</v>
      </c>
      <c r="I174" s="950" t="s">
        <v>5</v>
      </c>
      <c r="J174" s="950" t="s">
        <v>6</v>
      </c>
      <c r="K174" s="952" t="s">
        <v>37</v>
      </c>
      <c r="L174" s="954" t="s">
        <v>7</v>
      </c>
      <c r="M174" s="956" t="s">
        <v>8</v>
      </c>
      <c r="N174" s="958" t="s">
        <v>9</v>
      </c>
      <c r="O174" s="959"/>
      <c r="P174" s="960" t="s">
        <v>10</v>
      </c>
      <c r="Q174" s="959"/>
      <c r="R174" s="960" t="s">
        <v>11</v>
      </c>
      <c r="S174" s="959"/>
      <c r="T174" s="960" t="s">
        <v>12</v>
      </c>
      <c r="U174" s="959"/>
      <c r="V174" s="960" t="s">
        <v>13</v>
      </c>
      <c r="W174" s="959"/>
      <c r="X174" s="960" t="s">
        <v>14</v>
      </c>
      <c r="Y174" s="959"/>
      <c r="Z174" s="960" t="s">
        <v>15</v>
      </c>
      <c r="AA174" s="959"/>
      <c r="AB174" s="960" t="s">
        <v>16</v>
      </c>
      <c r="AC174" s="959"/>
      <c r="AD174" s="960" t="s">
        <v>17</v>
      </c>
      <c r="AE174" s="961"/>
      <c r="AF174" s="1235" t="s">
        <v>18</v>
      </c>
      <c r="AG174" s="978" t="s">
        <v>19</v>
      </c>
      <c r="AH174" s="980" t="s">
        <v>20</v>
      </c>
      <c r="AI174" s="982" t="s">
        <v>21</v>
      </c>
    </row>
    <row r="175" spans="1:35" ht="53.25" thickBot="1">
      <c r="A175" s="943"/>
      <c r="B175" s="946"/>
      <c r="C175" s="947"/>
      <c r="D175" s="947"/>
      <c r="E175" s="947"/>
      <c r="F175" s="947"/>
      <c r="G175" s="947"/>
      <c r="H175" s="949"/>
      <c r="I175" s="951" t="s">
        <v>5</v>
      </c>
      <c r="J175" s="951"/>
      <c r="K175" s="953"/>
      <c r="L175" s="955"/>
      <c r="M175" s="957"/>
      <c r="N175" s="100" t="s">
        <v>22</v>
      </c>
      <c r="O175" s="101" t="s">
        <v>23</v>
      </c>
      <c r="P175" s="102" t="s">
        <v>22</v>
      </c>
      <c r="Q175" s="101" t="s">
        <v>23</v>
      </c>
      <c r="R175" s="102" t="s">
        <v>22</v>
      </c>
      <c r="S175" s="101" t="s">
        <v>23</v>
      </c>
      <c r="T175" s="102" t="s">
        <v>22</v>
      </c>
      <c r="U175" s="101" t="s">
        <v>23</v>
      </c>
      <c r="V175" s="102" t="s">
        <v>22</v>
      </c>
      <c r="W175" s="101" t="s">
        <v>23</v>
      </c>
      <c r="X175" s="102" t="s">
        <v>22</v>
      </c>
      <c r="Y175" s="101" t="s">
        <v>23</v>
      </c>
      <c r="Z175" s="102" t="s">
        <v>22</v>
      </c>
      <c r="AA175" s="101" t="s">
        <v>24</v>
      </c>
      <c r="AB175" s="102" t="s">
        <v>22</v>
      </c>
      <c r="AC175" s="101" t="s">
        <v>24</v>
      </c>
      <c r="AD175" s="102" t="s">
        <v>22</v>
      </c>
      <c r="AE175" s="103" t="s">
        <v>24</v>
      </c>
      <c r="AF175" s="1243"/>
      <c r="AG175" s="979"/>
      <c r="AH175" s="981"/>
      <c r="AI175" s="983"/>
    </row>
    <row r="176" spans="1:35" ht="57.75" customHeight="1" thickBot="1">
      <c r="A176" s="104" t="s">
        <v>830</v>
      </c>
      <c r="B176" s="964" t="s">
        <v>1572</v>
      </c>
      <c r="C176" s="965"/>
      <c r="D176" s="965"/>
      <c r="E176" s="965"/>
      <c r="F176" s="965"/>
      <c r="G176" s="966"/>
      <c r="H176" s="400" t="s">
        <v>1573</v>
      </c>
      <c r="I176" s="397">
        <v>0.9</v>
      </c>
      <c r="J176" s="397">
        <v>0.95</v>
      </c>
      <c r="K176" s="397">
        <v>0.95</v>
      </c>
      <c r="L176" s="397">
        <v>0.96</v>
      </c>
      <c r="M176" s="397">
        <v>0.87</v>
      </c>
      <c r="N176" s="109">
        <v>29250000</v>
      </c>
      <c r="O176" s="110">
        <v>25401800</v>
      </c>
      <c r="P176" s="109">
        <v>15000000</v>
      </c>
      <c r="Q176" s="109">
        <v>13630000</v>
      </c>
      <c r="R176" s="110"/>
      <c r="S176" s="110"/>
      <c r="T176" s="110"/>
      <c r="U176" s="110"/>
      <c r="V176" s="110"/>
      <c r="W176" s="110"/>
      <c r="X176" s="110"/>
      <c r="Y176" s="110"/>
      <c r="Z176" s="110"/>
      <c r="AA176" s="110"/>
      <c r="AB176" s="110"/>
      <c r="AC176" s="110"/>
      <c r="AD176" s="110">
        <f>+N176+P176</f>
        <v>44250000</v>
      </c>
      <c r="AE176" s="112">
        <f>+O176+Q176</f>
        <v>39031800</v>
      </c>
      <c r="AF176" s="779" t="s">
        <v>833</v>
      </c>
      <c r="AG176" s="114"/>
      <c r="AH176" s="780" t="s">
        <v>1494</v>
      </c>
      <c r="AI176" s="781" t="s">
        <v>835</v>
      </c>
    </row>
    <row r="177" spans="1:35" ht="33.75">
      <c r="A177" s="60" t="s">
        <v>25</v>
      </c>
      <c r="B177" s="61" t="s">
        <v>26</v>
      </c>
      <c r="C177" s="61" t="s">
        <v>27</v>
      </c>
      <c r="D177" s="61" t="s">
        <v>28</v>
      </c>
      <c r="E177" s="62" t="s">
        <v>29</v>
      </c>
      <c r="F177" s="62" t="s">
        <v>30</v>
      </c>
      <c r="G177" s="63" t="s">
        <v>31</v>
      </c>
      <c r="H177" s="61" t="s">
        <v>32</v>
      </c>
      <c r="I177" s="64"/>
      <c r="J177" s="64"/>
      <c r="K177" s="64"/>
      <c r="L177" s="64"/>
      <c r="M177" s="64"/>
      <c r="N177" s="65"/>
      <c r="O177" s="66"/>
      <c r="P177" s="65"/>
      <c r="Q177" s="66"/>
      <c r="R177" s="65"/>
      <c r="S177" s="66"/>
      <c r="T177" s="65"/>
      <c r="U177" s="66"/>
      <c r="V177" s="65"/>
      <c r="W177" s="66"/>
      <c r="X177" s="65"/>
      <c r="Y177" s="66"/>
      <c r="Z177" s="65"/>
      <c r="AA177" s="66"/>
      <c r="AB177" s="65"/>
      <c r="AC177" s="66"/>
      <c r="AD177" s="67"/>
      <c r="AE177" s="66"/>
      <c r="AF177" s="68"/>
      <c r="AG177" s="4"/>
      <c r="AH177" s="4"/>
      <c r="AI177" s="69"/>
    </row>
    <row r="178" spans="1:35" s="94" customFormat="1" ht="53.25" customHeight="1">
      <c r="A178" s="1247" t="s">
        <v>1574</v>
      </c>
      <c r="B178" s="1259">
        <v>825126099</v>
      </c>
      <c r="C178" s="683" t="s">
        <v>1575</v>
      </c>
      <c r="D178" s="683" t="s">
        <v>870</v>
      </c>
      <c r="E178" s="792"/>
      <c r="F178" s="792"/>
      <c r="G178" s="793">
        <v>1</v>
      </c>
      <c r="H178" s="683" t="s">
        <v>570</v>
      </c>
      <c r="I178" s="794">
        <v>0</v>
      </c>
      <c r="J178" s="794">
        <v>4</v>
      </c>
      <c r="K178" s="794">
        <v>1</v>
      </c>
      <c r="L178" s="795">
        <v>1</v>
      </c>
      <c r="M178" s="796">
        <v>0</v>
      </c>
      <c r="N178" s="682"/>
      <c r="O178" s="682"/>
      <c r="P178" s="682">
        <v>100000</v>
      </c>
      <c r="Q178" s="682">
        <v>100000</v>
      </c>
      <c r="R178" s="682"/>
      <c r="S178" s="682"/>
      <c r="T178" s="682"/>
      <c r="U178" s="682"/>
      <c r="V178" s="682"/>
      <c r="W178" s="682"/>
      <c r="X178" s="682"/>
      <c r="Y178" s="682"/>
      <c r="Z178" s="682"/>
      <c r="AA178" s="682"/>
      <c r="AB178" s="682"/>
      <c r="AC178" s="682"/>
      <c r="AD178" s="682">
        <v>100000</v>
      </c>
      <c r="AE178" s="682">
        <v>100000</v>
      </c>
      <c r="AF178" s="468" t="s">
        <v>833</v>
      </c>
      <c r="AG178" s="797"/>
      <c r="AH178" s="774" t="s">
        <v>1494</v>
      </c>
      <c r="AI178" s="451" t="s">
        <v>835</v>
      </c>
    </row>
    <row r="179" spans="1:35" ht="117">
      <c r="A179" s="1248"/>
      <c r="B179" s="1181"/>
      <c r="C179" s="798" t="s">
        <v>1576</v>
      </c>
      <c r="D179" s="683" t="s">
        <v>1577</v>
      </c>
      <c r="E179" s="683">
        <v>1</v>
      </c>
      <c r="F179" s="683">
        <v>0</v>
      </c>
      <c r="G179" s="683">
        <v>6</v>
      </c>
      <c r="H179" s="683" t="s">
        <v>1578</v>
      </c>
      <c r="I179" s="683">
        <v>0</v>
      </c>
      <c r="J179" s="794">
        <v>10</v>
      </c>
      <c r="K179" s="794">
        <v>6</v>
      </c>
      <c r="L179" s="794">
        <v>1</v>
      </c>
      <c r="M179" s="794">
        <v>0</v>
      </c>
      <c r="N179" s="682">
        <v>300000</v>
      </c>
      <c r="O179" s="682">
        <v>0</v>
      </c>
      <c r="P179" s="682">
        <v>600000</v>
      </c>
      <c r="Q179" s="682">
        <v>150000</v>
      </c>
      <c r="R179" s="682"/>
      <c r="S179" s="682"/>
      <c r="T179" s="682"/>
      <c r="U179" s="682"/>
      <c r="V179" s="682"/>
      <c r="W179" s="682"/>
      <c r="X179" s="682"/>
      <c r="Y179" s="682"/>
      <c r="Z179" s="682"/>
      <c r="AA179" s="682"/>
      <c r="AB179" s="682"/>
      <c r="AC179" s="682"/>
      <c r="AD179" s="682">
        <f>+N179+P179</f>
        <v>900000</v>
      </c>
      <c r="AE179" s="682">
        <f>+O179+Q179</f>
        <v>150000</v>
      </c>
      <c r="AF179" s="468" t="s">
        <v>833</v>
      </c>
      <c r="AG179" s="799"/>
      <c r="AH179" s="774" t="s">
        <v>1494</v>
      </c>
      <c r="AI179" s="451" t="s">
        <v>835</v>
      </c>
    </row>
    <row r="180" spans="1:35" ht="51.75" customHeight="1">
      <c r="A180" s="1248"/>
      <c r="B180" s="1181"/>
      <c r="C180" s="798" t="s">
        <v>1579</v>
      </c>
      <c r="D180" s="683" t="s">
        <v>1580</v>
      </c>
      <c r="E180" s="683">
        <v>0</v>
      </c>
      <c r="F180" s="683">
        <v>0</v>
      </c>
      <c r="G180" s="683">
        <v>1</v>
      </c>
      <c r="H180" s="683" t="s">
        <v>1581</v>
      </c>
      <c r="I180" s="683">
        <v>0</v>
      </c>
      <c r="J180" s="794">
        <v>1</v>
      </c>
      <c r="K180" s="794">
        <v>1</v>
      </c>
      <c r="L180" s="794">
        <v>0</v>
      </c>
      <c r="M180" s="794">
        <v>0</v>
      </c>
      <c r="N180" s="682"/>
      <c r="O180" s="682"/>
      <c r="P180" s="682">
        <v>600000</v>
      </c>
      <c r="Q180" s="682">
        <v>0</v>
      </c>
      <c r="R180" s="682"/>
      <c r="S180" s="682"/>
      <c r="T180" s="683"/>
      <c r="U180" s="683"/>
      <c r="V180" s="682"/>
      <c r="W180" s="682"/>
      <c r="X180" s="682"/>
      <c r="Y180" s="682"/>
      <c r="Z180" s="682"/>
      <c r="AA180" s="682"/>
      <c r="AB180" s="682"/>
      <c r="AC180" s="682"/>
      <c r="AD180" s="682">
        <v>600000</v>
      </c>
      <c r="AE180" s="800">
        <v>0</v>
      </c>
      <c r="AF180" s="468">
        <v>0</v>
      </c>
      <c r="AG180" s="799"/>
      <c r="AH180" s="774" t="s">
        <v>1494</v>
      </c>
      <c r="AI180" s="451" t="s">
        <v>835</v>
      </c>
    </row>
    <row r="181" spans="1:35" ht="88.5">
      <c r="A181" s="1258"/>
      <c r="B181" s="1260"/>
      <c r="C181" s="801" t="s">
        <v>1582</v>
      </c>
      <c r="D181" s="683" t="s">
        <v>1583</v>
      </c>
      <c r="E181" s="683">
        <v>0</v>
      </c>
      <c r="F181" s="683">
        <v>0</v>
      </c>
      <c r="G181" s="683">
        <v>1</v>
      </c>
      <c r="H181" s="683" t="s">
        <v>1584</v>
      </c>
      <c r="I181" s="683">
        <v>0</v>
      </c>
      <c r="J181" s="794">
        <v>1</v>
      </c>
      <c r="K181" s="794">
        <v>1</v>
      </c>
      <c r="L181" s="794">
        <v>0</v>
      </c>
      <c r="M181" s="794">
        <v>0</v>
      </c>
      <c r="N181" s="682">
        <v>150000</v>
      </c>
      <c r="O181" s="682">
        <v>0</v>
      </c>
      <c r="P181" s="682">
        <v>100000</v>
      </c>
      <c r="Q181" s="682">
        <v>0</v>
      </c>
      <c r="R181" s="682"/>
      <c r="S181" s="682"/>
      <c r="T181" s="683"/>
      <c r="U181" s="473"/>
      <c r="V181" s="473"/>
      <c r="W181" s="473"/>
      <c r="X181" s="473"/>
      <c r="Y181" s="473"/>
      <c r="Z181" s="473"/>
      <c r="AA181" s="473"/>
      <c r="AB181" s="473"/>
      <c r="AC181" s="473"/>
      <c r="AD181" s="682">
        <f>+N181+P181</f>
        <v>250000</v>
      </c>
      <c r="AE181" s="800">
        <v>0</v>
      </c>
      <c r="AF181" s="468">
        <v>0</v>
      </c>
      <c r="AG181" s="799"/>
      <c r="AH181" s="774" t="s">
        <v>1494</v>
      </c>
      <c r="AI181" s="451" t="s">
        <v>835</v>
      </c>
    </row>
    <row r="182" spans="1:35" ht="117">
      <c r="A182" s="1247" t="s">
        <v>1585</v>
      </c>
      <c r="B182" s="1261">
        <v>825126099</v>
      </c>
      <c r="C182" s="802" t="s">
        <v>1586</v>
      </c>
      <c r="D182" s="468" t="s">
        <v>1587</v>
      </c>
      <c r="E182" s="468">
        <v>0</v>
      </c>
      <c r="F182" s="468">
        <v>0</v>
      </c>
      <c r="G182" s="468">
        <v>1602</v>
      </c>
      <c r="H182" s="468" t="s">
        <v>1588</v>
      </c>
      <c r="I182" s="468">
        <v>0</v>
      </c>
      <c r="J182" s="469">
        <v>10000</v>
      </c>
      <c r="K182" s="469">
        <v>3000</v>
      </c>
      <c r="L182" s="469">
        <v>0</v>
      </c>
      <c r="M182" s="469">
        <v>1602</v>
      </c>
      <c r="N182" s="682">
        <v>3000000</v>
      </c>
      <c r="O182" s="682">
        <v>1602000</v>
      </c>
      <c r="P182" s="473"/>
      <c r="Q182" s="473"/>
      <c r="R182" s="473"/>
      <c r="S182" s="473"/>
      <c r="T182" s="473"/>
      <c r="U182" s="473"/>
      <c r="V182" s="473"/>
      <c r="W182" s="473"/>
      <c r="X182" s="473"/>
      <c r="Y182" s="473"/>
      <c r="Z182" s="473"/>
      <c r="AA182" s="473"/>
      <c r="AB182" s="473"/>
      <c r="AC182" s="473"/>
      <c r="AD182" s="682">
        <v>3000000</v>
      </c>
      <c r="AE182" s="682">
        <v>1602000</v>
      </c>
      <c r="AF182" s="468" t="s">
        <v>1589</v>
      </c>
      <c r="AG182" s="473"/>
      <c r="AH182" s="774" t="s">
        <v>1494</v>
      </c>
      <c r="AI182" s="451" t="s">
        <v>835</v>
      </c>
    </row>
    <row r="183" spans="1:35" ht="117">
      <c r="A183" s="1248"/>
      <c r="B183" s="1262"/>
      <c r="C183" s="695" t="s">
        <v>1590</v>
      </c>
      <c r="D183" s="468" t="s">
        <v>1591</v>
      </c>
      <c r="E183" s="468">
        <v>4009</v>
      </c>
      <c r="F183" s="468">
        <v>5223</v>
      </c>
      <c r="G183" s="468">
        <v>9000</v>
      </c>
      <c r="H183" s="468" t="s">
        <v>1592</v>
      </c>
      <c r="I183" s="468">
        <v>0</v>
      </c>
      <c r="J183" s="469">
        <v>30000</v>
      </c>
      <c r="K183" s="469">
        <v>9000</v>
      </c>
      <c r="L183" s="469">
        <v>4009</v>
      </c>
      <c r="M183" s="469">
        <v>5223</v>
      </c>
      <c r="N183" s="682">
        <v>9300000</v>
      </c>
      <c r="O183" s="682">
        <v>8833800</v>
      </c>
      <c r="P183" s="473"/>
      <c r="Q183" s="473"/>
      <c r="R183" s="473"/>
      <c r="S183" s="473"/>
      <c r="T183" s="473"/>
      <c r="U183" s="473"/>
      <c r="V183" s="473"/>
      <c r="W183" s="473"/>
      <c r="X183" s="473"/>
      <c r="Y183" s="473"/>
      <c r="Z183" s="473"/>
      <c r="AA183" s="473"/>
      <c r="AB183" s="473"/>
      <c r="AC183" s="473"/>
      <c r="AD183" s="682">
        <v>9300000</v>
      </c>
      <c r="AE183" s="682">
        <v>8833800</v>
      </c>
      <c r="AF183" s="468" t="s">
        <v>833</v>
      </c>
      <c r="AG183" s="473"/>
      <c r="AH183" s="774" t="s">
        <v>1494</v>
      </c>
      <c r="AI183" s="451" t="s">
        <v>835</v>
      </c>
    </row>
    <row r="184" spans="1:35" ht="117">
      <c r="A184" s="1248"/>
      <c r="B184" s="1262"/>
      <c r="C184" s="695" t="s">
        <v>1593</v>
      </c>
      <c r="D184" s="468" t="s">
        <v>1360</v>
      </c>
      <c r="E184" s="468">
        <v>6</v>
      </c>
      <c r="F184" s="468">
        <v>6</v>
      </c>
      <c r="G184" s="468">
        <v>12</v>
      </c>
      <c r="H184" s="468" t="s">
        <v>1335</v>
      </c>
      <c r="I184" s="468">
        <v>0</v>
      </c>
      <c r="J184" s="469">
        <v>36</v>
      </c>
      <c r="K184" s="469">
        <v>12</v>
      </c>
      <c r="L184" s="469">
        <v>6</v>
      </c>
      <c r="M184" s="469">
        <v>6</v>
      </c>
      <c r="N184" s="682">
        <v>500000</v>
      </c>
      <c r="O184" s="682">
        <v>500000</v>
      </c>
      <c r="P184" s="682">
        <v>300000</v>
      </c>
      <c r="Q184" s="682">
        <v>300000</v>
      </c>
      <c r="R184" s="682"/>
      <c r="S184" s="682"/>
      <c r="T184" s="682"/>
      <c r="U184" s="682"/>
      <c r="V184" s="682"/>
      <c r="W184" s="682"/>
      <c r="X184" s="682"/>
      <c r="Y184" s="682"/>
      <c r="Z184" s="682"/>
      <c r="AA184" s="682"/>
      <c r="AB184" s="682"/>
      <c r="AC184" s="682"/>
      <c r="AD184" s="682">
        <f>+N184+P184</f>
        <v>800000</v>
      </c>
      <c r="AE184" s="682">
        <f>+O184+Q184</f>
        <v>800000</v>
      </c>
      <c r="AF184" s="468" t="s">
        <v>833</v>
      </c>
      <c r="AG184" s="473"/>
      <c r="AH184" s="774" t="s">
        <v>1494</v>
      </c>
      <c r="AI184" s="451" t="s">
        <v>835</v>
      </c>
    </row>
    <row r="185" spans="1:35" ht="57.75" customHeight="1">
      <c r="A185" s="1248"/>
      <c r="B185" s="1262"/>
      <c r="C185" s="695" t="s">
        <v>1594</v>
      </c>
      <c r="D185" s="468" t="s">
        <v>1346</v>
      </c>
      <c r="E185" s="468">
        <v>1</v>
      </c>
      <c r="F185" s="468">
        <v>0</v>
      </c>
      <c r="G185" s="468">
        <v>1</v>
      </c>
      <c r="H185" s="468" t="s">
        <v>148</v>
      </c>
      <c r="I185" s="468">
        <v>0</v>
      </c>
      <c r="J185" s="469">
        <v>4</v>
      </c>
      <c r="K185" s="469">
        <v>1</v>
      </c>
      <c r="L185" s="469">
        <v>1</v>
      </c>
      <c r="M185" s="469">
        <v>0</v>
      </c>
      <c r="N185" s="682"/>
      <c r="O185" s="682"/>
      <c r="P185" s="682">
        <v>100000</v>
      </c>
      <c r="Q185" s="682">
        <v>100000</v>
      </c>
      <c r="R185" s="682"/>
      <c r="S185" s="682"/>
      <c r="T185" s="682"/>
      <c r="U185" s="682"/>
      <c r="V185" s="682"/>
      <c r="W185" s="682"/>
      <c r="X185" s="682"/>
      <c r="Y185" s="682"/>
      <c r="Z185" s="682"/>
      <c r="AA185" s="682"/>
      <c r="AB185" s="682"/>
      <c r="AC185" s="682"/>
      <c r="AD185" s="682">
        <v>100000</v>
      </c>
      <c r="AE185" s="682">
        <v>100000</v>
      </c>
      <c r="AF185" s="468" t="s">
        <v>1595</v>
      </c>
      <c r="AG185" s="473"/>
      <c r="AH185" s="774" t="s">
        <v>1494</v>
      </c>
      <c r="AI185" s="451" t="s">
        <v>835</v>
      </c>
    </row>
    <row r="186" spans="1:35" ht="140.25">
      <c r="A186" s="1258"/>
      <c r="B186" s="1263"/>
      <c r="C186" s="695" t="s">
        <v>1596</v>
      </c>
      <c r="D186" s="468" t="s">
        <v>1597</v>
      </c>
      <c r="E186" s="468">
        <v>1</v>
      </c>
      <c r="F186" s="468">
        <v>1</v>
      </c>
      <c r="G186" s="468">
        <v>2</v>
      </c>
      <c r="H186" s="468" t="s">
        <v>1598</v>
      </c>
      <c r="I186" s="468">
        <v>0</v>
      </c>
      <c r="J186" s="469">
        <v>4</v>
      </c>
      <c r="K186" s="469">
        <v>2</v>
      </c>
      <c r="L186" s="469">
        <v>1</v>
      </c>
      <c r="M186" s="469">
        <v>1</v>
      </c>
      <c r="N186" s="682">
        <v>500000</v>
      </c>
      <c r="O186" s="682">
        <v>400000</v>
      </c>
      <c r="P186" s="682">
        <v>350000</v>
      </c>
      <c r="Q186" s="682">
        <v>350000</v>
      </c>
      <c r="R186" s="473"/>
      <c r="S186" s="473"/>
      <c r="T186" s="473"/>
      <c r="U186" s="473"/>
      <c r="V186" s="473"/>
      <c r="W186" s="473"/>
      <c r="X186" s="473"/>
      <c r="Y186" s="473"/>
      <c r="Z186" s="473"/>
      <c r="AA186" s="473"/>
      <c r="AB186" s="473"/>
      <c r="AC186" s="473"/>
      <c r="AD186" s="682">
        <f>+N186+P186</f>
        <v>850000</v>
      </c>
      <c r="AE186" s="682">
        <f>+O186+Q186</f>
        <v>750000</v>
      </c>
      <c r="AF186" s="468" t="s">
        <v>833</v>
      </c>
      <c r="AG186" s="473"/>
      <c r="AH186" s="774" t="s">
        <v>1494</v>
      </c>
      <c r="AI186" s="451" t="s">
        <v>835</v>
      </c>
    </row>
    <row r="187" spans="1:35" ht="198">
      <c r="A187" s="1247" t="s">
        <v>1599</v>
      </c>
      <c r="B187" s="1261">
        <v>825126099</v>
      </c>
      <c r="C187" s="695" t="s">
        <v>1600</v>
      </c>
      <c r="D187" s="468" t="s">
        <v>1351</v>
      </c>
      <c r="E187" s="468">
        <v>14</v>
      </c>
      <c r="F187" s="468">
        <v>21</v>
      </c>
      <c r="G187" s="468">
        <v>37</v>
      </c>
      <c r="H187" s="468" t="s">
        <v>1601</v>
      </c>
      <c r="I187" s="468">
        <v>0</v>
      </c>
      <c r="J187" s="469">
        <v>50</v>
      </c>
      <c r="K187" s="469">
        <v>37</v>
      </c>
      <c r="L187" s="469">
        <v>14</v>
      </c>
      <c r="M187" s="469">
        <v>21</v>
      </c>
      <c r="N187" s="682"/>
      <c r="O187" s="682"/>
      <c r="P187" s="682">
        <v>3130000</v>
      </c>
      <c r="Q187" s="682">
        <v>2910000</v>
      </c>
      <c r="R187" s="682"/>
      <c r="S187" s="682"/>
      <c r="T187" s="682"/>
      <c r="U187" s="473"/>
      <c r="V187" s="473"/>
      <c r="W187" s="473"/>
      <c r="X187" s="473"/>
      <c r="Y187" s="473"/>
      <c r="Z187" s="473"/>
      <c r="AA187" s="473"/>
      <c r="AB187" s="473"/>
      <c r="AC187" s="473"/>
      <c r="AD187" s="682">
        <v>3130000</v>
      </c>
      <c r="AE187" s="682">
        <v>2910000</v>
      </c>
      <c r="AF187" s="468" t="s">
        <v>1602</v>
      </c>
      <c r="AG187" s="473"/>
      <c r="AH187" s="774" t="s">
        <v>1494</v>
      </c>
      <c r="AI187" s="451" t="s">
        <v>835</v>
      </c>
    </row>
    <row r="188" spans="1:35" ht="88.5">
      <c r="A188" s="1248"/>
      <c r="B188" s="1262"/>
      <c r="C188" s="695" t="s">
        <v>1603</v>
      </c>
      <c r="D188" s="468" t="s">
        <v>1604</v>
      </c>
      <c r="E188" s="468">
        <v>1</v>
      </c>
      <c r="F188" s="468">
        <v>0</v>
      </c>
      <c r="G188" s="468">
        <v>1</v>
      </c>
      <c r="H188" s="468" t="s">
        <v>1605</v>
      </c>
      <c r="I188" s="468">
        <v>0</v>
      </c>
      <c r="J188" s="469">
        <v>5</v>
      </c>
      <c r="K188" s="469">
        <v>1</v>
      </c>
      <c r="L188" s="469">
        <v>1</v>
      </c>
      <c r="M188" s="469">
        <v>0</v>
      </c>
      <c r="N188" s="682"/>
      <c r="O188" s="682"/>
      <c r="P188" s="682">
        <v>100000</v>
      </c>
      <c r="Q188" s="682">
        <v>100000</v>
      </c>
      <c r="R188" s="682"/>
      <c r="S188" s="682"/>
      <c r="T188" s="682"/>
      <c r="U188" s="473"/>
      <c r="V188" s="473"/>
      <c r="W188" s="473"/>
      <c r="X188" s="473"/>
      <c r="Y188" s="473"/>
      <c r="Z188" s="473"/>
      <c r="AA188" s="473"/>
      <c r="AB188" s="473"/>
      <c r="AC188" s="473"/>
      <c r="AD188" s="682">
        <v>100000</v>
      </c>
      <c r="AE188" s="682">
        <v>100000</v>
      </c>
      <c r="AF188" s="468" t="s">
        <v>1606</v>
      </c>
      <c r="AG188" s="473"/>
      <c r="AH188" s="774" t="s">
        <v>1494</v>
      </c>
      <c r="AI188" s="451" t="s">
        <v>835</v>
      </c>
    </row>
    <row r="189" spans="1:35" ht="123.75">
      <c r="A189" s="1248"/>
      <c r="B189" s="1262"/>
      <c r="C189" s="695" t="s">
        <v>1607</v>
      </c>
      <c r="D189" s="468" t="s">
        <v>1346</v>
      </c>
      <c r="E189" s="468">
        <v>0</v>
      </c>
      <c r="F189" s="468">
        <v>14</v>
      </c>
      <c r="G189" s="468">
        <v>16</v>
      </c>
      <c r="H189" s="468" t="s">
        <v>148</v>
      </c>
      <c r="I189" s="468">
        <v>0</v>
      </c>
      <c r="J189" s="469">
        <v>25</v>
      </c>
      <c r="K189" s="469">
        <v>16</v>
      </c>
      <c r="L189" s="469">
        <v>0</v>
      </c>
      <c r="M189" s="469">
        <v>14</v>
      </c>
      <c r="N189" s="682">
        <v>1920000</v>
      </c>
      <c r="O189" s="682">
        <v>1680000</v>
      </c>
      <c r="P189" s="473"/>
      <c r="Q189" s="473"/>
      <c r="R189" s="473"/>
      <c r="S189" s="473"/>
      <c r="T189" s="473"/>
      <c r="U189" s="473"/>
      <c r="V189" s="473"/>
      <c r="W189" s="473"/>
      <c r="X189" s="473"/>
      <c r="Y189" s="473"/>
      <c r="Z189" s="473"/>
      <c r="AA189" s="473"/>
      <c r="AB189" s="473"/>
      <c r="AC189" s="473"/>
      <c r="AD189" s="682">
        <v>1920000</v>
      </c>
      <c r="AE189" s="682">
        <v>1680000</v>
      </c>
      <c r="AF189" s="468" t="s">
        <v>1608</v>
      </c>
      <c r="AG189" s="473"/>
      <c r="AH189" s="774" t="s">
        <v>1494</v>
      </c>
      <c r="AI189" s="451" t="s">
        <v>835</v>
      </c>
    </row>
    <row r="190" spans="1:35" ht="117">
      <c r="A190" s="1248"/>
      <c r="B190" s="1262"/>
      <c r="C190" s="695" t="s">
        <v>1609</v>
      </c>
      <c r="D190" s="468" t="s">
        <v>865</v>
      </c>
      <c r="E190" s="468">
        <v>2</v>
      </c>
      <c r="F190" s="468">
        <v>12</v>
      </c>
      <c r="G190" s="468">
        <v>14</v>
      </c>
      <c r="H190" s="468" t="s">
        <v>564</v>
      </c>
      <c r="I190" s="468">
        <v>0</v>
      </c>
      <c r="J190" s="469">
        <v>25</v>
      </c>
      <c r="K190" s="469">
        <v>14</v>
      </c>
      <c r="L190" s="469">
        <v>2</v>
      </c>
      <c r="M190" s="469">
        <v>12</v>
      </c>
      <c r="N190" s="682">
        <v>320000</v>
      </c>
      <c r="O190" s="682">
        <v>320000</v>
      </c>
      <c r="P190" s="682">
        <v>1420000</v>
      </c>
      <c r="Q190" s="682">
        <v>1420000</v>
      </c>
      <c r="R190" s="682"/>
      <c r="S190" s="682"/>
      <c r="T190" s="682"/>
      <c r="U190" s="682"/>
      <c r="V190" s="682"/>
      <c r="W190" s="682"/>
      <c r="X190" s="682"/>
      <c r="Y190" s="682"/>
      <c r="Z190" s="682"/>
      <c r="AA190" s="682"/>
      <c r="AB190" s="473"/>
      <c r="AC190" s="473"/>
      <c r="AD190" s="682">
        <f aca="true" t="shared" si="0" ref="AD190:AE192">+N190+P190</f>
        <v>1740000</v>
      </c>
      <c r="AE190" s="682">
        <f t="shared" si="0"/>
        <v>1740000</v>
      </c>
      <c r="AF190" s="468" t="s">
        <v>1610</v>
      </c>
      <c r="AG190" s="473"/>
      <c r="AH190" s="774" t="s">
        <v>1494</v>
      </c>
      <c r="AI190" s="451" t="s">
        <v>835</v>
      </c>
    </row>
    <row r="191" spans="1:35" ht="97.5" customHeight="1">
      <c r="A191" s="1248"/>
      <c r="B191" s="1262"/>
      <c r="C191" s="771" t="s">
        <v>1611</v>
      </c>
      <c r="D191" s="468" t="s">
        <v>1612</v>
      </c>
      <c r="E191" s="468">
        <v>2</v>
      </c>
      <c r="F191" s="468">
        <v>2</v>
      </c>
      <c r="G191" s="468">
        <v>4</v>
      </c>
      <c r="H191" s="468" t="s">
        <v>1613</v>
      </c>
      <c r="I191" s="468">
        <v>0</v>
      </c>
      <c r="J191" s="469">
        <v>15</v>
      </c>
      <c r="K191" s="469">
        <v>4</v>
      </c>
      <c r="L191" s="469">
        <v>2</v>
      </c>
      <c r="M191" s="469">
        <v>2</v>
      </c>
      <c r="N191" s="682">
        <v>2500000</v>
      </c>
      <c r="O191" s="682">
        <v>2500000</v>
      </c>
      <c r="P191" s="682">
        <v>2290000</v>
      </c>
      <c r="Q191" s="682">
        <v>2290000</v>
      </c>
      <c r="R191" s="682"/>
      <c r="S191" s="682"/>
      <c r="T191" s="682"/>
      <c r="U191" s="473"/>
      <c r="V191" s="473"/>
      <c r="W191" s="473"/>
      <c r="X191" s="473"/>
      <c r="Y191" s="473"/>
      <c r="Z191" s="473"/>
      <c r="AA191" s="473"/>
      <c r="AB191" s="473"/>
      <c r="AC191" s="473"/>
      <c r="AD191" s="682">
        <f t="shared" si="0"/>
        <v>4790000</v>
      </c>
      <c r="AE191" s="682">
        <f t="shared" si="0"/>
        <v>4790000</v>
      </c>
      <c r="AF191" s="468" t="s">
        <v>1614</v>
      </c>
      <c r="AG191" s="473"/>
      <c r="AH191" s="774" t="s">
        <v>1494</v>
      </c>
      <c r="AI191" s="451" t="s">
        <v>835</v>
      </c>
    </row>
    <row r="192" spans="1:35" ht="173.25">
      <c r="A192" s="1248"/>
      <c r="B192" s="1262"/>
      <c r="C192" s="695" t="s">
        <v>1615</v>
      </c>
      <c r="D192" s="468" t="s">
        <v>1351</v>
      </c>
      <c r="E192" s="468">
        <v>7</v>
      </c>
      <c r="F192" s="468">
        <v>7</v>
      </c>
      <c r="G192" s="468">
        <v>14</v>
      </c>
      <c r="H192" s="468" t="s">
        <v>1601</v>
      </c>
      <c r="I192" s="468">
        <v>0</v>
      </c>
      <c r="J192" s="469">
        <v>21</v>
      </c>
      <c r="K192" s="469">
        <v>14</v>
      </c>
      <c r="L192" s="469">
        <v>7</v>
      </c>
      <c r="M192" s="469">
        <v>7</v>
      </c>
      <c r="N192" s="682">
        <v>840000</v>
      </c>
      <c r="O192" s="682">
        <v>840000</v>
      </c>
      <c r="P192" s="682">
        <v>700000</v>
      </c>
      <c r="Q192" s="682">
        <v>700000</v>
      </c>
      <c r="R192" s="682"/>
      <c r="S192" s="682"/>
      <c r="T192" s="682"/>
      <c r="U192" s="682"/>
      <c r="V192" s="682"/>
      <c r="W192" s="473"/>
      <c r="X192" s="473"/>
      <c r="Y192" s="473"/>
      <c r="Z192" s="473"/>
      <c r="AA192" s="473"/>
      <c r="AB192" s="473"/>
      <c r="AC192" s="473"/>
      <c r="AD192" s="682">
        <f t="shared" si="0"/>
        <v>1540000</v>
      </c>
      <c r="AE192" s="682">
        <f t="shared" si="0"/>
        <v>1540000</v>
      </c>
      <c r="AF192" s="468" t="s">
        <v>1616</v>
      </c>
      <c r="AG192" s="473"/>
      <c r="AH192" s="774" t="s">
        <v>1494</v>
      </c>
      <c r="AI192" s="451" t="s">
        <v>835</v>
      </c>
    </row>
    <row r="193" spans="1:35" ht="127.5" customHeight="1">
      <c r="A193" s="1248"/>
      <c r="B193" s="1262"/>
      <c r="C193" s="695" t="s">
        <v>1617</v>
      </c>
      <c r="D193" s="468" t="s">
        <v>1346</v>
      </c>
      <c r="E193" s="468">
        <v>0</v>
      </c>
      <c r="F193" s="468">
        <v>3</v>
      </c>
      <c r="G193" s="468">
        <v>5</v>
      </c>
      <c r="H193" s="468" t="s">
        <v>148</v>
      </c>
      <c r="I193" s="468">
        <v>0</v>
      </c>
      <c r="J193" s="469">
        <v>10</v>
      </c>
      <c r="K193" s="469">
        <v>5</v>
      </c>
      <c r="L193" s="469">
        <v>0</v>
      </c>
      <c r="M193" s="469">
        <v>2</v>
      </c>
      <c r="N193" s="682">
        <v>840000</v>
      </c>
      <c r="O193" s="682">
        <v>336000</v>
      </c>
      <c r="P193" s="473"/>
      <c r="Q193" s="473"/>
      <c r="R193" s="473"/>
      <c r="S193" s="473"/>
      <c r="T193" s="473"/>
      <c r="U193" s="473"/>
      <c r="V193" s="473"/>
      <c r="W193" s="473"/>
      <c r="X193" s="473"/>
      <c r="Y193" s="473"/>
      <c r="Z193" s="473"/>
      <c r="AA193" s="473"/>
      <c r="AB193" s="473"/>
      <c r="AC193" s="473"/>
      <c r="AD193" s="682">
        <v>840000</v>
      </c>
      <c r="AE193" s="682">
        <v>336000</v>
      </c>
      <c r="AF193" s="468" t="s">
        <v>1618</v>
      </c>
      <c r="AG193" s="473"/>
      <c r="AH193" s="774" t="s">
        <v>1494</v>
      </c>
      <c r="AI193" s="451" t="s">
        <v>835</v>
      </c>
    </row>
    <row r="194" spans="1:35" ht="121.5" customHeight="1">
      <c r="A194" s="1248"/>
      <c r="B194" s="1262"/>
      <c r="C194" s="695" t="s">
        <v>1619</v>
      </c>
      <c r="D194" s="468" t="s">
        <v>850</v>
      </c>
      <c r="E194" s="468">
        <v>2</v>
      </c>
      <c r="F194" s="468">
        <v>4</v>
      </c>
      <c r="G194" s="468">
        <v>6</v>
      </c>
      <c r="H194" s="468" t="s">
        <v>851</v>
      </c>
      <c r="I194" s="468">
        <v>0</v>
      </c>
      <c r="J194" s="469">
        <v>10</v>
      </c>
      <c r="K194" s="469">
        <v>6</v>
      </c>
      <c r="L194" s="469">
        <v>2</v>
      </c>
      <c r="M194" s="469">
        <v>4</v>
      </c>
      <c r="N194" s="682">
        <v>480000</v>
      </c>
      <c r="O194" s="682">
        <v>480000</v>
      </c>
      <c r="P194" s="682">
        <v>200000</v>
      </c>
      <c r="Q194" s="682">
        <v>200000</v>
      </c>
      <c r="R194" s="682"/>
      <c r="S194" s="682"/>
      <c r="T194" s="473"/>
      <c r="U194" s="473"/>
      <c r="V194" s="473"/>
      <c r="W194" s="473"/>
      <c r="X194" s="473"/>
      <c r="Y194" s="473"/>
      <c r="Z194" s="473"/>
      <c r="AA194" s="473"/>
      <c r="AB194" s="473"/>
      <c r="AC194" s="473"/>
      <c r="AD194" s="682">
        <f>+N194+P194</f>
        <v>680000</v>
      </c>
      <c r="AE194" s="682">
        <f>+O194+Q194</f>
        <v>680000</v>
      </c>
      <c r="AF194" s="468" t="s">
        <v>1620</v>
      </c>
      <c r="AG194" s="473"/>
      <c r="AH194" s="774" t="s">
        <v>1494</v>
      </c>
      <c r="AI194" s="451" t="s">
        <v>835</v>
      </c>
    </row>
    <row r="195" spans="1:35" ht="132">
      <c r="A195" s="1258"/>
      <c r="B195" s="1263"/>
      <c r="C195" s="695" t="s">
        <v>1621</v>
      </c>
      <c r="D195" s="468" t="s">
        <v>1360</v>
      </c>
      <c r="E195" s="468">
        <v>5</v>
      </c>
      <c r="F195" s="468">
        <v>6</v>
      </c>
      <c r="G195" s="468">
        <v>11</v>
      </c>
      <c r="H195" s="468" t="s">
        <v>1335</v>
      </c>
      <c r="I195" s="468">
        <v>0</v>
      </c>
      <c r="J195" s="469">
        <v>36</v>
      </c>
      <c r="K195" s="469">
        <v>11</v>
      </c>
      <c r="L195" s="469">
        <v>5</v>
      </c>
      <c r="M195" s="469">
        <v>6</v>
      </c>
      <c r="N195" s="682">
        <v>500000</v>
      </c>
      <c r="O195" s="682">
        <v>500000</v>
      </c>
      <c r="P195" s="682">
        <v>300000</v>
      </c>
      <c r="Q195" s="682">
        <v>300000</v>
      </c>
      <c r="R195" s="682"/>
      <c r="S195" s="682"/>
      <c r="T195" s="682"/>
      <c r="U195" s="682"/>
      <c r="V195" s="682"/>
      <c r="W195" s="682"/>
      <c r="X195" s="682"/>
      <c r="Y195" s="682"/>
      <c r="Z195" s="682"/>
      <c r="AA195" s="682"/>
      <c r="AB195" s="682"/>
      <c r="AC195" s="682"/>
      <c r="AD195" s="682">
        <f>+N195+P195</f>
        <v>800000</v>
      </c>
      <c r="AE195" s="682">
        <f>+O195+Q195</f>
        <v>800000</v>
      </c>
      <c r="AF195" s="468" t="s">
        <v>1622</v>
      </c>
      <c r="AG195" s="473"/>
      <c r="AH195" s="774" t="s">
        <v>1494</v>
      </c>
      <c r="AI195" s="451" t="s">
        <v>835</v>
      </c>
    </row>
    <row r="196" spans="1:35" ht="51.75" customHeight="1">
      <c r="A196" s="763" t="s">
        <v>1623</v>
      </c>
      <c r="B196" s="473">
        <v>825126099</v>
      </c>
      <c r="C196" s="401" t="s">
        <v>1624</v>
      </c>
      <c r="D196" s="468" t="s">
        <v>838</v>
      </c>
      <c r="E196" s="468">
        <v>0</v>
      </c>
      <c r="F196" s="468">
        <v>0</v>
      </c>
      <c r="G196" s="468">
        <v>0</v>
      </c>
      <c r="H196" s="468" t="s">
        <v>613</v>
      </c>
      <c r="I196" s="468">
        <v>0</v>
      </c>
      <c r="J196" s="803">
        <v>0.07</v>
      </c>
      <c r="K196" s="803">
        <v>0.07</v>
      </c>
      <c r="L196" s="803">
        <v>0.13</v>
      </c>
      <c r="M196" s="803">
        <v>0.13</v>
      </c>
      <c r="N196" s="682">
        <v>0</v>
      </c>
      <c r="O196" s="682">
        <v>0</v>
      </c>
      <c r="P196" s="682"/>
      <c r="Q196" s="682"/>
      <c r="R196" s="682"/>
      <c r="S196" s="682"/>
      <c r="T196" s="682"/>
      <c r="U196" s="682"/>
      <c r="V196" s="682"/>
      <c r="W196" s="682"/>
      <c r="X196" s="682"/>
      <c r="Y196" s="682"/>
      <c r="Z196" s="682"/>
      <c r="AA196" s="682"/>
      <c r="AB196" s="682"/>
      <c r="AC196" s="682"/>
      <c r="AD196" s="682">
        <v>0</v>
      </c>
      <c r="AE196" s="682">
        <v>0</v>
      </c>
      <c r="AF196" s="468">
        <v>0</v>
      </c>
      <c r="AG196" s="473"/>
      <c r="AH196" s="774" t="s">
        <v>1494</v>
      </c>
      <c r="AI196" s="451" t="s">
        <v>835</v>
      </c>
    </row>
    <row r="197" spans="1:35" ht="117">
      <c r="A197" s="763" t="s">
        <v>1625</v>
      </c>
      <c r="B197" s="473">
        <v>825126099</v>
      </c>
      <c r="C197" s="401" t="s">
        <v>1626</v>
      </c>
      <c r="D197" s="468" t="s">
        <v>1627</v>
      </c>
      <c r="E197" s="468">
        <v>2</v>
      </c>
      <c r="F197" s="468">
        <v>0</v>
      </c>
      <c r="G197" s="468">
        <v>2</v>
      </c>
      <c r="H197" s="468" t="s">
        <v>1544</v>
      </c>
      <c r="I197" s="468">
        <v>0</v>
      </c>
      <c r="J197" s="804">
        <v>5</v>
      </c>
      <c r="K197" s="804">
        <v>2</v>
      </c>
      <c r="L197" s="804">
        <v>2</v>
      </c>
      <c r="M197" s="804">
        <v>0</v>
      </c>
      <c r="N197" s="682"/>
      <c r="O197" s="682"/>
      <c r="P197" s="682">
        <v>200000</v>
      </c>
      <c r="Q197" s="682">
        <v>200000</v>
      </c>
      <c r="R197" s="682"/>
      <c r="S197" s="682"/>
      <c r="T197" s="682"/>
      <c r="U197" s="682"/>
      <c r="V197" s="682"/>
      <c r="W197" s="682"/>
      <c r="X197" s="682"/>
      <c r="Y197" s="682"/>
      <c r="Z197" s="682"/>
      <c r="AA197" s="682"/>
      <c r="AB197" s="682"/>
      <c r="AC197" s="682"/>
      <c r="AD197" s="682">
        <v>200000</v>
      </c>
      <c r="AE197" s="682">
        <v>200000</v>
      </c>
      <c r="AF197" s="468" t="s">
        <v>1628</v>
      </c>
      <c r="AG197" s="473"/>
      <c r="AH197" s="774" t="s">
        <v>1494</v>
      </c>
      <c r="AI197" s="451" t="s">
        <v>835</v>
      </c>
    </row>
    <row r="198" spans="1:35" ht="148.5" customHeight="1">
      <c r="A198" s="763" t="s">
        <v>1629</v>
      </c>
      <c r="B198" s="473">
        <v>825126099</v>
      </c>
      <c r="C198" s="695" t="s">
        <v>1630</v>
      </c>
      <c r="D198" s="468" t="s">
        <v>1346</v>
      </c>
      <c r="E198" s="468">
        <v>1</v>
      </c>
      <c r="F198" s="468">
        <v>6</v>
      </c>
      <c r="G198" s="468">
        <v>9</v>
      </c>
      <c r="H198" s="468" t="s">
        <v>148</v>
      </c>
      <c r="I198" s="468">
        <v>0</v>
      </c>
      <c r="J198" s="469">
        <v>20</v>
      </c>
      <c r="K198" s="469">
        <v>9</v>
      </c>
      <c r="L198" s="469">
        <v>1</v>
      </c>
      <c r="M198" s="469">
        <v>6</v>
      </c>
      <c r="N198" s="682">
        <v>800000</v>
      </c>
      <c r="O198" s="682">
        <v>600000</v>
      </c>
      <c r="P198" s="682">
        <v>100000</v>
      </c>
      <c r="Q198" s="682">
        <v>100000</v>
      </c>
      <c r="R198" s="682"/>
      <c r="S198" s="682"/>
      <c r="T198" s="682"/>
      <c r="U198" s="682"/>
      <c r="V198" s="682"/>
      <c r="W198" s="682"/>
      <c r="X198" s="682"/>
      <c r="Y198" s="682"/>
      <c r="Z198" s="682"/>
      <c r="AA198" s="682"/>
      <c r="AB198" s="682"/>
      <c r="AC198" s="682"/>
      <c r="AD198" s="682">
        <f>+N198+P198</f>
        <v>900000</v>
      </c>
      <c r="AE198" s="682">
        <f>+O198+Q198</f>
        <v>700000</v>
      </c>
      <c r="AF198" s="468" t="s">
        <v>1631</v>
      </c>
      <c r="AG198" s="473"/>
      <c r="AH198" s="774" t="s">
        <v>1494</v>
      </c>
      <c r="AI198" s="451" t="s">
        <v>835</v>
      </c>
    </row>
    <row r="199" spans="1:35" ht="189.75">
      <c r="A199" s="1231" t="s">
        <v>1632</v>
      </c>
      <c r="B199" s="1264">
        <v>825126099</v>
      </c>
      <c r="C199" s="695" t="s">
        <v>1633</v>
      </c>
      <c r="D199" s="468" t="s">
        <v>1360</v>
      </c>
      <c r="E199" s="468">
        <v>25</v>
      </c>
      <c r="F199" s="468">
        <v>106</v>
      </c>
      <c r="G199" s="468">
        <v>145</v>
      </c>
      <c r="H199" s="468" t="s">
        <v>1335</v>
      </c>
      <c r="I199" s="468">
        <v>0</v>
      </c>
      <c r="J199" s="469">
        <v>300</v>
      </c>
      <c r="K199" s="469">
        <v>145</v>
      </c>
      <c r="L199" s="469">
        <v>25</v>
      </c>
      <c r="M199" s="469">
        <v>120</v>
      </c>
      <c r="N199" s="682">
        <v>4200000</v>
      </c>
      <c r="O199" s="682">
        <v>3710000</v>
      </c>
      <c r="P199" s="682">
        <v>800000</v>
      </c>
      <c r="Q199" s="682">
        <v>800000</v>
      </c>
      <c r="R199" s="682"/>
      <c r="S199" s="682"/>
      <c r="T199" s="682"/>
      <c r="U199" s="682"/>
      <c r="V199" s="682"/>
      <c r="W199" s="682"/>
      <c r="X199" s="682"/>
      <c r="Y199" s="682"/>
      <c r="Z199" s="682"/>
      <c r="AA199" s="682"/>
      <c r="AB199" s="682"/>
      <c r="AC199" s="682"/>
      <c r="AD199" s="682">
        <f>+N199+P199</f>
        <v>5000000</v>
      </c>
      <c r="AE199" s="682">
        <f>+O199+Q199</f>
        <v>4510000</v>
      </c>
      <c r="AF199" s="468" t="s">
        <v>1634</v>
      </c>
      <c r="AG199" s="473"/>
      <c r="AH199" s="774" t="s">
        <v>1494</v>
      </c>
      <c r="AI199" s="451" t="s">
        <v>835</v>
      </c>
    </row>
    <row r="200" spans="1:35" ht="88.5">
      <c r="A200" s="1231"/>
      <c r="B200" s="1264"/>
      <c r="C200" s="695" t="s">
        <v>1635</v>
      </c>
      <c r="D200" s="468" t="s">
        <v>1346</v>
      </c>
      <c r="E200" s="468">
        <v>1</v>
      </c>
      <c r="F200" s="468">
        <v>2</v>
      </c>
      <c r="G200" s="468">
        <v>3</v>
      </c>
      <c r="H200" s="468" t="s">
        <v>148</v>
      </c>
      <c r="I200" s="468">
        <v>0</v>
      </c>
      <c r="J200" s="469">
        <v>9</v>
      </c>
      <c r="K200" s="469">
        <v>3</v>
      </c>
      <c r="L200" s="469">
        <v>1</v>
      </c>
      <c r="M200" s="469">
        <v>2</v>
      </c>
      <c r="N200" s="682">
        <v>500000</v>
      </c>
      <c r="O200" s="682">
        <v>500000</v>
      </c>
      <c r="P200" s="682">
        <v>125000</v>
      </c>
      <c r="Q200" s="682">
        <v>125000</v>
      </c>
      <c r="R200" s="682"/>
      <c r="S200" s="682"/>
      <c r="T200" s="682"/>
      <c r="U200" s="682"/>
      <c r="V200" s="682"/>
      <c r="W200" s="682"/>
      <c r="X200" s="682"/>
      <c r="Y200" s="682"/>
      <c r="Z200" s="682"/>
      <c r="AA200" s="682"/>
      <c r="AB200" s="682"/>
      <c r="AC200" s="682"/>
      <c r="AD200" s="682">
        <v>625000</v>
      </c>
      <c r="AE200" s="682">
        <v>625000</v>
      </c>
      <c r="AF200" s="468" t="s">
        <v>1636</v>
      </c>
      <c r="AG200" s="473"/>
      <c r="AH200" s="774" t="s">
        <v>1494</v>
      </c>
      <c r="AI200" s="451" t="s">
        <v>835</v>
      </c>
    </row>
    <row r="201" spans="1:35" ht="57">
      <c r="A201" s="1231"/>
      <c r="B201" s="1264"/>
      <c r="C201" s="695" t="s">
        <v>1637</v>
      </c>
      <c r="D201" s="468" t="s">
        <v>1638</v>
      </c>
      <c r="E201" s="468">
        <v>1</v>
      </c>
      <c r="F201" s="468">
        <v>0</v>
      </c>
      <c r="G201" s="468">
        <v>1</v>
      </c>
      <c r="H201" s="468" t="s">
        <v>1639</v>
      </c>
      <c r="I201" s="468">
        <v>0</v>
      </c>
      <c r="J201" s="469">
        <v>4</v>
      </c>
      <c r="K201" s="469">
        <v>1</v>
      </c>
      <c r="L201" s="469">
        <v>1</v>
      </c>
      <c r="M201" s="469">
        <v>0</v>
      </c>
      <c r="N201" s="682"/>
      <c r="O201" s="682"/>
      <c r="P201" s="682">
        <v>2000000</v>
      </c>
      <c r="Q201" s="682">
        <v>2000000</v>
      </c>
      <c r="R201" s="682"/>
      <c r="S201" s="682"/>
      <c r="T201" s="682"/>
      <c r="U201" s="682"/>
      <c r="V201" s="682"/>
      <c r="W201" s="682"/>
      <c r="X201" s="682"/>
      <c r="Y201" s="682"/>
      <c r="Z201" s="682"/>
      <c r="AA201" s="682"/>
      <c r="AB201" s="682"/>
      <c r="AC201" s="682"/>
      <c r="AD201" s="682">
        <v>2000000</v>
      </c>
      <c r="AE201" s="682">
        <v>2000000</v>
      </c>
      <c r="AF201" s="468" t="s">
        <v>1640</v>
      </c>
      <c r="AG201" s="473"/>
      <c r="AH201" s="774" t="s">
        <v>1494</v>
      </c>
      <c r="AI201" s="451" t="s">
        <v>835</v>
      </c>
    </row>
    <row r="202" spans="1:35" ht="117">
      <c r="A202" s="1231"/>
      <c r="B202" s="1264"/>
      <c r="C202" s="695" t="s">
        <v>1641</v>
      </c>
      <c r="D202" s="468" t="s">
        <v>870</v>
      </c>
      <c r="E202" s="468">
        <v>5</v>
      </c>
      <c r="F202" s="468">
        <v>5</v>
      </c>
      <c r="G202" s="468">
        <v>10</v>
      </c>
      <c r="H202" s="468" t="s">
        <v>570</v>
      </c>
      <c r="I202" s="468">
        <v>0</v>
      </c>
      <c r="J202" s="469">
        <v>20</v>
      </c>
      <c r="K202" s="469">
        <v>10</v>
      </c>
      <c r="L202" s="469">
        <v>5</v>
      </c>
      <c r="M202" s="469">
        <v>5</v>
      </c>
      <c r="N202" s="682">
        <v>600000</v>
      </c>
      <c r="O202" s="682">
        <v>600000</v>
      </c>
      <c r="P202" s="682">
        <v>500000</v>
      </c>
      <c r="Q202" s="682">
        <v>500000</v>
      </c>
      <c r="R202" s="682"/>
      <c r="S202" s="682"/>
      <c r="T202" s="682"/>
      <c r="U202" s="682"/>
      <c r="V202" s="682"/>
      <c r="W202" s="682"/>
      <c r="X202" s="682"/>
      <c r="Y202" s="682"/>
      <c r="Z202" s="682"/>
      <c r="AA202" s="682"/>
      <c r="AB202" s="682"/>
      <c r="AC202" s="682"/>
      <c r="AD202" s="682">
        <v>1100000</v>
      </c>
      <c r="AE202" s="682">
        <v>1100000</v>
      </c>
      <c r="AF202" s="468" t="s">
        <v>1642</v>
      </c>
      <c r="AG202" s="473"/>
      <c r="AH202" s="774" t="s">
        <v>1494</v>
      </c>
      <c r="AI202" s="451" t="s">
        <v>835</v>
      </c>
    </row>
    <row r="203" spans="1:35" ht="57.75" customHeight="1">
      <c r="A203" s="1231"/>
      <c r="B203" s="1264"/>
      <c r="C203" s="695" t="s">
        <v>1643</v>
      </c>
      <c r="D203" s="468" t="s">
        <v>865</v>
      </c>
      <c r="E203" s="468">
        <v>5</v>
      </c>
      <c r="F203" s="468">
        <v>20</v>
      </c>
      <c r="G203" s="468">
        <v>25</v>
      </c>
      <c r="H203" s="468" t="s">
        <v>564</v>
      </c>
      <c r="I203" s="468">
        <v>0</v>
      </c>
      <c r="J203" s="469">
        <v>50</v>
      </c>
      <c r="K203" s="469">
        <v>25</v>
      </c>
      <c r="L203" s="469">
        <v>5</v>
      </c>
      <c r="M203" s="469">
        <v>20</v>
      </c>
      <c r="N203" s="682">
        <v>2000000</v>
      </c>
      <c r="O203" s="682">
        <v>2000000</v>
      </c>
      <c r="P203" s="682">
        <v>500000</v>
      </c>
      <c r="Q203" s="682">
        <v>500000</v>
      </c>
      <c r="R203" s="682"/>
      <c r="S203" s="682"/>
      <c r="T203" s="682"/>
      <c r="U203" s="682"/>
      <c r="V203" s="682"/>
      <c r="W203" s="682"/>
      <c r="X203" s="682"/>
      <c r="Y203" s="682"/>
      <c r="Z203" s="682"/>
      <c r="AA203" s="682"/>
      <c r="AB203" s="682"/>
      <c r="AC203" s="682"/>
      <c r="AD203" s="682">
        <v>2500000</v>
      </c>
      <c r="AE203" s="682">
        <v>2500000</v>
      </c>
      <c r="AF203" s="468" t="s">
        <v>1644</v>
      </c>
      <c r="AG203" s="473"/>
      <c r="AH203" s="774" t="s">
        <v>1494</v>
      </c>
      <c r="AI203" s="451" t="s">
        <v>835</v>
      </c>
    </row>
    <row r="204" spans="1:35" ht="38.25" customHeight="1">
      <c r="A204" s="1231"/>
      <c r="B204" s="1264"/>
      <c r="C204" s="695" t="s">
        <v>1645</v>
      </c>
      <c r="D204" s="468" t="s">
        <v>1646</v>
      </c>
      <c r="E204" s="468">
        <v>1</v>
      </c>
      <c r="F204" s="468">
        <v>0</v>
      </c>
      <c r="G204" s="468">
        <v>1</v>
      </c>
      <c r="H204" s="468" t="s">
        <v>1647</v>
      </c>
      <c r="I204" s="468">
        <v>0</v>
      </c>
      <c r="J204" s="469">
        <v>2</v>
      </c>
      <c r="K204" s="469">
        <v>1</v>
      </c>
      <c r="L204" s="469">
        <v>1</v>
      </c>
      <c r="M204" s="469">
        <v>0</v>
      </c>
      <c r="N204" s="682"/>
      <c r="O204" s="682"/>
      <c r="P204" s="682">
        <v>485000</v>
      </c>
      <c r="Q204" s="682">
        <v>485000</v>
      </c>
      <c r="R204" s="682"/>
      <c r="S204" s="682"/>
      <c r="T204" s="682"/>
      <c r="U204" s="682"/>
      <c r="V204" s="682"/>
      <c r="W204" s="682"/>
      <c r="X204" s="682"/>
      <c r="Y204" s="682"/>
      <c r="Z204" s="682"/>
      <c r="AA204" s="682"/>
      <c r="AB204" s="682"/>
      <c r="AC204" s="682"/>
      <c r="AD204" s="682">
        <v>485000</v>
      </c>
      <c r="AE204" s="682">
        <v>485000</v>
      </c>
      <c r="AF204" s="468" t="s">
        <v>833</v>
      </c>
      <c r="AG204" s="473"/>
      <c r="AH204" s="774" t="s">
        <v>1494</v>
      </c>
      <c r="AI204" s="451" t="s">
        <v>835</v>
      </c>
    </row>
    <row r="205" spans="1:35" s="272" customFormat="1" ht="21.75" customHeight="1">
      <c r="A205" s="442"/>
      <c r="B205" s="805"/>
      <c r="C205" s="443"/>
      <c r="D205" s="791"/>
      <c r="E205" s="791"/>
      <c r="F205" s="791"/>
      <c r="G205" s="791"/>
      <c r="H205" s="791"/>
      <c r="I205" s="791"/>
      <c r="J205" s="445"/>
      <c r="K205" s="445"/>
      <c r="L205" s="445"/>
      <c r="M205" s="445"/>
      <c r="N205" s="447"/>
      <c r="O205" s="447"/>
      <c r="P205" s="447"/>
      <c r="Q205" s="447"/>
      <c r="R205" s="447"/>
      <c r="S205" s="447"/>
      <c r="T205" s="447"/>
      <c r="U205" s="447"/>
      <c r="V205" s="447"/>
      <c r="W205" s="447"/>
      <c r="X205" s="447"/>
      <c r="Y205" s="447"/>
      <c r="Z205" s="447"/>
      <c r="AA205" s="447"/>
      <c r="AB205" s="447"/>
      <c r="AC205" s="447"/>
      <c r="AD205" s="447"/>
      <c r="AE205" s="447"/>
      <c r="AF205" s="791"/>
      <c r="AG205" s="449"/>
      <c r="AH205" s="450"/>
      <c r="AI205" s="806"/>
    </row>
    <row r="206" spans="1:35" ht="15">
      <c r="A206" s="1039" t="s">
        <v>108</v>
      </c>
      <c r="B206" s="1039"/>
      <c r="C206" s="1039"/>
      <c r="D206" s="1039"/>
      <c r="E206" s="1039"/>
      <c r="F206" s="1039"/>
      <c r="G206" s="1039"/>
      <c r="H206" s="1039"/>
      <c r="I206" s="1039"/>
      <c r="J206" s="1039"/>
      <c r="K206" s="1039"/>
      <c r="L206" s="1039"/>
      <c r="M206" s="1039"/>
      <c r="N206" s="1039"/>
      <c r="O206" s="1039"/>
      <c r="P206" s="1039"/>
      <c r="Q206" s="1039"/>
      <c r="R206" s="1039"/>
      <c r="S206" s="1039"/>
      <c r="T206" s="1039"/>
      <c r="U206" s="1039"/>
      <c r="V206" s="1039"/>
      <c r="W206" s="1039"/>
      <c r="X206" s="1039"/>
      <c r="Y206" s="1039"/>
      <c r="Z206" s="1039"/>
      <c r="AA206" s="1039"/>
      <c r="AB206" s="1039"/>
      <c r="AC206" s="1039"/>
      <c r="AD206" s="1039"/>
      <c r="AE206" s="1039"/>
      <c r="AF206" s="1039"/>
      <c r="AG206" s="1039"/>
      <c r="AH206" s="1039"/>
      <c r="AI206" s="1039"/>
    </row>
    <row r="207" spans="1:35" ht="33" customHeight="1">
      <c r="A207" s="923" t="s">
        <v>36</v>
      </c>
      <c r="B207" s="924"/>
      <c r="C207" s="924"/>
      <c r="D207" s="924"/>
      <c r="E207" s="924"/>
      <c r="F207" s="924"/>
      <c r="G207" s="925"/>
      <c r="H207" s="926" t="s">
        <v>670</v>
      </c>
      <c r="I207" s="927"/>
      <c r="J207" s="927"/>
      <c r="K207" s="927"/>
      <c r="L207" s="927"/>
      <c r="M207" s="927"/>
      <c r="N207" s="927"/>
      <c r="O207" s="927"/>
      <c r="P207" s="927"/>
      <c r="Q207" s="927"/>
      <c r="R207" s="927"/>
      <c r="S207" s="928"/>
      <c r="T207" s="926" t="s">
        <v>71</v>
      </c>
      <c r="U207" s="929"/>
      <c r="V207" s="929"/>
      <c r="W207" s="929"/>
      <c r="X207" s="929"/>
      <c r="Y207" s="929"/>
      <c r="Z207" s="929"/>
      <c r="AA207" s="929"/>
      <c r="AB207" s="929"/>
      <c r="AC207" s="929"/>
      <c r="AD207" s="929"/>
      <c r="AE207" s="929"/>
      <c r="AF207" s="929"/>
      <c r="AG207" s="929"/>
      <c r="AH207" s="929"/>
      <c r="AI207" s="930"/>
    </row>
    <row r="208" spans="1:35" ht="62.25" customHeight="1" thickBot="1">
      <c r="A208" s="931" t="s">
        <v>828</v>
      </c>
      <c r="B208" s="932"/>
      <c r="C208" s="932"/>
      <c r="D208" s="932"/>
      <c r="E208" s="933" t="s">
        <v>829</v>
      </c>
      <c r="F208" s="934"/>
      <c r="G208" s="934"/>
      <c r="H208" s="934"/>
      <c r="I208" s="934"/>
      <c r="J208" s="934"/>
      <c r="K208" s="934"/>
      <c r="L208" s="934"/>
      <c r="M208" s="935"/>
      <c r="N208" s="936" t="s">
        <v>0</v>
      </c>
      <c r="O208" s="937"/>
      <c r="P208" s="937"/>
      <c r="Q208" s="937"/>
      <c r="R208" s="937"/>
      <c r="S208" s="937"/>
      <c r="T208" s="937"/>
      <c r="U208" s="937"/>
      <c r="V208" s="937"/>
      <c r="W208" s="937"/>
      <c r="X208" s="937"/>
      <c r="Y208" s="937"/>
      <c r="Z208" s="937"/>
      <c r="AA208" s="937"/>
      <c r="AB208" s="937"/>
      <c r="AC208" s="937"/>
      <c r="AD208" s="937"/>
      <c r="AE208" s="938"/>
      <c r="AF208" s="939" t="s">
        <v>750</v>
      </c>
      <c r="AG208" s="940"/>
      <c r="AH208" s="940"/>
      <c r="AI208" s="941"/>
    </row>
    <row r="209" spans="1:35" ht="36.75" customHeight="1">
      <c r="A209" s="942" t="s">
        <v>2</v>
      </c>
      <c r="B209" s="944" t="s">
        <v>3</v>
      </c>
      <c r="C209" s="945"/>
      <c r="D209" s="945"/>
      <c r="E209" s="945"/>
      <c r="F209" s="945"/>
      <c r="G209" s="945"/>
      <c r="H209" s="948" t="s">
        <v>4</v>
      </c>
      <c r="I209" s="950" t="s">
        <v>5</v>
      </c>
      <c r="J209" s="950" t="s">
        <v>6</v>
      </c>
      <c r="K209" s="952" t="s">
        <v>37</v>
      </c>
      <c r="L209" s="954" t="s">
        <v>7</v>
      </c>
      <c r="M209" s="956" t="s">
        <v>8</v>
      </c>
      <c r="N209" s="958" t="s">
        <v>9</v>
      </c>
      <c r="O209" s="959"/>
      <c r="P209" s="960" t="s">
        <v>10</v>
      </c>
      <c r="Q209" s="959"/>
      <c r="R209" s="960" t="s">
        <v>11</v>
      </c>
      <c r="S209" s="959"/>
      <c r="T209" s="960" t="s">
        <v>12</v>
      </c>
      <c r="U209" s="959"/>
      <c r="V209" s="960" t="s">
        <v>13</v>
      </c>
      <c r="W209" s="959"/>
      <c r="X209" s="960" t="s">
        <v>14</v>
      </c>
      <c r="Y209" s="959"/>
      <c r="Z209" s="960" t="s">
        <v>15</v>
      </c>
      <c r="AA209" s="959"/>
      <c r="AB209" s="960" t="s">
        <v>16</v>
      </c>
      <c r="AC209" s="959"/>
      <c r="AD209" s="960" t="s">
        <v>17</v>
      </c>
      <c r="AE209" s="961"/>
      <c r="AF209" s="1235" t="s">
        <v>18</v>
      </c>
      <c r="AG209" s="978" t="s">
        <v>19</v>
      </c>
      <c r="AH209" s="980" t="s">
        <v>20</v>
      </c>
      <c r="AI209" s="982" t="s">
        <v>21</v>
      </c>
    </row>
    <row r="210" spans="1:35" ht="60" customHeight="1">
      <c r="A210" s="1085"/>
      <c r="B210" s="1069"/>
      <c r="C210" s="1070"/>
      <c r="D210" s="1070"/>
      <c r="E210" s="1070"/>
      <c r="F210" s="1070"/>
      <c r="G210" s="1070"/>
      <c r="H210" s="949"/>
      <c r="I210" s="951" t="s">
        <v>5</v>
      </c>
      <c r="J210" s="951"/>
      <c r="K210" s="953"/>
      <c r="L210" s="955"/>
      <c r="M210" s="957"/>
      <c r="N210" s="100" t="s">
        <v>22</v>
      </c>
      <c r="O210" s="101" t="s">
        <v>23</v>
      </c>
      <c r="P210" s="102" t="s">
        <v>22</v>
      </c>
      <c r="Q210" s="101" t="s">
        <v>23</v>
      </c>
      <c r="R210" s="102" t="s">
        <v>22</v>
      </c>
      <c r="S210" s="101" t="s">
        <v>23</v>
      </c>
      <c r="T210" s="102" t="s">
        <v>22</v>
      </c>
      <c r="U210" s="101" t="s">
        <v>23</v>
      </c>
      <c r="V210" s="102" t="s">
        <v>22</v>
      </c>
      <c r="W210" s="101" t="s">
        <v>23</v>
      </c>
      <c r="X210" s="102" t="s">
        <v>22</v>
      </c>
      <c r="Y210" s="101" t="s">
        <v>23</v>
      </c>
      <c r="Z210" s="102" t="s">
        <v>22</v>
      </c>
      <c r="AA210" s="101" t="s">
        <v>24</v>
      </c>
      <c r="AB210" s="102" t="s">
        <v>22</v>
      </c>
      <c r="AC210" s="101" t="s">
        <v>24</v>
      </c>
      <c r="AD210" s="102" t="s">
        <v>22</v>
      </c>
      <c r="AE210" s="103" t="s">
        <v>24</v>
      </c>
      <c r="AF210" s="1236"/>
      <c r="AG210" s="979"/>
      <c r="AH210" s="981"/>
      <c r="AI210" s="983"/>
    </row>
    <row r="211" spans="1:35" ht="63" customHeight="1">
      <c r="A211" s="680" t="s">
        <v>830</v>
      </c>
      <c r="B211" s="903" t="s">
        <v>1648</v>
      </c>
      <c r="C211" s="903"/>
      <c r="D211" s="903"/>
      <c r="E211" s="903"/>
      <c r="F211" s="903"/>
      <c r="G211" s="903"/>
      <c r="H211" s="11" t="s">
        <v>1649</v>
      </c>
      <c r="I211" s="54">
        <v>0.95</v>
      </c>
      <c r="J211" s="458">
        <v>0.95</v>
      </c>
      <c r="K211" s="458">
        <v>0.95</v>
      </c>
      <c r="L211" s="458">
        <v>0.98</v>
      </c>
      <c r="M211" s="458">
        <v>0.75</v>
      </c>
      <c r="N211" s="679">
        <v>213137465</v>
      </c>
      <c r="O211" s="679">
        <v>158616326</v>
      </c>
      <c r="P211" s="679">
        <v>66426120</v>
      </c>
      <c r="Q211" s="679">
        <v>35262500</v>
      </c>
      <c r="R211" s="679"/>
      <c r="S211" s="679"/>
      <c r="T211" s="679"/>
      <c r="U211" s="679"/>
      <c r="V211" s="679"/>
      <c r="W211" s="679"/>
      <c r="X211" s="679"/>
      <c r="Y211" s="679"/>
      <c r="Z211" s="679"/>
      <c r="AA211" s="679"/>
      <c r="AB211" s="679"/>
      <c r="AC211" s="679"/>
      <c r="AD211" s="679">
        <f>+N211+P211</f>
        <v>279563585</v>
      </c>
      <c r="AE211" s="679">
        <f>+O211+Q211</f>
        <v>193878826</v>
      </c>
      <c r="AF211" s="779" t="s">
        <v>833</v>
      </c>
      <c r="AG211" s="58"/>
      <c r="AH211" s="807" t="s">
        <v>1494</v>
      </c>
      <c r="AI211" s="807" t="s">
        <v>835</v>
      </c>
    </row>
    <row r="212" spans="1:35" ht="15" customHeight="1">
      <c r="A212" s="457"/>
      <c r="B212" s="460"/>
      <c r="C212" s="460"/>
      <c r="D212" s="460"/>
      <c r="E212" s="460"/>
      <c r="F212" s="460"/>
      <c r="G212" s="460"/>
      <c r="H212" s="461"/>
      <c r="I212" s="744"/>
      <c r="J212" s="462"/>
      <c r="K212" s="462"/>
      <c r="L212" s="462"/>
      <c r="M212" s="462"/>
      <c r="N212" s="463"/>
      <c r="O212" s="463"/>
      <c r="P212" s="463"/>
      <c r="Q212" s="463"/>
      <c r="R212" s="463"/>
      <c r="S212" s="463"/>
      <c r="T212" s="463"/>
      <c r="U212" s="463"/>
      <c r="V212" s="463"/>
      <c r="W212" s="463"/>
      <c r="X212" s="463"/>
      <c r="Y212" s="463"/>
      <c r="Z212" s="463"/>
      <c r="AA212" s="463"/>
      <c r="AB212" s="463"/>
      <c r="AC212" s="463"/>
      <c r="AD212" s="463"/>
      <c r="AE212" s="463"/>
      <c r="AF212" s="464"/>
      <c r="AG212" s="465"/>
      <c r="AH212" s="464"/>
      <c r="AI212" s="464"/>
    </row>
    <row r="213" spans="1:35" ht="33.75">
      <c r="A213" s="60" t="s">
        <v>25</v>
      </c>
      <c r="B213" s="61" t="s">
        <v>26</v>
      </c>
      <c r="C213" s="61" t="s">
        <v>27</v>
      </c>
      <c r="D213" s="61" t="s">
        <v>28</v>
      </c>
      <c r="E213" s="62" t="s">
        <v>29</v>
      </c>
      <c r="F213" s="62" t="s">
        <v>30</v>
      </c>
      <c r="G213" s="63" t="s">
        <v>31</v>
      </c>
      <c r="H213" s="61" t="s">
        <v>32</v>
      </c>
      <c r="I213" s="64"/>
      <c r="J213" s="64"/>
      <c r="K213" s="64"/>
      <c r="L213" s="64"/>
      <c r="M213" s="64"/>
      <c r="N213" s="65"/>
      <c r="O213" s="66"/>
      <c r="P213" s="65"/>
      <c r="Q213" s="66"/>
      <c r="R213" s="65"/>
      <c r="S213" s="66"/>
      <c r="T213" s="65"/>
      <c r="U213" s="66"/>
      <c r="V213" s="65"/>
      <c r="W213" s="66"/>
      <c r="X213" s="65"/>
      <c r="Y213" s="66"/>
      <c r="Z213" s="65"/>
      <c r="AA213" s="66"/>
      <c r="AB213" s="65"/>
      <c r="AC213" s="66"/>
      <c r="AD213" s="67"/>
      <c r="AE213" s="66"/>
      <c r="AF213" s="68"/>
      <c r="AG213" s="4"/>
      <c r="AH213" s="4"/>
      <c r="AI213" s="69"/>
    </row>
    <row r="214" spans="1:35" s="94" customFormat="1" ht="60.75" customHeight="1">
      <c r="A214" s="1247" t="s">
        <v>1650</v>
      </c>
      <c r="B214" s="1259">
        <v>825126099</v>
      </c>
      <c r="C214" s="683" t="s">
        <v>1651</v>
      </c>
      <c r="D214" s="683" t="s">
        <v>1351</v>
      </c>
      <c r="E214" s="683">
        <v>917</v>
      </c>
      <c r="F214" s="683"/>
      <c r="G214" s="793">
        <v>2505</v>
      </c>
      <c r="H214" s="683" t="s">
        <v>573</v>
      </c>
      <c r="I214" s="794">
        <v>0</v>
      </c>
      <c r="J214" s="794">
        <v>6000</v>
      </c>
      <c r="K214" s="794">
        <v>2505</v>
      </c>
      <c r="L214" s="794">
        <v>917</v>
      </c>
      <c r="M214" s="794"/>
      <c r="N214" s="800">
        <v>18786380</v>
      </c>
      <c r="O214" s="800">
        <v>0</v>
      </c>
      <c r="P214" s="800">
        <v>48938620</v>
      </c>
      <c r="Q214" s="800">
        <v>20725000</v>
      </c>
      <c r="R214" s="682"/>
      <c r="S214" s="682"/>
      <c r="T214" s="682"/>
      <c r="U214" s="682"/>
      <c r="V214" s="682"/>
      <c r="W214" s="682"/>
      <c r="X214" s="682"/>
      <c r="Y214" s="682"/>
      <c r="Z214" s="682"/>
      <c r="AA214" s="682"/>
      <c r="AB214" s="682"/>
      <c r="AC214" s="682"/>
      <c r="AD214" s="800">
        <f>+N214+P214</f>
        <v>67725000</v>
      </c>
      <c r="AE214" s="800">
        <f>+Q214</f>
        <v>20725000</v>
      </c>
      <c r="AF214" s="718" t="s">
        <v>833</v>
      </c>
      <c r="AG214" s="797"/>
      <c r="AH214" s="774" t="s">
        <v>1494</v>
      </c>
      <c r="AI214" s="451" t="s">
        <v>835</v>
      </c>
    </row>
    <row r="215" spans="1:35" ht="62.25" customHeight="1">
      <c r="A215" s="1248"/>
      <c r="B215" s="1181"/>
      <c r="C215" s="718" t="s">
        <v>1652</v>
      </c>
      <c r="D215" s="683" t="s">
        <v>1323</v>
      </c>
      <c r="E215" s="683">
        <v>30</v>
      </c>
      <c r="F215" s="683">
        <v>20</v>
      </c>
      <c r="G215" s="793">
        <v>55</v>
      </c>
      <c r="H215" s="683" t="s">
        <v>1324</v>
      </c>
      <c r="I215" s="794">
        <v>0</v>
      </c>
      <c r="J215" s="794">
        <v>100</v>
      </c>
      <c r="K215" s="794">
        <v>55</v>
      </c>
      <c r="L215" s="794">
        <v>30</v>
      </c>
      <c r="M215" s="794">
        <v>20</v>
      </c>
      <c r="N215" s="808"/>
      <c r="O215" s="724"/>
      <c r="P215" s="809">
        <v>3605000</v>
      </c>
      <c r="Q215" s="809">
        <f>+P215-1945000</f>
        <v>1660000</v>
      </c>
      <c r="R215" s="809"/>
      <c r="S215" s="724"/>
      <c r="T215" s="724"/>
      <c r="U215" s="724"/>
      <c r="V215" s="724"/>
      <c r="W215" s="724"/>
      <c r="X215" s="724"/>
      <c r="Y215" s="724"/>
      <c r="Z215" s="724"/>
      <c r="AA215" s="724"/>
      <c r="AB215" s="724"/>
      <c r="AC215" s="724"/>
      <c r="AD215" s="809">
        <v>3605000</v>
      </c>
      <c r="AE215" s="809">
        <v>1125000</v>
      </c>
      <c r="AF215" s="718" t="s">
        <v>833</v>
      </c>
      <c r="AG215" s="808"/>
      <c r="AH215" s="774" t="s">
        <v>1494</v>
      </c>
      <c r="AI215" s="451" t="s">
        <v>835</v>
      </c>
    </row>
    <row r="216" spans="1:35" ht="62.25" customHeight="1">
      <c r="A216" s="1248"/>
      <c r="B216" s="1181"/>
      <c r="C216" s="718" t="s">
        <v>1653</v>
      </c>
      <c r="D216" s="683" t="s">
        <v>1654</v>
      </c>
      <c r="E216" s="683">
        <v>0</v>
      </c>
      <c r="F216" s="683">
        <v>0</v>
      </c>
      <c r="G216" s="683">
        <v>5</v>
      </c>
      <c r="H216" s="683" t="s">
        <v>1655</v>
      </c>
      <c r="I216" s="794">
        <v>0</v>
      </c>
      <c r="J216" s="794">
        <v>20</v>
      </c>
      <c r="K216" s="794">
        <v>5</v>
      </c>
      <c r="L216" s="794">
        <v>0</v>
      </c>
      <c r="M216" s="794">
        <v>0</v>
      </c>
      <c r="N216" s="808"/>
      <c r="O216" s="724"/>
      <c r="P216" s="809">
        <v>200000</v>
      </c>
      <c r="Q216" s="809">
        <v>0</v>
      </c>
      <c r="R216" s="724"/>
      <c r="S216" s="724"/>
      <c r="T216" s="724"/>
      <c r="U216" s="724"/>
      <c r="V216" s="724"/>
      <c r="W216" s="724"/>
      <c r="X216" s="724"/>
      <c r="Y216" s="724"/>
      <c r="Z216" s="724"/>
      <c r="AA216" s="724"/>
      <c r="AB216" s="724"/>
      <c r="AC216" s="724"/>
      <c r="AD216" s="809">
        <v>200000</v>
      </c>
      <c r="AE216" s="809">
        <v>0</v>
      </c>
      <c r="AF216" s="718">
        <v>0</v>
      </c>
      <c r="AG216" s="808"/>
      <c r="AH216" s="774" t="s">
        <v>1494</v>
      </c>
      <c r="AI216" s="451" t="s">
        <v>835</v>
      </c>
    </row>
    <row r="217" spans="1:35" ht="62.25" customHeight="1">
      <c r="A217" s="1248"/>
      <c r="B217" s="1181"/>
      <c r="C217" s="718" t="s">
        <v>1656</v>
      </c>
      <c r="D217" s="683" t="s">
        <v>1360</v>
      </c>
      <c r="E217" s="683">
        <v>0</v>
      </c>
      <c r="F217" s="683">
        <v>0</v>
      </c>
      <c r="G217" s="683">
        <v>0</v>
      </c>
      <c r="H217" s="683" t="s">
        <v>1335</v>
      </c>
      <c r="I217" s="794">
        <v>0</v>
      </c>
      <c r="J217" s="794">
        <v>0</v>
      </c>
      <c r="K217" s="794">
        <v>0</v>
      </c>
      <c r="L217" s="794">
        <v>0</v>
      </c>
      <c r="M217" s="794">
        <v>0</v>
      </c>
      <c r="N217" s="808"/>
      <c r="O217" s="724"/>
      <c r="P217" s="809">
        <v>150000</v>
      </c>
      <c r="Q217" s="809">
        <v>0</v>
      </c>
      <c r="R217" s="724"/>
      <c r="S217" s="724"/>
      <c r="T217" s="724"/>
      <c r="U217" s="724"/>
      <c r="V217" s="724"/>
      <c r="W217" s="724"/>
      <c r="X217" s="724"/>
      <c r="Y217" s="724"/>
      <c r="Z217" s="724"/>
      <c r="AA217" s="724"/>
      <c r="AB217" s="724"/>
      <c r="AC217" s="724"/>
      <c r="AD217" s="809">
        <v>150000</v>
      </c>
      <c r="AE217" s="809">
        <v>0</v>
      </c>
      <c r="AF217" s="718">
        <v>0</v>
      </c>
      <c r="AG217" s="808"/>
      <c r="AH217" s="774" t="s">
        <v>1494</v>
      </c>
      <c r="AI217" s="451" t="s">
        <v>835</v>
      </c>
    </row>
    <row r="218" spans="1:35" ht="62.25" customHeight="1">
      <c r="A218" s="1248"/>
      <c r="B218" s="1181"/>
      <c r="C218" s="718" t="s">
        <v>1657</v>
      </c>
      <c r="D218" s="683" t="s">
        <v>1658</v>
      </c>
      <c r="E218" s="683">
        <v>0</v>
      </c>
      <c r="F218" s="683">
        <v>0</v>
      </c>
      <c r="G218" s="683">
        <v>1</v>
      </c>
      <c r="H218" s="683" t="s">
        <v>1659</v>
      </c>
      <c r="I218" s="794">
        <v>0</v>
      </c>
      <c r="J218" s="794">
        <v>1</v>
      </c>
      <c r="K218" s="794">
        <v>1</v>
      </c>
      <c r="L218" s="794">
        <v>0</v>
      </c>
      <c r="M218" s="794">
        <v>0</v>
      </c>
      <c r="N218" s="809">
        <v>250000</v>
      </c>
      <c r="O218" s="724">
        <v>0</v>
      </c>
      <c r="P218" s="809"/>
      <c r="Q218" s="809"/>
      <c r="R218" s="724"/>
      <c r="S218" s="724"/>
      <c r="T218" s="724"/>
      <c r="U218" s="724"/>
      <c r="V218" s="724"/>
      <c r="W218" s="724"/>
      <c r="X218" s="724"/>
      <c r="Y218" s="724"/>
      <c r="Z218" s="724"/>
      <c r="AA218" s="724"/>
      <c r="AB218" s="724"/>
      <c r="AC218" s="724"/>
      <c r="AD218" s="809">
        <v>250000</v>
      </c>
      <c r="AE218" s="724">
        <v>0</v>
      </c>
      <c r="AF218" s="718">
        <v>0</v>
      </c>
      <c r="AG218" s="808"/>
      <c r="AH218" s="774" t="s">
        <v>1494</v>
      </c>
      <c r="AI218" s="451" t="s">
        <v>835</v>
      </c>
    </row>
    <row r="219" spans="1:35" ht="62.25" customHeight="1">
      <c r="A219" s="1248"/>
      <c r="B219" s="1181"/>
      <c r="C219" s="718" t="s">
        <v>1660</v>
      </c>
      <c r="D219" s="683" t="s">
        <v>1661</v>
      </c>
      <c r="E219" s="683">
        <v>0</v>
      </c>
      <c r="F219" s="683">
        <v>1</v>
      </c>
      <c r="G219" s="683">
        <v>1</v>
      </c>
      <c r="H219" s="683" t="s">
        <v>1662</v>
      </c>
      <c r="I219" s="794">
        <v>0</v>
      </c>
      <c r="J219" s="794">
        <v>4</v>
      </c>
      <c r="K219" s="794">
        <v>1</v>
      </c>
      <c r="L219" s="794">
        <v>1</v>
      </c>
      <c r="M219" s="794">
        <v>1</v>
      </c>
      <c r="N219" s="809">
        <v>31300000</v>
      </c>
      <c r="O219" s="809">
        <v>14256641</v>
      </c>
      <c r="P219" s="809">
        <v>4150000</v>
      </c>
      <c r="Q219" s="809">
        <v>4150000</v>
      </c>
      <c r="R219" s="724"/>
      <c r="S219" s="724"/>
      <c r="T219" s="724"/>
      <c r="U219" s="724"/>
      <c r="V219" s="724"/>
      <c r="W219" s="724"/>
      <c r="X219" s="724"/>
      <c r="Y219" s="724"/>
      <c r="Z219" s="724"/>
      <c r="AA219" s="724"/>
      <c r="AB219" s="724"/>
      <c r="AC219" s="724"/>
      <c r="AD219" s="809">
        <f aca="true" t="shared" si="1" ref="AD219:AE221">+N219+P219</f>
        <v>35450000</v>
      </c>
      <c r="AE219" s="809">
        <f t="shared" si="1"/>
        <v>18406641</v>
      </c>
      <c r="AF219" s="718" t="s">
        <v>833</v>
      </c>
      <c r="AG219" s="808"/>
      <c r="AH219" s="774" t="s">
        <v>1494</v>
      </c>
      <c r="AI219" s="451" t="s">
        <v>835</v>
      </c>
    </row>
    <row r="220" spans="1:35" ht="62.25" customHeight="1">
      <c r="A220" s="1248"/>
      <c r="B220" s="1181"/>
      <c r="C220" s="718" t="s">
        <v>1663</v>
      </c>
      <c r="D220" s="683" t="s">
        <v>1664</v>
      </c>
      <c r="E220" s="683">
        <v>6</v>
      </c>
      <c r="F220" s="683">
        <v>4</v>
      </c>
      <c r="G220" s="683">
        <v>12</v>
      </c>
      <c r="H220" s="683" t="s">
        <v>1665</v>
      </c>
      <c r="I220" s="794">
        <v>0</v>
      </c>
      <c r="J220" s="794">
        <v>45</v>
      </c>
      <c r="K220" s="794">
        <v>12</v>
      </c>
      <c r="L220" s="794">
        <v>6</v>
      </c>
      <c r="M220" s="794">
        <v>4</v>
      </c>
      <c r="N220" s="809">
        <v>6000000</v>
      </c>
      <c r="O220" s="809">
        <v>1800000</v>
      </c>
      <c r="P220" s="809">
        <v>3000000</v>
      </c>
      <c r="Q220" s="809">
        <v>3000000</v>
      </c>
      <c r="R220" s="724"/>
      <c r="S220" s="724"/>
      <c r="T220" s="724"/>
      <c r="U220" s="724"/>
      <c r="V220" s="724"/>
      <c r="W220" s="724"/>
      <c r="X220" s="724"/>
      <c r="Y220" s="724"/>
      <c r="Z220" s="724"/>
      <c r="AA220" s="724"/>
      <c r="AB220" s="724"/>
      <c r="AC220" s="724"/>
      <c r="AD220" s="809">
        <f t="shared" si="1"/>
        <v>9000000</v>
      </c>
      <c r="AE220" s="809">
        <f t="shared" si="1"/>
        <v>4800000</v>
      </c>
      <c r="AF220" s="718" t="s">
        <v>833</v>
      </c>
      <c r="AG220" s="808"/>
      <c r="AH220" s="774" t="s">
        <v>1494</v>
      </c>
      <c r="AI220" s="451" t="s">
        <v>835</v>
      </c>
    </row>
    <row r="221" spans="1:35" ht="62.25" customHeight="1">
      <c r="A221" s="1248"/>
      <c r="B221" s="1181"/>
      <c r="C221" s="718" t="s">
        <v>1666</v>
      </c>
      <c r="D221" s="718" t="s">
        <v>1597</v>
      </c>
      <c r="E221" s="683">
        <v>1</v>
      </c>
      <c r="F221" s="683">
        <v>9</v>
      </c>
      <c r="G221" s="683">
        <v>10</v>
      </c>
      <c r="H221" s="683" t="s">
        <v>1598</v>
      </c>
      <c r="I221" s="794">
        <v>0</v>
      </c>
      <c r="J221" s="794">
        <v>20</v>
      </c>
      <c r="K221" s="794">
        <v>10</v>
      </c>
      <c r="L221" s="794">
        <v>1</v>
      </c>
      <c r="M221" s="794">
        <v>4</v>
      </c>
      <c r="N221" s="809">
        <v>415000</v>
      </c>
      <c r="O221" s="809">
        <v>120000</v>
      </c>
      <c r="P221" s="809">
        <v>150000</v>
      </c>
      <c r="Q221" s="809">
        <v>150000</v>
      </c>
      <c r="R221" s="724"/>
      <c r="S221" s="724"/>
      <c r="T221" s="683"/>
      <c r="U221" s="683"/>
      <c r="V221" s="683"/>
      <c r="W221" s="683"/>
      <c r="X221" s="810"/>
      <c r="Y221" s="810"/>
      <c r="Z221" s="810"/>
      <c r="AA221" s="724"/>
      <c r="AB221" s="724"/>
      <c r="AC221" s="724"/>
      <c r="AD221" s="809">
        <f t="shared" si="1"/>
        <v>565000</v>
      </c>
      <c r="AE221" s="809">
        <f t="shared" si="1"/>
        <v>270000</v>
      </c>
      <c r="AF221" s="718" t="s">
        <v>833</v>
      </c>
      <c r="AG221" s="808"/>
      <c r="AH221" s="774" t="s">
        <v>1494</v>
      </c>
      <c r="AI221" s="451" t="s">
        <v>835</v>
      </c>
    </row>
    <row r="222" spans="1:35" ht="62.25" customHeight="1">
      <c r="A222" s="1248"/>
      <c r="B222" s="1181"/>
      <c r="C222" s="718" t="s">
        <v>1667</v>
      </c>
      <c r="D222" s="718" t="s">
        <v>1668</v>
      </c>
      <c r="E222" s="683">
        <v>17</v>
      </c>
      <c r="F222" s="683">
        <v>10</v>
      </c>
      <c r="G222" s="683">
        <v>33</v>
      </c>
      <c r="H222" s="683" t="s">
        <v>1669</v>
      </c>
      <c r="I222" s="794">
        <v>0</v>
      </c>
      <c r="J222" s="794">
        <v>50</v>
      </c>
      <c r="K222" s="794">
        <v>33</v>
      </c>
      <c r="L222" s="794">
        <v>17</v>
      </c>
      <c r="M222" s="794">
        <v>10</v>
      </c>
      <c r="N222" s="809"/>
      <c r="O222" s="809"/>
      <c r="P222" s="809">
        <v>1172500</v>
      </c>
      <c r="Q222" s="809">
        <v>877500</v>
      </c>
      <c r="R222" s="809"/>
      <c r="S222" s="718"/>
      <c r="T222" s="724"/>
      <c r="U222" s="724"/>
      <c r="V222" s="724"/>
      <c r="W222" s="724"/>
      <c r="X222" s="724"/>
      <c r="Y222" s="724"/>
      <c r="Z222" s="724"/>
      <c r="AA222" s="724"/>
      <c r="AB222" s="724"/>
      <c r="AC222" s="724"/>
      <c r="AD222" s="809">
        <v>1172500</v>
      </c>
      <c r="AE222" s="809">
        <v>877500</v>
      </c>
      <c r="AF222" s="718" t="s">
        <v>833</v>
      </c>
      <c r="AG222" s="808"/>
      <c r="AH222" s="774" t="s">
        <v>1494</v>
      </c>
      <c r="AI222" s="451" t="s">
        <v>835</v>
      </c>
    </row>
    <row r="223" spans="1:35" ht="62.25" customHeight="1">
      <c r="A223" s="1248"/>
      <c r="B223" s="1181"/>
      <c r="C223" s="718" t="s">
        <v>1670</v>
      </c>
      <c r="D223" s="718" t="s">
        <v>1346</v>
      </c>
      <c r="E223" s="683">
        <v>0</v>
      </c>
      <c r="F223" s="683">
        <v>2</v>
      </c>
      <c r="G223" s="683">
        <v>3</v>
      </c>
      <c r="H223" s="683" t="s">
        <v>148</v>
      </c>
      <c r="I223" s="683">
        <v>0</v>
      </c>
      <c r="J223" s="683">
        <v>10</v>
      </c>
      <c r="K223" s="683">
        <v>3</v>
      </c>
      <c r="L223" s="683">
        <v>0</v>
      </c>
      <c r="M223" s="683">
        <v>2</v>
      </c>
      <c r="N223" s="809">
        <v>300000</v>
      </c>
      <c r="O223" s="809">
        <v>200000</v>
      </c>
      <c r="P223" s="809"/>
      <c r="Q223" s="809"/>
      <c r="R223" s="809"/>
      <c r="S223" s="718"/>
      <c r="T223" s="724"/>
      <c r="U223" s="724"/>
      <c r="V223" s="724"/>
      <c r="W223" s="724"/>
      <c r="X223" s="724"/>
      <c r="Y223" s="724"/>
      <c r="Z223" s="724"/>
      <c r="AA223" s="724"/>
      <c r="AB223" s="724"/>
      <c r="AC223" s="724"/>
      <c r="AD223" s="809">
        <v>300000</v>
      </c>
      <c r="AE223" s="809">
        <v>200000</v>
      </c>
      <c r="AF223" s="718" t="s">
        <v>1671</v>
      </c>
      <c r="AG223" s="808"/>
      <c r="AH223" s="774" t="s">
        <v>1494</v>
      </c>
      <c r="AI223" s="451" t="s">
        <v>835</v>
      </c>
    </row>
    <row r="224" spans="1:35" ht="62.25" customHeight="1">
      <c r="A224" s="1248"/>
      <c r="B224" s="1181"/>
      <c r="C224" s="718" t="s">
        <v>1672</v>
      </c>
      <c r="D224" s="718" t="s">
        <v>1360</v>
      </c>
      <c r="E224" s="683">
        <v>0</v>
      </c>
      <c r="F224" s="683">
        <v>0</v>
      </c>
      <c r="G224" s="683">
        <v>3</v>
      </c>
      <c r="H224" s="683" t="s">
        <v>1335</v>
      </c>
      <c r="I224" s="683">
        <v>0</v>
      </c>
      <c r="J224" s="683">
        <v>6</v>
      </c>
      <c r="K224" s="683">
        <v>3</v>
      </c>
      <c r="L224" s="683">
        <v>0</v>
      </c>
      <c r="M224" s="683">
        <v>0</v>
      </c>
      <c r="N224" s="809">
        <v>600000</v>
      </c>
      <c r="O224" s="809">
        <v>0</v>
      </c>
      <c r="P224" s="809"/>
      <c r="Q224" s="809"/>
      <c r="R224" s="809"/>
      <c r="S224" s="718"/>
      <c r="T224" s="724"/>
      <c r="U224" s="724"/>
      <c r="V224" s="724"/>
      <c r="W224" s="724"/>
      <c r="X224" s="724"/>
      <c r="Y224" s="724"/>
      <c r="Z224" s="724"/>
      <c r="AA224" s="724"/>
      <c r="AB224" s="724"/>
      <c r="AC224" s="724"/>
      <c r="AD224" s="809">
        <v>600000</v>
      </c>
      <c r="AE224" s="809">
        <v>0</v>
      </c>
      <c r="AF224" s="717">
        <v>0</v>
      </c>
      <c r="AG224" s="808"/>
      <c r="AH224" s="774" t="s">
        <v>1494</v>
      </c>
      <c r="AI224" s="451" t="s">
        <v>835</v>
      </c>
    </row>
    <row r="225" spans="1:35" ht="53.25" customHeight="1">
      <c r="A225" s="1258"/>
      <c r="B225" s="1260"/>
      <c r="C225" s="718" t="s">
        <v>1673</v>
      </c>
      <c r="D225" s="718" t="s">
        <v>1674</v>
      </c>
      <c r="E225" s="683">
        <v>0</v>
      </c>
      <c r="F225" s="683">
        <v>0</v>
      </c>
      <c r="G225" s="683">
        <v>3</v>
      </c>
      <c r="H225" s="683" t="s">
        <v>1288</v>
      </c>
      <c r="I225" s="683">
        <v>0</v>
      </c>
      <c r="J225" s="683">
        <v>10</v>
      </c>
      <c r="K225" s="683">
        <v>3</v>
      </c>
      <c r="L225" s="683">
        <v>0</v>
      </c>
      <c r="M225" s="683">
        <v>0</v>
      </c>
      <c r="N225" s="809"/>
      <c r="O225" s="809"/>
      <c r="P225" s="809">
        <v>300000</v>
      </c>
      <c r="Q225" s="809">
        <v>0</v>
      </c>
      <c r="R225" s="809"/>
      <c r="S225" s="718"/>
      <c r="T225" s="724"/>
      <c r="U225" s="724"/>
      <c r="V225" s="724"/>
      <c r="W225" s="724"/>
      <c r="X225" s="724"/>
      <c r="Y225" s="724"/>
      <c r="Z225" s="724"/>
      <c r="AA225" s="724"/>
      <c r="AB225" s="724"/>
      <c r="AC225" s="724"/>
      <c r="AD225" s="809">
        <v>300000</v>
      </c>
      <c r="AE225" s="809">
        <v>0</v>
      </c>
      <c r="AF225" s="717">
        <v>0</v>
      </c>
      <c r="AG225" s="808"/>
      <c r="AH225" s="774" t="s">
        <v>1494</v>
      </c>
      <c r="AI225" s="451" t="s">
        <v>835</v>
      </c>
    </row>
    <row r="226" spans="1:35" ht="33" customHeight="1">
      <c r="A226" s="1247" t="s">
        <v>1675</v>
      </c>
      <c r="B226" s="1249">
        <v>825126099</v>
      </c>
      <c r="C226" s="811" t="s">
        <v>1676</v>
      </c>
      <c r="D226" s="718" t="s">
        <v>850</v>
      </c>
      <c r="E226" s="683">
        <v>3</v>
      </c>
      <c r="F226" s="683">
        <v>0</v>
      </c>
      <c r="G226" s="683">
        <v>6</v>
      </c>
      <c r="H226" s="683" t="s">
        <v>1677</v>
      </c>
      <c r="I226" s="683">
        <v>0</v>
      </c>
      <c r="J226" s="683">
        <v>10</v>
      </c>
      <c r="K226" s="683">
        <v>6</v>
      </c>
      <c r="L226" s="683">
        <v>3</v>
      </c>
      <c r="M226" s="683">
        <v>0</v>
      </c>
      <c r="N226" s="809">
        <v>300000</v>
      </c>
      <c r="O226" s="809">
        <v>0</v>
      </c>
      <c r="P226" s="809">
        <v>210000</v>
      </c>
      <c r="Q226" s="809">
        <v>150000</v>
      </c>
      <c r="R226" s="809"/>
      <c r="S226" s="718"/>
      <c r="T226" s="724"/>
      <c r="U226" s="724"/>
      <c r="V226" s="724"/>
      <c r="W226" s="724"/>
      <c r="X226" s="724"/>
      <c r="Y226" s="724"/>
      <c r="Z226" s="724"/>
      <c r="AA226" s="724"/>
      <c r="AB226" s="724"/>
      <c r="AC226" s="724"/>
      <c r="AD226" s="809">
        <f>+N226+P226</f>
        <v>510000</v>
      </c>
      <c r="AE226" s="809">
        <f>+Q226</f>
        <v>150000</v>
      </c>
      <c r="AF226" s="718" t="s">
        <v>833</v>
      </c>
      <c r="AG226" s="808"/>
      <c r="AH226" s="774" t="s">
        <v>1494</v>
      </c>
      <c r="AI226" s="451" t="s">
        <v>835</v>
      </c>
    </row>
    <row r="227" spans="1:35" ht="35.25" customHeight="1">
      <c r="A227" s="1248"/>
      <c r="B227" s="1250"/>
      <c r="C227" s="718" t="s">
        <v>1678</v>
      </c>
      <c r="D227" s="718" t="s">
        <v>1351</v>
      </c>
      <c r="E227" s="683">
        <v>6</v>
      </c>
      <c r="F227" s="683">
        <v>2</v>
      </c>
      <c r="G227" s="683">
        <v>12</v>
      </c>
      <c r="H227" s="683" t="s">
        <v>573</v>
      </c>
      <c r="I227" s="683">
        <v>0</v>
      </c>
      <c r="J227" s="683">
        <v>45</v>
      </c>
      <c r="K227" s="683">
        <v>12</v>
      </c>
      <c r="L227" s="683">
        <v>6</v>
      </c>
      <c r="M227" s="683">
        <v>2</v>
      </c>
      <c r="N227" s="809">
        <v>2300000</v>
      </c>
      <c r="O227" s="809">
        <v>575000</v>
      </c>
      <c r="P227" s="809">
        <v>2500000</v>
      </c>
      <c r="Q227" s="809">
        <v>2500000</v>
      </c>
      <c r="R227" s="809"/>
      <c r="S227" s="718"/>
      <c r="T227" s="724"/>
      <c r="U227" s="724"/>
      <c r="V227" s="724"/>
      <c r="W227" s="724"/>
      <c r="X227" s="724"/>
      <c r="Y227" s="724"/>
      <c r="Z227" s="724"/>
      <c r="AA227" s="724"/>
      <c r="AB227" s="724"/>
      <c r="AC227" s="724"/>
      <c r="AD227" s="809">
        <f>+N227+P227</f>
        <v>4800000</v>
      </c>
      <c r="AE227" s="809">
        <f>+O227+Q227</f>
        <v>3075000</v>
      </c>
      <c r="AF227" s="718" t="s">
        <v>833</v>
      </c>
      <c r="AG227" s="808"/>
      <c r="AH227" s="774" t="s">
        <v>1494</v>
      </c>
      <c r="AI227" s="451" t="s">
        <v>835</v>
      </c>
    </row>
    <row r="228" spans="1:35" ht="31.5" customHeight="1">
      <c r="A228" s="1248"/>
      <c r="B228" s="1250"/>
      <c r="C228" s="718" t="s">
        <v>1679</v>
      </c>
      <c r="D228" s="718" t="s">
        <v>858</v>
      </c>
      <c r="E228" s="683">
        <v>7</v>
      </c>
      <c r="F228" s="683">
        <v>15</v>
      </c>
      <c r="G228" s="683">
        <v>22</v>
      </c>
      <c r="H228" s="683" t="s">
        <v>676</v>
      </c>
      <c r="I228" s="683">
        <v>0</v>
      </c>
      <c r="J228" s="683">
        <v>40</v>
      </c>
      <c r="K228" s="683">
        <v>22</v>
      </c>
      <c r="L228" s="683">
        <v>7</v>
      </c>
      <c r="M228" s="683">
        <v>15</v>
      </c>
      <c r="N228" s="809">
        <v>400000</v>
      </c>
      <c r="O228" s="809">
        <v>300000</v>
      </c>
      <c r="P228" s="809">
        <v>550000</v>
      </c>
      <c r="Q228" s="809">
        <v>550000</v>
      </c>
      <c r="R228" s="809"/>
      <c r="S228" s="718"/>
      <c r="T228" s="724"/>
      <c r="U228" s="724"/>
      <c r="V228" s="724"/>
      <c r="W228" s="724"/>
      <c r="X228" s="724"/>
      <c r="Y228" s="724"/>
      <c r="Z228" s="724"/>
      <c r="AA228" s="724"/>
      <c r="AB228" s="724"/>
      <c r="AC228" s="724"/>
      <c r="AD228" s="809">
        <f>+N228+P228</f>
        <v>950000</v>
      </c>
      <c r="AE228" s="809">
        <f>+O228+Q228</f>
        <v>850000</v>
      </c>
      <c r="AF228" s="718" t="s">
        <v>833</v>
      </c>
      <c r="AG228" s="808"/>
      <c r="AH228" s="774" t="s">
        <v>1494</v>
      </c>
      <c r="AI228" s="451" t="s">
        <v>835</v>
      </c>
    </row>
    <row r="229" spans="1:35" ht="117">
      <c r="A229" s="812" t="s">
        <v>1680</v>
      </c>
      <c r="B229" s="718">
        <v>825126099</v>
      </c>
      <c r="C229" s="718" t="s">
        <v>1681</v>
      </c>
      <c r="D229" s="718" t="s">
        <v>1682</v>
      </c>
      <c r="E229" s="683">
        <v>1800</v>
      </c>
      <c r="F229" s="683">
        <v>231</v>
      </c>
      <c r="G229" s="683">
        <v>2700</v>
      </c>
      <c r="H229" s="683" t="s">
        <v>1683</v>
      </c>
      <c r="I229" s="683">
        <v>0</v>
      </c>
      <c r="J229" s="683">
        <v>5000</v>
      </c>
      <c r="K229" s="683">
        <v>2700</v>
      </c>
      <c r="L229" s="683">
        <v>1800</v>
      </c>
      <c r="M229" s="683">
        <v>231</v>
      </c>
      <c r="N229" s="809">
        <v>1440000</v>
      </c>
      <c r="O229" s="809">
        <v>369600</v>
      </c>
      <c r="P229" s="809">
        <v>1500000</v>
      </c>
      <c r="Q229" s="809">
        <v>1500000</v>
      </c>
      <c r="R229" s="809"/>
      <c r="S229" s="718"/>
      <c r="T229" s="808"/>
      <c r="U229" s="808"/>
      <c r="V229" s="808"/>
      <c r="W229" s="808"/>
      <c r="X229" s="808"/>
      <c r="Y229" s="808"/>
      <c r="Z229" s="808"/>
      <c r="AA229" s="808"/>
      <c r="AB229" s="808"/>
      <c r="AC229" s="808"/>
      <c r="AD229" s="809">
        <f>+N229+P229</f>
        <v>2940000</v>
      </c>
      <c r="AE229" s="809">
        <f>+O229+Q229</f>
        <v>1869600</v>
      </c>
      <c r="AF229" s="718" t="s">
        <v>833</v>
      </c>
      <c r="AG229" s="808"/>
      <c r="AH229" s="774" t="s">
        <v>1494</v>
      </c>
      <c r="AI229" s="451" t="s">
        <v>835</v>
      </c>
    </row>
    <row r="230" spans="1:35" ht="57.75" customHeight="1">
      <c r="A230" s="1251" t="s">
        <v>1684</v>
      </c>
      <c r="B230" s="1252">
        <v>825126099</v>
      </c>
      <c r="C230" s="695" t="s">
        <v>1685</v>
      </c>
      <c r="D230" s="718" t="s">
        <v>1686</v>
      </c>
      <c r="E230" s="718">
        <v>26</v>
      </c>
      <c r="F230" s="718">
        <v>22</v>
      </c>
      <c r="G230" s="718">
        <v>48</v>
      </c>
      <c r="H230" s="718" t="s">
        <v>1687</v>
      </c>
      <c r="I230" s="717">
        <v>0</v>
      </c>
      <c r="J230" s="717">
        <v>200</v>
      </c>
      <c r="K230" s="717">
        <v>48</v>
      </c>
      <c r="L230" s="717">
        <v>26</v>
      </c>
      <c r="M230" s="717">
        <v>22</v>
      </c>
      <c r="N230" s="809">
        <v>7100000</v>
      </c>
      <c r="O230" s="809">
        <v>7100000</v>
      </c>
      <c r="P230" s="809"/>
      <c r="Q230" s="809"/>
      <c r="R230" s="682"/>
      <c r="S230" s="682"/>
      <c r="T230" s="682"/>
      <c r="U230" s="682"/>
      <c r="V230" s="682"/>
      <c r="W230" s="682"/>
      <c r="X230" s="682"/>
      <c r="Y230" s="682"/>
      <c r="Z230" s="682"/>
      <c r="AA230" s="682"/>
      <c r="AB230" s="682"/>
      <c r="AC230" s="682"/>
      <c r="AD230" s="809">
        <v>7100000</v>
      </c>
      <c r="AE230" s="809">
        <v>7100000</v>
      </c>
      <c r="AF230" s="718" t="s">
        <v>833</v>
      </c>
      <c r="AG230" s="774"/>
      <c r="AH230" s="774" t="s">
        <v>1494</v>
      </c>
      <c r="AI230" s="451" t="s">
        <v>835</v>
      </c>
    </row>
    <row r="231" spans="1:35" ht="55.5" customHeight="1">
      <c r="A231" s="1251"/>
      <c r="B231" s="1253"/>
      <c r="C231" s="788" t="s">
        <v>1688</v>
      </c>
      <c r="D231" s="718" t="s">
        <v>1689</v>
      </c>
      <c r="E231" s="718">
        <v>12</v>
      </c>
      <c r="F231" s="718">
        <v>6</v>
      </c>
      <c r="G231" s="718">
        <v>6</v>
      </c>
      <c r="H231" s="718" t="s">
        <v>1690</v>
      </c>
      <c r="I231" s="717">
        <v>0</v>
      </c>
      <c r="J231" s="717">
        <v>36</v>
      </c>
      <c r="K231" s="717">
        <v>12</v>
      </c>
      <c r="L231" s="717">
        <v>6</v>
      </c>
      <c r="M231" s="717">
        <v>6</v>
      </c>
      <c r="N231" s="809">
        <v>1200000</v>
      </c>
      <c r="O231" s="809">
        <v>1200000</v>
      </c>
      <c r="P231" s="808"/>
      <c r="Q231" s="808"/>
      <c r="R231" s="808"/>
      <c r="S231" s="808"/>
      <c r="T231" s="808"/>
      <c r="U231" s="808"/>
      <c r="V231" s="808"/>
      <c r="W231" s="808"/>
      <c r="X231" s="808"/>
      <c r="Y231" s="808"/>
      <c r="Z231" s="808"/>
      <c r="AA231" s="808"/>
      <c r="AB231" s="808"/>
      <c r="AC231" s="808"/>
      <c r="AD231" s="809">
        <v>1200000</v>
      </c>
      <c r="AE231" s="809">
        <v>1200000</v>
      </c>
      <c r="AF231" s="718" t="s">
        <v>833</v>
      </c>
      <c r="AG231" s="808"/>
      <c r="AH231" s="774" t="s">
        <v>1494</v>
      </c>
      <c r="AI231" s="451" t="s">
        <v>835</v>
      </c>
    </row>
    <row r="232" spans="1:35" ht="55.5" customHeight="1">
      <c r="A232" s="1251" t="s">
        <v>1691</v>
      </c>
      <c r="B232" s="1254">
        <v>825126099</v>
      </c>
      <c r="C232" s="718" t="s">
        <v>1692</v>
      </c>
      <c r="D232" s="718" t="s">
        <v>1511</v>
      </c>
      <c r="E232" s="718">
        <v>12</v>
      </c>
      <c r="F232" s="718">
        <v>6</v>
      </c>
      <c r="G232" s="718">
        <v>6</v>
      </c>
      <c r="H232" s="718" t="s">
        <v>1512</v>
      </c>
      <c r="I232" s="717">
        <v>0</v>
      </c>
      <c r="J232" s="717">
        <v>36</v>
      </c>
      <c r="K232" s="717">
        <v>12</v>
      </c>
      <c r="L232" s="717">
        <v>6</v>
      </c>
      <c r="M232" s="717">
        <v>6</v>
      </c>
      <c r="N232" s="809">
        <v>1400000</v>
      </c>
      <c r="O232" s="809">
        <v>1400000</v>
      </c>
      <c r="P232" s="808"/>
      <c r="Q232" s="808"/>
      <c r="R232" s="808"/>
      <c r="S232" s="808"/>
      <c r="T232" s="808"/>
      <c r="U232" s="808"/>
      <c r="V232" s="808"/>
      <c r="W232" s="808"/>
      <c r="X232" s="808"/>
      <c r="Y232" s="808"/>
      <c r="Z232" s="808"/>
      <c r="AA232" s="808"/>
      <c r="AB232" s="808"/>
      <c r="AC232" s="808"/>
      <c r="AD232" s="809">
        <v>1400000</v>
      </c>
      <c r="AE232" s="809">
        <v>1400000</v>
      </c>
      <c r="AF232" s="718" t="s">
        <v>833</v>
      </c>
      <c r="AG232" s="808"/>
      <c r="AH232" s="774" t="s">
        <v>1494</v>
      </c>
      <c r="AI232" s="451" t="s">
        <v>835</v>
      </c>
    </row>
    <row r="233" spans="1:35" ht="189.75">
      <c r="A233" s="1251"/>
      <c r="B233" s="1255"/>
      <c r="C233" s="695" t="s">
        <v>1693</v>
      </c>
      <c r="D233" s="718" t="s">
        <v>496</v>
      </c>
      <c r="E233" s="718">
        <v>12</v>
      </c>
      <c r="F233" s="718">
        <v>6</v>
      </c>
      <c r="G233" s="718">
        <v>6</v>
      </c>
      <c r="H233" s="718" t="s">
        <v>1694</v>
      </c>
      <c r="I233" s="717">
        <v>0</v>
      </c>
      <c r="J233" s="717">
        <v>20</v>
      </c>
      <c r="K233" s="717">
        <v>12</v>
      </c>
      <c r="L233" s="717">
        <v>6</v>
      </c>
      <c r="M233" s="717">
        <v>6</v>
      </c>
      <c r="N233" s="809">
        <v>900000</v>
      </c>
      <c r="O233" s="809">
        <v>900000</v>
      </c>
      <c r="P233" s="809"/>
      <c r="Q233" s="809"/>
      <c r="R233" s="808"/>
      <c r="S233" s="808"/>
      <c r="T233" s="808"/>
      <c r="U233" s="808"/>
      <c r="V233" s="808"/>
      <c r="W233" s="808"/>
      <c r="X233" s="808"/>
      <c r="Y233" s="808"/>
      <c r="Z233" s="808"/>
      <c r="AA233" s="808"/>
      <c r="AB233" s="808"/>
      <c r="AC233" s="808"/>
      <c r="AD233" s="809">
        <v>900000</v>
      </c>
      <c r="AE233" s="809">
        <v>900000</v>
      </c>
      <c r="AF233" s="718" t="s">
        <v>833</v>
      </c>
      <c r="AG233" s="808"/>
      <c r="AH233" s="774" t="s">
        <v>1494</v>
      </c>
      <c r="AI233" s="451" t="s">
        <v>835</v>
      </c>
    </row>
    <row r="234" spans="1:35" ht="156.75">
      <c r="A234" s="1251"/>
      <c r="B234" s="1255"/>
      <c r="C234" s="814" t="s">
        <v>1695</v>
      </c>
      <c r="D234" s="718" t="s">
        <v>1696</v>
      </c>
      <c r="E234" s="718">
        <v>1</v>
      </c>
      <c r="F234" s="718">
        <v>0</v>
      </c>
      <c r="G234" s="718">
        <v>1</v>
      </c>
      <c r="H234" s="718" t="s">
        <v>1697</v>
      </c>
      <c r="I234" s="717">
        <v>0</v>
      </c>
      <c r="J234" s="717">
        <v>3</v>
      </c>
      <c r="K234" s="717">
        <v>1</v>
      </c>
      <c r="L234" s="717">
        <v>1</v>
      </c>
      <c r="M234" s="717">
        <v>0</v>
      </c>
      <c r="N234" s="809">
        <v>900000</v>
      </c>
      <c r="O234" s="809">
        <v>900000</v>
      </c>
      <c r="P234" s="809"/>
      <c r="Q234" s="809"/>
      <c r="R234" s="808"/>
      <c r="S234" s="808"/>
      <c r="T234" s="808"/>
      <c r="U234" s="808"/>
      <c r="V234" s="808"/>
      <c r="W234" s="808"/>
      <c r="X234" s="808"/>
      <c r="Y234" s="808"/>
      <c r="Z234" s="808"/>
      <c r="AA234" s="808"/>
      <c r="AB234" s="808"/>
      <c r="AC234" s="808"/>
      <c r="AD234" s="809">
        <v>900000</v>
      </c>
      <c r="AE234" s="809">
        <v>900000</v>
      </c>
      <c r="AF234" s="718" t="s">
        <v>833</v>
      </c>
      <c r="AG234" s="808"/>
      <c r="AH234" s="774" t="s">
        <v>1494</v>
      </c>
      <c r="AI234" s="451" t="s">
        <v>835</v>
      </c>
    </row>
    <row r="235" spans="1:35" ht="168.75" customHeight="1">
      <c r="A235" s="1251"/>
      <c r="B235" s="1255"/>
      <c r="C235" s="814" t="s">
        <v>1698</v>
      </c>
      <c r="D235" s="718" t="s">
        <v>1696</v>
      </c>
      <c r="E235" s="718">
        <v>1</v>
      </c>
      <c r="F235" s="718">
        <v>0</v>
      </c>
      <c r="G235" s="718">
        <v>1</v>
      </c>
      <c r="H235" s="718" t="s">
        <v>1697</v>
      </c>
      <c r="I235" s="717">
        <v>0</v>
      </c>
      <c r="J235" s="717">
        <v>1</v>
      </c>
      <c r="K235" s="717">
        <v>1</v>
      </c>
      <c r="L235" s="717">
        <v>0</v>
      </c>
      <c r="M235" s="717">
        <v>1</v>
      </c>
      <c r="N235" s="809">
        <v>680000</v>
      </c>
      <c r="O235" s="809">
        <v>680000</v>
      </c>
      <c r="P235" s="808"/>
      <c r="Q235" s="808"/>
      <c r="R235" s="808"/>
      <c r="S235" s="808"/>
      <c r="T235" s="808"/>
      <c r="U235" s="808"/>
      <c r="V235" s="808"/>
      <c r="W235" s="808"/>
      <c r="X235" s="808"/>
      <c r="Y235" s="808"/>
      <c r="Z235" s="808"/>
      <c r="AA235" s="808"/>
      <c r="AB235" s="808"/>
      <c r="AC235" s="808"/>
      <c r="AD235" s="809">
        <v>680000</v>
      </c>
      <c r="AE235" s="809">
        <v>680000</v>
      </c>
      <c r="AF235" s="718" t="s">
        <v>833</v>
      </c>
      <c r="AG235" s="808"/>
      <c r="AH235" s="774" t="s">
        <v>1494</v>
      </c>
      <c r="AI235" s="451" t="s">
        <v>835</v>
      </c>
    </row>
    <row r="236" spans="1:35" ht="90" customHeight="1">
      <c r="A236" s="1251"/>
      <c r="B236" s="1255"/>
      <c r="C236" s="695" t="s">
        <v>1699</v>
      </c>
      <c r="D236" s="718" t="s">
        <v>1360</v>
      </c>
      <c r="E236" s="718">
        <v>6</v>
      </c>
      <c r="F236" s="718">
        <v>6</v>
      </c>
      <c r="G236" s="718">
        <v>12</v>
      </c>
      <c r="H236" s="718" t="s">
        <v>1335</v>
      </c>
      <c r="I236" s="717">
        <v>0</v>
      </c>
      <c r="J236" s="717">
        <v>45</v>
      </c>
      <c r="K236" s="717">
        <v>12</v>
      </c>
      <c r="L236" s="717">
        <v>6</v>
      </c>
      <c r="M236" s="717">
        <v>6</v>
      </c>
      <c r="N236" s="809">
        <v>600000</v>
      </c>
      <c r="O236" s="809">
        <v>600000</v>
      </c>
      <c r="P236" s="808"/>
      <c r="Q236" s="808"/>
      <c r="R236" s="808"/>
      <c r="S236" s="808"/>
      <c r="T236" s="808"/>
      <c r="U236" s="808"/>
      <c r="V236" s="808"/>
      <c r="W236" s="808"/>
      <c r="X236" s="808"/>
      <c r="Y236" s="808"/>
      <c r="Z236" s="808"/>
      <c r="AA236" s="808"/>
      <c r="AB236" s="808"/>
      <c r="AC236" s="808"/>
      <c r="AD236" s="809">
        <v>600000</v>
      </c>
      <c r="AE236" s="809">
        <v>600000</v>
      </c>
      <c r="AF236" s="718" t="s">
        <v>833</v>
      </c>
      <c r="AG236" s="808"/>
      <c r="AH236" s="774" t="s">
        <v>1494</v>
      </c>
      <c r="AI236" s="451" t="s">
        <v>835</v>
      </c>
    </row>
    <row r="237" spans="1:35" ht="96" customHeight="1">
      <c r="A237" s="1251"/>
      <c r="B237" s="1255"/>
      <c r="C237" s="695" t="s">
        <v>1700</v>
      </c>
      <c r="D237" s="718" t="s">
        <v>1701</v>
      </c>
      <c r="E237" s="718">
        <v>6</v>
      </c>
      <c r="F237" s="718">
        <v>6</v>
      </c>
      <c r="G237" s="718">
        <v>12</v>
      </c>
      <c r="H237" s="718" t="s">
        <v>1702</v>
      </c>
      <c r="I237" s="717">
        <v>0</v>
      </c>
      <c r="J237" s="717">
        <v>45</v>
      </c>
      <c r="K237" s="717">
        <v>12</v>
      </c>
      <c r="L237" s="717">
        <v>6</v>
      </c>
      <c r="M237" s="717">
        <v>6</v>
      </c>
      <c r="N237" s="809">
        <v>1620000</v>
      </c>
      <c r="O237" s="809">
        <v>1620000</v>
      </c>
      <c r="P237" s="808"/>
      <c r="Q237" s="808"/>
      <c r="R237" s="808"/>
      <c r="S237" s="808"/>
      <c r="T237" s="808"/>
      <c r="U237" s="808"/>
      <c r="V237" s="808"/>
      <c r="W237" s="808"/>
      <c r="X237" s="808"/>
      <c r="Y237" s="808"/>
      <c r="Z237" s="808"/>
      <c r="AA237" s="808"/>
      <c r="AB237" s="808"/>
      <c r="AC237" s="808"/>
      <c r="AD237" s="809">
        <v>1620000</v>
      </c>
      <c r="AE237" s="809">
        <v>1620000</v>
      </c>
      <c r="AF237" s="718" t="s">
        <v>833</v>
      </c>
      <c r="AG237" s="808"/>
      <c r="AH237" s="774" t="s">
        <v>1494</v>
      </c>
      <c r="AI237" s="451" t="s">
        <v>835</v>
      </c>
    </row>
    <row r="238" spans="1:35" ht="55.5" customHeight="1">
      <c r="A238" s="1251"/>
      <c r="B238" s="1255"/>
      <c r="C238" s="695" t="s">
        <v>1703</v>
      </c>
      <c r="D238" s="718" t="s">
        <v>1701</v>
      </c>
      <c r="E238" s="718">
        <v>2</v>
      </c>
      <c r="F238" s="718">
        <v>2</v>
      </c>
      <c r="G238" s="718">
        <v>4</v>
      </c>
      <c r="H238" s="718" t="s">
        <v>1702</v>
      </c>
      <c r="I238" s="717">
        <v>0</v>
      </c>
      <c r="J238" s="717">
        <v>12</v>
      </c>
      <c r="K238" s="717">
        <v>4</v>
      </c>
      <c r="L238" s="717">
        <v>2</v>
      </c>
      <c r="M238" s="717">
        <v>2</v>
      </c>
      <c r="N238" s="809">
        <v>900000</v>
      </c>
      <c r="O238" s="809">
        <v>900000</v>
      </c>
      <c r="P238" s="808"/>
      <c r="Q238" s="808"/>
      <c r="R238" s="808"/>
      <c r="S238" s="808"/>
      <c r="T238" s="808"/>
      <c r="U238" s="808"/>
      <c r="V238" s="808"/>
      <c r="W238" s="808"/>
      <c r="X238" s="808"/>
      <c r="Y238" s="808"/>
      <c r="Z238" s="808"/>
      <c r="AA238" s="808"/>
      <c r="AB238" s="808"/>
      <c r="AC238" s="808"/>
      <c r="AD238" s="809">
        <v>900000</v>
      </c>
      <c r="AE238" s="809">
        <v>900000</v>
      </c>
      <c r="AF238" s="718" t="s">
        <v>833</v>
      </c>
      <c r="AG238" s="808"/>
      <c r="AH238" s="774" t="s">
        <v>1494</v>
      </c>
      <c r="AI238" s="451" t="s">
        <v>835</v>
      </c>
    </row>
    <row r="239" spans="1:35" ht="110.25" customHeight="1">
      <c r="A239" s="1251"/>
      <c r="B239" s="1255"/>
      <c r="C239" s="695" t="s">
        <v>1704</v>
      </c>
      <c r="D239" s="718" t="s">
        <v>1701</v>
      </c>
      <c r="E239" s="718">
        <v>2</v>
      </c>
      <c r="F239" s="718">
        <v>2</v>
      </c>
      <c r="G239" s="718">
        <v>5</v>
      </c>
      <c r="H239" s="718" t="s">
        <v>1702</v>
      </c>
      <c r="I239" s="717">
        <v>0</v>
      </c>
      <c r="J239" s="717">
        <v>15</v>
      </c>
      <c r="K239" s="717">
        <v>5</v>
      </c>
      <c r="L239" s="717">
        <v>2</v>
      </c>
      <c r="M239" s="717">
        <v>2</v>
      </c>
      <c r="N239" s="809">
        <v>1200000</v>
      </c>
      <c r="O239" s="809">
        <v>967000</v>
      </c>
      <c r="P239" s="808"/>
      <c r="Q239" s="808"/>
      <c r="R239" s="808"/>
      <c r="S239" s="808"/>
      <c r="T239" s="808"/>
      <c r="U239" s="808"/>
      <c r="V239" s="808"/>
      <c r="W239" s="808"/>
      <c r="X239" s="808"/>
      <c r="Y239" s="808"/>
      <c r="Z239" s="808"/>
      <c r="AA239" s="808"/>
      <c r="AB239" s="808"/>
      <c r="AC239" s="808"/>
      <c r="AD239" s="809">
        <v>1200000</v>
      </c>
      <c r="AE239" s="809">
        <v>967000</v>
      </c>
      <c r="AF239" s="718" t="s">
        <v>833</v>
      </c>
      <c r="AG239" s="808"/>
      <c r="AH239" s="774" t="s">
        <v>1494</v>
      </c>
      <c r="AI239" s="451" t="s">
        <v>835</v>
      </c>
    </row>
    <row r="240" spans="1:35" ht="125.25" customHeight="1">
      <c r="A240" s="1251"/>
      <c r="B240" s="1255"/>
      <c r="C240" s="718" t="s">
        <v>1705</v>
      </c>
      <c r="D240" s="718" t="s">
        <v>1360</v>
      </c>
      <c r="E240" s="718">
        <v>6</v>
      </c>
      <c r="F240" s="718">
        <v>6</v>
      </c>
      <c r="G240" s="718">
        <v>12</v>
      </c>
      <c r="H240" s="718" t="s">
        <v>1706</v>
      </c>
      <c r="I240" s="717">
        <v>0</v>
      </c>
      <c r="J240" s="717">
        <v>36</v>
      </c>
      <c r="K240" s="717">
        <v>12</v>
      </c>
      <c r="L240" s="717">
        <v>6</v>
      </c>
      <c r="M240" s="717">
        <v>6</v>
      </c>
      <c r="N240" s="809">
        <v>1100000</v>
      </c>
      <c r="O240" s="809">
        <v>1100000</v>
      </c>
      <c r="P240" s="808"/>
      <c r="Q240" s="808"/>
      <c r="R240" s="808"/>
      <c r="S240" s="808"/>
      <c r="T240" s="808"/>
      <c r="U240" s="808"/>
      <c r="V240" s="808"/>
      <c r="W240" s="808"/>
      <c r="X240" s="808"/>
      <c r="Y240" s="808"/>
      <c r="Z240" s="808"/>
      <c r="AA240" s="808"/>
      <c r="AB240" s="808"/>
      <c r="AC240" s="808"/>
      <c r="AD240" s="809">
        <v>1100000</v>
      </c>
      <c r="AE240" s="809">
        <v>1100000</v>
      </c>
      <c r="AF240" s="718" t="s">
        <v>833</v>
      </c>
      <c r="AG240" s="808"/>
      <c r="AH240" s="774" t="s">
        <v>1494</v>
      </c>
      <c r="AI240" s="451" t="s">
        <v>835</v>
      </c>
    </row>
    <row r="241" spans="1:35" ht="59.25" customHeight="1">
      <c r="A241" s="1251"/>
      <c r="B241" s="1256"/>
      <c r="C241" s="695" t="s">
        <v>1707</v>
      </c>
      <c r="D241" s="718" t="s">
        <v>1708</v>
      </c>
      <c r="E241" s="718">
        <v>1</v>
      </c>
      <c r="F241" s="718">
        <v>1</v>
      </c>
      <c r="G241" s="718">
        <v>2</v>
      </c>
      <c r="H241" s="718" t="s">
        <v>1709</v>
      </c>
      <c r="I241" s="717">
        <v>0</v>
      </c>
      <c r="J241" s="717">
        <v>8</v>
      </c>
      <c r="K241" s="717">
        <v>2</v>
      </c>
      <c r="L241" s="717">
        <v>1</v>
      </c>
      <c r="M241" s="717">
        <v>1</v>
      </c>
      <c r="N241" s="809">
        <v>900000</v>
      </c>
      <c r="O241" s="809">
        <v>900000</v>
      </c>
      <c r="P241" s="808"/>
      <c r="Q241" s="808"/>
      <c r="R241" s="808"/>
      <c r="S241" s="808"/>
      <c r="T241" s="808"/>
      <c r="U241" s="808"/>
      <c r="V241" s="808"/>
      <c r="W241" s="808"/>
      <c r="X241" s="808"/>
      <c r="Y241" s="808"/>
      <c r="Z241" s="808"/>
      <c r="AA241" s="808"/>
      <c r="AB241" s="808"/>
      <c r="AC241" s="808"/>
      <c r="AD241" s="809">
        <v>900000</v>
      </c>
      <c r="AE241" s="809">
        <v>900000</v>
      </c>
      <c r="AF241" s="718" t="s">
        <v>833</v>
      </c>
      <c r="AG241" s="808"/>
      <c r="AH241" s="774" t="s">
        <v>1494</v>
      </c>
      <c r="AI241" s="451" t="s">
        <v>835</v>
      </c>
    </row>
    <row r="242" spans="1:35" ht="184.5" customHeight="1">
      <c r="A242" s="1251"/>
      <c r="B242" s="1252">
        <v>825126099</v>
      </c>
      <c r="C242" s="695" t="s">
        <v>1710</v>
      </c>
      <c r="D242" s="718" t="s">
        <v>1597</v>
      </c>
      <c r="E242" s="718">
        <v>2</v>
      </c>
      <c r="F242" s="718">
        <v>2</v>
      </c>
      <c r="G242" s="718">
        <v>4</v>
      </c>
      <c r="H242" s="718" t="s">
        <v>1598</v>
      </c>
      <c r="I242" s="717">
        <v>0</v>
      </c>
      <c r="J242" s="717">
        <v>15</v>
      </c>
      <c r="K242" s="717">
        <v>4</v>
      </c>
      <c r="L242" s="717">
        <v>2</v>
      </c>
      <c r="M242" s="717">
        <v>2</v>
      </c>
      <c r="N242" s="809">
        <v>1450000</v>
      </c>
      <c r="O242" s="809">
        <v>145000</v>
      </c>
      <c r="P242" s="808"/>
      <c r="Q242" s="808"/>
      <c r="R242" s="808"/>
      <c r="S242" s="808"/>
      <c r="T242" s="808"/>
      <c r="U242" s="808"/>
      <c r="V242" s="808"/>
      <c r="W242" s="808"/>
      <c r="X242" s="808"/>
      <c r="Y242" s="808"/>
      <c r="Z242" s="808"/>
      <c r="AA242" s="808"/>
      <c r="AB242" s="808"/>
      <c r="AC242" s="808"/>
      <c r="AD242" s="809">
        <v>1450000</v>
      </c>
      <c r="AE242" s="809">
        <v>145000</v>
      </c>
      <c r="AF242" s="718" t="s">
        <v>833</v>
      </c>
      <c r="AG242" s="808"/>
      <c r="AH242" s="774" t="s">
        <v>1494</v>
      </c>
      <c r="AI242" s="451" t="s">
        <v>835</v>
      </c>
    </row>
    <row r="243" spans="1:35" ht="81.75" customHeight="1">
      <c r="A243" s="1251"/>
      <c r="B243" s="1257"/>
      <c r="C243" s="815" t="s">
        <v>1711</v>
      </c>
      <c r="D243" s="718" t="s">
        <v>1360</v>
      </c>
      <c r="E243" s="718">
        <v>6</v>
      </c>
      <c r="F243" s="718">
        <v>6</v>
      </c>
      <c r="G243" s="718">
        <v>12</v>
      </c>
      <c r="H243" s="718" t="s">
        <v>1335</v>
      </c>
      <c r="I243" s="717">
        <v>0</v>
      </c>
      <c r="J243" s="717">
        <v>36</v>
      </c>
      <c r="K243" s="717">
        <v>12</v>
      </c>
      <c r="L243" s="717">
        <v>6</v>
      </c>
      <c r="M243" s="717">
        <v>6</v>
      </c>
      <c r="N243" s="809">
        <v>500000</v>
      </c>
      <c r="O243" s="809">
        <v>500000</v>
      </c>
      <c r="P243" s="808"/>
      <c r="Q243" s="808"/>
      <c r="R243" s="808"/>
      <c r="S243" s="808"/>
      <c r="T243" s="808"/>
      <c r="U243" s="808"/>
      <c r="V243" s="808"/>
      <c r="W243" s="808"/>
      <c r="X243" s="808"/>
      <c r="Y243" s="808"/>
      <c r="Z243" s="808"/>
      <c r="AA243" s="808"/>
      <c r="AB243" s="808"/>
      <c r="AC243" s="808"/>
      <c r="AD243" s="809">
        <v>500000</v>
      </c>
      <c r="AE243" s="809">
        <v>500000</v>
      </c>
      <c r="AF243" s="718" t="s">
        <v>833</v>
      </c>
      <c r="AG243" s="808"/>
      <c r="AH243" s="774" t="s">
        <v>1494</v>
      </c>
      <c r="AI243" s="451" t="s">
        <v>835</v>
      </c>
    </row>
    <row r="244" spans="1:35" ht="81.75" customHeight="1">
      <c r="A244" s="1248" t="s">
        <v>1712</v>
      </c>
      <c r="B244" s="1257"/>
      <c r="C244" s="815" t="s">
        <v>1713</v>
      </c>
      <c r="D244" s="718" t="s">
        <v>1714</v>
      </c>
      <c r="E244" s="718">
        <v>4</v>
      </c>
      <c r="F244" s="718">
        <v>4</v>
      </c>
      <c r="G244" s="718">
        <v>8</v>
      </c>
      <c r="H244" s="718" t="s">
        <v>66</v>
      </c>
      <c r="I244" s="717">
        <v>0</v>
      </c>
      <c r="J244" s="717">
        <v>16</v>
      </c>
      <c r="K244" s="717">
        <v>8</v>
      </c>
      <c r="L244" s="717">
        <v>4</v>
      </c>
      <c r="M244" s="717">
        <v>4</v>
      </c>
      <c r="N244" s="809">
        <v>160000</v>
      </c>
      <c r="O244" s="809">
        <v>160000</v>
      </c>
      <c r="P244" s="808"/>
      <c r="Q244" s="808"/>
      <c r="R244" s="808"/>
      <c r="S244" s="808"/>
      <c r="T244" s="808"/>
      <c r="U244" s="808"/>
      <c r="V244" s="808"/>
      <c r="W244" s="808"/>
      <c r="X244" s="808"/>
      <c r="Y244" s="808"/>
      <c r="Z244" s="808"/>
      <c r="AA244" s="808"/>
      <c r="AB244" s="808"/>
      <c r="AC244" s="808"/>
      <c r="AD244" s="809">
        <v>160000</v>
      </c>
      <c r="AE244" s="809">
        <v>160000</v>
      </c>
      <c r="AF244" s="718" t="s">
        <v>833</v>
      </c>
      <c r="AG244" s="808"/>
      <c r="AH244" s="774" t="s">
        <v>1494</v>
      </c>
      <c r="AI244" s="451" t="s">
        <v>835</v>
      </c>
    </row>
    <row r="245" spans="1:35" ht="82.5" customHeight="1">
      <c r="A245" s="1248"/>
      <c r="B245" s="1257"/>
      <c r="C245" s="816" t="s">
        <v>1715</v>
      </c>
      <c r="D245" s="718" t="s">
        <v>1716</v>
      </c>
      <c r="E245" s="718">
        <v>1</v>
      </c>
      <c r="F245" s="718">
        <v>1</v>
      </c>
      <c r="G245" s="718">
        <v>2</v>
      </c>
      <c r="H245" s="718" t="s">
        <v>1717</v>
      </c>
      <c r="I245" s="717">
        <v>0</v>
      </c>
      <c r="J245" s="717">
        <v>5</v>
      </c>
      <c r="K245" s="717">
        <v>2</v>
      </c>
      <c r="L245" s="717">
        <v>1</v>
      </c>
      <c r="M245" s="717">
        <v>1</v>
      </c>
      <c r="N245" s="809">
        <v>180000</v>
      </c>
      <c r="O245" s="809">
        <v>180000</v>
      </c>
      <c r="P245" s="808"/>
      <c r="Q245" s="808"/>
      <c r="R245" s="718"/>
      <c r="S245" s="718"/>
      <c r="T245" s="808"/>
      <c r="U245" s="808"/>
      <c r="V245" s="808"/>
      <c r="W245" s="808"/>
      <c r="X245" s="808"/>
      <c r="Y245" s="808"/>
      <c r="Z245" s="808"/>
      <c r="AA245" s="808"/>
      <c r="AB245" s="808"/>
      <c r="AC245" s="808"/>
      <c r="AD245" s="809">
        <v>180000</v>
      </c>
      <c r="AE245" s="809">
        <v>180000</v>
      </c>
      <c r="AF245" s="718" t="s">
        <v>833</v>
      </c>
      <c r="AG245" s="808"/>
      <c r="AH245" s="774" t="s">
        <v>1494</v>
      </c>
      <c r="AI245" s="451" t="s">
        <v>835</v>
      </c>
    </row>
    <row r="246" spans="1:35" ht="96" customHeight="1">
      <c r="A246" s="1248"/>
      <c r="B246" s="1257"/>
      <c r="C246" s="816" t="s">
        <v>1718</v>
      </c>
      <c r="D246" s="718" t="s">
        <v>1346</v>
      </c>
      <c r="E246" s="718">
        <v>1</v>
      </c>
      <c r="F246" s="718">
        <v>6</v>
      </c>
      <c r="G246" s="718">
        <v>7</v>
      </c>
      <c r="H246" s="718" t="s">
        <v>148</v>
      </c>
      <c r="I246" s="717">
        <v>0</v>
      </c>
      <c r="J246" s="717">
        <v>15</v>
      </c>
      <c r="K246" s="717">
        <v>7</v>
      </c>
      <c r="L246" s="717">
        <v>1</v>
      </c>
      <c r="M246" s="717">
        <v>6</v>
      </c>
      <c r="N246" s="809">
        <v>800000</v>
      </c>
      <c r="O246" s="809">
        <v>800000</v>
      </c>
      <c r="P246" s="808"/>
      <c r="Q246" s="808"/>
      <c r="R246" s="718"/>
      <c r="S246" s="718"/>
      <c r="T246" s="808"/>
      <c r="U246" s="808"/>
      <c r="V246" s="808"/>
      <c r="W246" s="808"/>
      <c r="X246" s="808"/>
      <c r="Y246" s="808"/>
      <c r="Z246" s="808"/>
      <c r="AA246" s="808"/>
      <c r="AB246" s="808"/>
      <c r="AC246" s="808"/>
      <c r="AD246" s="809">
        <v>800000</v>
      </c>
      <c r="AE246" s="809">
        <v>800000</v>
      </c>
      <c r="AF246" s="718" t="s">
        <v>833</v>
      </c>
      <c r="AG246" s="808"/>
      <c r="AH246" s="774" t="s">
        <v>1494</v>
      </c>
      <c r="AI246" s="451" t="s">
        <v>835</v>
      </c>
    </row>
    <row r="247" spans="1:38" ht="83.25" customHeight="1">
      <c r="A247" s="1248"/>
      <c r="B247" s="1257"/>
      <c r="C247" s="816" t="s">
        <v>1719</v>
      </c>
      <c r="D247" s="718" t="s">
        <v>870</v>
      </c>
      <c r="E247" s="718">
        <v>1</v>
      </c>
      <c r="F247" s="718">
        <v>1</v>
      </c>
      <c r="G247" s="718">
        <v>2</v>
      </c>
      <c r="H247" s="718" t="s">
        <v>570</v>
      </c>
      <c r="I247" s="717">
        <v>0</v>
      </c>
      <c r="J247" s="717">
        <v>5</v>
      </c>
      <c r="K247" s="717">
        <v>2</v>
      </c>
      <c r="L247" s="717">
        <v>1</v>
      </c>
      <c r="M247" s="717">
        <v>1</v>
      </c>
      <c r="N247" s="809">
        <v>200000</v>
      </c>
      <c r="O247" s="809">
        <v>200000</v>
      </c>
      <c r="P247" s="808"/>
      <c r="Q247" s="808"/>
      <c r="R247" s="808"/>
      <c r="S247" s="808"/>
      <c r="T247" s="808"/>
      <c r="U247" s="808"/>
      <c r="V247" s="808"/>
      <c r="W247" s="808"/>
      <c r="X247" s="808"/>
      <c r="Y247" s="808"/>
      <c r="Z247" s="808"/>
      <c r="AA247" s="808"/>
      <c r="AB247" s="808"/>
      <c r="AC247" s="808"/>
      <c r="AD247" s="809">
        <v>200000</v>
      </c>
      <c r="AE247" s="809">
        <v>200000</v>
      </c>
      <c r="AF247" s="718" t="s">
        <v>833</v>
      </c>
      <c r="AG247" s="808"/>
      <c r="AH247" s="774" t="s">
        <v>1494</v>
      </c>
      <c r="AI247" s="451" t="s">
        <v>835</v>
      </c>
      <c r="AJ247" s="817"/>
      <c r="AK247" s="272"/>
      <c r="AL247" s="272"/>
    </row>
    <row r="248" spans="1:38" ht="45" customHeight="1">
      <c r="A248" s="1248"/>
      <c r="B248" s="1257"/>
      <c r="C248" s="816" t="s">
        <v>1720</v>
      </c>
      <c r="D248" s="718" t="s">
        <v>870</v>
      </c>
      <c r="E248" s="718">
        <v>6</v>
      </c>
      <c r="F248" s="718">
        <v>6</v>
      </c>
      <c r="G248" s="718">
        <v>12</v>
      </c>
      <c r="H248" s="718" t="s">
        <v>570</v>
      </c>
      <c r="I248" s="717">
        <v>0</v>
      </c>
      <c r="J248" s="717">
        <v>20</v>
      </c>
      <c r="K248" s="717">
        <v>12</v>
      </c>
      <c r="L248" s="717">
        <v>6</v>
      </c>
      <c r="M248" s="717">
        <v>6</v>
      </c>
      <c r="N248" s="809">
        <v>1200000</v>
      </c>
      <c r="O248" s="809">
        <v>1200000</v>
      </c>
      <c r="P248" s="808"/>
      <c r="Q248" s="808"/>
      <c r="R248" s="808"/>
      <c r="S248" s="808"/>
      <c r="T248" s="808"/>
      <c r="U248" s="808"/>
      <c r="V248" s="808"/>
      <c r="W248" s="808"/>
      <c r="X248" s="808"/>
      <c r="Y248" s="808"/>
      <c r="Z248" s="808"/>
      <c r="AA248" s="808"/>
      <c r="AB248" s="808"/>
      <c r="AC248" s="808"/>
      <c r="AD248" s="809">
        <v>1200000</v>
      </c>
      <c r="AE248" s="809">
        <v>1200000</v>
      </c>
      <c r="AF248" s="718" t="s">
        <v>1721</v>
      </c>
      <c r="AG248" s="808"/>
      <c r="AH248" s="774" t="s">
        <v>1494</v>
      </c>
      <c r="AI248" s="451" t="s">
        <v>835</v>
      </c>
      <c r="AJ248" s="450"/>
      <c r="AK248" s="806"/>
      <c r="AL248" s="272"/>
    </row>
    <row r="249" spans="1:38" ht="137.25" customHeight="1">
      <c r="A249" s="1248"/>
      <c r="B249" s="1257"/>
      <c r="C249" s="816" t="s">
        <v>1722</v>
      </c>
      <c r="D249" s="718" t="s">
        <v>496</v>
      </c>
      <c r="E249" s="718">
        <v>3</v>
      </c>
      <c r="F249" s="718">
        <v>9</v>
      </c>
      <c r="G249" s="718">
        <v>13</v>
      </c>
      <c r="H249" s="718" t="s">
        <v>1694</v>
      </c>
      <c r="I249" s="717">
        <v>0</v>
      </c>
      <c r="J249" s="717">
        <v>20</v>
      </c>
      <c r="K249" s="717">
        <v>13</v>
      </c>
      <c r="L249" s="717">
        <v>3</v>
      </c>
      <c r="M249" s="717">
        <v>9</v>
      </c>
      <c r="N249" s="809">
        <v>1700000</v>
      </c>
      <c r="O249" s="809">
        <v>1590000</v>
      </c>
      <c r="P249" s="808"/>
      <c r="Q249" s="808"/>
      <c r="R249" s="808"/>
      <c r="S249" s="808"/>
      <c r="T249" s="808"/>
      <c r="U249" s="808"/>
      <c r="V249" s="808"/>
      <c r="W249" s="808"/>
      <c r="X249" s="808"/>
      <c r="Y249" s="808"/>
      <c r="Z249" s="808"/>
      <c r="AA249" s="808"/>
      <c r="AB249" s="808"/>
      <c r="AC249" s="808"/>
      <c r="AD249" s="809">
        <v>1700000</v>
      </c>
      <c r="AE249" s="809">
        <v>1590000</v>
      </c>
      <c r="AF249" s="786" t="s">
        <v>1723</v>
      </c>
      <c r="AG249" s="808"/>
      <c r="AH249" s="774" t="s">
        <v>1494</v>
      </c>
      <c r="AI249" s="451" t="s">
        <v>835</v>
      </c>
      <c r="AJ249" s="817"/>
      <c r="AK249" s="272"/>
      <c r="AL249" s="272"/>
    </row>
    <row r="250" spans="1:38" ht="61.5" customHeight="1">
      <c r="A250" s="1248"/>
      <c r="B250" s="1257"/>
      <c r="C250" s="816" t="s">
        <v>1724</v>
      </c>
      <c r="D250" s="718" t="s">
        <v>1725</v>
      </c>
      <c r="E250" s="718">
        <v>300</v>
      </c>
      <c r="F250" s="718">
        <v>0</v>
      </c>
      <c r="G250" s="718">
        <v>300</v>
      </c>
      <c r="H250" s="718" t="s">
        <v>1726</v>
      </c>
      <c r="I250" s="717">
        <v>0</v>
      </c>
      <c r="J250" s="717">
        <v>400</v>
      </c>
      <c r="K250" s="717">
        <v>300</v>
      </c>
      <c r="L250" s="717">
        <v>300</v>
      </c>
      <c r="M250" s="717">
        <v>0</v>
      </c>
      <c r="N250" s="809">
        <v>300000</v>
      </c>
      <c r="O250" s="809">
        <v>300000</v>
      </c>
      <c r="P250" s="808"/>
      <c r="Q250" s="808"/>
      <c r="R250" s="808"/>
      <c r="S250" s="808"/>
      <c r="T250" s="808"/>
      <c r="U250" s="808"/>
      <c r="V250" s="808"/>
      <c r="W250" s="808"/>
      <c r="X250" s="808"/>
      <c r="Y250" s="808"/>
      <c r="Z250" s="808"/>
      <c r="AA250" s="808"/>
      <c r="AB250" s="808"/>
      <c r="AC250" s="808"/>
      <c r="AD250" s="809">
        <v>300000</v>
      </c>
      <c r="AE250" s="809">
        <v>300000</v>
      </c>
      <c r="AF250" s="786" t="s">
        <v>1727</v>
      </c>
      <c r="AG250" s="808"/>
      <c r="AH250" s="774" t="s">
        <v>1494</v>
      </c>
      <c r="AI250" s="451" t="s">
        <v>835</v>
      </c>
      <c r="AJ250" s="272"/>
      <c r="AK250" s="272"/>
      <c r="AL250" s="272"/>
    </row>
    <row r="251" spans="1:35" ht="105.75" customHeight="1">
      <c r="A251" s="1248"/>
      <c r="B251" s="1257"/>
      <c r="C251" s="816" t="s">
        <v>1728</v>
      </c>
      <c r="D251" s="718" t="s">
        <v>870</v>
      </c>
      <c r="E251" s="718">
        <v>1</v>
      </c>
      <c r="F251" s="718">
        <v>1</v>
      </c>
      <c r="G251" s="718">
        <v>2</v>
      </c>
      <c r="H251" s="718" t="s">
        <v>570</v>
      </c>
      <c r="I251" s="717">
        <v>0</v>
      </c>
      <c r="J251" s="717">
        <v>5</v>
      </c>
      <c r="K251" s="717">
        <v>2</v>
      </c>
      <c r="L251" s="717">
        <v>1</v>
      </c>
      <c r="M251" s="717">
        <v>1</v>
      </c>
      <c r="N251" s="809">
        <v>206085</v>
      </c>
      <c r="O251" s="809">
        <v>206085</v>
      </c>
      <c r="P251" s="808"/>
      <c r="Q251" s="808"/>
      <c r="R251" s="808"/>
      <c r="S251" s="808"/>
      <c r="T251" s="808"/>
      <c r="U251" s="808"/>
      <c r="V251" s="808"/>
      <c r="W251" s="808"/>
      <c r="X251" s="808"/>
      <c r="Y251" s="808"/>
      <c r="Z251" s="808"/>
      <c r="AA251" s="808"/>
      <c r="AB251" s="808"/>
      <c r="AC251" s="808"/>
      <c r="AD251" s="809">
        <v>206085</v>
      </c>
      <c r="AE251" s="809">
        <v>206085</v>
      </c>
      <c r="AF251" s="718" t="s">
        <v>833</v>
      </c>
      <c r="AG251" s="808"/>
      <c r="AH251" s="774" t="s">
        <v>1494</v>
      </c>
      <c r="AI251" s="451" t="s">
        <v>835</v>
      </c>
    </row>
    <row r="252" spans="1:35" ht="117.75" customHeight="1">
      <c r="A252" s="1248"/>
      <c r="B252" s="1257"/>
      <c r="C252" s="816" t="s">
        <v>1729</v>
      </c>
      <c r="D252" s="718" t="s">
        <v>1730</v>
      </c>
      <c r="E252" s="718">
        <v>2</v>
      </c>
      <c r="F252" s="718">
        <v>2</v>
      </c>
      <c r="G252" s="718">
        <v>4</v>
      </c>
      <c r="H252" s="718" t="s">
        <v>1731</v>
      </c>
      <c r="I252" s="717">
        <v>0</v>
      </c>
      <c r="J252" s="717">
        <v>5</v>
      </c>
      <c r="K252" s="717">
        <v>4</v>
      </c>
      <c r="L252" s="717">
        <v>2</v>
      </c>
      <c r="M252" s="717">
        <v>2</v>
      </c>
      <c r="N252" s="809">
        <v>400000</v>
      </c>
      <c r="O252" s="809">
        <v>400000</v>
      </c>
      <c r="P252" s="808"/>
      <c r="Q252" s="808"/>
      <c r="R252" s="808"/>
      <c r="S252" s="808"/>
      <c r="T252" s="808"/>
      <c r="U252" s="808"/>
      <c r="V252" s="808"/>
      <c r="W252" s="808"/>
      <c r="X252" s="808"/>
      <c r="Y252" s="808"/>
      <c r="Z252" s="808"/>
      <c r="AA252" s="808"/>
      <c r="AB252" s="808"/>
      <c r="AC252" s="808"/>
      <c r="AD252" s="809">
        <v>400000</v>
      </c>
      <c r="AE252" s="809">
        <v>400000</v>
      </c>
      <c r="AF252" s="718" t="s">
        <v>833</v>
      </c>
      <c r="AG252" s="808"/>
      <c r="AH252" s="774" t="s">
        <v>1494</v>
      </c>
      <c r="AI252" s="451" t="s">
        <v>835</v>
      </c>
    </row>
    <row r="253" spans="1:35" ht="105" customHeight="1">
      <c r="A253" s="1248"/>
      <c r="B253" s="1257"/>
      <c r="C253" s="818" t="s">
        <v>1732</v>
      </c>
      <c r="D253" s="718" t="s">
        <v>1733</v>
      </c>
      <c r="E253" s="718">
        <v>1</v>
      </c>
      <c r="F253" s="718">
        <v>2</v>
      </c>
      <c r="G253" s="718">
        <v>3</v>
      </c>
      <c r="H253" s="718" t="s">
        <v>1734</v>
      </c>
      <c r="I253" s="717">
        <v>0</v>
      </c>
      <c r="J253" s="717">
        <v>5</v>
      </c>
      <c r="K253" s="717">
        <v>3</v>
      </c>
      <c r="L253" s="717">
        <v>1</v>
      </c>
      <c r="M253" s="717">
        <v>2</v>
      </c>
      <c r="N253" s="809">
        <v>200000</v>
      </c>
      <c r="O253" s="809">
        <v>200000</v>
      </c>
      <c r="P253" s="808"/>
      <c r="Q253" s="808"/>
      <c r="R253" s="808"/>
      <c r="S253" s="808"/>
      <c r="T253" s="808"/>
      <c r="U253" s="808"/>
      <c r="V253" s="808"/>
      <c r="W253" s="808"/>
      <c r="X253" s="808"/>
      <c r="Y253" s="808"/>
      <c r="Z253" s="808"/>
      <c r="AA253" s="808"/>
      <c r="AB253" s="808"/>
      <c r="AC253" s="808"/>
      <c r="AD253" s="809">
        <v>200000</v>
      </c>
      <c r="AE253" s="809">
        <v>200000</v>
      </c>
      <c r="AF253" s="718" t="s">
        <v>1735</v>
      </c>
      <c r="AG253" s="808"/>
      <c r="AH253" s="774" t="s">
        <v>1494</v>
      </c>
      <c r="AI253" s="451" t="s">
        <v>835</v>
      </c>
    </row>
    <row r="254" spans="1:35" ht="123" customHeight="1">
      <c r="A254" s="1248"/>
      <c r="B254" s="1257"/>
      <c r="C254" s="816" t="s">
        <v>1736</v>
      </c>
      <c r="D254" s="718" t="s">
        <v>1351</v>
      </c>
      <c r="E254" s="718">
        <v>6</v>
      </c>
      <c r="F254" s="718">
        <v>0</v>
      </c>
      <c r="G254" s="718">
        <v>6</v>
      </c>
      <c r="H254" s="718" t="s">
        <v>573</v>
      </c>
      <c r="I254" s="717">
        <v>0</v>
      </c>
      <c r="J254" s="717">
        <v>10</v>
      </c>
      <c r="K254" s="717">
        <v>6</v>
      </c>
      <c r="L254" s="717">
        <v>6</v>
      </c>
      <c r="M254" s="717">
        <v>0</v>
      </c>
      <c r="N254" s="809">
        <v>1200000</v>
      </c>
      <c r="O254" s="809">
        <v>800000</v>
      </c>
      <c r="P254" s="808"/>
      <c r="Q254" s="808"/>
      <c r="R254" s="808"/>
      <c r="S254" s="808"/>
      <c r="T254" s="808"/>
      <c r="U254" s="808"/>
      <c r="V254" s="808"/>
      <c r="W254" s="808"/>
      <c r="X254" s="808"/>
      <c r="Y254" s="808"/>
      <c r="Z254" s="808"/>
      <c r="AA254" s="808"/>
      <c r="AB254" s="808"/>
      <c r="AC254" s="808"/>
      <c r="AD254" s="809">
        <v>1200000</v>
      </c>
      <c r="AE254" s="809">
        <v>800000</v>
      </c>
      <c r="AF254" s="718" t="s">
        <v>1737</v>
      </c>
      <c r="AG254" s="808"/>
      <c r="AH254" s="774" t="s">
        <v>1494</v>
      </c>
      <c r="AI254" s="451" t="s">
        <v>835</v>
      </c>
    </row>
    <row r="255" spans="1:35" ht="132" customHeight="1">
      <c r="A255" s="1248"/>
      <c r="B255" s="1257"/>
      <c r="C255" s="819" t="s">
        <v>1738</v>
      </c>
      <c r="D255" s="718" t="s">
        <v>427</v>
      </c>
      <c r="E255" s="718">
        <v>2</v>
      </c>
      <c r="F255" s="718">
        <v>2</v>
      </c>
      <c r="G255" s="718">
        <v>4</v>
      </c>
      <c r="H255" s="718" t="s">
        <v>428</v>
      </c>
      <c r="I255" s="717">
        <v>0</v>
      </c>
      <c r="J255" s="717">
        <v>15</v>
      </c>
      <c r="K255" s="717">
        <v>4</v>
      </c>
      <c r="L255" s="717">
        <v>2</v>
      </c>
      <c r="M255" s="717">
        <v>2</v>
      </c>
      <c r="N255" s="809">
        <v>550000</v>
      </c>
      <c r="O255" s="809">
        <v>550000</v>
      </c>
      <c r="P255" s="808"/>
      <c r="Q255" s="808"/>
      <c r="R255" s="808"/>
      <c r="S255" s="808"/>
      <c r="T255" s="808"/>
      <c r="U255" s="808"/>
      <c r="V255" s="808"/>
      <c r="W255" s="808"/>
      <c r="X255" s="808"/>
      <c r="Y255" s="808"/>
      <c r="Z255" s="808"/>
      <c r="AA255" s="808"/>
      <c r="AB255" s="808"/>
      <c r="AC255" s="808"/>
      <c r="AD255" s="809">
        <v>550000</v>
      </c>
      <c r="AE255" s="809">
        <v>550000</v>
      </c>
      <c r="AF255" s="718" t="s">
        <v>833</v>
      </c>
      <c r="AG255" s="808"/>
      <c r="AH255" s="774" t="s">
        <v>1494</v>
      </c>
      <c r="AI255" s="451" t="s">
        <v>835</v>
      </c>
    </row>
    <row r="256" spans="1:35" ht="54" customHeight="1">
      <c r="A256" s="1258"/>
      <c r="B256" s="1253"/>
      <c r="C256" s="820" t="s">
        <v>1739</v>
      </c>
      <c r="D256" s="718" t="s">
        <v>1740</v>
      </c>
      <c r="E256" s="718">
        <v>48</v>
      </c>
      <c r="F256" s="718">
        <v>26</v>
      </c>
      <c r="G256" s="718">
        <v>22</v>
      </c>
      <c r="H256" s="718" t="s">
        <v>1741</v>
      </c>
      <c r="I256" s="717">
        <v>0</v>
      </c>
      <c r="J256" s="717">
        <v>150</v>
      </c>
      <c r="K256" s="717">
        <v>48</v>
      </c>
      <c r="L256" s="717">
        <v>26</v>
      </c>
      <c r="M256" s="717">
        <v>22</v>
      </c>
      <c r="N256" s="809">
        <v>0</v>
      </c>
      <c r="O256" s="809">
        <v>0</v>
      </c>
      <c r="P256" s="808"/>
      <c r="Q256" s="808"/>
      <c r="R256" s="808"/>
      <c r="S256" s="808"/>
      <c r="T256" s="808"/>
      <c r="U256" s="808"/>
      <c r="V256" s="808"/>
      <c r="W256" s="808"/>
      <c r="X256" s="821"/>
      <c r="Y256" s="821"/>
      <c r="Z256" s="821"/>
      <c r="AA256" s="821"/>
      <c r="AB256" s="821"/>
      <c r="AC256" s="821"/>
      <c r="AD256" s="733">
        <v>0</v>
      </c>
      <c r="AE256" s="733">
        <v>0</v>
      </c>
      <c r="AF256" s="718" t="s">
        <v>833</v>
      </c>
      <c r="AG256" s="821"/>
      <c r="AH256" s="774" t="s">
        <v>1494</v>
      </c>
      <c r="AI256" s="451" t="s">
        <v>835</v>
      </c>
    </row>
    <row r="257" spans="1:35" ht="192" customHeight="1">
      <c r="A257" s="1231" t="s">
        <v>1742</v>
      </c>
      <c r="B257" s="1244">
        <v>825126099</v>
      </c>
      <c r="C257" s="822" t="s">
        <v>1743</v>
      </c>
      <c r="D257" s="718" t="s">
        <v>1744</v>
      </c>
      <c r="E257" s="718">
        <v>2525</v>
      </c>
      <c r="F257" s="718">
        <v>3000</v>
      </c>
      <c r="G257" s="718">
        <v>5525</v>
      </c>
      <c r="H257" s="718" t="s">
        <v>1745</v>
      </c>
      <c r="I257" s="717">
        <v>0</v>
      </c>
      <c r="J257" s="717">
        <v>7000</v>
      </c>
      <c r="K257" s="717">
        <v>7000</v>
      </c>
      <c r="L257" s="717">
        <v>2525</v>
      </c>
      <c r="M257" s="717">
        <v>3000</v>
      </c>
      <c r="N257" s="809">
        <v>26428571</v>
      </c>
      <c r="O257" s="809">
        <f>+N257-1720000</f>
        <v>24708571</v>
      </c>
      <c r="P257" s="808"/>
      <c r="Q257" s="808"/>
      <c r="R257" s="808"/>
      <c r="S257" s="808"/>
      <c r="T257" s="808"/>
      <c r="U257" s="808"/>
      <c r="V257" s="808"/>
      <c r="W257" s="808"/>
      <c r="X257" s="808"/>
      <c r="Y257" s="808"/>
      <c r="Z257" s="808"/>
      <c r="AA257" s="808"/>
      <c r="AB257" s="808"/>
      <c r="AC257" s="808"/>
      <c r="AD257" s="809">
        <v>26428571</v>
      </c>
      <c r="AE257" s="809">
        <f>+AD257-1720000</f>
        <v>24708571</v>
      </c>
      <c r="AF257" s="718" t="s">
        <v>1746</v>
      </c>
      <c r="AG257" s="808"/>
      <c r="AH257" s="774" t="s">
        <v>1494</v>
      </c>
      <c r="AI257" s="451" t="s">
        <v>835</v>
      </c>
    </row>
    <row r="258" spans="1:35" ht="77.25" customHeight="1">
      <c r="A258" s="1231"/>
      <c r="B258" s="1245"/>
      <c r="C258" s="757" t="s">
        <v>1747</v>
      </c>
      <c r="D258" s="718" t="s">
        <v>850</v>
      </c>
      <c r="E258" s="718">
        <v>108</v>
      </c>
      <c r="F258" s="718">
        <v>56</v>
      </c>
      <c r="G258" s="718">
        <v>164</v>
      </c>
      <c r="H258" s="718" t="s">
        <v>1677</v>
      </c>
      <c r="I258" s="717">
        <v>0</v>
      </c>
      <c r="J258" s="717">
        <v>250</v>
      </c>
      <c r="K258" s="717">
        <v>164</v>
      </c>
      <c r="L258" s="717">
        <v>108</v>
      </c>
      <c r="M258" s="717">
        <v>56</v>
      </c>
      <c r="N258" s="809">
        <v>6428571</v>
      </c>
      <c r="O258" s="809">
        <v>6428571</v>
      </c>
      <c r="P258" s="808"/>
      <c r="Q258" s="808"/>
      <c r="R258" s="808"/>
      <c r="S258" s="808"/>
      <c r="T258" s="808"/>
      <c r="U258" s="808"/>
      <c r="V258" s="808"/>
      <c r="W258" s="808"/>
      <c r="X258" s="808"/>
      <c r="Y258" s="808"/>
      <c r="Z258" s="808"/>
      <c r="AA258" s="808"/>
      <c r="AB258" s="808"/>
      <c r="AC258" s="808"/>
      <c r="AD258" s="809">
        <v>6428571</v>
      </c>
      <c r="AE258" s="809">
        <v>6428571</v>
      </c>
      <c r="AF258" s="718" t="s">
        <v>1748</v>
      </c>
      <c r="AG258" s="808"/>
      <c r="AH258" s="774" t="s">
        <v>1494</v>
      </c>
      <c r="AI258" s="451" t="s">
        <v>835</v>
      </c>
    </row>
    <row r="259" spans="1:35" ht="273" customHeight="1">
      <c r="A259" s="1231"/>
      <c r="B259" s="1245"/>
      <c r="C259" s="757" t="s">
        <v>1749</v>
      </c>
      <c r="D259" s="718" t="s">
        <v>1750</v>
      </c>
      <c r="E259" s="718">
        <v>1</v>
      </c>
      <c r="F259" s="718">
        <v>1</v>
      </c>
      <c r="G259" s="718">
        <v>2</v>
      </c>
      <c r="H259" s="718" t="s">
        <v>1751</v>
      </c>
      <c r="I259" s="717">
        <v>0</v>
      </c>
      <c r="J259" s="717">
        <v>4</v>
      </c>
      <c r="K259" s="717">
        <v>2</v>
      </c>
      <c r="L259" s="717">
        <v>1</v>
      </c>
      <c r="M259" s="717">
        <v>1</v>
      </c>
      <c r="N259" s="809">
        <v>26478571</v>
      </c>
      <c r="O259" s="809">
        <v>26478571</v>
      </c>
      <c r="P259" s="808"/>
      <c r="Q259" s="808"/>
      <c r="R259" s="808"/>
      <c r="S259" s="808"/>
      <c r="T259" s="808"/>
      <c r="U259" s="808"/>
      <c r="V259" s="808"/>
      <c r="W259" s="808"/>
      <c r="X259" s="808"/>
      <c r="Y259" s="808"/>
      <c r="Z259" s="808"/>
      <c r="AA259" s="808"/>
      <c r="AB259" s="808"/>
      <c r="AC259" s="808"/>
      <c r="AD259" s="809">
        <v>26478571</v>
      </c>
      <c r="AE259" s="809">
        <v>26478571</v>
      </c>
      <c r="AF259" s="718" t="s">
        <v>1752</v>
      </c>
      <c r="AG259" s="808"/>
      <c r="AH259" s="774" t="s">
        <v>1494</v>
      </c>
      <c r="AI259" s="451" t="s">
        <v>835</v>
      </c>
    </row>
    <row r="260" spans="1:35" ht="132">
      <c r="A260" s="1231"/>
      <c r="B260" s="1245"/>
      <c r="C260" s="757" t="s">
        <v>1753</v>
      </c>
      <c r="D260" s="718" t="s">
        <v>1754</v>
      </c>
      <c r="E260" s="718">
        <v>7</v>
      </c>
      <c r="F260" s="718">
        <v>7</v>
      </c>
      <c r="G260" s="718">
        <v>7</v>
      </c>
      <c r="H260" s="718" t="s">
        <v>1755</v>
      </c>
      <c r="I260" s="717">
        <v>0</v>
      </c>
      <c r="J260" s="717">
        <v>7</v>
      </c>
      <c r="K260" s="717">
        <v>7</v>
      </c>
      <c r="L260" s="717">
        <v>7</v>
      </c>
      <c r="M260" s="717">
        <v>7</v>
      </c>
      <c r="N260" s="809">
        <v>26478571</v>
      </c>
      <c r="O260" s="809">
        <v>26478571</v>
      </c>
      <c r="P260" s="808"/>
      <c r="Q260" s="808"/>
      <c r="R260" s="808"/>
      <c r="S260" s="808"/>
      <c r="T260" s="808"/>
      <c r="U260" s="808"/>
      <c r="V260" s="808"/>
      <c r="W260" s="808"/>
      <c r="X260" s="808"/>
      <c r="Y260" s="808"/>
      <c r="Z260" s="808"/>
      <c r="AA260" s="808"/>
      <c r="AB260" s="808"/>
      <c r="AC260" s="808"/>
      <c r="AD260" s="809">
        <v>26478571</v>
      </c>
      <c r="AE260" s="809">
        <v>26478571</v>
      </c>
      <c r="AF260" s="718" t="s">
        <v>1746</v>
      </c>
      <c r="AG260" s="808"/>
      <c r="AH260" s="774" t="s">
        <v>1494</v>
      </c>
      <c r="AI260" s="451" t="s">
        <v>835</v>
      </c>
    </row>
    <row r="261" spans="1:35" ht="129.75" customHeight="1">
      <c r="A261" s="1231"/>
      <c r="B261" s="1245"/>
      <c r="C261" s="757" t="s">
        <v>1756</v>
      </c>
      <c r="D261" s="718" t="s">
        <v>1757</v>
      </c>
      <c r="E261" s="718">
        <v>120</v>
      </c>
      <c r="F261" s="718">
        <v>70</v>
      </c>
      <c r="G261" s="718">
        <v>190</v>
      </c>
      <c r="H261" s="718" t="s">
        <v>1758</v>
      </c>
      <c r="I261" s="717">
        <v>0</v>
      </c>
      <c r="J261" s="717">
        <v>250</v>
      </c>
      <c r="K261" s="717">
        <v>190</v>
      </c>
      <c r="L261" s="717">
        <v>120</v>
      </c>
      <c r="M261" s="717">
        <v>70</v>
      </c>
      <c r="N261" s="809">
        <v>17185716</v>
      </c>
      <c r="O261" s="809">
        <v>17185716</v>
      </c>
      <c r="P261" s="808"/>
      <c r="Q261" s="808"/>
      <c r="R261" s="808"/>
      <c r="S261" s="808"/>
      <c r="T261" s="808"/>
      <c r="U261" s="808"/>
      <c r="V261" s="808"/>
      <c r="W261" s="808"/>
      <c r="X261" s="808"/>
      <c r="Y261" s="808"/>
      <c r="Z261" s="808"/>
      <c r="AA261" s="808"/>
      <c r="AB261" s="808"/>
      <c r="AC261" s="808"/>
      <c r="AD261" s="809">
        <v>17185716</v>
      </c>
      <c r="AE261" s="809">
        <v>17185716</v>
      </c>
      <c r="AF261" s="718" t="s">
        <v>1759</v>
      </c>
      <c r="AG261" s="808"/>
      <c r="AH261" s="774" t="s">
        <v>1494</v>
      </c>
      <c r="AI261" s="451" t="s">
        <v>835</v>
      </c>
    </row>
    <row r="262" spans="1:35" ht="123.75">
      <c r="A262" s="1231"/>
      <c r="B262" s="1245"/>
      <c r="C262" s="823" t="s">
        <v>1760</v>
      </c>
      <c r="D262" s="718" t="s">
        <v>1761</v>
      </c>
      <c r="E262" s="718">
        <v>5</v>
      </c>
      <c r="F262" s="718">
        <v>3</v>
      </c>
      <c r="G262" s="718">
        <v>8</v>
      </c>
      <c r="H262" s="718" t="s">
        <v>1762</v>
      </c>
      <c r="I262" s="717">
        <v>0</v>
      </c>
      <c r="J262" s="717">
        <v>30</v>
      </c>
      <c r="K262" s="717">
        <v>8</v>
      </c>
      <c r="L262" s="717">
        <v>5</v>
      </c>
      <c r="M262" s="717">
        <v>3</v>
      </c>
      <c r="N262" s="809">
        <v>0</v>
      </c>
      <c r="O262" s="809">
        <v>0</v>
      </c>
      <c r="P262" s="808"/>
      <c r="Q262" s="808"/>
      <c r="R262" s="808"/>
      <c r="S262" s="808"/>
      <c r="T262" s="808"/>
      <c r="U262" s="808"/>
      <c r="V262" s="808"/>
      <c r="W262" s="808"/>
      <c r="X262" s="808"/>
      <c r="Y262" s="808"/>
      <c r="Z262" s="808"/>
      <c r="AA262" s="808"/>
      <c r="AB262" s="808"/>
      <c r="AC262" s="808"/>
      <c r="AD262" s="809">
        <v>0</v>
      </c>
      <c r="AE262" s="809">
        <v>0</v>
      </c>
      <c r="AF262" s="718" t="s">
        <v>1746</v>
      </c>
      <c r="AG262" s="808"/>
      <c r="AH262" s="774" t="s">
        <v>1494</v>
      </c>
      <c r="AI262" s="451" t="s">
        <v>835</v>
      </c>
    </row>
    <row r="263" spans="1:35" ht="62.25" customHeight="1">
      <c r="A263" s="1231"/>
      <c r="B263" s="1245"/>
      <c r="C263" s="710" t="s">
        <v>1763</v>
      </c>
      <c r="D263" s="718" t="s">
        <v>1764</v>
      </c>
      <c r="E263" s="718">
        <v>1</v>
      </c>
      <c r="F263" s="718">
        <v>0</v>
      </c>
      <c r="G263" s="718">
        <v>1</v>
      </c>
      <c r="H263" s="718" t="s">
        <v>1765</v>
      </c>
      <c r="I263" s="717">
        <v>0</v>
      </c>
      <c r="J263" s="717">
        <v>4</v>
      </c>
      <c r="K263" s="717">
        <v>1</v>
      </c>
      <c r="L263" s="717">
        <v>1</v>
      </c>
      <c r="M263" s="717">
        <v>0</v>
      </c>
      <c r="N263" s="809">
        <v>10000000</v>
      </c>
      <c r="O263" s="809">
        <v>3717000</v>
      </c>
      <c r="P263" s="808"/>
      <c r="Q263" s="808"/>
      <c r="R263" s="808"/>
      <c r="S263" s="808"/>
      <c r="T263" s="808"/>
      <c r="U263" s="808"/>
      <c r="V263" s="808"/>
      <c r="W263" s="808"/>
      <c r="X263" s="808"/>
      <c r="Y263" s="808"/>
      <c r="Z263" s="808"/>
      <c r="AA263" s="808"/>
      <c r="AB263" s="808"/>
      <c r="AC263" s="808"/>
      <c r="AD263" s="809">
        <v>10000000</v>
      </c>
      <c r="AE263" s="809">
        <v>3717000</v>
      </c>
      <c r="AF263" s="718" t="s">
        <v>1746</v>
      </c>
      <c r="AG263" s="808"/>
      <c r="AH263" s="774" t="s">
        <v>1494</v>
      </c>
      <c r="AI263" s="451" t="s">
        <v>835</v>
      </c>
    </row>
    <row r="264" spans="1:35" ht="198.75" customHeight="1">
      <c r="A264" s="1231"/>
      <c r="B264" s="1245"/>
      <c r="C264" s="710" t="s">
        <v>1766</v>
      </c>
      <c r="D264" s="718" t="s">
        <v>1767</v>
      </c>
      <c r="E264" s="718">
        <v>0</v>
      </c>
      <c r="F264" s="718">
        <v>1</v>
      </c>
      <c r="G264" s="718">
        <v>1</v>
      </c>
      <c r="H264" s="718" t="s">
        <v>1768</v>
      </c>
      <c r="I264" s="717">
        <v>0</v>
      </c>
      <c r="J264" s="717">
        <v>3</v>
      </c>
      <c r="K264" s="717">
        <v>1</v>
      </c>
      <c r="L264" s="717">
        <v>0</v>
      </c>
      <c r="M264" s="717">
        <v>1</v>
      </c>
      <c r="N264" s="809">
        <v>4500000</v>
      </c>
      <c r="O264" s="809">
        <v>4500000</v>
      </c>
      <c r="P264" s="808"/>
      <c r="Q264" s="808"/>
      <c r="R264" s="808"/>
      <c r="S264" s="808"/>
      <c r="T264" s="808"/>
      <c r="U264" s="808"/>
      <c r="V264" s="808"/>
      <c r="W264" s="808"/>
      <c r="X264" s="808"/>
      <c r="Y264" s="808"/>
      <c r="Z264" s="808"/>
      <c r="AA264" s="808"/>
      <c r="AB264" s="808"/>
      <c r="AC264" s="808"/>
      <c r="AD264" s="809">
        <v>4500000</v>
      </c>
      <c r="AE264" s="809">
        <v>4500000</v>
      </c>
      <c r="AF264" s="718" t="s">
        <v>1746</v>
      </c>
      <c r="AG264" s="808"/>
      <c r="AH264" s="774" t="s">
        <v>1494</v>
      </c>
      <c r="AI264" s="451" t="s">
        <v>835</v>
      </c>
    </row>
    <row r="265" spans="1:35" ht="61.5" customHeight="1">
      <c r="A265" s="1231"/>
      <c r="B265" s="1246"/>
      <c r="C265" s="710" t="s">
        <v>1769</v>
      </c>
      <c r="D265" s="718" t="s">
        <v>1646</v>
      </c>
      <c r="E265" s="718">
        <v>0</v>
      </c>
      <c r="F265" s="718">
        <v>1</v>
      </c>
      <c r="G265" s="718">
        <v>1</v>
      </c>
      <c r="H265" s="718" t="s">
        <v>1647</v>
      </c>
      <c r="I265" s="717">
        <v>0</v>
      </c>
      <c r="J265" s="717">
        <v>1</v>
      </c>
      <c r="K265" s="717">
        <v>1</v>
      </c>
      <c r="L265" s="717">
        <v>0</v>
      </c>
      <c r="M265" s="717">
        <v>1</v>
      </c>
      <c r="N265" s="809">
        <v>6000000</v>
      </c>
      <c r="O265" s="809">
        <v>6000000</v>
      </c>
      <c r="P265" s="808"/>
      <c r="Q265" s="808"/>
      <c r="R265" s="808"/>
      <c r="S265" s="824"/>
      <c r="T265" s="824"/>
      <c r="U265" s="824"/>
      <c r="V265" s="824"/>
      <c r="W265" s="824"/>
      <c r="X265" s="824"/>
      <c r="Y265" s="824"/>
      <c r="Z265" s="824"/>
      <c r="AA265" s="824"/>
      <c r="AB265" s="824"/>
      <c r="AC265" s="824"/>
      <c r="AD265" s="809">
        <v>6000000</v>
      </c>
      <c r="AE265" s="809">
        <v>6000000</v>
      </c>
      <c r="AF265" s="718" t="s">
        <v>1746</v>
      </c>
      <c r="AG265" s="808"/>
      <c r="AH265" s="774" t="s">
        <v>1494</v>
      </c>
      <c r="AI265" s="451" t="s">
        <v>835</v>
      </c>
    </row>
    <row r="266" spans="1:35" ht="24.75" customHeight="1">
      <c r="A266" s="442"/>
      <c r="B266" s="825"/>
      <c r="C266" s="825"/>
      <c r="D266" s="825"/>
      <c r="E266" s="825"/>
      <c r="F266" s="825"/>
      <c r="G266" s="825"/>
      <c r="H266" s="825"/>
      <c r="I266" s="825"/>
      <c r="J266" s="825"/>
      <c r="K266" s="825"/>
      <c r="L266" s="825"/>
      <c r="M266" s="825"/>
      <c r="N266" s="826"/>
      <c r="O266" s="826"/>
      <c r="P266" s="826"/>
      <c r="Q266" s="826"/>
      <c r="R266" s="826"/>
      <c r="S266" s="825"/>
      <c r="T266" s="825"/>
      <c r="U266" s="825"/>
      <c r="V266" s="825"/>
      <c r="W266" s="825"/>
      <c r="X266" s="825"/>
      <c r="Y266" s="825"/>
      <c r="Z266" s="825"/>
      <c r="AA266" s="825"/>
      <c r="AB266" s="825"/>
      <c r="AC266" s="825"/>
      <c r="AD266" s="825"/>
      <c r="AE266" s="825"/>
      <c r="AF266" s="825"/>
      <c r="AG266" s="825"/>
      <c r="AH266" s="825"/>
      <c r="AI266" s="825"/>
    </row>
    <row r="267" spans="1:35" ht="15">
      <c r="A267" s="1039" t="s">
        <v>108</v>
      </c>
      <c r="B267" s="1039"/>
      <c r="C267" s="1039"/>
      <c r="D267" s="1039"/>
      <c r="E267" s="1039"/>
      <c r="F267" s="1039"/>
      <c r="G267" s="1039"/>
      <c r="H267" s="1039"/>
      <c r="I267" s="1039"/>
      <c r="J267" s="1039"/>
      <c r="K267" s="1039"/>
      <c r="L267" s="1039"/>
      <c r="M267" s="1039"/>
      <c r="N267" s="1111"/>
      <c r="O267" s="1111"/>
      <c r="P267" s="1111"/>
      <c r="Q267" s="1111"/>
      <c r="R267" s="1111"/>
      <c r="S267" s="1111"/>
      <c r="T267" s="1111"/>
      <c r="U267" s="1039"/>
      <c r="V267" s="1039"/>
      <c r="W267" s="1039"/>
      <c r="X267" s="1039"/>
      <c r="Y267" s="1039"/>
      <c r="Z267" s="1039"/>
      <c r="AA267" s="1039"/>
      <c r="AB267" s="1039"/>
      <c r="AC267" s="1039"/>
      <c r="AD267" s="1039"/>
      <c r="AE267" s="1039"/>
      <c r="AF267" s="1039"/>
      <c r="AG267" s="1039"/>
      <c r="AH267" s="1039"/>
      <c r="AI267" s="1039"/>
    </row>
    <row r="268" spans="1:35" ht="15">
      <c r="A268" s="923" t="s">
        <v>36</v>
      </c>
      <c r="B268" s="924"/>
      <c r="C268" s="924"/>
      <c r="D268" s="924"/>
      <c r="E268" s="924"/>
      <c r="F268" s="924"/>
      <c r="G268" s="925"/>
      <c r="H268" s="926" t="s">
        <v>670</v>
      </c>
      <c r="I268" s="927"/>
      <c r="J268" s="927"/>
      <c r="K268" s="927"/>
      <c r="L268" s="927"/>
      <c r="M268" s="927"/>
      <c r="N268" s="927"/>
      <c r="O268" s="927"/>
      <c r="P268" s="927"/>
      <c r="Q268" s="927"/>
      <c r="R268" s="927"/>
      <c r="S268" s="928"/>
      <c r="T268" s="926" t="s">
        <v>71</v>
      </c>
      <c r="U268" s="929"/>
      <c r="V268" s="929"/>
      <c r="W268" s="929"/>
      <c r="X268" s="929"/>
      <c r="Y268" s="929"/>
      <c r="Z268" s="929"/>
      <c r="AA268" s="929"/>
      <c r="AB268" s="929"/>
      <c r="AC268" s="929"/>
      <c r="AD268" s="929"/>
      <c r="AE268" s="929"/>
      <c r="AF268" s="929"/>
      <c r="AG268" s="929"/>
      <c r="AH268" s="929"/>
      <c r="AI268" s="930"/>
    </row>
    <row r="269" spans="1:35" ht="56.25" customHeight="1" thickBot="1">
      <c r="A269" s="931" t="s">
        <v>828</v>
      </c>
      <c r="B269" s="932"/>
      <c r="C269" s="932"/>
      <c r="D269" s="932"/>
      <c r="E269" s="933" t="s">
        <v>829</v>
      </c>
      <c r="F269" s="934"/>
      <c r="G269" s="934"/>
      <c r="H269" s="934"/>
      <c r="I269" s="934"/>
      <c r="J269" s="934"/>
      <c r="K269" s="934"/>
      <c r="L269" s="934"/>
      <c r="M269" s="935"/>
      <c r="N269" s="936" t="s">
        <v>0</v>
      </c>
      <c r="O269" s="937"/>
      <c r="P269" s="937"/>
      <c r="Q269" s="937"/>
      <c r="R269" s="937"/>
      <c r="S269" s="937"/>
      <c r="T269" s="937"/>
      <c r="U269" s="937"/>
      <c r="V269" s="937"/>
      <c r="W269" s="937"/>
      <c r="X269" s="937"/>
      <c r="Y269" s="937"/>
      <c r="Z269" s="937"/>
      <c r="AA269" s="937"/>
      <c r="AB269" s="937"/>
      <c r="AC269" s="937"/>
      <c r="AD269" s="937"/>
      <c r="AE269" s="938"/>
      <c r="AF269" s="939" t="s">
        <v>750</v>
      </c>
      <c r="AG269" s="940"/>
      <c r="AH269" s="940"/>
      <c r="AI269" s="941"/>
    </row>
    <row r="270" spans="1:35" ht="15">
      <c r="A270" s="942" t="s">
        <v>2</v>
      </c>
      <c r="B270" s="944" t="s">
        <v>3</v>
      </c>
      <c r="C270" s="945"/>
      <c r="D270" s="945"/>
      <c r="E270" s="945"/>
      <c r="F270" s="945"/>
      <c r="G270" s="945"/>
      <c r="H270" s="948" t="s">
        <v>4</v>
      </c>
      <c r="I270" s="950" t="s">
        <v>5</v>
      </c>
      <c r="J270" s="950" t="s">
        <v>6</v>
      </c>
      <c r="K270" s="952" t="s">
        <v>37</v>
      </c>
      <c r="L270" s="954" t="s">
        <v>7</v>
      </c>
      <c r="M270" s="956" t="s">
        <v>8</v>
      </c>
      <c r="N270" s="958" t="s">
        <v>9</v>
      </c>
      <c r="O270" s="959"/>
      <c r="P270" s="960" t="s">
        <v>10</v>
      </c>
      <c r="Q270" s="959"/>
      <c r="R270" s="960" t="s">
        <v>11</v>
      </c>
      <c r="S270" s="959"/>
      <c r="T270" s="960" t="s">
        <v>12</v>
      </c>
      <c r="U270" s="959"/>
      <c r="V270" s="960" t="s">
        <v>13</v>
      </c>
      <c r="W270" s="959"/>
      <c r="X270" s="960" t="s">
        <v>14</v>
      </c>
      <c r="Y270" s="959"/>
      <c r="Z270" s="960" t="s">
        <v>15</v>
      </c>
      <c r="AA270" s="959"/>
      <c r="AB270" s="960" t="s">
        <v>16</v>
      </c>
      <c r="AC270" s="959"/>
      <c r="AD270" s="960" t="s">
        <v>17</v>
      </c>
      <c r="AE270" s="961"/>
      <c r="AF270" s="1235" t="s">
        <v>18</v>
      </c>
      <c r="AG270" s="978" t="s">
        <v>19</v>
      </c>
      <c r="AH270" s="980" t="s">
        <v>20</v>
      </c>
      <c r="AI270" s="982" t="s">
        <v>21</v>
      </c>
    </row>
    <row r="271" spans="1:35" ht="53.25" thickBot="1">
      <c r="A271" s="943"/>
      <c r="B271" s="946"/>
      <c r="C271" s="947"/>
      <c r="D271" s="947"/>
      <c r="E271" s="947"/>
      <c r="F271" s="947"/>
      <c r="G271" s="947"/>
      <c r="H271" s="949"/>
      <c r="I271" s="951" t="s">
        <v>5</v>
      </c>
      <c r="J271" s="951"/>
      <c r="K271" s="953"/>
      <c r="L271" s="955"/>
      <c r="M271" s="957"/>
      <c r="N271" s="100" t="s">
        <v>22</v>
      </c>
      <c r="O271" s="101" t="s">
        <v>23</v>
      </c>
      <c r="P271" s="102" t="s">
        <v>22</v>
      </c>
      <c r="Q271" s="101" t="s">
        <v>23</v>
      </c>
      <c r="R271" s="102" t="s">
        <v>22</v>
      </c>
      <c r="S271" s="101" t="s">
        <v>23</v>
      </c>
      <c r="T271" s="102" t="s">
        <v>22</v>
      </c>
      <c r="U271" s="101" t="s">
        <v>23</v>
      </c>
      <c r="V271" s="102" t="s">
        <v>22</v>
      </c>
      <c r="W271" s="101" t="s">
        <v>23</v>
      </c>
      <c r="X271" s="102" t="s">
        <v>22</v>
      </c>
      <c r="Y271" s="101" t="s">
        <v>23</v>
      </c>
      <c r="Z271" s="102" t="s">
        <v>22</v>
      </c>
      <c r="AA271" s="101" t="s">
        <v>24</v>
      </c>
      <c r="AB271" s="102" t="s">
        <v>22</v>
      </c>
      <c r="AC271" s="101" t="s">
        <v>24</v>
      </c>
      <c r="AD271" s="102" t="s">
        <v>22</v>
      </c>
      <c r="AE271" s="103" t="s">
        <v>24</v>
      </c>
      <c r="AF271" s="1243"/>
      <c r="AG271" s="979"/>
      <c r="AH271" s="981"/>
      <c r="AI271" s="983"/>
    </row>
    <row r="272" spans="1:35" ht="75.75" customHeight="1" thickBot="1">
      <c r="A272" s="104" t="s">
        <v>830</v>
      </c>
      <c r="B272" s="964" t="s">
        <v>1770</v>
      </c>
      <c r="C272" s="965"/>
      <c r="D272" s="965"/>
      <c r="E272" s="965"/>
      <c r="F272" s="965"/>
      <c r="G272" s="966"/>
      <c r="H272" s="400" t="s">
        <v>1771</v>
      </c>
      <c r="I272" s="105">
        <v>0</v>
      </c>
      <c r="J272" s="397">
        <v>1</v>
      </c>
      <c r="K272" s="397">
        <v>1</v>
      </c>
      <c r="L272" s="397">
        <v>0.99</v>
      </c>
      <c r="M272" s="397">
        <v>0.95</v>
      </c>
      <c r="N272" s="109">
        <v>25050000</v>
      </c>
      <c r="O272" s="110">
        <v>24480000</v>
      </c>
      <c r="P272" s="109"/>
      <c r="Q272" s="109"/>
      <c r="R272" s="110"/>
      <c r="S272" s="110"/>
      <c r="T272" s="110"/>
      <c r="U272" s="110"/>
      <c r="V272" s="110"/>
      <c r="W272" s="110"/>
      <c r="X272" s="110"/>
      <c r="Y272" s="110"/>
      <c r="Z272" s="110"/>
      <c r="AA272" s="110"/>
      <c r="AB272" s="110"/>
      <c r="AC272" s="110"/>
      <c r="AD272" s="109">
        <v>25050000</v>
      </c>
      <c r="AE272" s="110">
        <v>24480000</v>
      </c>
      <c r="AF272" s="779" t="s">
        <v>833</v>
      </c>
      <c r="AG272" s="114"/>
      <c r="AH272" s="807" t="s">
        <v>1494</v>
      </c>
      <c r="AI272" s="807" t="s">
        <v>835</v>
      </c>
    </row>
    <row r="273" spans="1:35" ht="34.5" thickBot="1">
      <c r="A273" s="158" t="s">
        <v>25</v>
      </c>
      <c r="B273" s="61" t="s">
        <v>26</v>
      </c>
      <c r="C273" s="61" t="s">
        <v>27</v>
      </c>
      <c r="D273" s="61" t="s">
        <v>28</v>
      </c>
      <c r="E273" s="62" t="s">
        <v>29</v>
      </c>
      <c r="F273" s="62" t="s">
        <v>30</v>
      </c>
      <c r="G273" s="63" t="s">
        <v>31</v>
      </c>
      <c r="H273" s="61" t="s">
        <v>32</v>
      </c>
      <c r="I273" s="64"/>
      <c r="J273" s="64"/>
      <c r="K273" s="64"/>
      <c r="L273" s="64"/>
      <c r="M273" s="64"/>
      <c r="N273" s="65"/>
      <c r="O273" s="66"/>
      <c r="P273" s="65"/>
      <c r="Q273" s="66"/>
      <c r="R273" s="65"/>
      <c r="S273" s="66"/>
      <c r="T273" s="65"/>
      <c r="U273" s="66"/>
      <c r="V273" s="65"/>
      <c r="W273" s="66"/>
      <c r="X273" s="65"/>
      <c r="Y273" s="66"/>
      <c r="Z273" s="65"/>
      <c r="AA273" s="66"/>
      <c r="AB273" s="65"/>
      <c r="AC273" s="66"/>
      <c r="AD273" s="67"/>
      <c r="AE273" s="66"/>
      <c r="AF273" s="68"/>
      <c r="AG273" s="4"/>
      <c r="AH273" s="4"/>
      <c r="AI273" s="69"/>
    </row>
    <row r="274" spans="1:35" ht="123.75">
      <c r="A274" s="1239" t="s">
        <v>1772</v>
      </c>
      <c r="B274" s="1241">
        <v>825126099</v>
      </c>
      <c r="C274" s="827" t="s">
        <v>1773</v>
      </c>
      <c r="D274" s="718" t="s">
        <v>1346</v>
      </c>
      <c r="E274" s="718">
        <v>1</v>
      </c>
      <c r="F274" s="718">
        <v>0</v>
      </c>
      <c r="G274" s="718">
        <v>1</v>
      </c>
      <c r="H274" s="718" t="s">
        <v>148</v>
      </c>
      <c r="I274" s="718">
        <v>0</v>
      </c>
      <c r="J274" s="718">
        <v>4</v>
      </c>
      <c r="K274" s="718">
        <v>1</v>
      </c>
      <c r="L274" s="718">
        <v>1</v>
      </c>
      <c r="M274" s="718">
        <v>0</v>
      </c>
      <c r="N274" s="809">
        <v>100000</v>
      </c>
      <c r="O274" s="809">
        <v>100000</v>
      </c>
      <c r="P274" s="808"/>
      <c r="Q274" s="808"/>
      <c r="R274" s="808"/>
      <c r="S274" s="808"/>
      <c r="T274" s="808"/>
      <c r="U274" s="808"/>
      <c r="V274" s="808"/>
      <c r="W274" s="808"/>
      <c r="X274" s="808"/>
      <c r="Y274" s="808"/>
      <c r="Z274" s="809"/>
      <c r="AA274" s="809"/>
      <c r="AB274" s="809"/>
      <c r="AC274" s="809"/>
      <c r="AD274" s="809">
        <v>100000</v>
      </c>
      <c r="AE274" s="809">
        <v>10000</v>
      </c>
      <c r="AF274" s="718" t="s">
        <v>1774</v>
      </c>
      <c r="AG274" s="808"/>
      <c r="AH274" s="718" t="s">
        <v>834</v>
      </c>
      <c r="AI274" s="718" t="s">
        <v>835</v>
      </c>
    </row>
    <row r="275" spans="1:35" ht="144" customHeight="1">
      <c r="A275" s="1240"/>
      <c r="B275" s="1242"/>
      <c r="C275" s="828" t="s">
        <v>1775</v>
      </c>
      <c r="D275" s="718" t="s">
        <v>1612</v>
      </c>
      <c r="E275" s="718">
        <v>900</v>
      </c>
      <c r="F275" s="718">
        <v>0</v>
      </c>
      <c r="G275" s="718">
        <v>900</v>
      </c>
      <c r="H275" s="718" t="s">
        <v>1613</v>
      </c>
      <c r="I275" s="718">
        <v>0</v>
      </c>
      <c r="J275" s="718">
        <v>900</v>
      </c>
      <c r="K275" s="718">
        <v>900</v>
      </c>
      <c r="L275" s="718">
        <v>900</v>
      </c>
      <c r="M275" s="718">
        <v>0</v>
      </c>
      <c r="N275" s="809">
        <v>6000000</v>
      </c>
      <c r="O275" s="809">
        <v>5800000</v>
      </c>
      <c r="P275" s="808"/>
      <c r="Q275" s="808"/>
      <c r="R275" s="808"/>
      <c r="S275" s="808"/>
      <c r="T275" s="808"/>
      <c r="U275" s="808"/>
      <c r="V275" s="808"/>
      <c r="W275" s="808"/>
      <c r="X275" s="808"/>
      <c r="Y275" s="808"/>
      <c r="Z275" s="809"/>
      <c r="AA275" s="809"/>
      <c r="AB275" s="809"/>
      <c r="AC275" s="809"/>
      <c r="AD275" s="809">
        <v>6000000</v>
      </c>
      <c r="AE275" s="809">
        <v>5800000</v>
      </c>
      <c r="AF275" s="718" t="s">
        <v>1776</v>
      </c>
      <c r="AG275" s="808"/>
      <c r="AH275" s="718" t="s">
        <v>834</v>
      </c>
      <c r="AI275" s="718" t="s">
        <v>835</v>
      </c>
    </row>
    <row r="276" spans="1:35" ht="99" customHeight="1">
      <c r="A276" s="1240"/>
      <c r="B276" s="1242"/>
      <c r="C276" s="829" t="s">
        <v>1777</v>
      </c>
      <c r="D276" s="718" t="s">
        <v>1346</v>
      </c>
      <c r="E276" s="718">
        <v>1</v>
      </c>
      <c r="F276" s="718">
        <v>0</v>
      </c>
      <c r="G276" s="718">
        <v>1</v>
      </c>
      <c r="H276" s="718" t="s">
        <v>1778</v>
      </c>
      <c r="I276" s="718">
        <v>0</v>
      </c>
      <c r="J276" s="718">
        <v>4</v>
      </c>
      <c r="K276" s="718">
        <v>1</v>
      </c>
      <c r="L276" s="718">
        <v>1</v>
      </c>
      <c r="M276" s="718">
        <v>0</v>
      </c>
      <c r="N276" s="809">
        <v>200000</v>
      </c>
      <c r="O276" s="809">
        <v>200000</v>
      </c>
      <c r="P276" s="808"/>
      <c r="Q276" s="808"/>
      <c r="R276" s="808"/>
      <c r="S276" s="808"/>
      <c r="T276" s="808"/>
      <c r="U276" s="808"/>
      <c r="V276" s="808"/>
      <c r="W276" s="808"/>
      <c r="X276" s="808"/>
      <c r="Y276" s="808"/>
      <c r="Z276" s="809"/>
      <c r="AA276" s="809"/>
      <c r="AB276" s="809"/>
      <c r="AC276" s="809"/>
      <c r="AD276" s="809">
        <v>200000</v>
      </c>
      <c r="AE276" s="809">
        <v>200000</v>
      </c>
      <c r="AF276" s="718" t="s">
        <v>1779</v>
      </c>
      <c r="AG276" s="808"/>
      <c r="AH276" s="718" t="s">
        <v>834</v>
      </c>
      <c r="AI276" s="718" t="s">
        <v>835</v>
      </c>
    </row>
    <row r="277" spans="1:35" ht="113.25" customHeight="1">
      <c r="A277" s="1240"/>
      <c r="B277" s="1242"/>
      <c r="C277" s="829" t="s">
        <v>1780</v>
      </c>
      <c r="D277" s="718" t="s">
        <v>1730</v>
      </c>
      <c r="E277" s="718">
        <v>4</v>
      </c>
      <c r="F277" s="718">
        <v>0</v>
      </c>
      <c r="G277" s="718">
        <v>4</v>
      </c>
      <c r="H277" s="718" t="s">
        <v>1731</v>
      </c>
      <c r="I277" s="718">
        <v>0</v>
      </c>
      <c r="J277" s="718">
        <v>5</v>
      </c>
      <c r="K277" s="718">
        <v>4</v>
      </c>
      <c r="L277" s="718">
        <v>4</v>
      </c>
      <c r="M277" s="718">
        <v>0</v>
      </c>
      <c r="N277" s="809">
        <v>400000</v>
      </c>
      <c r="O277" s="809">
        <v>400000</v>
      </c>
      <c r="P277" s="808"/>
      <c r="Q277" s="808"/>
      <c r="R277" s="808"/>
      <c r="S277" s="808"/>
      <c r="T277" s="808"/>
      <c r="U277" s="808"/>
      <c r="V277" s="808"/>
      <c r="W277" s="808"/>
      <c r="X277" s="808"/>
      <c r="Y277" s="808"/>
      <c r="Z277" s="809"/>
      <c r="AA277" s="809"/>
      <c r="AB277" s="809"/>
      <c r="AC277" s="809"/>
      <c r="AD277" s="809">
        <v>400000</v>
      </c>
      <c r="AE277" s="809">
        <v>400000</v>
      </c>
      <c r="AF277" s="718">
        <v>180</v>
      </c>
      <c r="AG277" s="808"/>
      <c r="AH277" s="718" t="s">
        <v>834</v>
      </c>
      <c r="AI277" s="718" t="s">
        <v>835</v>
      </c>
    </row>
    <row r="278" spans="1:35" ht="120" customHeight="1">
      <c r="A278" s="1240"/>
      <c r="B278" s="1242"/>
      <c r="C278" s="829" t="s">
        <v>1781</v>
      </c>
      <c r="D278" s="718" t="s">
        <v>1360</v>
      </c>
      <c r="E278" s="718">
        <v>4</v>
      </c>
      <c r="F278" s="718">
        <v>0</v>
      </c>
      <c r="G278" s="718">
        <v>4</v>
      </c>
      <c r="H278" s="718" t="s">
        <v>1335</v>
      </c>
      <c r="I278" s="718">
        <v>0</v>
      </c>
      <c r="J278" s="718">
        <v>8</v>
      </c>
      <c r="K278" s="718">
        <v>4</v>
      </c>
      <c r="L278" s="718">
        <v>4</v>
      </c>
      <c r="M278" s="718">
        <v>0</v>
      </c>
      <c r="N278" s="809">
        <v>600000</v>
      </c>
      <c r="O278" s="809">
        <v>600000</v>
      </c>
      <c r="P278" s="808"/>
      <c r="Q278" s="808"/>
      <c r="R278" s="808"/>
      <c r="S278" s="808"/>
      <c r="T278" s="808"/>
      <c r="U278" s="808"/>
      <c r="V278" s="808"/>
      <c r="W278" s="808"/>
      <c r="X278" s="808"/>
      <c r="Y278" s="808"/>
      <c r="Z278" s="809"/>
      <c r="AA278" s="809"/>
      <c r="AB278" s="809"/>
      <c r="AC278" s="809"/>
      <c r="AD278" s="809">
        <v>600000</v>
      </c>
      <c r="AE278" s="809">
        <v>600000</v>
      </c>
      <c r="AF278" s="718" t="s">
        <v>1782</v>
      </c>
      <c r="AG278" s="808"/>
      <c r="AH278" s="718" t="s">
        <v>834</v>
      </c>
      <c r="AI278" s="718" t="s">
        <v>835</v>
      </c>
    </row>
    <row r="279" spans="1:35" ht="59.25" customHeight="1">
      <c r="A279" s="1240"/>
      <c r="B279" s="1242"/>
      <c r="C279" s="830" t="s">
        <v>1783</v>
      </c>
      <c r="D279" s="718" t="s">
        <v>865</v>
      </c>
      <c r="E279" s="718">
        <v>5</v>
      </c>
      <c r="F279" s="718">
        <v>0</v>
      </c>
      <c r="G279" s="718">
        <v>5</v>
      </c>
      <c r="H279" s="718" t="s">
        <v>564</v>
      </c>
      <c r="I279" s="718">
        <v>0</v>
      </c>
      <c r="J279" s="718">
        <v>10</v>
      </c>
      <c r="K279" s="718">
        <v>5</v>
      </c>
      <c r="L279" s="718">
        <v>5</v>
      </c>
      <c r="M279" s="718">
        <v>0</v>
      </c>
      <c r="N279" s="809">
        <v>500000</v>
      </c>
      <c r="O279" s="809">
        <v>500000</v>
      </c>
      <c r="P279" s="808"/>
      <c r="Q279" s="808"/>
      <c r="R279" s="808"/>
      <c r="S279" s="808"/>
      <c r="T279" s="808"/>
      <c r="U279" s="808"/>
      <c r="V279" s="808"/>
      <c r="W279" s="808"/>
      <c r="X279" s="808"/>
      <c r="Y279" s="808"/>
      <c r="Z279" s="809"/>
      <c r="AA279" s="809"/>
      <c r="AB279" s="809"/>
      <c r="AC279" s="809"/>
      <c r="AD279" s="809">
        <v>500000</v>
      </c>
      <c r="AE279" s="809">
        <v>500000</v>
      </c>
      <c r="AF279" s="718" t="s">
        <v>1784</v>
      </c>
      <c r="AG279" s="808"/>
      <c r="AH279" s="718" t="s">
        <v>834</v>
      </c>
      <c r="AI279" s="718" t="s">
        <v>835</v>
      </c>
    </row>
    <row r="280" spans="1:35" ht="78" customHeight="1">
      <c r="A280" s="1240"/>
      <c r="B280" s="1242"/>
      <c r="C280" s="831" t="s">
        <v>1785</v>
      </c>
      <c r="D280" s="718" t="s">
        <v>865</v>
      </c>
      <c r="E280" s="718">
        <v>5</v>
      </c>
      <c r="F280" s="718">
        <v>0</v>
      </c>
      <c r="G280" s="718">
        <v>5</v>
      </c>
      <c r="H280" s="718" t="s">
        <v>564</v>
      </c>
      <c r="I280" s="718">
        <v>0</v>
      </c>
      <c r="J280" s="718">
        <v>10</v>
      </c>
      <c r="K280" s="718">
        <v>5</v>
      </c>
      <c r="L280" s="718">
        <v>5</v>
      </c>
      <c r="M280" s="718">
        <v>0</v>
      </c>
      <c r="N280" s="809">
        <v>500000</v>
      </c>
      <c r="O280" s="809">
        <v>500000</v>
      </c>
      <c r="P280" s="808"/>
      <c r="Q280" s="808"/>
      <c r="R280" s="808"/>
      <c r="S280" s="808"/>
      <c r="T280" s="808"/>
      <c r="U280" s="808"/>
      <c r="V280" s="808"/>
      <c r="W280" s="808"/>
      <c r="X280" s="808"/>
      <c r="Y280" s="808"/>
      <c r="Z280" s="809"/>
      <c r="AA280" s="809"/>
      <c r="AB280" s="809"/>
      <c r="AC280" s="809"/>
      <c r="AD280" s="809">
        <v>500000</v>
      </c>
      <c r="AE280" s="809">
        <v>500000</v>
      </c>
      <c r="AF280" s="718" t="s">
        <v>1786</v>
      </c>
      <c r="AG280" s="808"/>
      <c r="AH280" s="718" t="s">
        <v>834</v>
      </c>
      <c r="AI280" s="718" t="s">
        <v>835</v>
      </c>
    </row>
    <row r="281" spans="1:35" ht="83.25" customHeight="1">
      <c r="A281" s="1240"/>
      <c r="B281" s="1242"/>
      <c r="C281" s="831" t="s">
        <v>1787</v>
      </c>
      <c r="D281" s="718" t="s">
        <v>1346</v>
      </c>
      <c r="E281" s="718">
        <v>2</v>
      </c>
      <c r="F281" s="718">
        <v>0</v>
      </c>
      <c r="G281" s="718">
        <v>2</v>
      </c>
      <c r="H281" s="718" t="s">
        <v>148</v>
      </c>
      <c r="I281" s="718">
        <v>0</v>
      </c>
      <c r="J281" s="718">
        <v>4</v>
      </c>
      <c r="K281" s="718">
        <v>2</v>
      </c>
      <c r="L281" s="718">
        <v>2</v>
      </c>
      <c r="M281" s="718">
        <v>0</v>
      </c>
      <c r="N281" s="809">
        <v>200000</v>
      </c>
      <c r="O281" s="809">
        <v>200000</v>
      </c>
      <c r="P281" s="808"/>
      <c r="Q281" s="808"/>
      <c r="R281" s="808"/>
      <c r="S281" s="808"/>
      <c r="T281" s="808"/>
      <c r="U281" s="808"/>
      <c r="V281" s="808"/>
      <c r="W281" s="808"/>
      <c r="X281" s="808"/>
      <c r="Y281" s="808"/>
      <c r="Z281" s="809"/>
      <c r="AA281" s="809"/>
      <c r="AB281" s="809"/>
      <c r="AC281" s="809"/>
      <c r="AD281" s="809">
        <v>200000</v>
      </c>
      <c r="AE281" s="809">
        <v>200000</v>
      </c>
      <c r="AF281" s="718" t="s">
        <v>1788</v>
      </c>
      <c r="AG281" s="808"/>
      <c r="AH281" s="718" t="s">
        <v>834</v>
      </c>
      <c r="AI281" s="718" t="s">
        <v>835</v>
      </c>
    </row>
    <row r="282" spans="1:35" ht="102" customHeight="1">
      <c r="A282" s="1240"/>
      <c r="B282" s="1242"/>
      <c r="C282" s="831" t="s">
        <v>1789</v>
      </c>
      <c r="D282" s="718" t="s">
        <v>1597</v>
      </c>
      <c r="E282" s="718">
        <v>2</v>
      </c>
      <c r="F282" s="718">
        <v>0</v>
      </c>
      <c r="G282" s="718">
        <v>2</v>
      </c>
      <c r="H282" s="718" t="s">
        <v>1598</v>
      </c>
      <c r="I282" s="718">
        <v>0</v>
      </c>
      <c r="J282" s="718">
        <v>4</v>
      </c>
      <c r="K282" s="718">
        <v>2</v>
      </c>
      <c r="L282" s="718">
        <v>2</v>
      </c>
      <c r="M282" s="718">
        <v>0</v>
      </c>
      <c r="N282" s="809">
        <v>200000</v>
      </c>
      <c r="O282" s="809">
        <v>200000</v>
      </c>
      <c r="P282" s="808"/>
      <c r="Q282" s="808"/>
      <c r="R282" s="808"/>
      <c r="S282" s="808"/>
      <c r="T282" s="808"/>
      <c r="U282" s="808"/>
      <c r="V282" s="808"/>
      <c r="W282" s="808"/>
      <c r="X282" s="808"/>
      <c r="Y282" s="808"/>
      <c r="Z282" s="809"/>
      <c r="AA282" s="809"/>
      <c r="AB282" s="809"/>
      <c r="AC282" s="809"/>
      <c r="AD282" s="809">
        <v>200000</v>
      </c>
      <c r="AE282" s="809">
        <v>200000</v>
      </c>
      <c r="AF282" s="718" t="s">
        <v>1790</v>
      </c>
      <c r="AG282" s="808"/>
      <c r="AH282" s="718" t="s">
        <v>834</v>
      </c>
      <c r="AI282" s="718" t="s">
        <v>835</v>
      </c>
    </row>
    <row r="283" spans="1:35" ht="131.25" customHeight="1">
      <c r="A283" s="1240"/>
      <c r="B283" s="1242"/>
      <c r="C283" s="831" t="s">
        <v>1791</v>
      </c>
      <c r="D283" s="718" t="s">
        <v>1792</v>
      </c>
      <c r="E283" s="718">
        <v>1</v>
      </c>
      <c r="F283" s="718">
        <v>0</v>
      </c>
      <c r="G283" s="718">
        <v>1</v>
      </c>
      <c r="H283" s="718" t="s">
        <v>1578</v>
      </c>
      <c r="I283" s="718">
        <v>0</v>
      </c>
      <c r="J283" s="718">
        <v>2</v>
      </c>
      <c r="K283" s="718">
        <v>1</v>
      </c>
      <c r="L283" s="718">
        <v>1</v>
      </c>
      <c r="M283" s="718">
        <v>0</v>
      </c>
      <c r="N283" s="809">
        <v>400000</v>
      </c>
      <c r="O283" s="809">
        <v>400000</v>
      </c>
      <c r="P283" s="808"/>
      <c r="Q283" s="808"/>
      <c r="R283" s="808"/>
      <c r="S283" s="808"/>
      <c r="T283" s="808"/>
      <c r="U283" s="808"/>
      <c r="V283" s="808"/>
      <c r="W283" s="808"/>
      <c r="X283" s="808"/>
      <c r="Y283" s="808"/>
      <c r="Z283" s="809"/>
      <c r="AA283" s="809"/>
      <c r="AB283" s="809"/>
      <c r="AC283" s="809"/>
      <c r="AD283" s="809">
        <v>400000</v>
      </c>
      <c r="AE283" s="809">
        <v>400000</v>
      </c>
      <c r="AF283" s="718" t="s">
        <v>833</v>
      </c>
      <c r="AG283" s="808"/>
      <c r="AH283" s="718" t="s">
        <v>834</v>
      </c>
      <c r="AI283" s="718" t="s">
        <v>835</v>
      </c>
    </row>
    <row r="284" spans="1:35" ht="69.75" customHeight="1">
      <c r="A284" s="1240"/>
      <c r="B284" s="1242"/>
      <c r="C284" s="831" t="s">
        <v>1793</v>
      </c>
      <c r="D284" s="718" t="s">
        <v>1346</v>
      </c>
      <c r="E284" s="718">
        <v>1</v>
      </c>
      <c r="F284" s="718">
        <v>0</v>
      </c>
      <c r="G284" s="718">
        <v>1</v>
      </c>
      <c r="H284" s="718" t="s">
        <v>148</v>
      </c>
      <c r="I284" s="718">
        <v>0</v>
      </c>
      <c r="J284" s="718">
        <v>3</v>
      </c>
      <c r="K284" s="718">
        <v>1</v>
      </c>
      <c r="L284" s="718">
        <v>1</v>
      </c>
      <c r="M284" s="718">
        <v>0</v>
      </c>
      <c r="N284" s="809">
        <v>100000</v>
      </c>
      <c r="O284" s="809">
        <v>100000</v>
      </c>
      <c r="P284" s="808"/>
      <c r="Q284" s="808"/>
      <c r="R284" s="808"/>
      <c r="S284" s="808"/>
      <c r="T284" s="808"/>
      <c r="U284" s="808"/>
      <c r="V284" s="808"/>
      <c r="W284" s="808"/>
      <c r="X284" s="808"/>
      <c r="Y284" s="808"/>
      <c r="Z284" s="809"/>
      <c r="AA284" s="809"/>
      <c r="AB284" s="809"/>
      <c r="AC284" s="809"/>
      <c r="AD284" s="809">
        <v>100000</v>
      </c>
      <c r="AE284" s="809">
        <v>100000</v>
      </c>
      <c r="AF284" s="718" t="s">
        <v>1794</v>
      </c>
      <c r="AG284" s="808"/>
      <c r="AH284" s="718" t="s">
        <v>834</v>
      </c>
      <c r="AI284" s="718" t="s">
        <v>835</v>
      </c>
    </row>
    <row r="285" spans="1:35" ht="81" customHeight="1">
      <c r="A285" s="1240"/>
      <c r="B285" s="1242"/>
      <c r="C285" s="831" t="s">
        <v>1795</v>
      </c>
      <c r="D285" s="718" t="s">
        <v>1529</v>
      </c>
      <c r="E285" s="718">
        <v>1</v>
      </c>
      <c r="F285" s="718">
        <v>0</v>
      </c>
      <c r="G285" s="718">
        <v>1</v>
      </c>
      <c r="H285" s="718" t="s">
        <v>559</v>
      </c>
      <c r="I285" s="718">
        <v>0</v>
      </c>
      <c r="J285" s="718">
        <v>2</v>
      </c>
      <c r="K285" s="718">
        <v>1</v>
      </c>
      <c r="L285" s="718">
        <v>1</v>
      </c>
      <c r="M285" s="718">
        <v>0</v>
      </c>
      <c r="N285" s="809">
        <v>100000</v>
      </c>
      <c r="O285" s="809">
        <v>100000</v>
      </c>
      <c r="P285" s="808"/>
      <c r="Q285" s="808"/>
      <c r="R285" s="808"/>
      <c r="S285" s="808"/>
      <c r="T285" s="808"/>
      <c r="U285" s="808"/>
      <c r="V285" s="808"/>
      <c r="W285" s="808"/>
      <c r="X285" s="808"/>
      <c r="Y285" s="808"/>
      <c r="Z285" s="809"/>
      <c r="AA285" s="809"/>
      <c r="AB285" s="809"/>
      <c r="AC285" s="809"/>
      <c r="AD285" s="809">
        <v>100000</v>
      </c>
      <c r="AE285" s="809">
        <v>100000</v>
      </c>
      <c r="AF285" s="718" t="s">
        <v>1796</v>
      </c>
      <c r="AG285" s="808"/>
      <c r="AH285" s="718" t="s">
        <v>834</v>
      </c>
      <c r="AI285" s="718" t="s">
        <v>835</v>
      </c>
    </row>
    <row r="286" spans="1:35" ht="68.25" customHeight="1">
      <c r="A286" s="1240"/>
      <c r="B286" s="1242"/>
      <c r="C286" s="831" t="s">
        <v>1797</v>
      </c>
      <c r="D286" s="718" t="s">
        <v>870</v>
      </c>
      <c r="E286" s="718">
        <v>2</v>
      </c>
      <c r="F286" s="718">
        <v>0</v>
      </c>
      <c r="G286" s="718">
        <v>2</v>
      </c>
      <c r="H286" s="718" t="s">
        <v>570</v>
      </c>
      <c r="I286" s="718">
        <v>0</v>
      </c>
      <c r="J286" s="718">
        <v>4</v>
      </c>
      <c r="K286" s="718">
        <v>2</v>
      </c>
      <c r="L286" s="718">
        <v>2</v>
      </c>
      <c r="M286" s="718">
        <v>0</v>
      </c>
      <c r="N286" s="809">
        <v>200000</v>
      </c>
      <c r="O286" s="809">
        <v>200000</v>
      </c>
      <c r="P286" s="808"/>
      <c r="Q286" s="808"/>
      <c r="R286" s="808"/>
      <c r="S286" s="808"/>
      <c r="T286" s="808"/>
      <c r="U286" s="808"/>
      <c r="V286" s="808"/>
      <c r="W286" s="808"/>
      <c r="X286" s="808"/>
      <c r="Y286" s="808"/>
      <c r="Z286" s="809"/>
      <c r="AA286" s="809"/>
      <c r="AB286" s="809"/>
      <c r="AC286" s="809"/>
      <c r="AD286" s="809">
        <v>200000</v>
      </c>
      <c r="AE286" s="809">
        <v>200000</v>
      </c>
      <c r="AF286" s="718" t="s">
        <v>1798</v>
      </c>
      <c r="AG286" s="808"/>
      <c r="AH286" s="718" t="s">
        <v>834</v>
      </c>
      <c r="AI286" s="718" t="s">
        <v>835</v>
      </c>
    </row>
    <row r="287" spans="1:35" ht="70.5" customHeight="1">
      <c r="A287" s="1240"/>
      <c r="B287" s="1242"/>
      <c r="C287" s="831" t="s">
        <v>1799</v>
      </c>
      <c r="D287" s="718" t="s">
        <v>865</v>
      </c>
      <c r="E287" s="718">
        <v>5</v>
      </c>
      <c r="F287" s="718">
        <v>0</v>
      </c>
      <c r="G287" s="718">
        <v>5</v>
      </c>
      <c r="H287" s="718" t="s">
        <v>1800</v>
      </c>
      <c r="I287" s="718">
        <v>0</v>
      </c>
      <c r="J287" s="718">
        <v>10</v>
      </c>
      <c r="K287" s="718">
        <v>5</v>
      </c>
      <c r="L287" s="718">
        <v>5</v>
      </c>
      <c r="M287" s="718">
        <v>0</v>
      </c>
      <c r="N287" s="809">
        <v>500000</v>
      </c>
      <c r="O287" s="809">
        <v>500000</v>
      </c>
      <c r="P287" s="808"/>
      <c r="Q287" s="808"/>
      <c r="R287" s="808"/>
      <c r="S287" s="808"/>
      <c r="T287" s="808"/>
      <c r="U287" s="808"/>
      <c r="V287" s="808"/>
      <c r="W287" s="808"/>
      <c r="X287" s="808"/>
      <c r="Y287" s="808"/>
      <c r="Z287" s="809"/>
      <c r="AA287" s="809"/>
      <c r="AB287" s="809"/>
      <c r="AC287" s="809"/>
      <c r="AD287" s="809">
        <v>500000</v>
      </c>
      <c r="AE287" s="809">
        <v>500000</v>
      </c>
      <c r="AF287" s="718" t="s">
        <v>1801</v>
      </c>
      <c r="AG287" s="808"/>
      <c r="AH287" s="718" t="s">
        <v>834</v>
      </c>
      <c r="AI287" s="718" t="s">
        <v>835</v>
      </c>
    </row>
    <row r="288" spans="1:35" ht="87" customHeight="1">
      <c r="A288" s="1240"/>
      <c r="B288" s="1242"/>
      <c r="C288" s="831" t="s">
        <v>1802</v>
      </c>
      <c r="D288" s="718" t="s">
        <v>1360</v>
      </c>
      <c r="E288" s="717">
        <v>4</v>
      </c>
      <c r="F288" s="717">
        <v>0</v>
      </c>
      <c r="G288" s="717">
        <v>4</v>
      </c>
      <c r="H288" s="718" t="s">
        <v>1335</v>
      </c>
      <c r="I288" s="717">
        <v>0</v>
      </c>
      <c r="J288" s="717">
        <v>10</v>
      </c>
      <c r="K288" s="717">
        <v>4</v>
      </c>
      <c r="L288" s="717">
        <v>4</v>
      </c>
      <c r="M288" s="717">
        <v>0</v>
      </c>
      <c r="N288" s="809">
        <v>100000</v>
      </c>
      <c r="O288" s="809" t="s">
        <v>1803</v>
      </c>
      <c r="P288" s="808"/>
      <c r="Q288" s="808"/>
      <c r="R288" s="808"/>
      <c r="S288" s="808"/>
      <c r="T288" s="808"/>
      <c r="U288" s="808"/>
      <c r="V288" s="808"/>
      <c r="W288" s="808"/>
      <c r="X288" s="808"/>
      <c r="Y288" s="808"/>
      <c r="Z288" s="808"/>
      <c r="AA288" s="808"/>
      <c r="AB288" s="808"/>
      <c r="AC288" s="808"/>
      <c r="AD288" s="809">
        <v>100000</v>
      </c>
      <c r="AE288" s="809" t="s">
        <v>1803</v>
      </c>
      <c r="AF288" s="718" t="s">
        <v>1804</v>
      </c>
      <c r="AG288" s="808"/>
      <c r="AH288" s="718" t="s">
        <v>834</v>
      </c>
      <c r="AI288" s="718" t="s">
        <v>835</v>
      </c>
    </row>
    <row r="289" spans="1:35" ht="64.5" customHeight="1">
      <c r="A289" s="1240"/>
      <c r="B289" s="1242"/>
      <c r="C289" s="831" t="s">
        <v>1805</v>
      </c>
      <c r="D289" s="718" t="s">
        <v>1346</v>
      </c>
      <c r="E289" s="718">
        <v>0</v>
      </c>
      <c r="F289" s="718">
        <v>0</v>
      </c>
      <c r="G289" s="718">
        <v>1</v>
      </c>
      <c r="H289" s="718" t="s">
        <v>148</v>
      </c>
      <c r="I289" s="718">
        <v>0</v>
      </c>
      <c r="J289" s="718">
        <v>4</v>
      </c>
      <c r="K289" s="717">
        <v>1</v>
      </c>
      <c r="L289" s="717">
        <v>0</v>
      </c>
      <c r="M289" s="717">
        <v>0</v>
      </c>
      <c r="N289" s="809">
        <v>100000</v>
      </c>
      <c r="O289" s="809">
        <v>0</v>
      </c>
      <c r="P289" s="808"/>
      <c r="Q289" s="808"/>
      <c r="R289" s="808"/>
      <c r="S289" s="808"/>
      <c r="T289" s="808"/>
      <c r="U289" s="808"/>
      <c r="V289" s="808"/>
      <c r="W289" s="808"/>
      <c r="X289" s="808"/>
      <c r="Y289" s="808"/>
      <c r="Z289" s="808"/>
      <c r="AA289" s="808"/>
      <c r="AB289" s="808"/>
      <c r="AC289" s="808"/>
      <c r="AD289" s="809">
        <v>100000</v>
      </c>
      <c r="AE289" s="809">
        <v>0</v>
      </c>
      <c r="AF289" s="717">
        <v>0</v>
      </c>
      <c r="AG289" s="808"/>
      <c r="AH289" s="718" t="s">
        <v>834</v>
      </c>
      <c r="AI289" s="718" t="s">
        <v>835</v>
      </c>
    </row>
    <row r="290" spans="1:35" ht="146.25" customHeight="1">
      <c r="A290" s="1240"/>
      <c r="B290" s="1242"/>
      <c r="C290" s="832" t="s">
        <v>1806</v>
      </c>
      <c r="D290" s="718" t="s">
        <v>870</v>
      </c>
      <c r="E290" s="718">
        <v>0</v>
      </c>
      <c r="F290" s="718">
        <v>1</v>
      </c>
      <c r="G290" s="718">
        <v>2</v>
      </c>
      <c r="H290" s="718" t="s">
        <v>1807</v>
      </c>
      <c r="I290" s="718">
        <v>0</v>
      </c>
      <c r="J290" s="718">
        <v>4</v>
      </c>
      <c r="K290" s="717">
        <v>2</v>
      </c>
      <c r="L290" s="717">
        <v>0</v>
      </c>
      <c r="M290" s="717">
        <v>1</v>
      </c>
      <c r="N290" s="809">
        <v>500000</v>
      </c>
      <c r="O290" s="809">
        <v>300000</v>
      </c>
      <c r="P290" s="808"/>
      <c r="Q290" s="808"/>
      <c r="R290" s="808"/>
      <c r="S290" s="808"/>
      <c r="T290" s="808"/>
      <c r="U290" s="808"/>
      <c r="V290" s="808"/>
      <c r="W290" s="808"/>
      <c r="X290" s="808"/>
      <c r="Y290" s="808"/>
      <c r="Z290" s="808"/>
      <c r="AA290" s="808"/>
      <c r="AB290" s="808"/>
      <c r="AC290" s="808"/>
      <c r="AD290" s="809">
        <v>500000</v>
      </c>
      <c r="AE290" s="809">
        <v>300000</v>
      </c>
      <c r="AF290" s="718" t="s">
        <v>1808</v>
      </c>
      <c r="AG290" s="808"/>
      <c r="AH290" s="718" t="s">
        <v>834</v>
      </c>
      <c r="AI290" s="718" t="s">
        <v>835</v>
      </c>
    </row>
    <row r="291" spans="1:35" ht="62.25" customHeight="1">
      <c r="A291" s="1240"/>
      <c r="B291" s="1242"/>
      <c r="C291" s="833" t="s">
        <v>1809</v>
      </c>
      <c r="D291" s="718" t="s">
        <v>1730</v>
      </c>
      <c r="E291" s="717">
        <v>0</v>
      </c>
      <c r="F291" s="717">
        <v>1</v>
      </c>
      <c r="G291" s="717">
        <v>1</v>
      </c>
      <c r="H291" s="718" t="s">
        <v>1731</v>
      </c>
      <c r="I291" s="717">
        <v>0</v>
      </c>
      <c r="J291" s="717">
        <v>4</v>
      </c>
      <c r="K291" s="717">
        <v>1</v>
      </c>
      <c r="L291" s="717">
        <v>0</v>
      </c>
      <c r="M291" s="717">
        <v>1</v>
      </c>
      <c r="N291" s="809">
        <v>12000</v>
      </c>
      <c r="O291" s="809">
        <v>120000</v>
      </c>
      <c r="P291" s="809"/>
      <c r="Q291" s="808"/>
      <c r="R291" s="808"/>
      <c r="S291" s="808"/>
      <c r="T291" s="808"/>
      <c r="U291" s="808"/>
      <c r="V291" s="808"/>
      <c r="W291" s="808"/>
      <c r="X291" s="808"/>
      <c r="Y291" s="808"/>
      <c r="Z291" s="808"/>
      <c r="AA291" s="808"/>
      <c r="AB291" s="808"/>
      <c r="AC291" s="808"/>
      <c r="AD291" s="809">
        <v>12000</v>
      </c>
      <c r="AE291" s="809">
        <v>120000</v>
      </c>
      <c r="AF291" s="717" t="s">
        <v>1810</v>
      </c>
      <c r="AG291" s="808"/>
      <c r="AH291" s="718" t="s">
        <v>834</v>
      </c>
      <c r="AI291" s="718" t="s">
        <v>835</v>
      </c>
    </row>
    <row r="292" spans="1:35" ht="95.25" customHeight="1">
      <c r="A292" s="1240"/>
      <c r="B292" s="1242"/>
      <c r="C292" s="832" t="s">
        <v>1811</v>
      </c>
      <c r="D292" s="718" t="s">
        <v>1346</v>
      </c>
      <c r="E292" s="717">
        <v>0</v>
      </c>
      <c r="F292" s="717">
        <v>49</v>
      </c>
      <c r="G292" s="717">
        <v>52</v>
      </c>
      <c r="H292" s="718" t="s">
        <v>148</v>
      </c>
      <c r="I292" s="717">
        <v>0</v>
      </c>
      <c r="J292" s="717">
        <v>60</v>
      </c>
      <c r="K292" s="717">
        <v>52</v>
      </c>
      <c r="L292" s="717">
        <v>0</v>
      </c>
      <c r="M292" s="717">
        <v>49</v>
      </c>
      <c r="N292" s="809">
        <v>6248000</v>
      </c>
      <c r="O292" s="809">
        <v>5548000</v>
      </c>
      <c r="P292" s="809"/>
      <c r="Q292" s="808"/>
      <c r="R292" s="808"/>
      <c r="S292" s="808"/>
      <c r="T292" s="808"/>
      <c r="U292" s="808"/>
      <c r="V292" s="808"/>
      <c r="W292" s="808"/>
      <c r="X292" s="808"/>
      <c r="Y292" s="808"/>
      <c r="Z292" s="808"/>
      <c r="AA292" s="808"/>
      <c r="AB292" s="808"/>
      <c r="AC292" s="808"/>
      <c r="AD292" s="809">
        <v>6248000</v>
      </c>
      <c r="AE292" s="809">
        <v>5548000</v>
      </c>
      <c r="AF292" s="717" t="s">
        <v>1812</v>
      </c>
      <c r="AG292" s="808"/>
      <c r="AH292" s="718" t="s">
        <v>834</v>
      </c>
      <c r="AI292" s="718" t="s">
        <v>835</v>
      </c>
    </row>
    <row r="293" spans="1:35" ht="59.25" customHeight="1">
      <c r="A293" s="1240"/>
      <c r="B293" s="1242"/>
      <c r="C293" s="832" t="s">
        <v>1813</v>
      </c>
      <c r="D293" s="718" t="s">
        <v>1597</v>
      </c>
      <c r="E293" s="717">
        <v>0</v>
      </c>
      <c r="F293" s="717">
        <v>2</v>
      </c>
      <c r="G293" s="717">
        <v>3</v>
      </c>
      <c r="H293" s="718" t="s">
        <v>1598</v>
      </c>
      <c r="I293" s="717">
        <v>0</v>
      </c>
      <c r="J293" s="717">
        <v>5</v>
      </c>
      <c r="K293" s="717">
        <v>3</v>
      </c>
      <c r="L293" s="717">
        <v>0</v>
      </c>
      <c r="M293" s="717">
        <v>2</v>
      </c>
      <c r="N293" s="809">
        <v>240000</v>
      </c>
      <c r="O293" s="809">
        <v>1200000</v>
      </c>
      <c r="P293" s="809"/>
      <c r="Q293" s="808"/>
      <c r="R293" s="808"/>
      <c r="S293" s="808"/>
      <c r="T293" s="808"/>
      <c r="U293" s="808"/>
      <c r="V293" s="808"/>
      <c r="W293" s="808"/>
      <c r="X293" s="808"/>
      <c r="Y293" s="808"/>
      <c r="Z293" s="808"/>
      <c r="AA293" s="808"/>
      <c r="AB293" s="808"/>
      <c r="AC293" s="808"/>
      <c r="AD293" s="809">
        <v>240000</v>
      </c>
      <c r="AE293" s="809">
        <v>1200000</v>
      </c>
      <c r="AF293" s="718" t="s">
        <v>833</v>
      </c>
      <c r="AG293" s="808"/>
      <c r="AH293" s="718" t="s">
        <v>834</v>
      </c>
      <c r="AI293" s="718" t="s">
        <v>835</v>
      </c>
    </row>
    <row r="294" spans="1:35" ht="59.25" customHeight="1">
      <c r="A294" s="1240"/>
      <c r="B294" s="1242"/>
      <c r="C294" s="832" t="s">
        <v>1814</v>
      </c>
      <c r="D294" s="718" t="s">
        <v>1351</v>
      </c>
      <c r="E294" s="717">
        <v>0</v>
      </c>
      <c r="F294" s="717">
        <v>3</v>
      </c>
      <c r="G294" s="717">
        <v>3</v>
      </c>
      <c r="H294" s="718" t="s">
        <v>573</v>
      </c>
      <c r="I294" s="717">
        <v>0</v>
      </c>
      <c r="J294" s="717">
        <v>5</v>
      </c>
      <c r="K294" s="717">
        <v>3</v>
      </c>
      <c r="L294" s="717">
        <v>0</v>
      </c>
      <c r="M294" s="717">
        <v>3</v>
      </c>
      <c r="N294" s="809">
        <v>320000</v>
      </c>
      <c r="O294" s="809">
        <v>32000</v>
      </c>
      <c r="P294" s="809"/>
      <c r="Q294" s="808"/>
      <c r="R294" s="808"/>
      <c r="S294" s="808"/>
      <c r="T294" s="808"/>
      <c r="U294" s="808"/>
      <c r="V294" s="808"/>
      <c r="W294" s="808"/>
      <c r="X294" s="808"/>
      <c r="Y294" s="808"/>
      <c r="Z294" s="808"/>
      <c r="AA294" s="808"/>
      <c r="AB294" s="808"/>
      <c r="AC294" s="808"/>
      <c r="AD294" s="809">
        <v>320000</v>
      </c>
      <c r="AE294" s="809">
        <v>32000</v>
      </c>
      <c r="AF294" s="718" t="s">
        <v>1815</v>
      </c>
      <c r="AG294" s="808"/>
      <c r="AH294" s="718" t="s">
        <v>834</v>
      </c>
      <c r="AI294" s="718" t="s">
        <v>835</v>
      </c>
    </row>
    <row r="295" spans="1:35" ht="59.25" customHeight="1">
      <c r="A295" s="1240"/>
      <c r="B295" s="1242"/>
      <c r="C295" s="834" t="s">
        <v>1816</v>
      </c>
      <c r="D295" s="732" t="s">
        <v>1817</v>
      </c>
      <c r="E295" s="733">
        <v>0</v>
      </c>
      <c r="F295" s="733">
        <v>6</v>
      </c>
      <c r="G295" s="733">
        <v>6</v>
      </c>
      <c r="H295" s="732" t="s">
        <v>1818</v>
      </c>
      <c r="I295" s="733">
        <v>0</v>
      </c>
      <c r="J295" s="733">
        <v>10</v>
      </c>
      <c r="K295" s="733">
        <v>6</v>
      </c>
      <c r="L295" s="733">
        <v>0</v>
      </c>
      <c r="M295" s="733">
        <v>6</v>
      </c>
      <c r="N295" s="835">
        <v>680000</v>
      </c>
      <c r="O295" s="835">
        <v>680000</v>
      </c>
      <c r="P295" s="835"/>
      <c r="Q295" s="821"/>
      <c r="R295" s="821"/>
      <c r="S295" s="821"/>
      <c r="T295" s="821"/>
      <c r="U295" s="821"/>
      <c r="V295" s="821"/>
      <c r="W295" s="821"/>
      <c r="X295" s="821"/>
      <c r="Y295" s="821"/>
      <c r="Z295" s="821"/>
      <c r="AA295" s="821"/>
      <c r="AB295" s="821"/>
      <c r="AC295" s="821"/>
      <c r="AD295" s="835">
        <v>680000</v>
      </c>
      <c r="AE295" s="835">
        <v>680000</v>
      </c>
      <c r="AF295" s="732" t="s">
        <v>1819</v>
      </c>
      <c r="AG295" s="821"/>
      <c r="AH295" s="732" t="s">
        <v>834</v>
      </c>
      <c r="AI295" s="732" t="s">
        <v>835</v>
      </c>
    </row>
    <row r="296" spans="1:35" ht="169.5" customHeight="1">
      <c r="A296" s="1231" t="s">
        <v>1820</v>
      </c>
      <c r="B296" s="1237">
        <v>825126099</v>
      </c>
      <c r="C296" s="837" t="s">
        <v>1821</v>
      </c>
      <c r="D296" s="832" t="s">
        <v>1597</v>
      </c>
      <c r="E296" s="718">
        <v>0</v>
      </c>
      <c r="F296" s="717">
        <v>1</v>
      </c>
      <c r="G296" s="717">
        <v>1</v>
      </c>
      <c r="H296" s="718" t="s">
        <v>1598</v>
      </c>
      <c r="I296" s="718">
        <v>0</v>
      </c>
      <c r="J296" s="717">
        <v>3</v>
      </c>
      <c r="K296" s="717">
        <v>1</v>
      </c>
      <c r="L296" s="717">
        <v>0</v>
      </c>
      <c r="M296" s="717">
        <v>1</v>
      </c>
      <c r="N296" s="809">
        <v>300000</v>
      </c>
      <c r="O296" s="809">
        <v>250000</v>
      </c>
      <c r="P296" s="809"/>
      <c r="Q296" s="809"/>
      <c r="R296" s="808"/>
      <c r="S296" s="808"/>
      <c r="T296" s="808"/>
      <c r="U296" s="808"/>
      <c r="V296" s="808"/>
      <c r="W296" s="808"/>
      <c r="X296" s="808"/>
      <c r="Y296" s="808"/>
      <c r="Z296" s="808"/>
      <c r="AA296" s="808"/>
      <c r="AB296" s="808"/>
      <c r="AC296" s="808"/>
      <c r="AD296" s="809">
        <v>300000</v>
      </c>
      <c r="AE296" s="809">
        <v>250000</v>
      </c>
      <c r="AF296" s="718" t="s">
        <v>833</v>
      </c>
      <c r="AG296" s="808"/>
      <c r="AH296" s="718" t="s">
        <v>834</v>
      </c>
      <c r="AI296" s="718" t="s">
        <v>835</v>
      </c>
    </row>
    <row r="297" spans="1:35" ht="81.75" customHeight="1">
      <c r="A297" s="1231"/>
      <c r="B297" s="1237"/>
      <c r="C297" s="437" t="s">
        <v>1822</v>
      </c>
      <c r="D297" s="832" t="s">
        <v>870</v>
      </c>
      <c r="E297" s="718">
        <v>1</v>
      </c>
      <c r="F297" s="717">
        <v>1</v>
      </c>
      <c r="G297" s="717">
        <v>2</v>
      </c>
      <c r="H297" s="718" t="s">
        <v>570</v>
      </c>
      <c r="I297" s="718">
        <v>0</v>
      </c>
      <c r="J297" s="717">
        <v>6</v>
      </c>
      <c r="K297" s="717">
        <v>2</v>
      </c>
      <c r="L297" s="717">
        <v>1</v>
      </c>
      <c r="M297" s="717">
        <v>1</v>
      </c>
      <c r="N297" s="809">
        <v>400000</v>
      </c>
      <c r="O297" s="809">
        <v>400000</v>
      </c>
      <c r="P297" s="809"/>
      <c r="Q297" s="809"/>
      <c r="R297" s="808"/>
      <c r="S297" s="808"/>
      <c r="T297" s="808"/>
      <c r="U297" s="808"/>
      <c r="V297" s="808"/>
      <c r="W297" s="808"/>
      <c r="X297" s="808"/>
      <c r="Y297" s="808"/>
      <c r="Z297" s="808"/>
      <c r="AA297" s="808"/>
      <c r="AB297" s="808"/>
      <c r="AC297" s="808"/>
      <c r="AD297" s="809">
        <v>400000</v>
      </c>
      <c r="AE297" s="809">
        <v>400000</v>
      </c>
      <c r="AF297" s="718" t="s">
        <v>833</v>
      </c>
      <c r="AG297" s="808"/>
      <c r="AH297" s="718" t="s">
        <v>834</v>
      </c>
      <c r="AI297" s="718" t="s">
        <v>835</v>
      </c>
    </row>
    <row r="298" spans="1:35" ht="102.75" customHeight="1">
      <c r="A298" s="1231"/>
      <c r="B298" s="1237"/>
      <c r="C298" s="437" t="s">
        <v>1823</v>
      </c>
      <c r="D298" s="718" t="s">
        <v>1824</v>
      </c>
      <c r="E298" s="718">
        <v>0</v>
      </c>
      <c r="F298" s="718">
        <v>25</v>
      </c>
      <c r="G298" s="718">
        <v>25</v>
      </c>
      <c r="H298" s="718" t="s">
        <v>148</v>
      </c>
      <c r="I298" s="718">
        <v>0</v>
      </c>
      <c r="J298" s="717">
        <v>50</v>
      </c>
      <c r="K298" s="717">
        <v>25</v>
      </c>
      <c r="L298" s="717">
        <v>0</v>
      </c>
      <c r="M298" s="717">
        <v>25</v>
      </c>
      <c r="N298" s="809">
        <v>2500000</v>
      </c>
      <c r="O298" s="809">
        <v>2500000</v>
      </c>
      <c r="P298" s="809"/>
      <c r="Q298" s="809"/>
      <c r="R298" s="808"/>
      <c r="S298" s="808"/>
      <c r="T298" s="808"/>
      <c r="U298" s="808"/>
      <c r="V298" s="808"/>
      <c r="W298" s="808"/>
      <c r="X298" s="808"/>
      <c r="Y298" s="808"/>
      <c r="Z298" s="808"/>
      <c r="AA298" s="808"/>
      <c r="AB298" s="808"/>
      <c r="AC298" s="808"/>
      <c r="AD298" s="809">
        <v>2500000</v>
      </c>
      <c r="AE298" s="809">
        <v>2500000</v>
      </c>
      <c r="AF298" s="718" t="s">
        <v>1825</v>
      </c>
      <c r="AG298" s="808"/>
      <c r="AH298" s="718" t="s">
        <v>834</v>
      </c>
      <c r="AI298" s="718" t="s">
        <v>835</v>
      </c>
    </row>
    <row r="299" spans="1:35" ht="81" customHeight="1">
      <c r="A299" s="1231"/>
      <c r="B299" s="1237"/>
      <c r="C299" s="830" t="s">
        <v>1826</v>
      </c>
      <c r="D299" s="838" t="s">
        <v>870</v>
      </c>
      <c r="E299" s="717">
        <v>1</v>
      </c>
      <c r="F299" s="717">
        <v>1</v>
      </c>
      <c r="G299" s="717">
        <v>2</v>
      </c>
      <c r="H299" s="718" t="s">
        <v>570</v>
      </c>
      <c r="I299" s="717">
        <v>0</v>
      </c>
      <c r="J299" s="717">
        <v>4</v>
      </c>
      <c r="K299" s="717">
        <v>2</v>
      </c>
      <c r="L299" s="717">
        <v>1</v>
      </c>
      <c r="M299" s="717">
        <v>1</v>
      </c>
      <c r="N299" s="809">
        <v>520000</v>
      </c>
      <c r="O299" s="809">
        <v>520000</v>
      </c>
      <c r="P299" s="809"/>
      <c r="Q299" s="809"/>
      <c r="R299" s="808"/>
      <c r="S299" s="808"/>
      <c r="T299" s="808"/>
      <c r="U299" s="808"/>
      <c r="V299" s="808"/>
      <c r="W299" s="808"/>
      <c r="X299" s="808"/>
      <c r="Y299" s="808"/>
      <c r="Z299" s="808"/>
      <c r="AA299" s="808"/>
      <c r="AB299" s="808"/>
      <c r="AC299" s="808"/>
      <c r="AD299" s="809">
        <v>520000</v>
      </c>
      <c r="AE299" s="809">
        <v>520000</v>
      </c>
      <c r="AF299" s="718" t="s">
        <v>833</v>
      </c>
      <c r="AG299" s="808"/>
      <c r="AH299" s="718" t="s">
        <v>834</v>
      </c>
      <c r="AI299" s="718" t="s">
        <v>835</v>
      </c>
    </row>
    <row r="300" spans="1:35" ht="81" customHeight="1">
      <c r="A300" s="1231"/>
      <c r="B300" s="1237"/>
      <c r="C300" s="830" t="s">
        <v>1827</v>
      </c>
      <c r="D300" s="838" t="s">
        <v>870</v>
      </c>
      <c r="E300" s="717">
        <v>1</v>
      </c>
      <c r="F300" s="717">
        <v>0</v>
      </c>
      <c r="G300" s="717">
        <v>1</v>
      </c>
      <c r="H300" s="718" t="s">
        <v>570</v>
      </c>
      <c r="I300" s="717">
        <v>0</v>
      </c>
      <c r="J300" s="717">
        <v>1</v>
      </c>
      <c r="K300" s="717">
        <v>1</v>
      </c>
      <c r="L300" s="717">
        <v>1</v>
      </c>
      <c r="M300" s="717">
        <v>0</v>
      </c>
      <c r="N300" s="809">
        <v>100000</v>
      </c>
      <c r="O300" s="809">
        <v>100000</v>
      </c>
      <c r="P300" s="809"/>
      <c r="Q300" s="809"/>
      <c r="R300" s="808"/>
      <c r="S300" s="808"/>
      <c r="T300" s="808"/>
      <c r="U300" s="808"/>
      <c r="V300" s="808"/>
      <c r="W300" s="808"/>
      <c r="X300" s="808"/>
      <c r="Y300" s="808"/>
      <c r="Z300" s="808"/>
      <c r="AA300" s="808"/>
      <c r="AB300" s="808"/>
      <c r="AC300" s="808"/>
      <c r="AD300" s="809">
        <v>100000</v>
      </c>
      <c r="AE300" s="809">
        <v>100000</v>
      </c>
      <c r="AF300" s="718" t="s">
        <v>833</v>
      </c>
      <c r="AG300" s="808"/>
      <c r="AH300" s="718" t="s">
        <v>834</v>
      </c>
      <c r="AI300" s="718" t="s">
        <v>835</v>
      </c>
    </row>
    <row r="301" spans="1:35" ht="93" customHeight="1">
      <c r="A301" s="1231"/>
      <c r="B301" s="1237"/>
      <c r="C301" s="437" t="s">
        <v>1828</v>
      </c>
      <c r="D301" s="838" t="s">
        <v>870</v>
      </c>
      <c r="E301" s="717">
        <v>2</v>
      </c>
      <c r="F301" s="717">
        <v>3</v>
      </c>
      <c r="G301" s="717">
        <v>5</v>
      </c>
      <c r="H301" s="718" t="s">
        <v>570</v>
      </c>
      <c r="I301" s="717">
        <v>0</v>
      </c>
      <c r="J301" s="717">
        <v>10</v>
      </c>
      <c r="K301" s="717">
        <v>5</v>
      </c>
      <c r="L301" s="717">
        <v>2</v>
      </c>
      <c r="M301" s="717">
        <v>3</v>
      </c>
      <c r="N301" s="809">
        <v>560000</v>
      </c>
      <c r="O301" s="809">
        <v>560000</v>
      </c>
      <c r="P301" s="809"/>
      <c r="Q301" s="808"/>
      <c r="R301" s="808"/>
      <c r="S301" s="808"/>
      <c r="T301" s="808"/>
      <c r="U301" s="808"/>
      <c r="V301" s="808"/>
      <c r="W301" s="808"/>
      <c r="X301" s="808"/>
      <c r="Y301" s="808"/>
      <c r="Z301" s="808"/>
      <c r="AA301" s="808"/>
      <c r="AB301" s="808"/>
      <c r="AC301" s="808"/>
      <c r="AD301" s="809">
        <v>560000</v>
      </c>
      <c r="AE301" s="809">
        <v>560000</v>
      </c>
      <c r="AF301" s="718" t="s">
        <v>1829</v>
      </c>
      <c r="AG301" s="808"/>
      <c r="AH301" s="718" t="s">
        <v>834</v>
      </c>
      <c r="AI301" s="718" t="s">
        <v>835</v>
      </c>
    </row>
    <row r="302" spans="1:35" ht="121.5" customHeight="1">
      <c r="A302" s="1231"/>
      <c r="B302" s="1237"/>
      <c r="C302" s="437" t="s">
        <v>1830</v>
      </c>
      <c r="D302" s="718" t="s">
        <v>1831</v>
      </c>
      <c r="E302" s="717">
        <v>1</v>
      </c>
      <c r="F302" s="717">
        <v>1</v>
      </c>
      <c r="G302" s="717">
        <v>2</v>
      </c>
      <c r="H302" s="718" t="s">
        <v>1832</v>
      </c>
      <c r="I302" s="717">
        <v>0</v>
      </c>
      <c r="J302" s="717">
        <v>7</v>
      </c>
      <c r="K302" s="717">
        <v>2</v>
      </c>
      <c r="L302" s="717">
        <v>1</v>
      </c>
      <c r="M302" s="717">
        <v>1</v>
      </c>
      <c r="N302" s="809">
        <v>390000</v>
      </c>
      <c r="O302" s="809">
        <v>390000</v>
      </c>
      <c r="P302" s="809"/>
      <c r="Q302" s="808"/>
      <c r="R302" s="808"/>
      <c r="S302" s="808"/>
      <c r="T302" s="808"/>
      <c r="U302" s="808"/>
      <c r="V302" s="808"/>
      <c r="W302" s="808"/>
      <c r="X302" s="808"/>
      <c r="Y302" s="808"/>
      <c r="Z302" s="808"/>
      <c r="AA302" s="808"/>
      <c r="AB302" s="808"/>
      <c r="AC302" s="808"/>
      <c r="AD302" s="809">
        <v>390000</v>
      </c>
      <c r="AE302" s="809">
        <v>390000</v>
      </c>
      <c r="AF302" s="718" t="s">
        <v>1833</v>
      </c>
      <c r="AG302" s="808"/>
      <c r="AH302" s="718" t="s">
        <v>834</v>
      </c>
      <c r="AI302" s="718" t="s">
        <v>835</v>
      </c>
    </row>
    <row r="303" spans="1:35" ht="105" customHeight="1">
      <c r="A303" s="1231"/>
      <c r="B303" s="1237"/>
      <c r="C303" s="839" t="s">
        <v>1834</v>
      </c>
      <c r="D303" s="718" t="s">
        <v>1351</v>
      </c>
      <c r="E303" s="718">
        <v>0</v>
      </c>
      <c r="F303" s="718">
        <v>10</v>
      </c>
      <c r="G303" s="718">
        <v>10</v>
      </c>
      <c r="H303" s="718" t="s">
        <v>573</v>
      </c>
      <c r="I303" s="717">
        <v>0</v>
      </c>
      <c r="J303" s="717">
        <v>20</v>
      </c>
      <c r="K303" s="717">
        <v>10</v>
      </c>
      <c r="L303" s="717">
        <v>0</v>
      </c>
      <c r="M303" s="717">
        <v>10</v>
      </c>
      <c r="N303" s="809">
        <v>1000000</v>
      </c>
      <c r="O303" s="809">
        <v>1000000</v>
      </c>
      <c r="P303" s="809"/>
      <c r="Q303" s="809"/>
      <c r="R303" s="808"/>
      <c r="S303" s="808"/>
      <c r="T303" s="808"/>
      <c r="U303" s="808"/>
      <c r="V303" s="808"/>
      <c r="W303" s="808"/>
      <c r="X303" s="808"/>
      <c r="Y303" s="808"/>
      <c r="Z303" s="808"/>
      <c r="AA303" s="808"/>
      <c r="AB303" s="808"/>
      <c r="AC303" s="808"/>
      <c r="AD303" s="809">
        <v>1000000</v>
      </c>
      <c r="AE303" s="809">
        <v>1000000</v>
      </c>
      <c r="AF303" s="718" t="s">
        <v>1808</v>
      </c>
      <c r="AG303" s="808"/>
      <c r="AH303" s="718" t="s">
        <v>834</v>
      </c>
      <c r="AI303" s="718" t="s">
        <v>835</v>
      </c>
    </row>
    <row r="304" spans="1:35" ht="203.25" customHeight="1">
      <c r="A304" s="1231"/>
      <c r="B304" s="1237"/>
      <c r="C304" s="840" t="s">
        <v>1835</v>
      </c>
      <c r="D304" s="718" t="s">
        <v>870</v>
      </c>
      <c r="E304" s="718">
        <v>0</v>
      </c>
      <c r="F304" s="718">
        <v>9</v>
      </c>
      <c r="G304" s="718">
        <v>9</v>
      </c>
      <c r="H304" s="718" t="s">
        <v>570</v>
      </c>
      <c r="I304" s="718">
        <v>0</v>
      </c>
      <c r="J304" s="717">
        <v>20</v>
      </c>
      <c r="K304" s="717">
        <v>9</v>
      </c>
      <c r="L304" s="717">
        <v>0</v>
      </c>
      <c r="M304" s="717">
        <v>9</v>
      </c>
      <c r="N304" s="809">
        <v>1080000</v>
      </c>
      <c r="O304" s="809">
        <v>1080000</v>
      </c>
      <c r="P304" s="809"/>
      <c r="Q304" s="809"/>
      <c r="R304" s="808"/>
      <c r="S304" s="808"/>
      <c r="T304" s="808"/>
      <c r="U304" s="808"/>
      <c r="V304" s="808"/>
      <c r="W304" s="808"/>
      <c r="X304" s="808"/>
      <c r="Y304" s="808"/>
      <c r="Z304" s="808"/>
      <c r="AA304" s="808"/>
      <c r="AB304" s="808"/>
      <c r="AC304" s="808"/>
      <c r="AD304" s="809">
        <v>1080000</v>
      </c>
      <c r="AE304" s="809">
        <v>1080000</v>
      </c>
      <c r="AF304" s="718" t="s">
        <v>1836</v>
      </c>
      <c r="AG304" s="808"/>
      <c r="AH304" s="718" t="s">
        <v>834</v>
      </c>
      <c r="AI304" s="718" t="s">
        <v>835</v>
      </c>
    </row>
    <row r="305" spans="1:35" ht="15" customHeight="1">
      <c r="A305" s="442"/>
      <c r="B305" s="841"/>
      <c r="C305" s="842"/>
      <c r="D305" s="843"/>
      <c r="E305" s="843"/>
      <c r="F305" s="843"/>
      <c r="G305" s="843"/>
      <c r="H305" s="843"/>
      <c r="I305" s="843"/>
      <c r="J305" s="841"/>
      <c r="K305" s="841"/>
      <c r="L305" s="841"/>
      <c r="M305" s="841"/>
      <c r="N305" s="844"/>
      <c r="O305" s="844"/>
      <c r="P305" s="844"/>
      <c r="Q305" s="844"/>
      <c r="R305" s="825"/>
      <c r="S305" s="825"/>
      <c r="T305" s="825"/>
      <c r="U305" s="825"/>
      <c r="V305" s="825"/>
      <c r="W305" s="825"/>
      <c r="X305" s="825"/>
      <c r="Y305" s="825"/>
      <c r="Z305" s="825"/>
      <c r="AA305" s="825"/>
      <c r="AB305" s="825"/>
      <c r="AC305" s="825"/>
      <c r="AD305" s="844"/>
      <c r="AE305" s="844"/>
      <c r="AF305" s="843"/>
      <c r="AG305" s="825"/>
      <c r="AH305" s="843"/>
      <c r="AI305" s="843"/>
    </row>
    <row r="306" spans="1:35" ht="75.75" customHeight="1" hidden="1">
      <c r="A306" s="1238" t="s">
        <v>108</v>
      </c>
      <c r="B306" s="1238"/>
      <c r="C306" s="1238"/>
      <c r="D306" s="1238"/>
      <c r="E306" s="1238"/>
      <c r="F306" s="1238"/>
      <c r="G306" s="1238"/>
      <c r="H306" s="1238"/>
      <c r="I306" s="1238"/>
      <c r="J306" s="1238"/>
      <c r="K306" s="1238"/>
      <c r="L306" s="1238"/>
      <c r="M306" s="1238"/>
      <c r="N306" s="1238"/>
      <c r="O306" s="1238"/>
      <c r="P306" s="1238"/>
      <c r="Q306" s="1238"/>
      <c r="R306" s="1238"/>
      <c r="S306" s="1238"/>
      <c r="T306" s="1238"/>
      <c r="U306" s="1238"/>
      <c r="V306" s="1238"/>
      <c r="W306" s="1238"/>
      <c r="X306" s="1238"/>
      <c r="Y306" s="1238"/>
      <c r="Z306" s="1238"/>
      <c r="AA306" s="1238"/>
      <c r="AB306" s="1238"/>
      <c r="AC306" s="1238"/>
      <c r="AD306" s="1238"/>
      <c r="AE306" s="1238"/>
      <c r="AF306" s="1238"/>
      <c r="AG306" s="1238"/>
      <c r="AH306" s="1238"/>
      <c r="AI306" s="1238"/>
    </row>
    <row r="307" spans="1:35" ht="15">
      <c r="A307" s="1039" t="s">
        <v>108</v>
      </c>
      <c r="B307" s="1039"/>
      <c r="C307" s="1039"/>
      <c r="D307" s="1039"/>
      <c r="E307" s="1039"/>
      <c r="F307" s="1039"/>
      <c r="G307" s="1039"/>
      <c r="H307" s="1039"/>
      <c r="I307" s="1039"/>
      <c r="J307" s="1039"/>
      <c r="K307" s="1039"/>
      <c r="L307" s="1039"/>
      <c r="M307" s="1039"/>
      <c r="N307" s="1111"/>
      <c r="O307" s="1111"/>
      <c r="P307" s="1111"/>
      <c r="Q307" s="1111"/>
      <c r="R307" s="1111"/>
      <c r="S307" s="1111"/>
      <c r="T307" s="1111"/>
      <c r="U307" s="1039"/>
      <c r="V307" s="1039"/>
      <c r="W307" s="1039"/>
      <c r="X307" s="1039"/>
      <c r="Y307" s="1039"/>
      <c r="Z307" s="1039"/>
      <c r="AA307" s="1039"/>
      <c r="AB307" s="1039"/>
      <c r="AC307" s="1039"/>
      <c r="AD307" s="1039"/>
      <c r="AE307" s="1039"/>
      <c r="AF307" s="1039"/>
      <c r="AG307" s="1039"/>
      <c r="AH307" s="1039"/>
      <c r="AI307" s="1039"/>
    </row>
    <row r="308" spans="1:35" ht="25.5" customHeight="1">
      <c r="A308" s="923" t="s">
        <v>36</v>
      </c>
      <c r="B308" s="924"/>
      <c r="C308" s="924"/>
      <c r="D308" s="924"/>
      <c r="E308" s="924"/>
      <c r="F308" s="924"/>
      <c r="G308" s="925"/>
      <c r="H308" s="926" t="s">
        <v>670</v>
      </c>
      <c r="I308" s="927"/>
      <c r="J308" s="927"/>
      <c r="K308" s="927"/>
      <c r="L308" s="927"/>
      <c r="M308" s="927"/>
      <c r="N308" s="927"/>
      <c r="O308" s="927"/>
      <c r="P308" s="927"/>
      <c r="Q308" s="927"/>
      <c r="R308" s="927"/>
      <c r="S308" s="928"/>
      <c r="T308" s="926" t="s">
        <v>71</v>
      </c>
      <c r="U308" s="929"/>
      <c r="V308" s="929"/>
      <c r="W308" s="929"/>
      <c r="X308" s="929"/>
      <c r="Y308" s="929"/>
      <c r="Z308" s="929"/>
      <c r="AA308" s="929"/>
      <c r="AB308" s="929"/>
      <c r="AC308" s="929"/>
      <c r="AD308" s="929"/>
      <c r="AE308" s="929"/>
      <c r="AF308" s="929"/>
      <c r="AG308" s="929"/>
      <c r="AH308" s="929"/>
      <c r="AI308" s="930"/>
    </row>
    <row r="309" spans="1:35" ht="58.5" customHeight="1" thickBot="1">
      <c r="A309" s="931" t="s">
        <v>828</v>
      </c>
      <c r="B309" s="932"/>
      <c r="C309" s="932"/>
      <c r="D309" s="932"/>
      <c r="E309" s="933" t="s">
        <v>829</v>
      </c>
      <c r="F309" s="934"/>
      <c r="G309" s="934"/>
      <c r="H309" s="934"/>
      <c r="I309" s="934"/>
      <c r="J309" s="934"/>
      <c r="K309" s="934"/>
      <c r="L309" s="934"/>
      <c r="M309" s="935"/>
      <c r="N309" s="936" t="s">
        <v>0</v>
      </c>
      <c r="O309" s="937"/>
      <c r="P309" s="937"/>
      <c r="Q309" s="937"/>
      <c r="R309" s="937"/>
      <c r="S309" s="937"/>
      <c r="T309" s="937"/>
      <c r="U309" s="937"/>
      <c r="V309" s="937"/>
      <c r="W309" s="937"/>
      <c r="X309" s="937"/>
      <c r="Y309" s="937"/>
      <c r="Z309" s="937"/>
      <c r="AA309" s="937"/>
      <c r="AB309" s="937"/>
      <c r="AC309" s="937"/>
      <c r="AD309" s="937"/>
      <c r="AE309" s="938"/>
      <c r="AF309" s="939" t="s">
        <v>750</v>
      </c>
      <c r="AG309" s="940"/>
      <c r="AH309" s="940"/>
      <c r="AI309" s="941"/>
    </row>
    <row r="310" spans="1:35" ht="15">
      <c r="A310" s="942" t="s">
        <v>2</v>
      </c>
      <c r="B310" s="944" t="s">
        <v>3</v>
      </c>
      <c r="C310" s="945"/>
      <c r="D310" s="945"/>
      <c r="E310" s="945"/>
      <c r="F310" s="945"/>
      <c r="G310" s="945"/>
      <c r="H310" s="948" t="s">
        <v>4</v>
      </c>
      <c r="I310" s="950" t="s">
        <v>5</v>
      </c>
      <c r="J310" s="950" t="s">
        <v>6</v>
      </c>
      <c r="K310" s="952" t="s">
        <v>37</v>
      </c>
      <c r="L310" s="954" t="s">
        <v>7</v>
      </c>
      <c r="M310" s="956" t="s">
        <v>8</v>
      </c>
      <c r="N310" s="958" t="s">
        <v>9</v>
      </c>
      <c r="O310" s="959"/>
      <c r="P310" s="960" t="s">
        <v>10</v>
      </c>
      <c r="Q310" s="959"/>
      <c r="R310" s="960" t="s">
        <v>11</v>
      </c>
      <c r="S310" s="959"/>
      <c r="T310" s="960" t="s">
        <v>12</v>
      </c>
      <c r="U310" s="959"/>
      <c r="V310" s="960" t="s">
        <v>13</v>
      </c>
      <c r="W310" s="959"/>
      <c r="X310" s="960" t="s">
        <v>14</v>
      </c>
      <c r="Y310" s="959"/>
      <c r="Z310" s="960" t="s">
        <v>15</v>
      </c>
      <c r="AA310" s="959"/>
      <c r="AB310" s="960" t="s">
        <v>16</v>
      </c>
      <c r="AC310" s="959"/>
      <c r="AD310" s="960" t="s">
        <v>17</v>
      </c>
      <c r="AE310" s="961"/>
      <c r="AF310" s="1235" t="s">
        <v>18</v>
      </c>
      <c r="AG310" s="978" t="s">
        <v>19</v>
      </c>
      <c r="AH310" s="980" t="s">
        <v>20</v>
      </c>
      <c r="AI310" s="982" t="s">
        <v>21</v>
      </c>
    </row>
    <row r="311" spans="1:35" ht="52.5">
      <c r="A311" s="1085"/>
      <c r="B311" s="1069"/>
      <c r="C311" s="1070"/>
      <c r="D311" s="1070"/>
      <c r="E311" s="1070"/>
      <c r="F311" s="1070"/>
      <c r="G311" s="1070"/>
      <c r="H311" s="949"/>
      <c r="I311" s="951" t="s">
        <v>5</v>
      </c>
      <c r="J311" s="951"/>
      <c r="K311" s="953"/>
      <c r="L311" s="955"/>
      <c r="M311" s="957"/>
      <c r="N311" s="100" t="s">
        <v>22</v>
      </c>
      <c r="O311" s="101" t="s">
        <v>23</v>
      </c>
      <c r="P311" s="102" t="s">
        <v>22</v>
      </c>
      <c r="Q311" s="101" t="s">
        <v>23</v>
      </c>
      <c r="R311" s="102" t="s">
        <v>22</v>
      </c>
      <c r="S311" s="101" t="s">
        <v>23</v>
      </c>
      <c r="T311" s="102" t="s">
        <v>22</v>
      </c>
      <c r="U311" s="101" t="s">
        <v>23</v>
      </c>
      <c r="V311" s="102" t="s">
        <v>22</v>
      </c>
      <c r="W311" s="101" t="s">
        <v>23</v>
      </c>
      <c r="X311" s="102" t="s">
        <v>22</v>
      </c>
      <c r="Y311" s="101" t="s">
        <v>23</v>
      </c>
      <c r="Z311" s="102" t="s">
        <v>22</v>
      </c>
      <c r="AA311" s="101" t="s">
        <v>24</v>
      </c>
      <c r="AB311" s="102" t="s">
        <v>22</v>
      </c>
      <c r="AC311" s="101" t="s">
        <v>24</v>
      </c>
      <c r="AD311" s="102" t="s">
        <v>22</v>
      </c>
      <c r="AE311" s="103" t="s">
        <v>24</v>
      </c>
      <c r="AF311" s="1236"/>
      <c r="AG311" s="979"/>
      <c r="AH311" s="981"/>
      <c r="AI311" s="983"/>
    </row>
    <row r="312" spans="1:35" ht="51" customHeight="1">
      <c r="A312" s="680" t="s">
        <v>830</v>
      </c>
      <c r="B312" s="903" t="s">
        <v>1837</v>
      </c>
      <c r="C312" s="903"/>
      <c r="D312" s="903"/>
      <c r="E312" s="903"/>
      <c r="F312" s="903"/>
      <c r="G312" s="903"/>
      <c r="H312" s="11" t="s">
        <v>1838</v>
      </c>
      <c r="I312" s="458">
        <v>0.69</v>
      </c>
      <c r="J312" s="458">
        <v>0.95</v>
      </c>
      <c r="K312" s="458">
        <v>0.95</v>
      </c>
      <c r="L312" s="458">
        <v>0.7</v>
      </c>
      <c r="M312" s="458">
        <v>0.8</v>
      </c>
      <c r="N312" s="845">
        <v>17250000</v>
      </c>
      <c r="O312" s="845">
        <v>12357333</v>
      </c>
      <c r="P312" s="679"/>
      <c r="Q312" s="679"/>
      <c r="R312" s="679"/>
      <c r="S312" s="679"/>
      <c r="T312" s="679"/>
      <c r="U312" s="679"/>
      <c r="V312" s="679"/>
      <c r="W312" s="679"/>
      <c r="X312" s="679"/>
      <c r="Y312" s="679"/>
      <c r="Z312" s="679"/>
      <c r="AA312" s="679"/>
      <c r="AB312" s="679"/>
      <c r="AC312" s="679"/>
      <c r="AD312" s="845">
        <v>17250000</v>
      </c>
      <c r="AE312" s="845">
        <v>12357333</v>
      </c>
      <c r="AF312" s="779" t="s">
        <v>833</v>
      </c>
      <c r="AG312" s="58"/>
      <c r="AH312" s="807" t="s">
        <v>1494</v>
      </c>
      <c r="AI312" s="807" t="s">
        <v>835</v>
      </c>
    </row>
    <row r="313" spans="1:36" ht="20.25" customHeight="1">
      <c r="A313" s="457"/>
      <c r="B313" s="460"/>
      <c r="C313" s="460"/>
      <c r="D313" s="460"/>
      <c r="E313" s="460"/>
      <c r="F313" s="460"/>
      <c r="G313" s="460"/>
      <c r="H313" s="461"/>
      <c r="I313" s="462"/>
      <c r="J313" s="462"/>
      <c r="K313" s="462"/>
      <c r="L313" s="462"/>
      <c r="M313" s="462"/>
      <c r="N313" s="463"/>
      <c r="O313" s="463"/>
      <c r="P313" s="463"/>
      <c r="Q313" s="463"/>
      <c r="R313" s="463"/>
      <c r="S313" s="463"/>
      <c r="T313" s="463"/>
      <c r="U313" s="463"/>
      <c r="V313" s="463"/>
      <c r="W313" s="463"/>
      <c r="X313" s="463"/>
      <c r="Y313" s="463"/>
      <c r="Z313" s="463"/>
      <c r="AA313" s="463"/>
      <c r="AB313" s="463"/>
      <c r="AC313" s="463"/>
      <c r="AD313" s="463"/>
      <c r="AE313" s="463"/>
      <c r="AF313" s="464"/>
      <c r="AG313" s="465"/>
      <c r="AH313" s="464"/>
      <c r="AI313" s="464"/>
      <c r="AJ313" s="453"/>
    </row>
    <row r="314" spans="1:35" ht="33.75">
      <c r="A314" s="60" t="s">
        <v>25</v>
      </c>
      <c r="B314" s="61" t="s">
        <v>26</v>
      </c>
      <c r="C314" s="61" t="s">
        <v>27</v>
      </c>
      <c r="D314" s="61" t="s">
        <v>28</v>
      </c>
      <c r="E314" s="62" t="s">
        <v>29</v>
      </c>
      <c r="F314" s="62" t="s">
        <v>30</v>
      </c>
      <c r="G314" s="63" t="s">
        <v>31</v>
      </c>
      <c r="H314" s="61" t="s">
        <v>32</v>
      </c>
      <c r="I314" s="64"/>
      <c r="J314" s="64"/>
      <c r="K314" s="64"/>
      <c r="L314" s="64"/>
      <c r="M314" s="64"/>
      <c r="N314" s="65"/>
      <c r="O314" s="66"/>
      <c r="P314" s="65"/>
      <c r="Q314" s="66"/>
      <c r="R314" s="65"/>
      <c r="S314" s="66"/>
      <c r="T314" s="65"/>
      <c r="U314" s="66"/>
      <c r="V314" s="65"/>
      <c r="W314" s="66"/>
      <c r="X314" s="65"/>
      <c r="Y314" s="66"/>
      <c r="Z314" s="65"/>
      <c r="AA314" s="66"/>
      <c r="AB314" s="65"/>
      <c r="AC314" s="66"/>
      <c r="AD314" s="67"/>
      <c r="AE314" s="66"/>
      <c r="AF314" s="68"/>
      <c r="AG314" s="4"/>
      <c r="AH314" s="4"/>
      <c r="AI314" s="69"/>
    </row>
    <row r="315" spans="1:35" s="94" customFormat="1" ht="81.75" customHeight="1">
      <c r="A315" s="684" t="s">
        <v>1839</v>
      </c>
      <c r="B315" s="683">
        <v>825126099</v>
      </c>
      <c r="C315" s="683" t="s">
        <v>1840</v>
      </c>
      <c r="D315" s="683" t="s">
        <v>1841</v>
      </c>
      <c r="E315" s="683">
        <v>0</v>
      </c>
      <c r="F315" s="683">
        <v>4</v>
      </c>
      <c r="G315" s="683">
        <v>6</v>
      </c>
      <c r="H315" s="683" t="s">
        <v>1842</v>
      </c>
      <c r="I315" s="717">
        <v>0</v>
      </c>
      <c r="J315" s="717">
        <v>15</v>
      </c>
      <c r="K315" s="717">
        <v>6</v>
      </c>
      <c r="L315" s="717">
        <v>0</v>
      </c>
      <c r="M315" s="717">
        <v>4</v>
      </c>
      <c r="N315" s="809">
        <v>680000</v>
      </c>
      <c r="O315" s="809">
        <v>453333</v>
      </c>
      <c r="P315" s="809"/>
      <c r="Q315" s="808"/>
      <c r="R315" s="808"/>
      <c r="S315" s="808"/>
      <c r="T315" s="808"/>
      <c r="U315" s="808"/>
      <c r="V315" s="682"/>
      <c r="W315" s="682"/>
      <c r="X315" s="682"/>
      <c r="Y315" s="682"/>
      <c r="Z315" s="682"/>
      <c r="AA315" s="682"/>
      <c r="AB315" s="682"/>
      <c r="AC315" s="682"/>
      <c r="AD315" s="809">
        <v>680000</v>
      </c>
      <c r="AE315" s="809">
        <v>453333</v>
      </c>
      <c r="AF315" s="846" t="s">
        <v>1843</v>
      </c>
      <c r="AG315" s="797"/>
      <c r="AH315" s="718" t="s">
        <v>834</v>
      </c>
      <c r="AI315" s="718" t="s">
        <v>835</v>
      </c>
    </row>
    <row r="316" spans="1:35" ht="76.5" customHeight="1">
      <c r="A316" s="1231" t="s">
        <v>1844</v>
      </c>
      <c r="B316" s="1232">
        <v>825126099</v>
      </c>
      <c r="C316" s="73" t="s">
        <v>1845</v>
      </c>
      <c r="D316" s="683" t="s">
        <v>1846</v>
      </c>
      <c r="E316" s="683">
        <v>300</v>
      </c>
      <c r="F316" s="683">
        <v>0</v>
      </c>
      <c r="G316" s="683">
        <v>300</v>
      </c>
      <c r="H316" s="683" t="s">
        <v>1847</v>
      </c>
      <c r="I316" s="717">
        <v>0</v>
      </c>
      <c r="J316" s="717">
        <v>500</v>
      </c>
      <c r="K316" s="717">
        <v>300</v>
      </c>
      <c r="L316" s="717">
        <v>300</v>
      </c>
      <c r="M316" s="717">
        <v>0</v>
      </c>
      <c r="N316" s="809">
        <v>300000</v>
      </c>
      <c r="O316" s="809">
        <v>300000</v>
      </c>
      <c r="P316" s="809"/>
      <c r="Q316" s="808"/>
      <c r="R316" s="808"/>
      <c r="S316" s="808"/>
      <c r="T316" s="808"/>
      <c r="U316" s="808"/>
      <c r="V316" s="682"/>
      <c r="W316" s="682"/>
      <c r="X316" s="682"/>
      <c r="Y316" s="682"/>
      <c r="Z316" s="682"/>
      <c r="AA316" s="682"/>
      <c r="AB316" s="682"/>
      <c r="AC316" s="682"/>
      <c r="AD316" s="809">
        <v>300000</v>
      </c>
      <c r="AE316" s="809">
        <v>300000</v>
      </c>
      <c r="AF316" s="846" t="s">
        <v>1848</v>
      </c>
      <c r="AG316" s="473"/>
      <c r="AH316" s="718" t="s">
        <v>834</v>
      </c>
      <c r="AI316" s="718" t="s">
        <v>835</v>
      </c>
    </row>
    <row r="317" spans="1:35" ht="119.25" customHeight="1">
      <c r="A317" s="1231"/>
      <c r="B317" s="1233"/>
      <c r="C317" s="73" t="s">
        <v>1849</v>
      </c>
      <c r="D317" s="683" t="s">
        <v>1351</v>
      </c>
      <c r="E317" s="683">
        <v>3</v>
      </c>
      <c r="F317" s="683">
        <v>0</v>
      </c>
      <c r="G317" s="683">
        <v>5</v>
      </c>
      <c r="H317" s="683" t="s">
        <v>573</v>
      </c>
      <c r="I317" s="717">
        <v>0</v>
      </c>
      <c r="J317" s="717">
        <v>5</v>
      </c>
      <c r="K317" s="717">
        <v>5</v>
      </c>
      <c r="L317" s="717">
        <v>3</v>
      </c>
      <c r="M317" s="717">
        <v>5</v>
      </c>
      <c r="N317" s="809">
        <v>350000</v>
      </c>
      <c r="O317" s="809">
        <v>140000</v>
      </c>
      <c r="P317" s="809"/>
      <c r="Q317" s="808"/>
      <c r="R317" s="808"/>
      <c r="S317" s="808"/>
      <c r="T317" s="808"/>
      <c r="U317" s="808"/>
      <c r="V317" s="808"/>
      <c r="W317" s="808"/>
      <c r="X317" s="808"/>
      <c r="Y317" s="808"/>
      <c r="Z317" s="808"/>
      <c r="AA317" s="808"/>
      <c r="AB317" s="808"/>
      <c r="AC317" s="808"/>
      <c r="AD317" s="809">
        <v>350000</v>
      </c>
      <c r="AE317" s="809">
        <v>140000</v>
      </c>
      <c r="AF317" s="846" t="s">
        <v>1843</v>
      </c>
      <c r="AG317" s="473"/>
      <c r="AH317" s="718" t="s">
        <v>834</v>
      </c>
      <c r="AI317" s="718" t="s">
        <v>835</v>
      </c>
    </row>
    <row r="318" spans="1:35" ht="82.5">
      <c r="A318" s="1231"/>
      <c r="B318" s="1233"/>
      <c r="C318" s="73" t="s">
        <v>1850</v>
      </c>
      <c r="D318" s="683" t="s">
        <v>1351</v>
      </c>
      <c r="E318" s="683">
        <v>0</v>
      </c>
      <c r="F318" s="683">
        <v>0</v>
      </c>
      <c r="G318" s="683">
        <v>5</v>
      </c>
      <c r="H318" s="683" t="s">
        <v>573</v>
      </c>
      <c r="I318" s="717">
        <v>0</v>
      </c>
      <c r="J318" s="717">
        <v>5</v>
      </c>
      <c r="K318" s="717">
        <v>5</v>
      </c>
      <c r="L318" s="717">
        <v>0</v>
      </c>
      <c r="M318" s="717">
        <v>0</v>
      </c>
      <c r="N318" s="847">
        <v>350000</v>
      </c>
      <c r="O318" s="847">
        <v>0</v>
      </c>
      <c r="P318" s="808"/>
      <c r="Q318" s="808"/>
      <c r="R318" s="808"/>
      <c r="S318" s="808"/>
      <c r="T318" s="808"/>
      <c r="U318" s="808"/>
      <c r="V318" s="808"/>
      <c r="W318" s="808"/>
      <c r="X318" s="808"/>
      <c r="Y318" s="808"/>
      <c r="Z318" s="808"/>
      <c r="AA318" s="808"/>
      <c r="AB318" s="808"/>
      <c r="AC318" s="808"/>
      <c r="AD318" s="847">
        <v>350000</v>
      </c>
      <c r="AE318" s="847">
        <v>0</v>
      </c>
      <c r="AF318" s="469">
        <v>0</v>
      </c>
      <c r="AG318" s="473"/>
      <c r="AH318" s="718" t="s">
        <v>834</v>
      </c>
      <c r="AI318" s="718" t="s">
        <v>835</v>
      </c>
    </row>
    <row r="319" spans="1:35" ht="174.75">
      <c r="A319" s="1231"/>
      <c r="B319" s="1233"/>
      <c r="C319" s="73" t="s">
        <v>1851</v>
      </c>
      <c r="D319" s="718" t="s">
        <v>1852</v>
      </c>
      <c r="E319" s="717">
        <v>5</v>
      </c>
      <c r="F319" s="717">
        <v>0</v>
      </c>
      <c r="G319" s="717">
        <v>5</v>
      </c>
      <c r="H319" s="718" t="s">
        <v>1335</v>
      </c>
      <c r="I319" s="717">
        <v>0</v>
      </c>
      <c r="J319" s="717">
        <v>5</v>
      </c>
      <c r="K319" s="717">
        <v>5</v>
      </c>
      <c r="L319" s="717">
        <v>5</v>
      </c>
      <c r="M319" s="717">
        <v>0</v>
      </c>
      <c r="N319" s="847">
        <v>350000</v>
      </c>
      <c r="O319" s="847">
        <v>350000</v>
      </c>
      <c r="P319" s="808"/>
      <c r="Q319" s="808"/>
      <c r="R319" s="808"/>
      <c r="S319" s="808"/>
      <c r="T319" s="808"/>
      <c r="U319" s="808"/>
      <c r="V319" s="808"/>
      <c r="W319" s="808"/>
      <c r="X319" s="808"/>
      <c r="Y319" s="808"/>
      <c r="Z319" s="808"/>
      <c r="AA319" s="808"/>
      <c r="AB319" s="808"/>
      <c r="AC319" s="808"/>
      <c r="AD319" s="847">
        <v>350000</v>
      </c>
      <c r="AE319" s="847">
        <v>350000</v>
      </c>
      <c r="AF319" s="846" t="s">
        <v>1843</v>
      </c>
      <c r="AG319" s="473"/>
      <c r="AH319" s="718" t="s">
        <v>834</v>
      </c>
      <c r="AI319" s="718" t="s">
        <v>835</v>
      </c>
    </row>
    <row r="320" spans="1:35" ht="171.75">
      <c r="A320" s="1231"/>
      <c r="B320" s="1233"/>
      <c r="C320" s="73" t="s">
        <v>1853</v>
      </c>
      <c r="D320" s="683" t="s">
        <v>1351</v>
      </c>
      <c r="E320" s="717">
        <v>5</v>
      </c>
      <c r="F320" s="717">
        <v>0</v>
      </c>
      <c r="G320" s="717">
        <v>2</v>
      </c>
      <c r="H320" s="683" t="s">
        <v>573</v>
      </c>
      <c r="I320" s="717">
        <v>0</v>
      </c>
      <c r="J320" s="717">
        <v>5</v>
      </c>
      <c r="K320" s="717">
        <v>5</v>
      </c>
      <c r="L320" s="717">
        <v>2</v>
      </c>
      <c r="M320" s="717">
        <v>0</v>
      </c>
      <c r="N320" s="847">
        <v>500000</v>
      </c>
      <c r="O320" s="847">
        <v>200000</v>
      </c>
      <c r="P320" s="808"/>
      <c r="Q320" s="808"/>
      <c r="R320" s="808"/>
      <c r="S320" s="808"/>
      <c r="T320" s="808"/>
      <c r="U320" s="808"/>
      <c r="V320" s="808"/>
      <c r="W320" s="808"/>
      <c r="X320" s="808"/>
      <c r="Y320" s="808"/>
      <c r="Z320" s="808"/>
      <c r="AA320" s="808"/>
      <c r="AB320" s="808"/>
      <c r="AC320" s="808"/>
      <c r="AD320" s="847">
        <v>500000</v>
      </c>
      <c r="AE320" s="847">
        <v>200000</v>
      </c>
      <c r="AF320" s="846" t="s">
        <v>1854</v>
      </c>
      <c r="AG320" s="473"/>
      <c r="AH320" s="718" t="s">
        <v>834</v>
      </c>
      <c r="AI320" s="718" t="s">
        <v>835</v>
      </c>
    </row>
    <row r="321" spans="1:35" ht="171.75">
      <c r="A321" s="1231"/>
      <c r="B321" s="1233"/>
      <c r="C321" s="73" t="s">
        <v>1855</v>
      </c>
      <c r="D321" s="683" t="s">
        <v>1351</v>
      </c>
      <c r="E321" s="717">
        <v>2</v>
      </c>
      <c r="F321" s="717">
        <v>0</v>
      </c>
      <c r="G321" s="717">
        <v>5</v>
      </c>
      <c r="H321" s="683" t="s">
        <v>573</v>
      </c>
      <c r="I321" s="717">
        <v>0</v>
      </c>
      <c r="J321" s="717">
        <v>5</v>
      </c>
      <c r="K321" s="717">
        <v>5</v>
      </c>
      <c r="L321" s="717">
        <v>2</v>
      </c>
      <c r="M321" s="717">
        <v>0</v>
      </c>
      <c r="N321" s="847">
        <v>350000</v>
      </c>
      <c r="O321" s="847">
        <v>140000</v>
      </c>
      <c r="P321" s="808"/>
      <c r="Q321" s="808"/>
      <c r="R321" s="808"/>
      <c r="S321" s="808"/>
      <c r="T321" s="808"/>
      <c r="U321" s="808"/>
      <c r="V321" s="808"/>
      <c r="W321" s="808"/>
      <c r="X321" s="808"/>
      <c r="Y321" s="808"/>
      <c r="Z321" s="808"/>
      <c r="AA321" s="808"/>
      <c r="AB321" s="808"/>
      <c r="AC321" s="808"/>
      <c r="AD321" s="847">
        <v>350000</v>
      </c>
      <c r="AE321" s="847">
        <v>140000</v>
      </c>
      <c r="AF321" s="846" t="s">
        <v>1854</v>
      </c>
      <c r="AG321" s="473"/>
      <c r="AH321" s="718" t="s">
        <v>834</v>
      </c>
      <c r="AI321" s="718" t="s">
        <v>835</v>
      </c>
    </row>
    <row r="322" spans="1:35" ht="185.25">
      <c r="A322" s="1231"/>
      <c r="B322" s="1233"/>
      <c r="C322" s="848" t="s">
        <v>1856</v>
      </c>
      <c r="D322" s="683" t="s">
        <v>1841</v>
      </c>
      <c r="E322" s="717">
        <v>4</v>
      </c>
      <c r="F322" s="717">
        <v>0</v>
      </c>
      <c r="G322" s="717">
        <v>5</v>
      </c>
      <c r="H322" s="683" t="s">
        <v>1842</v>
      </c>
      <c r="I322" s="717">
        <v>0</v>
      </c>
      <c r="J322" s="717">
        <v>5</v>
      </c>
      <c r="K322" s="717">
        <v>5</v>
      </c>
      <c r="L322" s="717">
        <v>4</v>
      </c>
      <c r="M322" s="717">
        <v>0</v>
      </c>
      <c r="N322" s="847">
        <v>250000</v>
      </c>
      <c r="O322" s="847">
        <v>200000</v>
      </c>
      <c r="P322" s="808"/>
      <c r="Q322" s="808"/>
      <c r="R322" s="808"/>
      <c r="S322" s="808"/>
      <c r="T322" s="808"/>
      <c r="U322" s="808"/>
      <c r="V322" s="808"/>
      <c r="W322" s="808"/>
      <c r="X322" s="808"/>
      <c r="Y322" s="808"/>
      <c r="Z322" s="808"/>
      <c r="AA322" s="808"/>
      <c r="AB322" s="808"/>
      <c r="AC322" s="808"/>
      <c r="AD322" s="847">
        <v>250000</v>
      </c>
      <c r="AE322" s="847">
        <v>200000</v>
      </c>
      <c r="AF322" s="846" t="s">
        <v>1857</v>
      </c>
      <c r="AG322" s="473"/>
      <c r="AH322" s="718" t="s">
        <v>834</v>
      </c>
      <c r="AI322" s="718" t="s">
        <v>835</v>
      </c>
    </row>
    <row r="323" spans="1:35" ht="140.25">
      <c r="A323" s="1231"/>
      <c r="B323" s="1233"/>
      <c r="C323" s="849" t="s">
        <v>1858</v>
      </c>
      <c r="D323" s="718" t="s">
        <v>1360</v>
      </c>
      <c r="E323" s="717">
        <v>4</v>
      </c>
      <c r="F323" s="717">
        <v>2</v>
      </c>
      <c r="G323" s="717">
        <v>6</v>
      </c>
      <c r="H323" s="718" t="s">
        <v>1335</v>
      </c>
      <c r="I323" s="717">
        <v>0</v>
      </c>
      <c r="J323" s="717">
        <v>30</v>
      </c>
      <c r="K323" s="717">
        <v>6</v>
      </c>
      <c r="L323" s="717">
        <v>4</v>
      </c>
      <c r="M323" s="717">
        <v>4</v>
      </c>
      <c r="N323" s="847">
        <v>600000</v>
      </c>
      <c r="O323" s="847">
        <v>600000</v>
      </c>
      <c r="P323" s="808"/>
      <c r="Q323" s="808"/>
      <c r="R323" s="808"/>
      <c r="S323" s="808"/>
      <c r="T323" s="808"/>
      <c r="U323" s="808"/>
      <c r="V323" s="808"/>
      <c r="W323" s="808"/>
      <c r="X323" s="808"/>
      <c r="Y323" s="808"/>
      <c r="Z323" s="808"/>
      <c r="AA323" s="808"/>
      <c r="AB323" s="808"/>
      <c r="AC323" s="808"/>
      <c r="AD323" s="847">
        <v>600000</v>
      </c>
      <c r="AE323" s="847">
        <v>600000</v>
      </c>
      <c r="AF323" s="718" t="s">
        <v>833</v>
      </c>
      <c r="AG323" s="473"/>
      <c r="AH323" s="718" t="s">
        <v>834</v>
      </c>
      <c r="AI323" s="718" t="s">
        <v>835</v>
      </c>
    </row>
    <row r="324" spans="1:35" ht="156.75">
      <c r="A324" s="1231"/>
      <c r="B324" s="1233"/>
      <c r="C324" s="683" t="s">
        <v>1859</v>
      </c>
      <c r="D324" s="718" t="s">
        <v>427</v>
      </c>
      <c r="E324" s="717">
        <v>2</v>
      </c>
      <c r="F324" s="717">
        <v>2</v>
      </c>
      <c r="G324" s="717">
        <v>4</v>
      </c>
      <c r="H324" s="718" t="s">
        <v>1860</v>
      </c>
      <c r="I324" s="717">
        <v>0</v>
      </c>
      <c r="J324" s="717">
        <v>15</v>
      </c>
      <c r="K324" s="717">
        <v>4</v>
      </c>
      <c r="L324" s="717">
        <v>0</v>
      </c>
      <c r="M324" s="717">
        <v>2</v>
      </c>
      <c r="N324" s="847">
        <v>300000</v>
      </c>
      <c r="O324" s="847">
        <v>300000</v>
      </c>
      <c r="P324" s="808"/>
      <c r="Q324" s="808"/>
      <c r="R324" s="808"/>
      <c r="S324" s="808"/>
      <c r="T324" s="808"/>
      <c r="U324" s="808"/>
      <c r="V324" s="808"/>
      <c r="W324" s="808"/>
      <c r="X324" s="808"/>
      <c r="Y324" s="808"/>
      <c r="Z324" s="808"/>
      <c r="AA324" s="808"/>
      <c r="AB324" s="808"/>
      <c r="AC324" s="808"/>
      <c r="AD324" s="847">
        <v>300000</v>
      </c>
      <c r="AE324" s="847">
        <v>300000</v>
      </c>
      <c r="AF324" s="718" t="s">
        <v>833</v>
      </c>
      <c r="AG324" s="473"/>
      <c r="AH324" s="718" t="s">
        <v>834</v>
      </c>
      <c r="AI324" s="718" t="s">
        <v>835</v>
      </c>
    </row>
    <row r="325" spans="1:35" ht="99">
      <c r="A325" s="1231"/>
      <c r="B325" s="1233"/>
      <c r="C325" s="850" t="s">
        <v>1861</v>
      </c>
      <c r="D325" s="718" t="s">
        <v>1696</v>
      </c>
      <c r="E325" s="717">
        <v>2</v>
      </c>
      <c r="F325" s="717">
        <v>1</v>
      </c>
      <c r="G325" s="717">
        <v>3</v>
      </c>
      <c r="H325" s="718" t="s">
        <v>1697</v>
      </c>
      <c r="I325" s="717">
        <v>0</v>
      </c>
      <c r="J325" s="717">
        <v>6</v>
      </c>
      <c r="K325" s="717">
        <v>3</v>
      </c>
      <c r="L325" s="717">
        <v>2</v>
      </c>
      <c r="M325" s="717">
        <v>1</v>
      </c>
      <c r="N325" s="847">
        <v>440000</v>
      </c>
      <c r="O325" s="847">
        <v>44000</v>
      </c>
      <c r="P325" s="808"/>
      <c r="Q325" s="808"/>
      <c r="R325" s="808"/>
      <c r="S325" s="808"/>
      <c r="T325" s="808"/>
      <c r="U325" s="808"/>
      <c r="V325" s="808"/>
      <c r="W325" s="808"/>
      <c r="X325" s="808"/>
      <c r="Y325" s="808"/>
      <c r="Z325" s="808"/>
      <c r="AA325" s="808"/>
      <c r="AB325" s="808"/>
      <c r="AC325" s="808"/>
      <c r="AD325" s="847">
        <v>440000</v>
      </c>
      <c r="AE325" s="847">
        <v>44000</v>
      </c>
      <c r="AF325" s="718" t="s">
        <v>833</v>
      </c>
      <c r="AG325" s="473"/>
      <c r="AH325" s="718" t="s">
        <v>834</v>
      </c>
      <c r="AI325" s="718" t="s">
        <v>835</v>
      </c>
    </row>
    <row r="326" spans="1:35" ht="51" customHeight="1">
      <c r="A326" s="1231"/>
      <c r="B326" s="1233"/>
      <c r="C326" s="849" t="s">
        <v>1862</v>
      </c>
      <c r="D326" s="718" t="s">
        <v>870</v>
      </c>
      <c r="E326" s="717">
        <v>0</v>
      </c>
      <c r="F326" s="717">
        <v>1</v>
      </c>
      <c r="G326" s="717">
        <v>1</v>
      </c>
      <c r="H326" s="718" t="s">
        <v>570</v>
      </c>
      <c r="I326" s="717">
        <v>0</v>
      </c>
      <c r="J326" s="717">
        <v>4</v>
      </c>
      <c r="K326" s="717">
        <v>1</v>
      </c>
      <c r="L326" s="717">
        <v>0</v>
      </c>
      <c r="M326" s="717">
        <v>1</v>
      </c>
      <c r="N326" s="847">
        <v>120000</v>
      </c>
      <c r="O326" s="847">
        <v>120000</v>
      </c>
      <c r="P326" s="808"/>
      <c r="Q326" s="808"/>
      <c r="R326" s="808"/>
      <c r="S326" s="808"/>
      <c r="T326" s="808"/>
      <c r="U326" s="808"/>
      <c r="V326" s="808"/>
      <c r="W326" s="808"/>
      <c r="X326" s="808"/>
      <c r="Y326" s="808"/>
      <c r="Z326" s="808"/>
      <c r="AA326" s="808"/>
      <c r="AB326" s="808"/>
      <c r="AC326" s="808"/>
      <c r="AD326" s="847">
        <v>120000</v>
      </c>
      <c r="AE326" s="847">
        <v>120000</v>
      </c>
      <c r="AF326" s="402" t="s">
        <v>1863</v>
      </c>
      <c r="AG326" s="473"/>
      <c r="AH326" s="718" t="s">
        <v>834</v>
      </c>
      <c r="AI326" s="718" t="s">
        <v>835</v>
      </c>
    </row>
    <row r="327" spans="1:35" ht="57.75">
      <c r="A327" s="1231"/>
      <c r="B327" s="1233"/>
      <c r="C327" s="849" t="s">
        <v>1864</v>
      </c>
      <c r="D327" s="718" t="s">
        <v>1351</v>
      </c>
      <c r="E327" s="717">
        <v>0</v>
      </c>
      <c r="F327" s="717">
        <v>20</v>
      </c>
      <c r="G327" s="717">
        <v>20</v>
      </c>
      <c r="H327" s="718" t="s">
        <v>573</v>
      </c>
      <c r="I327" s="717">
        <v>0</v>
      </c>
      <c r="J327" s="717">
        <v>150</v>
      </c>
      <c r="K327" s="717">
        <v>20</v>
      </c>
      <c r="L327" s="717">
        <v>0</v>
      </c>
      <c r="M327" s="717">
        <v>20</v>
      </c>
      <c r="N327" s="847">
        <v>2000000</v>
      </c>
      <c r="O327" s="847">
        <v>2000000</v>
      </c>
      <c r="P327" s="808"/>
      <c r="Q327" s="808"/>
      <c r="R327" s="808"/>
      <c r="S327" s="808"/>
      <c r="T327" s="808"/>
      <c r="U327" s="808"/>
      <c r="V327" s="808"/>
      <c r="W327" s="808"/>
      <c r="X327" s="808"/>
      <c r="Y327" s="808"/>
      <c r="Z327" s="808"/>
      <c r="AA327" s="808"/>
      <c r="AB327" s="808"/>
      <c r="AC327" s="808"/>
      <c r="AD327" s="847">
        <v>2000000</v>
      </c>
      <c r="AE327" s="847">
        <v>2000000</v>
      </c>
      <c r="AF327" s="402" t="s">
        <v>1863</v>
      </c>
      <c r="AG327" s="473"/>
      <c r="AH327" s="718" t="s">
        <v>834</v>
      </c>
      <c r="AI327" s="718" t="s">
        <v>835</v>
      </c>
    </row>
    <row r="328" spans="1:35" ht="51" customHeight="1">
      <c r="A328" s="1231"/>
      <c r="B328" s="1233"/>
      <c r="C328" s="849" t="s">
        <v>1865</v>
      </c>
      <c r="D328" s="718" t="s">
        <v>1866</v>
      </c>
      <c r="E328" s="717">
        <v>0</v>
      </c>
      <c r="F328" s="717">
        <v>20</v>
      </c>
      <c r="G328" s="717">
        <v>20</v>
      </c>
      <c r="H328" s="718" t="s">
        <v>1867</v>
      </c>
      <c r="I328" s="717">
        <v>0</v>
      </c>
      <c r="J328" s="717">
        <v>150</v>
      </c>
      <c r="K328" s="717">
        <v>20</v>
      </c>
      <c r="L328" s="717">
        <v>0</v>
      </c>
      <c r="M328" s="717">
        <v>20</v>
      </c>
      <c r="N328" s="847">
        <v>2000000</v>
      </c>
      <c r="O328" s="847">
        <v>2000000</v>
      </c>
      <c r="P328" s="808"/>
      <c r="Q328" s="808"/>
      <c r="R328" s="808"/>
      <c r="S328" s="808"/>
      <c r="T328" s="808"/>
      <c r="U328" s="808"/>
      <c r="V328" s="808"/>
      <c r="W328" s="808"/>
      <c r="X328" s="808"/>
      <c r="Y328" s="808"/>
      <c r="Z328" s="808"/>
      <c r="AA328" s="808"/>
      <c r="AB328" s="808"/>
      <c r="AC328" s="808"/>
      <c r="AD328" s="847">
        <v>2000000</v>
      </c>
      <c r="AE328" s="847">
        <v>2000000</v>
      </c>
      <c r="AF328" s="402" t="s">
        <v>1863</v>
      </c>
      <c r="AG328" s="473"/>
      <c r="AH328" s="718" t="s">
        <v>834</v>
      </c>
      <c r="AI328" s="718" t="s">
        <v>835</v>
      </c>
    </row>
    <row r="329" spans="1:35" ht="41.25">
      <c r="A329" s="1231"/>
      <c r="B329" s="1233"/>
      <c r="C329" s="849" t="s">
        <v>1868</v>
      </c>
      <c r="D329" s="718" t="s">
        <v>1351</v>
      </c>
      <c r="E329" s="717">
        <v>0</v>
      </c>
      <c r="F329" s="717">
        <v>0</v>
      </c>
      <c r="G329" s="717">
        <v>20</v>
      </c>
      <c r="H329" s="718" t="s">
        <v>573</v>
      </c>
      <c r="I329" s="717">
        <v>0</v>
      </c>
      <c r="J329" s="717">
        <v>150</v>
      </c>
      <c r="K329" s="717">
        <v>20</v>
      </c>
      <c r="L329" s="717">
        <v>0</v>
      </c>
      <c r="M329" s="717">
        <v>0</v>
      </c>
      <c r="N329" s="847">
        <v>2000000</v>
      </c>
      <c r="O329" s="847">
        <v>0</v>
      </c>
      <c r="P329" s="808"/>
      <c r="Q329" s="808"/>
      <c r="R329" s="808"/>
      <c r="S329" s="808"/>
      <c r="T329" s="808"/>
      <c r="U329" s="808"/>
      <c r="V329" s="808"/>
      <c r="W329" s="808"/>
      <c r="X329" s="808"/>
      <c r="Y329" s="808"/>
      <c r="Z329" s="808"/>
      <c r="AA329" s="808"/>
      <c r="AB329" s="808"/>
      <c r="AC329" s="808"/>
      <c r="AD329" s="847">
        <v>2000000</v>
      </c>
      <c r="AE329" s="847">
        <v>0</v>
      </c>
      <c r="AF329" s="469">
        <v>0</v>
      </c>
      <c r="AG329" s="473"/>
      <c r="AH329" s="718" t="s">
        <v>834</v>
      </c>
      <c r="AI329" s="718" t="s">
        <v>835</v>
      </c>
    </row>
    <row r="330" spans="1:35" ht="49.5">
      <c r="A330" s="1231"/>
      <c r="B330" s="1233"/>
      <c r="C330" s="849" t="s">
        <v>1869</v>
      </c>
      <c r="D330" s="718" t="s">
        <v>865</v>
      </c>
      <c r="E330" s="717">
        <v>0</v>
      </c>
      <c r="F330" s="717">
        <v>2</v>
      </c>
      <c r="G330" s="717">
        <v>2</v>
      </c>
      <c r="H330" s="718" t="s">
        <v>564</v>
      </c>
      <c r="I330" s="717">
        <v>0</v>
      </c>
      <c r="J330" s="717">
        <v>10</v>
      </c>
      <c r="K330" s="717">
        <v>2</v>
      </c>
      <c r="L330" s="717">
        <v>0</v>
      </c>
      <c r="M330" s="717">
        <v>2</v>
      </c>
      <c r="N330" s="847">
        <v>240000</v>
      </c>
      <c r="O330" s="847">
        <v>240000</v>
      </c>
      <c r="P330" s="808"/>
      <c r="Q330" s="808"/>
      <c r="R330" s="808"/>
      <c r="S330" s="808"/>
      <c r="T330" s="808"/>
      <c r="U330" s="808"/>
      <c r="V330" s="808"/>
      <c r="W330" s="808"/>
      <c r="X330" s="808"/>
      <c r="Y330" s="808"/>
      <c r="Z330" s="808"/>
      <c r="AA330" s="808"/>
      <c r="AB330" s="808"/>
      <c r="AC330" s="808"/>
      <c r="AD330" s="847">
        <v>240000</v>
      </c>
      <c r="AE330" s="847">
        <v>240000</v>
      </c>
      <c r="AF330" s="717" t="s">
        <v>1870</v>
      </c>
      <c r="AG330" s="169"/>
      <c r="AH330" s="718" t="s">
        <v>834</v>
      </c>
      <c r="AI330" s="718" t="s">
        <v>835</v>
      </c>
    </row>
    <row r="331" spans="1:35" ht="85.5" customHeight="1">
      <c r="A331" s="1231"/>
      <c r="B331" s="1233"/>
      <c r="C331" s="73" t="s">
        <v>1871</v>
      </c>
      <c r="D331" s="718" t="s">
        <v>858</v>
      </c>
      <c r="E331" s="717">
        <v>0</v>
      </c>
      <c r="F331" s="717">
        <v>0</v>
      </c>
      <c r="G331" s="717">
        <v>1</v>
      </c>
      <c r="H331" s="718" t="s">
        <v>858</v>
      </c>
      <c r="I331" s="717">
        <v>0</v>
      </c>
      <c r="J331" s="717">
        <v>1</v>
      </c>
      <c r="K331" s="717">
        <v>1</v>
      </c>
      <c r="L331" s="717">
        <v>0</v>
      </c>
      <c r="M331" s="717">
        <v>0</v>
      </c>
      <c r="N331" s="847">
        <v>300000</v>
      </c>
      <c r="O331" s="847">
        <v>0</v>
      </c>
      <c r="P331" s="808"/>
      <c r="Q331" s="808"/>
      <c r="R331" s="808"/>
      <c r="S331" s="808"/>
      <c r="T331" s="808"/>
      <c r="U331" s="808"/>
      <c r="V331" s="808"/>
      <c r="W331" s="808"/>
      <c r="X331" s="808"/>
      <c r="Y331" s="808"/>
      <c r="Z331" s="808"/>
      <c r="AA331" s="808"/>
      <c r="AB331" s="808"/>
      <c r="AC331" s="808"/>
      <c r="AD331" s="847">
        <v>300000</v>
      </c>
      <c r="AE331" s="847">
        <v>0</v>
      </c>
      <c r="AF331" s="433">
        <v>0</v>
      </c>
      <c r="AG331" s="433"/>
      <c r="AH331" s="718" t="s">
        <v>834</v>
      </c>
      <c r="AI331" s="718" t="s">
        <v>835</v>
      </c>
    </row>
    <row r="332" spans="1:35" ht="76.5" customHeight="1">
      <c r="A332" s="1231"/>
      <c r="B332" s="1233"/>
      <c r="C332" s="73" t="s">
        <v>1872</v>
      </c>
      <c r="D332" s="851" t="s">
        <v>1873</v>
      </c>
      <c r="E332" s="852">
        <v>1</v>
      </c>
      <c r="F332" s="717">
        <v>0</v>
      </c>
      <c r="G332" s="717">
        <v>1</v>
      </c>
      <c r="H332" s="718" t="s">
        <v>1874</v>
      </c>
      <c r="I332" s="717">
        <v>0</v>
      </c>
      <c r="J332" s="717">
        <v>2</v>
      </c>
      <c r="K332" s="717">
        <v>1</v>
      </c>
      <c r="L332" s="717">
        <v>1</v>
      </c>
      <c r="M332" s="717">
        <v>0</v>
      </c>
      <c r="N332" s="847">
        <v>200000</v>
      </c>
      <c r="O332" s="847">
        <v>200000</v>
      </c>
      <c r="P332" s="808"/>
      <c r="Q332" s="808"/>
      <c r="R332" s="808"/>
      <c r="S332" s="808"/>
      <c r="T332" s="808"/>
      <c r="U332" s="808"/>
      <c r="V332" s="808"/>
      <c r="W332" s="808"/>
      <c r="X332" s="808"/>
      <c r="Y332" s="808"/>
      <c r="Z332" s="808"/>
      <c r="AA332" s="808"/>
      <c r="AB332" s="808"/>
      <c r="AC332" s="808"/>
      <c r="AD332" s="847">
        <v>200000</v>
      </c>
      <c r="AE332" s="847">
        <v>200000</v>
      </c>
      <c r="AF332" s="718" t="s">
        <v>833</v>
      </c>
      <c r="AG332" s="169"/>
      <c r="AH332" s="718" t="s">
        <v>834</v>
      </c>
      <c r="AI332" s="718" t="s">
        <v>835</v>
      </c>
    </row>
    <row r="333" spans="1:35" ht="99" customHeight="1">
      <c r="A333" s="1231"/>
      <c r="B333" s="1233"/>
      <c r="C333" s="73" t="s">
        <v>1875</v>
      </c>
      <c r="D333" s="851" t="s">
        <v>1597</v>
      </c>
      <c r="E333" s="852">
        <v>2</v>
      </c>
      <c r="F333" s="852">
        <v>2</v>
      </c>
      <c r="G333" s="717">
        <v>4</v>
      </c>
      <c r="H333" s="718" t="s">
        <v>1598</v>
      </c>
      <c r="I333" s="717">
        <v>0</v>
      </c>
      <c r="J333" s="717">
        <v>15</v>
      </c>
      <c r="K333" s="717">
        <v>4</v>
      </c>
      <c r="L333" s="717">
        <v>2</v>
      </c>
      <c r="M333" s="717">
        <v>2</v>
      </c>
      <c r="N333" s="847">
        <v>100000</v>
      </c>
      <c r="O333" s="847">
        <v>100000</v>
      </c>
      <c r="P333" s="808"/>
      <c r="Q333" s="808"/>
      <c r="R333" s="808"/>
      <c r="S333" s="808"/>
      <c r="T333" s="808"/>
      <c r="U333" s="808"/>
      <c r="V333" s="808"/>
      <c r="W333" s="808"/>
      <c r="X333" s="808"/>
      <c r="Y333" s="808"/>
      <c r="Z333" s="808"/>
      <c r="AA333" s="808"/>
      <c r="AB333" s="808"/>
      <c r="AC333" s="808"/>
      <c r="AD333" s="847">
        <v>100000</v>
      </c>
      <c r="AE333" s="847">
        <v>100000</v>
      </c>
      <c r="AF333" s="718" t="s">
        <v>833</v>
      </c>
      <c r="AG333" s="169"/>
      <c r="AH333" s="718" t="s">
        <v>834</v>
      </c>
      <c r="AI333" s="718" t="s">
        <v>835</v>
      </c>
    </row>
    <row r="334" spans="1:35" ht="115.5" customHeight="1">
      <c r="A334" s="1231"/>
      <c r="B334" s="1233"/>
      <c r="C334" s="73" t="s">
        <v>1876</v>
      </c>
      <c r="D334" s="851" t="s">
        <v>1597</v>
      </c>
      <c r="E334" s="852">
        <v>1</v>
      </c>
      <c r="F334" s="717">
        <v>1</v>
      </c>
      <c r="G334" s="717">
        <v>2</v>
      </c>
      <c r="H334" s="718" t="s">
        <v>1598</v>
      </c>
      <c r="I334" s="717">
        <v>0</v>
      </c>
      <c r="J334" s="717">
        <v>4</v>
      </c>
      <c r="K334" s="717">
        <v>2</v>
      </c>
      <c r="L334" s="717">
        <v>1</v>
      </c>
      <c r="M334" s="717">
        <v>1</v>
      </c>
      <c r="N334" s="847">
        <v>400000</v>
      </c>
      <c r="O334" s="847">
        <v>300000</v>
      </c>
      <c r="P334" s="808"/>
      <c r="Q334" s="808"/>
      <c r="R334" s="808"/>
      <c r="S334" s="808"/>
      <c r="T334" s="808"/>
      <c r="U334" s="808"/>
      <c r="V334" s="808"/>
      <c r="W334" s="808"/>
      <c r="X334" s="808"/>
      <c r="Y334" s="808"/>
      <c r="Z334" s="808"/>
      <c r="AA334" s="808"/>
      <c r="AB334" s="808"/>
      <c r="AC334" s="808"/>
      <c r="AD334" s="847">
        <v>400000</v>
      </c>
      <c r="AE334" s="847">
        <v>300000</v>
      </c>
      <c r="AF334" s="718" t="s">
        <v>833</v>
      </c>
      <c r="AG334" s="169"/>
      <c r="AH334" s="718" t="s">
        <v>834</v>
      </c>
      <c r="AI334" s="718" t="s">
        <v>835</v>
      </c>
    </row>
    <row r="335" spans="1:35" ht="45" customHeight="1">
      <c r="A335" s="1231"/>
      <c r="B335" s="1233"/>
      <c r="C335" s="73" t="s">
        <v>1877</v>
      </c>
      <c r="D335" s="851" t="s">
        <v>1529</v>
      </c>
      <c r="E335" s="852">
        <v>1</v>
      </c>
      <c r="F335" s="717">
        <v>0</v>
      </c>
      <c r="G335" s="717">
        <v>1</v>
      </c>
      <c r="H335" s="718" t="s">
        <v>559</v>
      </c>
      <c r="I335" s="717">
        <v>0</v>
      </c>
      <c r="J335" s="717">
        <v>2</v>
      </c>
      <c r="K335" s="717">
        <v>1</v>
      </c>
      <c r="L335" s="717">
        <v>1</v>
      </c>
      <c r="M335" s="717">
        <v>0</v>
      </c>
      <c r="N335" s="847">
        <v>200000</v>
      </c>
      <c r="O335" s="847">
        <v>200000</v>
      </c>
      <c r="P335" s="808"/>
      <c r="Q335" s="808"/>
      <c r="R335" s="808"/>
      <c r="S335" s="808"/>
      <c r="T335" s="808"/>
      <c r="U335" s="808"/>
      <c r="V335" s="808"/>
      <c r="W335" s="808"/>
      <c r="X335" s="808"/>
      <c r="Y335" s="808"/>
      <c r="Z335" s="808"/>
      <c r="AA335" s="808"/>
      <c r="AB335" s="808"/>
      <c r="AC335" s="808"/>
      <c r="AD335" s="847">
        <v>200000</v>
      </c>
      <c r="AE335" s="847">
        <v>200000</v>
      </c>
      <c r="AF335" s="718" t="s">
        <v>833</v>
      </c>
      <c r="AG335" s="169"/>
      <c r="AH335" s="718" t="s">
        <v>834</v>
      </c>
      <c r="AI335" s="718" t="s">
        <v>835</v>
      </c>
    </row>
    <row r="336" spans="1:35" ht="115.5">
      <c r="A336" s="1231"/>
      <c r="B336" s="1233"/>
      <c r="C336" s="73" t="s">
        <v>1878</v>
      </c>
      <c r="D336" s="851" t="s">
        <v>1360</v>
      </c>
      <c r="E336" s="852">
        <v>6</v>
      </c>
      <c r="F336" s="717">
        <v>6</v>
      </c>
      <c r="G336" s="717">
        <v>12</v>
      </c>
      <c r="H336" s="718" t="s">
        <v>1335</v>
      </c>
      <c r="I336" s="717">
        <v>0</v>
      </c>
      <c r="J336" s="717">
        <v>36</v>
      </c>
      <c r="K336" s="717">
        <v>12</v>
      </c>
      <c r="L336" s="717">
        <v>6</v>
      </c>
      <c r="M336" s="717">
        <v>3</v>
      </c>
      <c r="N336" s="847">
        <v>240000</v>
      </c>
      <c r="O336" s="847">
        <v>120000</v>
      </c>
      <c r="P336" s="808"/>
      <c r="Q336" s="808"/>
      <c r="R336" s="808"/>
      <c r="S336" s="808"/>
      <c r="T336" s="808"/>
      <c r="U336" s="808"/>
      <c r="V336" s="808"/>
      <c r="W336" s="808"/>
      <c r="X336" s="808"/>
      <c r="Y336" s="808"/>
      <c r="Z336" s="808"/>
      <c r="AA336" s="808"/>
      <c r="AB336" s="808"/>
      <c r="AC336" s="808"/>
      <c r="AD336" s="847">
        <v>240000</v>
      </c>
      <c r="AE336" s="847">
        <v>120000</v>
      </c>
      <c r="AF336" s="718" t="s">
        <v>833</v>
      </c>
      <c r="AG336" s="169"/>
      <c r="AH336" s="718" t="s">
        <v>834</v>
      </c>
      <c r="AI336" s="718" t="s">
        <v>835</v>
      </c>
    </row>
    <row r="337" spans="1:35" ht="90.75" customHeight="1">
      <c r="A337" s="1231"/>
      <c r="B337" s="1233"/>
      <c r="C337" s="72" t="s">
        <v>1879</v>
      </c>
      <c r="D337" s="851" t="s">
        <v>1880</v>
      </c>
      <c r="E337" s="852">
        <v>0</v>
      </c>
      <c r="F337" s="717">
        <v>15</v>
      </c>
      <c r="G337" s="717">
        <v>15</v>
      </c>
      <c r="H337" s="718" t="s">
        <v>1881</v>
      </c>
      <c r="I337" s="717">
        <v>0</v>
      </c>
      <c r="J337" s="717">
        <v>50</v>
      </c>
      <c r="K337" s="717">
        <v>15</v>
      </c>
      <c r="L337" s="717">
        <v>0</v>
      </c>
      <c r="M337" s="717">
        <v>15</v>
      </c>
      <c r="N337" s="847">
        <v>1500000</v>
      </c>
      <c r="O337" s="847">
        <v>1500000</v>
      </c>
      <c r="P337" s="808"/>
      <c r="Q337" s="808"/>
      <c r="R337" s="808"/>
      <c r="S337" s="808"/>
      <c r="T337" s="808"/>
      <c r="U337" s="808"/>
      <c r="V337" s="808"/>
      <c r="W337" s="808"/>
      <c r="X337" s="808"/>
      <c r="Y337" s="808"/>
      <c r="Z337" s="808"/>
      <c r="AA337" s="808"/>
      <c r="AB337" s="808"/>
      <c r="AC337" s="808"/>
      <c r="AD337" s="847">
        <v>1500000</v>
      </c>
      <c r="AE337" s="847">
        <v>1500000</v>
      </c>
      <c r="AF337" s="718" t="s">
        <v>1882</v>
      </c>
      <c r="AG337" s="169"/>
      <c r="AH337" s="718" t="s">
        <v>834</v>
      </c>
      <c r="AI337" s="718" t="s">
        <v>835</v>
      </c>
    </row>
    <row r="338" spans="1:35" ht="94.5" customHeight="1">
      <c r="A338" s="1231"/>
      <c r="B338" s="1233"/>
      <c r="C338" s="73" t="s">
        <v>1883</v>
      </c>
      <c r="D338" s="851" t="s">
        <v>1360</v>
      </c>
      <c r="E338" s="852">
        <v>0</v>
      </c>
      <c r="F338" s="717">
        <v>15</v>
      </c>
      <c r="G338" s="717">
        <v>15</v>
      </c>
      <c r="H338" s="718" t="s">
        <v>1335</v>
      </c>
      <c r="I338" s="717">
        <v>0</v>
      </c>
      <c r="J338" s="717">
        <v>50</v>
      </c>
      <c r="K338" s="717">
        <v>15</v>
      </c>
      <c r="L338" s="717">
        <v>0</v>
      </c>
      <c r="M338" s="717">
        <v>15</v>
      </c>
      <c r="N338" s="847">
        <v>1500000</v>
      </c>
      <c r="O338" s="847">
        <v>1300000</v>
      </c>
      <c r="P338" s="808"/>
      <c r="Q338" s="808"/>
      <c r="R338" s="808"/>
      <c r="S338" s="808"/>
      <c r="T338" s="808"/>
      <c r="U338" s="808"/>
      <c r="V338" s="808"/>
      <c r="W338" s="808"/>
      <c r="X338" s="808"/>
      <c r="Y338" s="808"/>
      <c r="Z338" s="808"/>
      <c r="AA338" s="808"/>
      <c r="AB338" s="808"/>
      <c r="AC338" s="808"/>
      <c r="AD338" s="847">
        <v>1500000</v>
      </c>
      <c r="AE338" s="847">
        <v>1300000</v>
      </c>
      <c r="AF338" s="718" t="s">
        <v>1882</v>
      </c>
      <c r="AG338" s="169"/>
      <c r="AH338" s="718" t="s">
        <v>834</v>
      </c>
      <c r="AI338" s="718" t="s">
        <v>835</v>
      </c>
    </row>
    <row r="339" spans="1:35" ht="191.25" customHeight="1">
      <c r="A339" s="1231"/>
      <c r="B339" s="1233"/>
      <c r="C339" s="73" t="s">
        <v>1884</v>
      </c>
      <c r="D339" s="851" t="s">
        <v>870</v>
      </c>
      <c r="E339" s="852">
        <v>4</v>
      </c>
      <c r="F339" s="717">
        <v>1</v>
      </c>
      <c r="G339" s="717">
        <v>6</v>
      </c>
      <c r="H339" s="718" t="s">
        <v>570</v>
      </c>
      <c r="I339" s="717">
        <v>0</v>
      </c>
      <c r="J339" s="717">
        <v>10</v>
      </c>
      <c r="K339" s="717">
        <v>6</v>
      </c>
      <c r="L339" s="717">
        <v>5</v>
      </c>
      <c r="M339" s="717">
        <v>1</v>
      </c>
      <c r="N339" s="847">
        <v>500000</v>
      </c>
      <c r="O339" s="847">
        <v>320000</v>
      </c>
      <c r="P339" s="808"/>
      <c r="Q339" s="808"/>
      <c r="R339" s="808"/>
      <c r="S339" s="808"/>
      <c r="T339" s="808"/>
      <c r="U339" s="808"/>
      <c r="V339" s="808"/>
      <c r="W339" s="808"/>
      <c r="X339" s="808"/>
      <c r="Y339" s="808"/>
      <c r="Z339" s="808"/>
      <c r="AA339" s="808"/>
      <c r="AB339" s="808"/>
      <c r="AC339" s="808"/>
      <c r="AD339" s="847">
        <v>500000</v>
      </c>
      <c r="AE339" s="847">
        <v>320000</v>
      </c>
      <c r="AF339" s="718" t="s">
        <v>833</v>
      </c>
      <c r="AG339" s="169"/>
      <c r="AH339" s="718" t="s">
        <v>834</v>
      </c>
      <c r="AI339" s="718" t="s">
        <v>835</v>
      </c>
    </row>
    <row r="340" spans="1:35" ht="116.25" customHeight="1">
      <c r="A340" s="1231"/>
      <c r="B340" s="1233"/>
      <c r="C340" s="72" t="s">
        <v>1885</v>
      </c>
      <c r="D340" s="851" t="s">
        <v>1577</v>
      </c>
      <c r="E340" s="852">
        <v>0</v>
      </c>
      <c r="F340" s="717">
        <v>0</v>
      </c>
      <c r="G340" s="717">
        <v>1</v>
      </c>
      <c r="H340" s="718" t="s">
        <v>1578</v>
      </c>
      <c r="I340" s="717">
        <v>0</v>
      </c>
      <c r="J340" s="717">
        <v>2</v>
      </c>
      <c r="K340" s="717">
        <v>1</v>
      </c>
      <c r="L340" s="717">
        <v>0</v>
      </c>
      <c r="M340" s="717">
        <v>0</v>
      </c>
      <c r="N340" s="847">
        <v>100000</v>
      </c>
      <c r="O340" s="847">
        <v>0</v>
      </c>
      <c r="P340" s="808"/>
      <c r="Q340" s="808"/>
      <c r="R340" s="808"/>
      <c r="S340" s="808"/>
      <c r="T340" s="808"/>
      <c r="U340" s="808"/>
      <c r="V340" s="808"/>
      <c r="W340" s="808"/>
      <c r="X340" s="808"/>
      <c r="Y340" s="808"/>
      <c r="Z340" s="808"/>
      <c r="AA340" s="808"/>
      <c r="AB340" s="808"/>
      <c r="AC340" s="808"/>
      <c r="AD340" s="847">
        <v>100000</v>
      </c>
      <c r="AE340" s="847">
        <v>0</v>
      </c>
      <c r="AF340" s="469">
        <v>0</v>
      </c>
      <c r="AG340" s="169"/>
      <c r="AH340" s="718" t="s">
        <v>834</v>
      </c>
      <c r="AI340" s="718" t="s">
        <v>835</v>
      </c>
    </row>
    <row r="341" spans="1:35" ht="61.5" customHeight="1">
      <c r="A341" s="1231"/>
      <c r="B341" s="1233"/>
      <c r="C341" s="73" t="s">
        <v>1886</v>
      </c>
      <c r="D341" s="851" t="s">
        <v>1887</v>
      </c>
      <c r="E341" s="852">
        <v>0</v>
      </c>
      <c r="F341" s="717">
        <v>0</v>
      </c>
      <c r="G341" s="717">
        <v>1</v>
      </c>
      <c r="H341" s="718" t="s">
        <v>1888</v>
      </c>
      <c r="I341" s="717">
        <v>0</v>
      </c>
      <c r="J341" s="717">
        <v>1</v>
      </c>
      <c r="K341" s="717">
        <v>1</v>
      </c>
      <c r="L341" s="717">
        <v>0</v>
      </c>
      <c r="M341" s="717">
        <v>0</v>
      </c>
      <c r="N341" s="847">
        <v>150000</v>
      </c>
      <c r="O341" s="847">
        <v>0</v>
      </c>
      <c r="P341" s="808"/>
      <c r="Q341" s="808"/>
      <c r="R341" s="808"/>
      <c r="S341" s="808"/>
      <c r="T341" s="808"/>
      <c r="U341" s="808"/>
      <c r="V341" s="808"/>
      <c r="W341" s="808"/>
      <c r="X341" s="808"/>
      <c r="Y341" s="808"/>
      <c r="Z341" s="808"/>
      <c r="AA341" s="808"/>
      <c r="AB341" s="808"/>
      <c r="AC341" s="808"/>
      <c r="AD341" s="847">
        <v>150000</v>
      </c>
      <c r="AE341" s="847">
        <v>0</v>
      </c>
      <c r="AF341" s="469">
        <v>0</v>
      </c>
      <c r="AG341" s="169"/>
      <c r="AH341" s="718" t="s">
        <v>834</v>
      </c>
      <c r="AI341" s="718" t="s">
        <v>835</v>
      </c>
    </row>
    <row r="342" spans="1:35" ht="57.75" customHeight="1">
      <c r="A342" s="1231"/>
      <c r="B342" s="1233"/>
      <c r="C342" s="73" t="s">
        <v>1889</v>
      </c>
      <c r="D342" s="851" t="s">
        <v>1890</v>
      </c>
      <c r="E342" s="851">
        <v>1</v>
      </c>
      <c r="F342" s="851">
        <v>0</v>
      </c>
      <c r="G342" s="851">
        <v>1</v>
      </c>
      <c r="H342" s="851" t="s">
        <v>1891</v>
      </c>
      <c r="I342" s="852">
        <v>0</v>
      </c>
      <c r="J342" s="852">
        <v>2</v>
      </c>
      <c r="K342" s="852">
        <v>1</v>
      </c>
      <c r="L342" s="852">
        <v>1</v>
      </c>
      <c r="M342" s="852">
        <v>0</v>
      </c>
      <c r="N342" s="847">
        <v>200000</v>
      </c>
      <c r="O342" s="847">
        <v>200000</v>
      </c>
      <c r="P342" s="808"/>
      <c r="Q342" s="808"/>
      <c r="R342" s="808"/>
      <c r="S342" s="808"/>
      <c r="T342" s="808"/>
      <c r="U342" s="808"/>
      <c r="V342" s="808"/>
      <c r="W342" s="808"/>
      <c r="X342" s="808"/>
      <c r="Y342" s="808"/>
      <c r="Z342" s="808"/>
      <c r="AA342" s="808"/>
      <c r="AB342" s="808"/>
      <c r="AC342" s="808"/>
      <c r="AD342" s="847">
        <v>200000</v>
      </c>
      <c r="AE342" s="847">
        <v>200000</v>
      </c>
      <c r="AF342" s="718" t="s">
        <v>833</v>
      </c>
      <c r="AG342" s="169"/>
      <c r="AH342" s="718" t="s">
        <v>834</v>
      </c>
      <c r="AI342" s="718" t="s">
        <v>835</v>
      </c>
    </row>
    <row r="343" spans="1:35" ht="117.75" customHeight="1">
      <c r="A343" s="1231"/>
      <c r="B343" s="1233"/>
      <c r="C343" s="73" t="s">
        <v>1892</v>
      </c>
      <c r="D343" s="851" t="s">
        <v>1351</v>
      </c>
      <c r="E343" s="851">
        <v>6</v>
      </c>
      <c r="F343" s="851">
        <v>0</v>
      </c>
      <c r="G343" s="851">
        <v>6</v>
      </c>
      <c r="H343" s="851" t="s">
        <v>573</v>
      </c>
      <c r="I343" s="852">
        <v>0</v>
      </c>
      <c r="J343" s="852">
        <v>10</v>
      </c>
      <c r="K343" s="852">
        <v>6</v>
      </c>
      <c r="L343" s="852">
        <v>6</v>
      </c>
      <c r="M343" s="852">
        <v>0</v>
      </c>
      <c r="N343" s="847">
        <v>480000</v>
      </c>
      <c r="O343" s="847">
        <v>480000</v>
      </c>
      <c r="P343" s="808"/>
      <c r="Q343" s="808"/>
      <c r="R343" s="808"/>
      <c r="S343" s="808"/>
      <c r="T343" s="808"/>
      <c r="U343" s="808"/>
      <c r="V343" s="808"/>
      <c r="W343" s="808"/>
      <c r="X343" s="808"/>
      <c r="Y343" s="808"/>
      <c r="Z343" s="808"/>
      <c r="AA343" s="808"/>
      <c r="AB343" s="808"/>
      <c r="AC343" s="808"/>
      <c r="AD343" s="847">
        <v>480000</v>
      </c>
      <c r="AE343" s="847">
        <v>480000</v>
      </c>
      <c r="AF343" s="468" t="s">
        <v>1893</v>
      </c>
      <c r="AG343" s="169"/>
      <c r="AH343" s="718" t="s">
        <v>834</v>
      </c>
      <c r="AI343" s="718" t="s">
        <v>835</v>
      </c>
    </row>
    <row r="344" spans="1:35" ht="57" customHeight="1">
      <c r="A344" s="1231"/>
      <c r="B344" s="1233"/>
      <c r="C344" s="73" t="s">
        <v>1894</v>
      </c>
      <c r="D344" s="851" t="s">
        <v>1351</v>
      </c>
      <c r="E344" s="851">
        <v>2</v>
      </c>
      <c r="F344" s="851">
        <v>0</v>
      </c>
      <c r="G344" s="851">
        <v>2</v>
      </c>
      <c r="H344" s="851" t="s">
        <v>573</v>
      </c>
      <c r="I344" s="852">
        <v>0</v>
      </c>
      <c r="J344" s="852">
        <v>5</v>
      </c>
      <c r="K344" s="852">
        <v>2</v>
      </c>
      <c r="L344" s="852">
        <v>2</v>
      </c>
      <c r="M344" s="852">
        <v>0</v>
      </c>
      <c r="N344" s="847">
        <v>200000</v>
      </c>
      <c r="O344" s="847">
        <v>200000</v>
      </c>
      <c r="P344" s="808"/>
      <c r="Q344" s="808"/>
      <c r="R344" s="808"/>
      <c r="S344" s="808"/>
      <c r="T344" s="808"/>
      <c r="U344" s="808"/>
      <c r="V344" s="808"/>
      <c r="W344" s="808"/>
      <c r="X344" s="808"/>
      <c r="Y344" s="808"/>
      <c r="Z344" s="808"/>
      <c r="AA344" s="808"/>
      <c r="AB344" s="808"/>
      <c r="AC344" s="808"/>
      <c r="AD344" s="847">
        <v>200000</v>
      </c>
      <c r="AE344" s="847">
        <v>200000</v>
      </c>
      <c r="AF344" s="468" t="s">
        <v>1895</v>
      </c>
      <c r="AG344" s="169"/>
      <c r="AH344" s="718" t="s">
        <v>834</v>
      </c>
      <c r="AI344" s="718" t="s">
        <v>835</v>
      </c>
    </row>
    <row r="345" spans="1:35" ht="99">
      <c r="A345" s="1231"/>
      <c r="B345" s="1234"/>
      <c r="C345" s="73" t="s">
        <v>1896</v>
      </c>
      <c r="D345" s="851" t="s">
        <v>1351</v>
      </c>
      <c r="E345" s="851">
        <v>5</v>
      </c>
      <c r="F345" s="851">
        <v>0</v>
      </c>
      <c r="G345" s="851">
        <v>5</v>
      </c>
      <c r="H345" s="851" t="s">
        <v>573</v>
      </c>
      <c r="I345" s="852">
        <v>0</v>
      </c>
      <c r="J345" s="852">
        <v>10</v>
      </c>
      <c r="K345" s="852">
        <v>5</v>
      </c>
      <c r="L345" s="852">
        <v>5</v>
      </c>
      <c r="M345" s="852">
        <v>0</v>
      </c>
      <c r="N345" s="847">
        <v>350000</v>
      </c>
      <c r="O345" s="847">
        <v>350000</v>
      </c>
      <c r="P345" s="808"/>
      <c r="Q345" s="808"/>
      <c r="R345" s="808"/>
      <c r="S345" s="808"/>
      <c r="T345" s="808"/>
      <c r="U345" s="808"/>
      <c r="V345" s="808"/>
      <c r="W345" s="808"/>
      <c r="X345" s="808"/>
      <c r="Y345" s="808"/>
      <c r="Z345" s="808"/>
      <c r="AA345" s="808"/>
      <c r="AB345" s="808"/>
      <c r="AC345" s="808"/>
      <c r="AD345" s="847">
        <v>350000</v>
      </c>
      <c r="AE345" s="847">
        <v>350000</v>
      </c>
      <c r="AF345" s="468" t="s">
        <v>1895</v>
      </c>
      <c r="AG345" s="169"/>
      <c r="AH345" s="718" t="s">
        <v>834</v>
      </c>
      <c r="AI345" s="718" t="s">
        <v>835</v>
      </c>
    </row>
    <row r="346" spans="12:36" ht="56.25" customHeight="1">
      <c r="L346" s="272"/>
      <c r="M346" s="272"/>
      <c r="N346" s="853"/>
      <c r="O346" s="853"/>
      <c r="P346" s="775"/>
      <c r="Q346" s="775"/>
      <c r="R346" s="775"/>
      <c r="S346" s="775"/>
      <c r="T346" s="775"/>
      <c r="U346" s="775"/>
      <c r="V346" s="775"/>
      <c r="W346" s="775"/>
      <c r="X346" s="775"/>
      <c r="Y346" s="775"/>
      <c r="Z346" s="775"/>
      <c r="AA346" s="775"/>
      <c r="AB346" s="775"/>
      <c r="AC346" s="775"/>
      <c r="AD346" s="853"/>
      <c r="AE346" s="853"/>
      <c r="AF346" s="272"/>
      <c r="AG346" s="272"/>
      <c r="AH346" s="272"/>
      <c r="AI346" s="272"/>
      <c r="AJ346" s="272"/>
    </row>
    <row r="347" spans="12:36" ht="15">
      <c r="L347" s="272"/>
      <c r="M347" s="272"/>
      <c r="N347" s="272"/>
      <c r="O347" s="272"/>
      <c r="P347" s="272"/>
      <c r="Q347" s="272"/>
      <c r="R347" s="272"/>
      <c r="S347" s="272"/>
      <c r="T347" s="272"/>
      <c r="U347" s="272"/>
      <c r="V347" s="272"/>
      <c r="W347" s="272"/>
      <c r="X347" s="272"/>
      <c r="Y347" s="272"/>
      <c r="Z347" s="272"/>
      <c r="AA347" s="272"/>
      <c r="AB347" s="272"/>
      <c r="AC347" s="272"/>
      <c r="AD347" s="272"/>
      <c r="AE347" s="272"/>
      <c r="AF347" s="272"/>
      <c r="AG347" s="272"/>
      <c r="AH347" s="272"/>
      <c r="AI347" s="272"/>
      <c r="AJ347" s="272"/>
    </row>
  </sheetData>
  <sheetProtection/>
  <mergeCells count="304">
    <mergeCell ref="A1:AI1"/>
    <mergeCell ref="A2:AI2"/>
    <mergeCell ref="A3:G3"/>
    <mergeCell ref="H3:S3"/>
    <mergeCell ref="T3:AI3"/>
    <mergeCell ref="AF5:AF6"/>
    <mergeCell ref="J5:J6"/>
    <mergeCell ref="K5:K6"/>
    <mergeCell ref="L5:L6"/>
    <mergeCell ref="T5:U5"/>
    <mergeCell ref="A5:A6"/>
    <mergeCell ref="B5:G6"/>
    <mergeCell ref="H5:H6"/>
    <mergeCell ref="I5:I6"/>
    <mergeCell ref="P5:Q5"/>
    <mergeCell ref="R5:S5"/>
    <mergeCell ref="AG5:AG6"/>
    <mergeCell ref="AH5:AH6"/>
    <mergeCell ref="A4:D4"/>
    <mergeCell ref="E4:M4"/>
    <mergeCell ref="N4:AE4"/>
    <mergeCell ref="AF4:AI4"/>
    <mergeCell ref="AB5:AC5"/>
    <mergeCell ref="AD5:AE5"/>
    <mergeCell ref="AI5:AI6"/>
    <mergeCell ref="B7:G7"/>
    <mergeCell ref="A8:AI8"/>
    <mergeCell ref="A10:A25"/>
    <mergeCell ref="B10:B25"/>
    <mergeCell ref="V5:W5"/>
    <mergeCell ref="X5:Y5"/>
    <mergeCell ref="Z5:AA5"/>
    <mergeCell ref="M5:M6"/>
    <mergeCell ref="N5:O5"/>
    <mergeCell ref="A28:A44"/>
    <mergeCell ref="B28:B44"/>
    <mergeCell ref="A45:A47"/>
    <mergeCell ref="B45:B47"/>
    <mergeCell ref="A48:A50"/>
    <mergeCell ref="B48:B50"/>
    <mergeCell ref="A52:AI52"/>
    <mergeCell ref="A53:G53"/>
    <mergeCell ref="H53:S53"/>
    <mergeCell ref="T53:AI53"/>
    <mergeCell ref="A54:D54"/>
    <mergeCell ref="E54:M54"/>
    <mergeCell ref="N54:AE54"/>
    <mergeCell ref="AF54:AI54"/>
    <mergeCell ref="A55:A56"/>
    <mergeCell ref="B55:G56"/>
    <mergeCell ref="H55:H56"/>
    <mergeCell ref="I55:I56"/>
    <mergeCell ref="J55:J56"/>
    <mergeCell ref="K55:K56"/>
    <mergeCell ref="AD55:AE55"/>
    <mergeCell ref="AF55:AF56"/>
    <mergeCell ref="L55:L56"/>
    <mergeCell ref="M55:M56"/>
    <mergeCell ref="N55:O55"/>
    <mergeCell ref="P55:Q55"/>
    <mergeCell ref="R55:S55"/>
    <mergeCell ref="T55:U55"/>
    <mergeCell ref="AG55:AG56"/>
    <mergeCell ref="AH55:AH56"/>
    <mergeCell ref="AI55:AI56"/>
    <mergeCell ref="B57:G57"/>
    <mergeCell ref="A60:A62"/>
    <mergeCell ref="B60:B62"/>
    <mergeCell ref="V55:W55"/>
    <mergeCell ref="X55:Y55"/>
    <mergeCell ref="Z55:AA55"/>
    <mergeCell ref="AB55:AC55"/>
    <mergeCell ref="A63:A70"/>
    <mergeCell ref="B63:B70"/>
    <mergeCell ref="A71:A72"/>
    <mergeCell ref="B71:B72"/>
    <mergeCell ref="A74:A80"/>
    <mergeCell ref="B74:B80"/>
    <mergeCell ref="A81:A85"/>
    <mergeCell ref="B81:B85"/>
    <mergeCell ref="A86:A89"/>
    <mergeCell ref="B86:B89"/>
    <mergeCell ref="A93:AI93"/>
    <mergeCell ref="A94:G94"/>
    <mergeCell ref="H94:S94"/>
    <mergeCell ref="T94:AI94"/>
    <mergeCell ref="A95:D95"/>
    <mergeCell ref="E95:M95"/>
    <mergeCell ref="N95:AE95"/>
    <mergeCell ref="AF95:AI95"/>
    <mergeCell ref="A96:A97"/>
    <mergeCell ref="B96:G97"/>
    <mergeCell ref="H96:H97"/>
    <mergeCell ref="I96:I97"/>
    <mergeCell ref="J96:J97"/>
    <mergeCell ref="K96:K97"/>
    <mergeCell ref="AD96:AE96"/>
    <mergeCell ref="AF96:AF97"/>
    <mergeCell ref="L96:L97"/>
    <mergeCell ref="M96:M97"/>
    <mergeCell ref="N96:O96"/>
    <mergeCell ref="P96:Q96"/>
    <mergeCell ref="R96:S96"/>
    <mergeCell ref="T96:U96"/>
    <mergeCell ref="AG96:AG97"/>
    <mergeCell ref="AH96:AH97"/>
    <mergeCell ref="AI96:AI97"/>
    <mergeCell ref="B98:G98"/>
    <mergeCell ref="A101:A109"/>
    <mergeCell ref="B104:B109"/>
    <mergeCell ref="V96:W96"/>
    <mergeCell ref="X96:Y96"/>
    <mergeCell ref="Z96:AA96"/>
    <mergeCell ref="AB96:AC96"/>
    <mergeCell ref="A110:A111"/>
    <mergeCell ref="B110:B111"/>
    <mergeCell ref="A112:A121"/>
    <mergeCell ref="B112:B121"/>
    <mergeCell ref="A122:A125"/>
    <mergeCell ref="B122:B125"/>
    <mergeCell ref="A132:AI132"/>
    <mergeCell ref="A133:G133"/>
    <mergeCell ref="H133:S133"/>
    <mergeCell ref="T133:AI133"/>
    <mergeCell ref="A134:D134"/>
    <mergeCell ref="E134:M134"/>
    <mergeCell ref="N134:AE134"/>
    <mergeCell ref="AF134:AI134"/>
    <mergeCell ref="A135:A136"/>
    <mergeCell ref="B135:G136"/>
    <mergeCell ref="H135:H136"/>
    <mergeCell ref="I135:I136"/>
    <mergeCell ref="J135:J136"/>
    <mergeCell ref="K135:K136"/>
    <mergeCell ref="AD135:AE135"/>
    <mergeCell ref="AF135:AF136"/>
    <mergeCell ref="L135:L136"/>
    <mergeCell ref="M135:M136"/>
    <mergeCell ref="N135:O135"/>
    <mergeCell ref="P135:Q135"/>
    <mergeCell ref="R135:S135"/>
    <mergeCell ref="T135:U135"/>
    <mergeCell ref="AG135:AG136"/>
    <mergeCell ref="AH135:AH136"/>
    <mergeCell ref="AI135:AI136"/>
    <mergeCell ref="B137:G137"/>
    <mergeCell ref="A140:A145"/>
    <mergeCell ref="B140:B145"/>
    <mergeCell ref="V135:W135"/>
    <mergeCell ref="X135:Y135"/>
    <mergeCell ref="Z135:AA135"/>
    <mergeCell ref="AB135:AC135"/>
    <mergeCell ref="A147:A148"/>
    <mergeCell ref="A149:A163"/>
    <mergeCell ref="B149:B163"/>
    <mergeCell ref="A164:A169"/>
    <mergeCell ref="B164:B169"/>
    <mergeCell ref="A171:AI171"/>
    <mergeCell ref="A172:G172"/>
    <mergeCell ref="H172:S172"/>
    <mergeCell ref="T172:AI172"/>
    <mergeCell ref="A173:D173"/>
    <mergeCell ref="E173:M173"/>
    <mergeCell ref="N173:AE173"/>
    <mergeCell ref="AF173:AI173"/>
    <mergeCell ref="A174:A175"/>
    <mergeCell ref="B174:G175"/>
    <mergeCell ref="H174:H175"/>
    <mergeCell ref="I174:I175"/>
    <mergeCell ref="J174:J175"/>
    <mergeCell ref="K174:K175"/>
    <mergeCell ref="AD174:AE174"/>
    <mergeCell ref="AF174:AF175"/>
    <mergeCell ref="L174:L175"/>
    <mergeCell ref="M174:M175"/>
    <mergeCell ref="N174:O174"/>
    <mergeCell ref="P174:Q174"/>
    <mergeCell ref="R174:S174"/>
    <mergeCell ref="T174:U174"/>
    <mergeCell ref="AG174:AG175"/>
    <mergeCell ref="AH174:AH175"/>
    <mergeCell ref="AI174:AI175"/>
    <mergeCell ref="B176:G176"/>
    <mergeCell ref="A178:A181"/>
    <mergeCell ref="B178:B181"/>
    <mergeCell ref="V174:W174"/>
    <mergeCell ref="X174:Y174"/>
    <mergeCell ref="Z174:AA174"/>
    <mergeCell ref="AB174:AC174"/>
    <mergeCell ref="A182:A186"/>
    <mergeCell ref="B182:B186"/>
    <mergeCell ref="A187:A195"/>
    <mergeCell ref="B187:B195"/>
    <mergeCell ref="A199:A204"/>
    <mergeCell ref="B199:B204"/>
    <mergeCell ref="A206:AI206"/>
    <mergeCell ref="A207:G207"/>
    <mergeCell ref="H207:S207"/>
    <mergeCell ref="T207:AI207"/>
    <mergeCell ref="A208:D208"/>
    <mergeCell ref="E208:M208"/>
    <mergeCell ref="N208:AE208"/>
    <mergeCell ref="AF208:AI208"/>
    <mergeCell ref="A209:A210"/>
    <mergeCell ref="B209:G210"/>
    <mergeCell ref="H209:H210"/>
    <mergeCell ref="I209:I210"/>
    <mergeCell ref="J209:J210"/>
    <mergeCell ref="K209:K210"/>
    <mergeCell ref="AD209:AE209"/>
    <mergeCell ref="AF209:AF210"/>
    <mergeCell ref="L209:L210"/>
    <mergeCell ref="M209:M210"/>
    <mergeCell ref="N209:O209"/>
    <mergeCell ref="P209:Q209"/>
    <mergeCell ref="R209:S209"/>
    <mergeCell ref="T209:U209"/>
    <mergeCell ref="AG209:AG210"/>
    <mergeCell ref="AH209:AH210"/>
    <mergeCell ref="AI209:AI210"/>
    <mergeCell ref="B211:G211"/>
    <mergeCell ref="A214:A225"/>
    <mergeCell ref="B214:B225"/>
    <mergeCell ref="V209:W209"/>
    <mergeCell ref="X209:Y209"/>
    <mergeCell ref="Z209:AA209"/>
    <mergeCell ref="AB209:AC209"/>
    <mergeCell ref="A226:A228"/>
    <mergeCell ref="B226:B228"/>
    <mergeCell ref="A230:A231"/>
    <mergeCell ref="B230:B231"/>
    <mergeCell ref="A232:A243"/>
    <mergeCell ref="B232:B241"/>
    <mergeCell ref="B242:B256"/>
    <mergeCell ref="A244:A256"/>
    <mergeCell ref="A257:A265"/>
    <mergeCell ref="B257:B265"/>
    <mergeCell ref="A267:AI267"/>
    <mergeCell ref="A268:G268"/>
    <mergeCell ref="H268:S268"/>
    <mergeCell ref="T268:AI268"/>
    <mergeCell ref="A269:D269"/>
    <mergeCell ref="E269:M269"/>
    <mergeCell ref="N269:AE269"/>
    <mergeCell ref="AF269:AI269"/>
    <mergeCell ref="A270:A271"/>
    <mergeCell ref="B270:G271"/>
    <mergeCell ref="H270:H271"/>
    <mergeCell ref="I270:I271"/>
    <mergeCell ref="J270:J271"/>
    <mergeCell ref="K270:K271"/>
    <mergeCell ref="AD270:AE270"/>
    <mergeCell ref="AF270:AF271"/>
    <mergeCell ref="L270:L271"/>
    <mergeCell ref="M270:M271"/>
    <mergeCell ref="N270:O270"/>
    <mergeCell ref="P270:Q270"/>
    <mergeCell ref="R270:S270"/>
    <mergeCell ref="T270:U270"/>
    <mergeCell ref="AG270:AG271"/>
    <mergeCell ref="AH270:AH271"/>
    <mergeCell ref="AI270:AI271"/>
    <mergeCell ref="B272:G272"/>
    <mergeCell ref="A274:A295"/>
    <mergeCell ref="B274:B295"/>
    <mergeCell ref="V270:W270"/>
    <mergeCell ref="X270:Y270"/>
    <mergeCell ref="Z270:AA270"/>
    <mergeCell ref="AB270:AC270"/>
    <mergeCell ref="A296:A304"/>
    <mergeCell ref="B296:B304"/>
    <mergeCell ref="A306:AI306"/>
    <mergeCell ref="A307:AI307"/>
    <mergeCell ref="A308:G308"/>
    <mergeCell ref="H308:S308"/>
    <mergeCell ref="T308:AI308"/>
    <mergeCell ref="A309:D309"/>
    <mergeCell ref="E309:M309"/>
    <mergeCell ref="N309:AE309"/>
    <mergeCell ref="AF309:AI309"/>
    <mergeCell ref="A310:A311"/>
    <mergeCell ref="B310:G311"/>
    <mergeCell ref="H310:H311"/>
    <mergeCell ref="I310:I311"/>
    <mergeCell ref="J310:J311"/>
    <mergeCell ref="K310:K311"/>
    <mergeCell ref="AD310:AE310"/>
    <mergeCell ref="AF310:AF311"/>
    <mergeCell ref="L310:L311"/>
    <mergeCell ref="M310:M311"/>
    <mergeCell ref="N310:O310"/>
    <mergeCell ref="P310:Q310"/>
    <mergeCell ref="R310:S310"/>
    <mergeCell ref="T310:U310"/>
    <mergeCell ref="AG310:AG311"/>
    <mergeCell ref="AH310:AH311"/>
    <mergeCell ref="AI310:AI311"/>
    <mergeCell ref="B312:G312"/>
    <mergeCell ref="A316:A345"/>
    <mergeCell ref="B316:B345"/>
    <mergeCell ref="V310:W310"/>
    <mergeCell ref="X310:Y310"/>
    <mergeCell ref="Z310:AA310"/>
    <mergeCell ref="AB310:AC31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I26"/>
  <sheetViews>
    <sheetView zoomScalePageLayoutView="0" workbookViewId="0" topLeftCell="A1">
      <selection activeCell="H5" sqref="H5:H6"/>
    </sheetView>
  </sheetViews>
  <sheetFormatPr defaultColWidth="11.421875" defaultRowHeight="15"/>
  <cols>
    <col min="1" max="1" width="18.28125" style="0" customWidth="1"/>
    <col min="2" max="2" width="13.421875" style="0" customWidth="1"/>
    <col min="3" max="3" width="16.57421875" style="0" customWidth="1"/>
    <col min="4" max="4" width="12.140625" style="0" customWidth="1"/>
    <col min="7" max="7" width="12.57421875" style="0" customWidth="1"/>
    <col min="8" max="8" width="14.140625" style="0"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1" width="3.0039062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
      <c r="A2" s="1039" t="s">
        <v>74</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row>
    <row r="3" spans="1:35" ht="30.75" customHeight="1">
      <c r="A3" s="886" t="s">
        <v>36</v>
      </c>
      <c r="B3" s="886"/>
      <c r="C3" s="886"/>
      <c r="D3" s="886"/>
      <c r="E3" s="886"/>
      <c r="F3" s="886"/>
      <c r="G3" s="886"/>
      <c r="H3" s="887" t="s">
        <v>292</v>
      </c>
      <c r="I3" s="887"/>
      <c r="J3" s="887"/>
      <c r="K3" s="887"/>
      <c r="L3" s="887"/>
      <c r="M3" s="887"/>
      <c r="N3" s="887"/>
      <c r="O3" s="887"/>
      <c r="P3" s="887"/>
      <c r="Q3" s="887"/>
      <c r="R3" s="887"/>
      <c r="S3" s="887"/>
      <c r="T3" s="887" t="s">
        <v>71</v>
      </c>
      <c r="U3" s="888"/>
      <c r="V3" s="888"/>
      <c r="W3" s="888"/>
      <c r="X3" s="888"/>
      <c r="Y3" s="888"/>
      <c r="Z3" s="888"/>
      <c r="AA3" s="888"/>
      <c r="AB3" s="888"/>
      <c r="AC3" s="888"/>
      <c r="AD3" s="888"/>
      <c r="AE3" s="888"/>
      <c r="AF3" s="888"/>
      <c r="AG3" s="888"/>
      <c r="AH3" s="888"/>
      <c r="AI3" s="888"/>
    </row>
    <row r="4" spans="1:35" ht="34.5" customHeight="1">
      <c r="A4" s="1034" t="s">
        <v>748</v>
      </c>
      <c r="B4" s="1034"/>
      <c r="C4" s="1034"/>
      <c r="D4" s="1034"/>
      <c r="E4" s="890" t="s">
        <v>749</v>
      </c>
      <c r="F4" s="890"/>
      <c r="G4" s="890"/>
      <c r="H4" s="890"/>
      <c r="I4" s="890"/>
      <c r="J4" s="890"/>
      <c r="K4" s="890"/>
      <c r="L4" s="890"/>
      <c r="M4" s="890"/>
      <c r="N4" s="891" t="s">
        <v>0</v>
      </c>
      <c r="O4" s="891"/>
      <c r="P4" s="891"/>
      <c r="Q4" s="891"/>
      <c r="R4" s="891"/>
      <c r="S4" s="891"/>
      <c r="T4" s="891"/>
      <c r="U4" s="891"/>
      <c r="V4" s="891"/>
      <c r="W4" s="891"/>
      <c r="X4" s="891"/>
      <c r="Y4" s="891"/>
      <c r="Z4" s="891"/>
      <c r="AA4" s="891"/>
      <c r="AB4" s="891"/>
      <c r="AC4" s="891"/>
      <c r="AD4" s="891"/>
      <c r="AE4" s="891"/>
      <c r="AF4" s="892" t="s">
        <v>750</v>
      </c>
      <c r="AG4" s="892"/>
      <c r="AH4" s="892"/>
      <c r="AI4" s="892"/>
    </row>
    <row r="5" spans="1:35" ht="31.5" customHeight="1">
      <c r="A5" s="893" t="s">
        <v>2</v>
      </c>
      <c r="B5" s="894" t="s">
        <v>3</v>
      </c>
      <c r="C5" s="894"/>
      <c r="D5" s="894"/>
      <c r="E5" s="894"/>
      <c r="F5" s="894"/>
      <c r="G5" s="894"/>
      <c r="H5" s="895" t="s">
        <v>4</v>
      </c>
      <c r="I5" s="896" t="s">
        <v>5</v>
      </c>
      <c r="J5" s="896" t="s">
        <v>6</v>
      </c>
      <c r="K5" s="897" t="s">
        <v>37</v>
      </c>
      <c r="L5" s="900" t="s">
        <v>7</v>
      </c>
      <c r="M5" s="900" t="s">
        <v>8</v>
      </c>
      <c r="N5" s="898" t="s">
        <v>9</v>
      </c>
      <c r="O5" s="898"/>
      <c r="P5" s="898" t="s">
        <v>10</v>
      </c>
      <c r="Q5" s="898"/>
      <c r="R5" s="898" t="s">
        <v>11</v>
      </c>
      <c r="S5" s="898"/>
      <c r="T5" s="898" t="s">
        <v>12</v>
      </c>
      <c r="U5" s="898"/>
      <c r="V5" s="898" t="s">
        <v>13</v>
      </c>
      <c r="W5" s="898"/>
      <c r="X5" s="898" t="s">
        <v>14</v>
      </c>
      <c r="Y5" s="898"/>
      <c r="Z5" s="898" t="s">
        <v>15</v>
      </c>
      <c r="AA5" s="898"/>
      <c r="AB5" s="898" t="s">
        <v>16</v>
      </c>
      <c r="AC5" s="898"/>
      <c r="AD5" s="898" t="s">
        <v>17</v>
      </c>
      <c r="AE5" s="898"/>
      <c r="AF5" s="899" t="s">
        <v>18</v>
      </c>
      <c r="AG5" s="901" t="s">
        <v>19</v>
      </c>
      <c r="AH5" s="902" t="s">
        <v>20</v>
      </c>
      <c r="AI5" s="901" t="s">
        <v>21</v>
      </c>
    </row>
    <row r="6" spans="1:35" ht="60.75" customHeight="1">
      <c r="A6" s="893"/>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899"/>
      <c r="AG6" s="901"/>
      <c r="AH6" s="902"/>
      <c r="AI6" s="901"/>
    </row>
    <row r="7" spans="1:35" ht="99.75" customHeight="1">
      <c r="A7" s="220" t="s">
        <v>747</v>
      </c>
      <c r="B7" s="903" t="s">
        <v>751</v>
      </c>
      <c r="C7" s="903"/>
      <c r="D7" s="903"/>
      <c r="E7" s="903"/>
      <c r="F7" s="903"/>
      <c r="G7" s="903"/>
      <c r="H7" s="54" t="s">
        <v>752</v>
      </c>
      <c r="I7" s="54">
        <v>600</v>
      </c>
      <c r="J7" s="54">
        <v>800</v>
      </c>
      <c r="K7" s="55">
        <v>50</v>
      </c>
      <c r="L7" s="56"/>
      <c r="M7" s="56"/>
      <c r="N7" s="206"/>
      <c r="O7" s="206"/>
      <c r="P7" s="206"/>
      <c r="Q7" s="206"/>
      <c r="R7" s="206"/>
      <c r="S7" s="206"/>
      <c r="T7" s="206"/>
      <c r="U7" s="206"/>
      <c r="V7" s="206"/>
      <c r="W7" s="206"/>
      <c r="X7" s="206"/>
      <c r="Y7" s="206"/>
      <c r="Z7" s="206"/>
      <c r="AA7" s="206"/>
      <c r="AB7" s="206"/>
      <c r="AC7" s="206"/>
      <c r="AD7" s="206"/>
      <c r="AE7" s="206"/>
      <c r="AF7" s="58"/>
      <c r="AG7" s="58"/>
      <c r="AH7" s="58"/>
      <c r="AI7" s="59"/>
    </row>
    <row r="8" spans="1:35" ht="33.75">
      <c r="A8" s="411" t="s">
        <v>25</v>
      </c>
      <c r="B8" s="412" t="s">
        <v>26</v>
      </c>
      <c r="C8" s="412" t="s">
        <v>27</v>
      </c>
      <c r="D8" s="412" t="s">
        <v>28</v>
      </c>
      <c r="E8" s="413" t="s">
        <v>29</v>
      </c>
      <c r="F8" s="413" t="s">
        <v>30</v>
      </c>
      <c r="G8" s="414" t="s">
        <v>31</v>
      </c>
      <c r="H8" s="412" t="s">
        <v>32</v>
      </c>
      <c r="I8" s="415"/>
      <c r="J8" s="415"/>
      <c r="K8" s="415"/>
      <c r="L8" s="415"/>
      <c r="M8" s="415"/>
      <c r="N8" s="416">
        <v>0</v>
      </c>
      <c r="O8" s="417">
        <v>0</v>
      </c>
      <c r="P8" s="418">
        <v>0</v>
      </c>
      <c r="Q8" s="417">
        <v>0</v>
      </c>
      <c r="R8" s="418"/>
      <c r="S8" s="417"/>
      <c r="T8" s="418"/>
      <c r="U8" s="417"/>
      <c r="V8" s="418"/>
      <c r="W8" s="417"/>
      <c r="X8" s="418"/>
      <c r="Y8" s="417"/>
      <c r="Z8" s="418"/>
      <c r="AA8" s="417"/>
      <c r="AB8" s="418"/>
      <c r="AC8" s="417"/>
      <c r="AD8" s="419">
        <v>0</v>
      </c>
      <c r="AE8" s="417">
        <v>0</v>
      </c>
      <c r="AF8" s="420">
        <v>0</v>
      </c>
      <c r="AG8" s="421"/>
      <c r="AH8" s="421"/>
      <c r="AI8" s="422"/>
    </row>
    <row r="9" spans="1:35" ht="75" customHeight="1">
      <c r="A9" s="1287" t="s">
        <v>753</v>
      </c>
      <c r="B9" s="86"/>
      <c r="C9" s="423" t="s">
        <v>754</v>
      </c>
      <c r="D9" s="73" t="s">
        <v>63</v>
      </c>
      <c r="E9" s="71">
        <v>1</v>
      </c>
      <c r="F9" s="71">
        <v>0</v>
      </c>
      <c r="G9" s="1292">
        <v>1</v>
      </c>
      <c r="H9" s="73" t="s">
        <v>65</v>
      </c>
      <c r="I9" s="202">
        <v>0</v>
      </c>
      <c r="J9" s="202">
        <v>4</v>
      </c>
      <c r="K9" s="202">
        <v>1</v>
      </c>
      <c r="L9" s="71">
        <v>1</v>
      </c>
      <c r="M9" s="71">
        <v>0</v>
      </c>
      <c r="N9" s="97">
        <v>12400000</v>
      </c>
      <c r="O9" s="97">
        <v>12400000</v>
      </c>
      <c r="P9" s="88"/>
      <c r="Q9" s="80"/>
      <c r="R9" s="80"/>
      <c r="S9" s="80"/>
      <c r="T9" s="80"/>
      <c r="U9" s="80"/>
      <c r="V9" s="80"/>
      <c r="W9" s="80"/>
      <c r="X9" s="80"/>
      <c r="Y9" s="80"/>
      <c r="Z9" s="80"/>
      <c r="AA9" s="80"/>
      <c r="AB9" s="80"/>
      <c r="AC9" s="80"/>
      <c r="AD9" s="97">
        <v>12400000</v>
      </c>
      <c r="AE9" s="97">
        <v>12400000</v>
      </c>
      <c r="AF9" s="81" t="s">
        <v>755</v>
      </c>
      <c r="AG9" s="82"/>
      <c r="AH9" s="82" t="s">
        <v>756</v>
      </c>
      <c r="AI9" s="77" t="s">
        <v>747</v>
      </c>
    </row>
    <row r="10" spans="1:35" ht="75" customHeight="1">
      <c r="A10" s="1291"/>
      <c r="B10" s="71"/>
      <c r="C10" s="73" t="s">
        <v>757</v>
      </c>
      <c r="D10" s="73" t="s">
        <v>63</v>
      </c>
      <c r="E10" s="71">
        <v>1</v>
      </c>
      <c r="F10" s="71">
        <v>0</v>
      </c>
      <c r="G10" s="1293"/>
      <c r="H10" s="73" t="s">
        <v>65</v>
      </c>
      <c r="I10" s="202">
        <v>0</v>
      </c>
      <c r="J10" s="202">
        <v>4</v>
      </c>
      <c r="K10" s="202">
        <v>1</v>
      </c>
      <c r="L10" s="71">
        <v>1</v>
      </c>
      <c r="M10" s="71">
        <v>0</v>
      </c>
      <c r="N10" s="97" t="s">
        <v>758</v>
      </c>
      <c r="O10" s="97" t="s">
        <v>758</v>
      </c>
      <c r="P10" s="88"/>
      <c r="Q10" s="80"/>
      <c r="R10" s="80"/>
      <c r="S10" s="80"/>
      <c r="T10" s="80"/>
      <c r="U10" s="80"/>
      <c r="V10" s="80"/>
      <c r="W10" s="80"/>
      <c r="X10" s="80"/>
      <c r="Y10" s="80"/>
      <c r="Z10" s="80"/>
      <c r="AA10" s="80"/>
      <c r="AB10" s="80"/>
      <c r="AC10" s="80"/>
      <c r="AD10" s="97" t="s">
        <v>758</v>
      </c>
      <c r="AE10" s="97" t="s">
        <v>758</v>
      </c>
      <c r="AF10" s="81" t="s">
        <v>755</v>
      </c>
      <c r="AG10" s="82"/>
      <c r="AH10" s="82" t="s">
        <v>756</v>
      </c>
      <c r="AI10" s="77" t="s">
        <v>747</v>
      </c>
    </row>
    <row r="11" spans="1:35" ht="59.25" customHeight="1">
      <c r="A11" s="1291"/>
      <c r="B11" s="86"/>
      <c r="C11" s="73" t="s">
        <v>759</v>
      </c>
      <c r="D11" s="374" t="s">
        <v>63</v>
      </c>
      <c r="E11" s="71">
        <v>1</v>
      </c>
      <c r="F11" s="71">
        <v>0</v>
      </c>
      <c r="G11" s="1293"/>
      <c r="H11" s="73" t="s">
        <v>65</v>
      </c>
      <c r="I11" s="202">
        <v>0</v>
      </c>
      <c r="J11" s="202">
        <v>4</v>
      </c>
      <c r="K11" s="202">
        <v>1</v>
      </c>
      <c r="L11" s="71">
        <v>1</v>
      </c>
      <c r="M11" s="71">
        <v>0</v>
      </c>
      <c r="N11" s="97">
        <v>14000000</v>
      </c>
      <c r="O11" s="97">
        <v>14000000</v>
      </c>
      <c r="P11" s="88"/>
      <c r="Q11" s="80"/>
      <c r="R11" s="80"/>
      <c r="S11" s="80"/>
      <c r="T11" s="80"/>
      <c r="U11" s="80"/>
      <c r="V11" s="80"/>
      <c r="W11" s="80"/>
      <c r="X11" s="80"/>
      <c r="Y11" s="80"/>
      <c r="Z11" s="80"/>
      <c r="AA11" s="80"/>
      <c r="AB11" s="80"/>
      <c r="AC11" s="80"/>
      <c r="AD11" s="97">
        <v>14000000</v>
      </c>
      <c r="AE11" s="97">
        <v>14000000</v>
      </c>
      <c r="AF11" s="81" t="s">
        <v>755</v>
      </c>
      <c r="AG11" s="82"/>
      <c r="AH11" s="82" t="s">
        <v>756</v>
      </c>
      <c r="AI11" s="77" t="s">
        <v>747</v>
      </c>
    </row>
    <row r="12" spans="1:35" ht="59.25" customHeight="1">
      <c r="A12" s="1291"/>
      <c r="B12" s="86"/>
      <c r="C12" s="73" t="s">
        <v>760</v>
      </c>
      <c r="D12" s="374" t="s">
        <v>63</v>
      </c>
      <c r="E12" s="86">
        <v>1</v>
      </c>
      <c r="F12" s="86">
        <v>0</v>
      </c>
      <c r="G12" s="1293"/>
      <c r="H12" s="73" t="s">
        <v>65</v>
      </c>
      <c r="I12" s="202">
        <v>0</v>
      </c>
      <c r="J12" s="202">
        <v>4</v>
      </c>
      <c r="K12" s="202">
        <v>1</v>
      </c>
      <c r="L12" s="71">
        <v>1</v>
      </c>
      <c r="M12" s="71">
        <v>0</v>
      </c>
      <c r="N12" s="97" t="s">
        <v>761</v>
      </c>
      <c r="O12" s="97" t="s">
        <v>761</v>
      </c>
      <c r="P12" s="88"/>
      <c r="Q12" s="80"/>
      <c r="R12" s="80"/>
      <c r="S12" s="80"/>
      <c r="T12" s="80"/>
      <c r="U12" s="80"/>
      <c r="V12" s="80"/>
      <c r="W12" s="80"/>
      <c r="X12" s="80"/>
      <c r="Y12" s="80"/>
      <c r="Z12" s="80"/>
      <c r="AA12" s="80"/>
      <c r="AB12" s="80"/>
      <c r="AC12" s="80"/>
      <c r="AD12" s="97" t="s">
        <v>761</v>
      </c>
      <c r="AE12" s="97" t="s">
        <v>761</v>
      </c>
      <c r="AF12" s="81" t="s">
        <v>755</v>
      </c>
      <c r="AG12" s="82"/>
      <c r="AH12" s="82" t="s">
        <v>756</v>
      </c>
      <c r="AI12" s="77" t="s">
        <v>747</v>
      </c>
    </row>
    <row r="13" spans="1:35" ht="59.25" customHeight="1">
      <c r="A13" s="1291"/>
      <c r="B13" s="86"/>
      <c r="C13" s="73" t="s">
        <v>762</v>
      </c>
      <c r="D13" s="374" t="s">
        <v>63</v>
      </c>
      <c r="E13" s="86">
        <v>1</v>
      </c>
      <c r="F13" s="86">
        <v>0</v>
      </c>
      <c r="G13" s="1293"/>
      <c r="H13" s="73" t="s">
        <v>65</v>
      </c>
      <c r="I13" s="202">
        <v>0</v>
      </c>
      <c r="J13" s="202">
        <v>4</v>
      </c>
      <c r="K13" s="202">
        <v>1</v>
      </c>
      <c r="L13" s="71">
        <v>1</v>
      </c>
      <c r="M13" s="71">
        <v>0</v>
      </c>
      <c r="N13" s="97" t="s">
        <v>763</v>
      </c>
      <c r="O13" s="97" t="s">
        <v>763</v>
      </c>
      <c r="P13" s="88"/>
      <c r="Q13" s="80"/>
      <c r="R13" s="80"/>
      <c r="S13" s="80"/>
      <c r="T13" s="80"/>
      <c r="U13" s="80"/>
      <c r="V13" s="80"/>
      <c r="W13" s="80"/>
      <c r="X13" s="80"/>
      <c r="Y13" s="80"/>
      <c r="Z13" s="80"/>
      <c r="AA13" s="80"/>
      <c r="AB13" s="80"/>
      <c r="AC13" s="80"/>
      <c r="AD13" s="97" t="s">
        <v>763</v>
      </c>
      <c r="AE13" s="97" t="s">
        <v>763</v>
      </c>
      <c r="AF13" s="81" t="s">
        <v>755</v>
      </c>
      <c r="AG13" s="82"/>
      <c r="AH13" s="82" t="s">
        <v>756</v>
      </c>
      <c r="AI13" s="77" t="s">
        <v>747</v>
      </c>
    </row>
    <row r="14" spans="1:35" ht="59.25" customHeight="1">
      <c r="A14" s="1291"/>
      <c r="B14" s="86"/>
      <c r="C14" s="73" t="s">
        <v>764</v>
      </c>
      <c r="D14" s="374" t="s">
        <v>63</v>
      </c>
      <c r="E14" s="86">
        <v>1</v>
      </c>
      <c r="F14" s="86">
        <v>0</v>
      </c>
      <c r="G14" s="1293"/>
      <c r="H14" s="73" t="s">
        <v>65</v>
      </c>
      <c r="I14" s="202">
        <v>0</v>
      </c>
      <c r="J14" s="202">
        <v>4</v>
      </c>
      <c r="K14" s="202">
        <v>1</v>
      </c>
      <c r="L14" s="71">
        <v>1</v>
      </c>
      <c r="M14" s="71">
        <v>0</v>
      </c>
      <c r="N14" s="97" t="s">
        <v>765</v>
      </c>
      <c r="O14" s="97" t="s">
        <v>765</v>
      </c>
      <c r="P14" s="88"/>
      <c r="Q14" s="80"/>
      <c r="R14" s="80"/>
      <c r="S14" s="80"/>
      <c r="T14" s="80"/>
      <c r="U14" s="80"/>
      <c r="V14" s="80"/>
      <c r="W14" s="80"/>
      <c r="X14" s="80"/>
      <c r="Y14" s="80"/>
      <c r="Z14" s="80"/>
      <c r="AA14" s="80"/>
      <c r="AB14" s="80"/>
      <c r="AC14" s="80"/>
      <c r="AD14" s="97" t="s">
        <v>765</v>
      </c>
      <c r="AE14" s="97" t="s">
        <v>765</v>
      </c>
      <c r="AF14" s="81" t="s">
        <v>755</v>
      </c>
      <c r="AG14" s="82"/>
      <c r="AH14" s="82" t="s">
        <v>756</v>
      </c>
      <c r="AI14" s="77" t="s">
        <v>747</v>
      </c>
    </row>
    <row r="15" spans="1:35" ht="59.25" customHeight="1">
      <c r="A15" s="1291"/>
      <c r="B15" s="86"/>
      <c r="C15" s="73" t="s">
        <v>766</v>
      </c>
      <c r="D15" s="374" t="s">
        <v>63</v>
      </c>
      <c r="E15" s="86">
        <v>1</v>
      </c>
      <c r="F15" s="86">
        <v>0</v>
      </c>
      <c r="G15" s="1293"/>
      <c r="H15" s="73" t="s">
        <v>65</v>
      </c>
      <c r="I15" s="202">
        <v>0</v>
      </c>
      <c r="J15" s="202">
        <v>4</v>
      </c>
      <c r="K15" s="202">
        <v>1</v>
      </c>
      <c r="L15" s="71">
        <v>1</v>
      </c>
      <c r="M15" s="71">
        <v>0</v>
      </c>
      <c r="N15" s="97" t="s">
        <v>767</v>
      </c>
      <c r="O15" s="97" t="s">
        <v>767</v>
      </c>
      <c r="P15" s="88"/>
      <c r="Q15" s="80"/>
      <c r="R15" s="80"/>
      <c r="S15" s="80"/>
      <c r="T15" s="80"/>
      <c r="U15" s="80"/>
      <c r="V15" s="80"/>
      <c r="W15" s="80"/>
      <c r="X15" s="80"/>
      <c r="Y15" s="80"/>
      <c r="Z15" s="80"/>
      <c r="AA15" s="80"/>
      <c r="AB15" s="80"/>
      <c r="AC15" s="80"/>
      <c r="AD15" s="97" t="s">
        <v>767</v>
      </c>
      <c r="AE15" s="97" t="s">
        <v>767</v>
      </c>
      <c r="AF15" s="81" t="s">
        <v>755</v>
      </c>
      <c r="AG15" s="82"/>
      <c r="AH15" s="82" t="s">
        <v>756</v>
      </c>
      <c r="AI15" s="77" t="s">
        <v>747</v>
      </c>
    </row>
    <row r="16" spans="1:35" ht="70.5" customHeight="1">
      <c r="A16" s="1288"/>
      <c r="B16" s="86"/>
      <c r="C16" s="423" t="s">
        <v>768</v>
      </c>
      <c r="D16" s="374" t="s">
        <v>63</v>
      </c>
      <c r="E16" s="86">
        <v>1</v>
      </c>
      <c r="F16" s="86">
        <v>0</v>
      </c>
      <c r="G16" s="1294"/>
      <c r="H16" s="73" t="s">
        <v>65</v>
      </c>
      <c r="I16" s="153">
        <v>0</v>
      </c>
      <c r="J16" s="153">
        <v>4</v>
      </c>
      <c r="K16" s="153">
        <v>1</v>
      </c>
      <c r="L16" s="86">
        <v>1</v>
      </c>
      <c r="M16" s="86">
        <v>0</v>
      </c>
      <c r="N16" s="97" t="s">
        <v>769</v>
      </c>
      <c r="O16" s="97" t="s">
        <v>769</v>
      </c>
      <c r="P16" s="88"/>
      <c r="Q16" s="80"/>
      <c r="R16" s="80"/>
      <c r="S16" s="80"/>
      <c r="T16" s="80"/>
      <c r="U16" s="80"/>
      <c r="V16" s="80"/>
      <c r="W16" s="80"/>
      <c r="X16" s="80"/>
      <c r="Y16" s="80"/>
      <c r="Z16" s="80"/>
      <c r="AA16" s="80"/>
      <c r="AB16" s="80"/>
      <c r="AC16" s="80"/>
      <c r="AD16" s="97" t="s">
        <v>769</v>
      </c>
      <c r="AE16" s="97" t="s">
        <v>769</v>
      </c>
      <c r="AF16" s="81" t="s">
        <v>755</v>
      </c>
      <c r="AG16" s="82"/>
      <c r="AH16" s="82" t="s">
        <v>756</v>
      </c>
      <c r="AI16" s="77" t="s">
        <v>747</v>
      </c>
    </row>
    <row r="17" spans="1:35" ht="38.25" customHeight="1">
      <c r="A17" s="158" t="s">
        <v>25</v>
      </c>
      <c r="B17" s="159" t="s">
        <v>26</v>
      </c>
      <c r="C17" s="159" t="s">
        <v>27</v>
      </c>
      <c r="D17" s="159" t="s">
        <v>28</v>
      </c>
      <c r="E17" s="160" t="s">
        <v>29</v>
      </c>
      <c r="F17" s="160" t="s">
        <v>30</v>
      </c>
      <c r="G17" s="63" t="s">
        <v>31</v>
      </c>
      <c r="H17" s="159" t="s">
        <v>32</v>
      </c>
      <c r="I17" s="162"/>
      <c r="J17" s="162"/>
      <c r="K17" s="162"/>
      <c r="L17" s="162"/>
      <c r="M17" s="162"/>
      <c r="N17" s="416">
        <v>0</v>
      </c>
      <c r="O17" s="417">
        <v>0</v>
      </c>
      <c r="P17" s="418">
        <v>0</v>
      </c>
      <c r="Q17" s="417">
        <v>0</v>
      </c>
      <c r="R17" s="418"/>
      <c r="S17" s="417"/>
      <c r="T17" s="418"/>
      <c r="U17" s="417"/>
      <c r="V17" s="418"/>
      <c r="W17" s="417"/>
      <c r="X17" s="418"/>
      <c r="Y17" s="417"/>
      <c r="Z17" s="418"/>
      <c r="AA17" s="417"/>
      <c r="AB17" s="418"/>
      <c r="AC17" s="417"/>
      <c r="AD17" s="419">
        <v>0</v>
      </c>
      <c r="AE17" s="417">
        <v>0</v>
      </c>
      <c r="AF17" s="420">
        <v>0</v>
      </c>
      <c r="AG17" s="421"/>
      <c r="AH17" s="421"/>
      <c r="AI17" s="422"/>
    </row>
    <row r="18" spans="1:35" ht="138" customHeight="1" thickBot="1">
      <c r="A18" s="73" t="s">
        <v>770</v>
      </c>
      <c r="B18" s="71"/>
      <c r="C18" s="423" t="s">
        <v>771</v>
      </c>
      <c r="D18" s="374" t="s">
        <v>63</v>
      </c>
      <c r="E18" s="74">
        <v>2</v>
      </c>
      <c r="F18" s="70">
        <v>0</v>
      </c>
      <c r="G18" s="424"/>
      <c r="H18" s="73" t="s">
        <v>65</v>
      </c>
      <c r="I18" s="202">
        <v>0</v>
      </c>
      <c r="J18" s="202">
        <v>3</v>
      </c>
      <c r="K18" s="202">
        <v>2</v>
      </c>
      <c r="L18" s="71">
        <v>2</v>
      </c>
      <c r="M18" s="71">
        <v>0</v>
      </c>
      <c r="N18" s="97" t="s">
        <v>772</v>
      </c>
      <c r="O18" s="97" t="s">
        <v>772</v>
      </c>
      <c r="P18" s="88"/>
      <c r="Q18" s="128"/>
      <c r="R18" s="128"/>
      <c r="S18" s="128"/>
      <c r="T18" s="128"/>
      <c r="U18" s="128"/>
      <c r="V18" s="128"/>
      <c r="W18" s="128"/>
      <c r="X18" s="128"/>
      <c r="Y18" s="128"/>
      <c r="Z18" s="128"/>
      <c r="AA18" s="128"/>
      <c r="AB18" s="128"/>
      <c r="AC18" s="128"/>
      <c r="AD18" s="97" t="s">
        <v>772</v>
      </c>
      <c r="AE18" s="97" t="s">
        <v>772</v>
      </c>
      <c r="AF18" s="81" t="s">
        <v>755</v>
      </c>
      <c r="AG18" s="82"/>
      <c r="AH18" s="82" t="s">
        <v>756</v>
      </c>
      <c r="AI18" s="77" t="s">
        <v>747</v>
      </c>
    </row>
    <row r="19" spans="1:35" ht="33.75">
      <c r="A19" s="158" t="s">
        <v>25</v>
      </c>
      <c r="B19" s="159" t="s">
        <v>26</v>
      </c>
      <c r="C19" s="159" t="s">
        <v>27</v>
      </c>
      <c r="D19" s="159" t="s">
        <v>28</v>
      </c>
      <c r="E19" s="160" t="s">
        <v>29</v>
      </c>
      <c r="F19" s="160" t="s">
        <v>30</v>
      </c>
      <c r="G19" s="63" t="s">
        <v>31</v>
      </c>
      <c r="H19" s="159" t="s">
        <v>32</v>
      </c>
      <c r="I19" s="162"/>
      <c r="J19" s="162"/>
      <c r="K19" s="162"/>
      <c r="L19" s="162"/>
      <c r="M19" s="162"/>
      <c r="N19" s="116">
        <v>0</v>
      </c>
      <c r="O19" s="117">
        <v>0</v>
      </c>
      <c r="P19" s="118">
        <v>0</v>
      </c>
      <c r="Q19" s="117">
        <v>0</v>
      </c>
      <c r="R19" s="118"/>
      <c r="S19" s="117"/>
      <c r="T19" s="118"/>
      <c r="U19" s="117"/>
      <c r="V19" s="118"/>
      <c r="W19" s="117"/>
      <c r="X19" s="118"/>
      <c r="Y19" s="117"/>
      <c r="Z19" s="118"/>
      <c r="AA19" s="117"/>
      <c r="AB19" s="118"/>
      <c r="AC19" s="117"/>
      <c r="AD19" s="119">
        <v>0</v>
      </c>
      <c r="AE19" s="117">
        <v>0</v>
      </c>
      <c r="AF19" s="81"/>
      <c r="AG19" s="82"/>
      <c r="AH19" s="82"/>
      <c r="AI19" s="77"/>
    </row>
    <row r="20" spans="1:35" ht="80.25" customHeight="1">
      <c r="A20" s="1287" t="s">
        <v>773</v>
      </c>
      <c r="B20" s="912"/>
      <c r="C20" s="423" t="s">
        <v>774</v>
      </c>
      <c r="D20" s="73" t="s">
        <v>337</v>
      </c>
      <c r="E20" s="130">
        <v>1</v>
      </c>
      <c r="F20" s="70">
        <v>0</v>
      </c>
      <c r="G20" s="984"/>
      <c r="H20" s="73" t="s">
        <v>668</v>
      </c>
      <c r="I20" s="202"/>
      <c r="J20" s="202">
        <v>4</v>
      </c>
      <c r="K20" s="202">
        <v>1</v>
      </c>
      <c r="L20" s="71">
        <v>1</v>
      </c>
      <c r="M20" s="71">
        <v>0</v>
      </c>
      <c r="N20" s="97" t="s">
        <v>775</v>
      </c>
      <c r="O20" s="97" t="s">
        <v>775</v>
      </c>
      <c r="P20" s="88"/>
      <c r="Q20" s="128"/>
      <c r="R20" s="128"/>
      <c r="S20" s="128"/>
      <c r="T20" s="128"/>
      <c r="U20" s="128"/>
      <c r="V20" s="128"/>
      <c r="W20" s="128"/>
      <c r="X20" s="128"/>
      <c r="Y20" s="128"/>
      <c r="Z20" s="128"/>
      <c r="AA20" s="128"/>
      <c r="AB20" s="128"/>
      <c r="AC20" s="128"/>
      <c r="AD20" s="97" t="s">
        <v>775</v>
      </c>
      <c r="AE20" s="97" t="s">
        <v>775</v>
      </c>
      <c r="AF20" s="81" t="s">
        <v>755</v>
      </c>
      <c r="AG20" s="255"/>
      <c r="AH20" s="255"/>
      <c r="AI20" s="254"/>
    </row>
    <row r="21" spans="1:35" ht="80.25" customHeight="1" thickBot="1">
      <c r="A21" s="1288"/>
      <c r="B21" s="914"/>
      <c r="C21" s="423" t="s">
        <v>776</v>
      </c>
      <c r="D21" s="73" t="s">
        <v>337</v>
      </c>
      <c r="E21" s="130">
        <v>1</v>
      </c>
      <c r="F21" s="70">
        <v>0</v>
      </c>
      <c r="G21" s="985"/>
      <c r="H21" s="73" t="s">
        <v>668</v>
      </c>
      <c r="I21" s="153"/>
      <c r="J21" s="153">
        <v>4</v>
      </c>
      <c r="K21" s="153">
        <v>1</v>
      </c>
      <c r="L21" s="86">
        <v>1</v>
      </c>
      <c r="M21" s="86">
        <v>0</v>
      </c>
      <c r="N21" s="425" t="s">
        <v>777</v>
      </c>
      <c r="O21" s="425" t="s">
        <v>777</v>
      </c>
      <c r="P21" s="426"/>
      <c r="Q21" s="427"/>
      <c r="R21" s="427"/>
      <c r="S21" s="427"/>
      <c r="T21" s="427"/>
      <c r="U21" s="427"/>
      <c r="V21" s="427"/>
      <c r="W21" s="427"/>
      <c r="X21" s="427"/>
      <c r="Y21" s="427"/>
      <c r="Z21" s="427"/>
      <c r="AA21" s="427"/>
      <c r="AB21" s="427"/>
      <c r="AC21" s="427"/>
      <c r="AD21" s="425" t="s">
        <v>777</v>
      </c>
      <c r="AE21" s="425" t="s">
        <v>777</v>
      </c>
      <c r="AF21" s="81" t="s">
        <v>755</v>
      </c>
      <c r="AG21" s="255"/>
      <c r="AH21" s="255"/>
      <c r="AI21" s="254"/>
    </row>
    <row r="22" spans="1:35" ht="33.75">
      <c r="A22" s="158" t="s">
        <v>25</v>
      </c>
      <c r="B22" s="61" t="s">
        <v>26</v>
      </c>
      <c r="C22" s="61" t="s">
        <v>27</v>
      </c>
      <c r="D22" s="159" t="s">
        <v>28</v>
      </c>
      <c r="E22" s="160" t="s">
        <v>29</v>
      </c>
      <c r="F22" s="160" t="s">
        <v>30</v>
      </c>
      <c r="G22" s="63" t="s">
        <v>31</v>
      </c>
      <c r="H22" s="159" t="s">
        <v>32</v>
      </c>
      <c r="I22" s="162"/>
      <c r="J22" s="162"/>
      <c r="K22" s="162"/>
      <c r="L22" s="162"/>
      <c r="M22" s="162"/>
      <c r="N22" s="116">
        <v>0</v>
      </c>
      <c r="O22" s="117">
        <v>0</v>
      </c>
      <c r="P22" s="118">
        <v>0</v>
      </c>
      <c r="Q22" s="117">
        <v>0</v>
      </c>
      <c r="R22" s="118"/>
      <c r="S22" s="117"/>
      <c r="T22" s="118"/>
      <c r="U22" s="117"/>
      <c r="V22" s="118"/>
      <c r="W22" s="117"/>
      <c r="X22" s="118"/>
      <c r="Y22" s="117"/>
      <c r="Z22" s="118"/>
      <c r="AA22" s="117"/>
      <c r="AB22" s="118"/>
      <c r="AC22" s="117"/>
      <c r="AD22" s="119">
        <v>0</v>
      </c>
      <c r="AE22" s="117">
        <v>0</v>
      </c>
      <c r="AF22" s="420">
        <v>0</v>
      </c>
      <c r="AG22" s="421"/>
      <c r="AH22" s="421"/>
      <c r="AI22" s="422"/>
    </row>
    <row r="23" spans="1:35" ht="58.5" customHeight="1" thickBot="1">
      <c r="A23" s="73" t="s">
        <v>778</v>
      </c>
      <c r="B23" s="71"/>
      <c r="C23" s="423" t="s">
        <v>779</v>
      </c>
      <c r="D23" s="73" t="s">
        <v>63</v>
      </c>
      <c r="E23" s="130">
        <v>1</v>
      </c>
      <c r="F23" s="70">
        <v>0</v>
      </c>
      <c r="G23" s="156">
        <v>1</v>
      </c>
      <c r="H23" s="73" t="s">
        <v>65</v>
      </c>
      <c r="I23" s="202">
        <v>0</v>
      </c>
      <c r="J23" s="202">
        <v>4</v>
      </c>
      <c r="K23" s="202">
        <v>3</v>
      </c>
      <c r="L23" s="71">
        <v>1</v>
      </c>
      <c r="M23" s="71">
        <v>0</v>
      </c>
      <c r="N23" s="97" t="s">
        <v>780</v>
      </c>
      <c r="O23" s="97" t="s">
        <v>780</v>
      </c>
      <c r="P23" s="88"/>
      <c r="Q23" s="128"/>
      <c r="R23" s="128"/>
      <c r="S23" s="128"/>
      <c r="T23" s="128"/>
      <c r="U23" s="128"/>
      <c r="V23" s="128"/>
      <c r="W23" s="128"/>
      <c r="X23" s="128"/>
      <c r="Y23" s="128"/>
      <c r="Z23" s="128"/>
      <c r="AA23" s="128"/>
      <c r="AB23" s="128"/>
      <c r="AC23" s="128"/>
      <c r="AD23" s="97" t="s">
        <v>780</v>
      </c>
      <c r="AE23" s="97" t="s">
        <v>780</v>
      </c>
      <c r="AF23" s="81" t="s">
        <v>755</v>
      </c>
      <c r="AG23" s="82"/>
      <c r="AH23" s="82" t="s">
        <v>756</v>
      </c>
      <c r="AI23" s="77" t="s">
        <v>747</v>
      </c>
    </row>
    <row r="24" spans="1:35" ht="33.75">
      <c r="A24" s="158" t="s">
        <v>25</v>
      </c>
      <c r="B24" s="159" t="s">
        <v>26</v>
      </c>
      <c r="C24" s="159" t="s">
        <v>27</v>
      </c>
      <c r="D24" s="159" t="s">
        <v>28</v>
      </c>
      <c r="E24" s="160" t="s">
        <v>29</v>
      </c>
      <c r="F24" s="160" t="s">
        <v>30</v>
      </c>
      <c r="G24" s="161" t="s">
        <v>31</v>
      </c>
      <c r="H24" s="159" t="s">
        <v>32</v>
      </c>
      <c r="I24" s="162"/>
      <c r="J24" s="162"/>
      <c r="K24" s="162"/>
      <c r="L24" s="162"/>
      <c r="M24" s="162"/>
      <c r="N24" s="116">
        <v>0</v>
      </c>
      <c r="O24" s="117">
        <v>0</v>
      </c>
      <c r="P24" s="118">
        <v>0</v>
      </c>
      <c r="Q24" s="117">
        <v>0</v>
      </c>
      <c r="R24" s="118"/>
      <c r="S24" s="117"/>
      <c r="T24" s="118"/>
      <c r="U24" s="117"/>
      <c r="V24" s="118"/>
      <c r="W24" s="117"/>
      <c r="X24" s="118"/>
      <c r="Y24" s="117"/>
      <c r="Z24" s="118"/>
      <c r="AA24" s="117"/>
      <c r="AB24" s="118"/>
      <c r="AC24" s="117"/>
      <c r="AD24" s="119">
        <v>0</v>
      </c>
      <c r="AE24" s="117">
        <v>0</v>
      </c>
      <c r="AF24" s="120">
        <v>0</v>
      </c>
      <c r="AG24" s="121"/>
      <c r="AH24" s="121"/>
      <c r="AI24" s="122"/>
    </row>
    <row r="25" spans="1:35" ht="83.25">
      <c r="A25" s="1287" t="s">
        <v>781</v>
      </c>
      <c r="B25" s="428"/>
      <c r="C25" s="429" t="s">
        <v>782</v>
      </c>
      <c r="D25" s="73" t="s">
        <v>337</v>
      </c>
      <c r="E25" s="430">
        <v>1</v>
      </c>
      <c r="F25" s="430">
        <v>0</v>
      </c>
      <c r="G25" s="1289">
        <v>2</v>
      </c>
      <c r="H25" s="73" t="s">
        <v>668</v>
      </c>
      <c r="I25" s="430">
        <v>0</v>
      </c>
      <c r="J25" s="430">
        <v>4</v>
      </c>
      <c r="K25" s="430">
        <v>1</v>
      </c>
      <c r="L25" s="430">
        <v>1</v>
      </c>
      <c r="M25" s="430">
        <v>0</v>
      </c>
      <c r="N25" s="431" t="s">
        <v>783</v>
      </c>
      <c r="O25" s="431" t="s">
        <v>783</v>
      </c>
      <c r="P25" s="428"/>
      <c r="Q25" s="428"/>
      <c r="R25" s="428"/>
      <c r="S25" s="428"/>
      <c r="T25" s="428"/>
      <c r="U25" s="428"/>
      <c r="V25" s="428"/>
      <c r="W25" s="428"/>
      <c r="X25" s="428"/>
      <c r="Y25" s="428"/>
      <c r="Z25" s="428"/>
      <c r="AA25" s="428"/>
      <c r="AB25" s="428"/>
      <c r="AC25" s="428"/>
      <c r="AD25" s="431" t="s">
        <v>783</v>
      </c>
      <c r="AE25" s="431" t="s">
        <v>783</v>
      </c>
      <c r="AF25" s="81" t="s">
        <v>755</v>
      </c>
      <c r="AG25" s="82"/>
      <c r="AH25" s="82" t="s">
        <v>756</v>
      </c>
      <c r="AI25" s="77" t="s">
        <v>747</v>
      </c>
    </row>
    <row r="26" spans="1:35" ht="99.75">
      <c r="A26" s="1288"/>
      <c r="B26" s="169"/>
      <c r="C26" s="432" t="s">
        <v>784</v>
      </c>
      <c r="D26" s="73" t="s">
        <v>337</v>
      </c>
      <c r="E26" s="433">
        <v>1</v>
      </c>
      <c r="F26" s="433">
        <v>0</v>
      </c>
      <c r="G26" s="1290"/>
      <c r="H26" s="73" t="s">
        <v>668</v>
      </c>
      <c r="I26" s="433">
        <v>0</v>
      </c>
      <c r="J26" s="434">
        <v>4</v>
      </c>
      <c r="K26" s="433">
        <v>1</v>
      </c>
      <c r="L26" s="433">
        <v>1</v>
      </c>
      <c r="M26" s="433">
        <v>0</v>
      </c>
      <c r="N26" s="435" t="s">
        <v>783</v>
      </c>
      <c r="O26" s="435" t="s">
        <v>783</v>
      </c>
      <c r="P26" s="169"/>
      <c r="Q26" s="169"/>
      <c r="R26" s="169"/>
      <c r="S26" s="169"/>
      <c r="T26" s="169"/>
      <c r="U26" s="169"/>
      <c r="V26" s="169"/>
      <c r="W26" s="169"/>
      <c r="X26" s="169"/>
      <c r="Y26" s="169"/>
      <c r="Z26" s="169"/>
      <c r="AA26" s="169"/>
      <c r="AB26" s="169"/>
      <c r="AC26" s="169"/>
      <c r="AD26" s="435" t="s">
        <v>783</v>
      </c>
      <c r="AE26" s="435" t="s">
        <v>783</v>
      </c>
      <c r="AF26" s="81" t="s">
        <v>755</v>
      </c>
      <c r="AG26" s="82"/>
      <c r="AH26" s="82" t="s">
        <v>756</v>
      </c>
      <c r="AI26" s="77" t="s">
        <v>747</v>
      </c>
    </row>
  </sheetData>
  <sheetProtection/>
  <mergeCells count="38">
    <mergeCell ref="A1:AI1"/>
    <mergeCell ref="A2:AI2"/>
    <mergeCell ref="A3:G3"/>
    <mergeCell ref="H3:S3"/>
    <mergeCell ref="T3:AI3"/>
    <mergeCell ref="A4:D4"/>
    <mergeCell ref="E4:M4"/>
    <mergeCell ref="N4:AE4"/>
    <mergeCell ref="AF4:AI4"/>
    <mergeCell ref="P5:Q5"/>
    <mergeCell ref="R5:S5"/>
    <mergeCell ref="T5:U5"/>
    <mergeCell ref="A5:A6"/>
    <mergeCell ref="B5:G6"/>
    <mergeCell ref="H5:H6"/>
    <mergeCell ref="I5:I6"/>
    <mergeCell ref="J5:J6"/>
    <mergeCell ref="K5:K6"/>
    <mergeCell ref="AH5:AH6"/>
    <mergeCell ref="AI5:AI6"/>
    <mergeCell ref="B7:G7"/>
    <mergeCell ref="A9:A16"/>
    <mergeCell ref="G9:G16"/>
    <mergeCell ref="V5:W5"/>
    <mergeCell ref="X5:Y5"/>
    <mergeCell ref="Z5:AA5"/>
    <mergeCell ref="AB5:AC5"/>
    <mergeCell ref="AD5:AE5"/>
    <mergeCell ref="A20:A21"/>
    <mergeCell ref="B20:B21"/>
    <mergeCell ref="G20:G21"/>
    <mergeCell ref="A25:A26"/>
    <mergeCell ref="G25:G26"/>
    <mergeCell ref="AG5:AG6"/>
    <mergeCell ref="AF5:AF6"/>
    <mergeCell ref="L5:L6"/>
    <mergeCell ref="M5:M6"/>
    <mergeCell ref="N5:O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I28"/>
  <sheetViews>
    <sheetView zoomScalePageLayoutView="0" workbookViewId="0" topLeftCell="A1">
      <selection activeCell="E4" sqref="E4:M4"/>
    </sheetView>
  </sheetViews>
  <sheetFormatPr defaultColWidth="11.421875" defaultRowHeight="15"/>
  <cols>
    <col min="1" max="1" width="18.28125" style="0" customWidth="1"/>
    <col min="2" max="2" width="13.421875" style="0" customWidth="1"/>
    <col min="3" max="3" width="15.28125" style="0" customWidth="1"/>
    <col min="4" max="4" width="12.140625" style="0" customWidth="1"/>
    <col min="7" max="7" width="12.57421875" style="0" customWidth="1"/>
    <col min="8" max="8" width="14.140625" style="0" customWidth="1"/>
    <col min="9" max="9" width="9.140625" style="0" customWidth="1"/>
    <col min="10" max="10" width="9.00390625" style="0" customWidth="1"/>
    <col min="11" max="11" width="9.140625" style="0" customWidth="1"/>
    <col min="12" max="13" width="9.00390625" style="0" customWidth="1"/>
    <col min="14" max="14" width="4.140625" style="0" customWidth="1"/>
    <col min="15" max="27" width="3.00390625" style="0" customWidth="1"/>
    <col min="28" max="28" width="3.8515625" style="0" customWidth="1"/>
    <col min="29" max="31" width="3.0039062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
      <c r="A2" s="1039" t="s">
        <v>108</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row>
    <row r="3" spans="1:35" ht="30.75" customHeight="1">
      <c r="A3" s="886" t="s">
        <v>36</v>
      </c>
      <c r="B3" s="886"/>
      <c r="C3" s="886"/>
      <c r="D3" s="886"/>
      <c r="E3" s="886"/>
      <c r="F3" s="886"/>
      <c r="G3" s="886"/>
      <c r="H3" s="887" t="s">
        <v>670</v>
      </c>
      <c r="I3" s="887"/>
      <c r="J3" s="887"/>
      <c r="K3" s="887"/>
      <c r="L3" s="887"/>
      <c r="M3" s="887"/>
      <c r="N3" s="887"/>
      <c r="O3" s="887"/>
      <c r="P3" s="887"/>
      <c r="Q3" s="887"/>
      <c r="R3" s="887"/>
      <c r="S3" s="887"/>
      <c r="T3" s="887" t="s">
        <v>71</v>
      </c>
      <c r="U3" s="888"/>
      <c r="V3" s="888"/>
      <c r="W3" s="888"/>
      <c r="X3" s="888"/>
      <c r="Y3" s="888"/>
      <c r="Z3" s="888"/>
      <c r="AA3" s="888"/>
      <c r="AB3" s="888"/>
      <c r="AC3" s="888"/>
      <c r="AD3" s="888"/>
      <c r="AE3" s="888"/>
      <c r="AF3" s="888"/>
      <c r="AG3" s="888"/>
      <c r="AH3" s="888"/>
      <c r="AI3" s="888"/>
    </row>
    <row r="4" spans="1:35" ht="34.5" customHeight="1">
      <c r="A4" s="1034" t="s">
        <v>785</v>
      </c>
      <c r="B4" s="1034"/>
      <c r="C4" s="1034"/>
      <c r="D4" s="1034"/>
      <c r="E4" s="890" t="s">
        <v>786</v>
      </c>
      <c r="F4" s="890"/>
      <c r="G4" s="890"/>
      <c r="H4" s="890"/>
      <c r="I4" s="890"/>
      <c r="J4" s="890"/>
      <c r="K4" s="890"/>
      <c r="L4" s="890"/>
      <c r="M4" s="890"/>
      <c r="N4" s="891" t="s">
        <v>0</v>
      </c>
      <c r="O4" s="891"/>
      <c r="P4" s="891"/>
      <c r="Q4" s="891"/>
      <c r="R4" s="891"/>
      <c r="S4" s="891"/>
      <c r="T4" s="891"/>
      <c r="U4" s="891"/>
      <c r="V4" s="891"/>
      <c r="W4" s="891"/>
      <c r="X4" s="891"/>
      <c r="Y4" s="891"/>
      <c r="Z4" s="891"/>
      <c r="AA4" s="891"/>
      <c r="AB4" s="891"/>
      <c r="AC4" s="891"/>
      <c r="AD4" s="891"/>
      <c r="AE4" s="891"/>
      <c r="AF4" s="892" t="s">
        <v>136</v>
      </c>
      <c r="AG4" s="892"/>
      <c r="AH4" s="892"/>
      <c r="AI4" s="892"/>
    </row>
    <row r="5" spans="1:35" ht="31.5" customHeight="1">
      <c r="A5" s="893" t="s">
        <v>2</v>
      </c>
      <c r="B5" s="894" t="s">
        <v>3</v>
      </c>
      <c r="C5" s="894"/>
      <c r="D5" s="894"/>
      <c r="E5" s="894"/>
      <c r="F5" s="894"/>
      <c r="G5" s="894"/>
      <c r="H5" s="895" t="s">
        <v>4</v>
      </c>
      <c r="I5" s="896" t="s">
        <v>5</v>
      </c>
      <c r="J5" s="896" t="s">
        <v>6</v>
      </c>
      <c r="K5" s="897" t="s">
        <v>37</v>
      </c>
      <c r="L5" s="900" t="s">
        <v>7</v>
      </c>
      <c r="M5" s="900" t="s">
        <v>8</v>
      </c>
      <c r="N5" s="898" t="s">
        <v>9</v>
      </c>
      <c r="O5" s="898"/>
      <c r="P5" s="898" t="s">
        <v>10</v>
      </c>
      <c r="Q5" s="898"/>
      <c r="R5" s="898" t="s">
        <v>11</v>
      </c>
      <c r="S5" s="898"/>
      <c r="T5" s="898" t="s">
        <v>12</v>
      </c>
      <c r="U5" s="898"/>
      <c r="V5" s="898" t="s">
        <v>13</v>
      </c>
      <c r="W5" s="898"/>
      <c r="X5" s="898" t="s">
        <v>14</v>
      </c>
      <c r="Y5" s="898"/>
      <c r="Z5" s="898" t="s">
        <v>15</v>
      </c>
      <c r="AA5" s="898"/>
      <c r="AB5" s="898" t="s">
        <v>16</v>
      </c>
      <c r="AC5" s="898"/>
      <c r="AD5" s="898" t="s">
        <v>17</v>
      </c>
      <c r="AE5" s="898"/>
      <c r="AF5" s="1042" t="s">
        <v>18</v>
      </c>
      <c r="AG5" s="1043" t="s">
        <v>19</v>
      </c>
      <c r="AH5" s="1044" t="s">
        <v>20</v>
      </c>
      <c r="AI5" s="1043" t="s">
        <v>21</v>
      </c>
    </row>
    <row r="6" spans="1:35" ht="60.75" customHeight="1">
      <c r="A6" s="893"/>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1042"/>
      <c r="AG6" s="1043"/>
      <c r="AH6" s="1044"/>
      <c r="AI6" s="1043"/>
    </row>
    <row r="7" spans="1:35" ht="71.25" customHeight="1">
      <c r="A7" s="220" t="s">
        <v>787</v>
      </c>
      <c r="B7" s="903" t="s">
        <v>788</v>
      </c>
      <c r="C7" s="903"/>
      <c r="D7" s="903"/>
      <c r="E7" s="903"/>
      <c r="F7" s="903"/>
      <c r="G7" s="903"/>
      <c r="H7" s="220" t="s">
        <v>789</v>
      </c>
      <c r="I7" s="54"/>
      <c r="J7" s="54"/>
      <c r="K7" s="55"/>
      <c r="L7" s="56"/>
      <c r="M7" s="56"/>
      <c r="N7" s="206"/>
      <c r="O7" s="206"/>
      <c r="P7" s="206"/>
      <c r="Q7" s="206"/>
      <c r="R7" s="206"/>
      <c r="S7" s="206"/>
      <c r="T7" s="206"/>
      <c r="U7" s="206"/>
      <c r="V7" s="206"/>
      <c r="W7" s="206"/>
      <c r="X7" s="206"/>
      <c r="Y7" s="206"/>
      <c r="Z7" s="206"/>
      <c r="AA7" s="206"/>
      <c r="AB7" s="206"/>
      <c r="AC7" s="206"/>
      <c r="AD7" s="206"/>
      <c r="AE7" s="206"/>
      <c r="AF7" s="58"/>
      <c r="AG7" s="58"/>
      <c r="AH7" s="59" t="s">
        <v>790</v>
      </c>
      <c r="AI7" s="59" t="s">
        <v>791</v>
      </c>
    </row>
    <row r="8" spans="1:35" ht="15">
      <c r="A8" s="1210"/>
      <c r="B8" s="1210"/>
      <c r="C8" s="1210"/>
      <c r="D8" s="1210"/>
      <c r="E8" s="1210"/>
      <c r="F8" s="1210"/>
      <c r="G8" s="1210"/>
      <c r="H8" s="1210"/>
      <c r="I8" s="1210"/>
      <c r="J8" s="1210"/>
      <c r="K8" s="1210"/>
      <c r="L8" s="1210"/>
      <c r="M8" s="1210"/>
      <c r="N8" s="1210"/>
      <c r="O8" s="1210"/>
      <c r="P8" s="1210"/>
      <c r="Q8" s="1210"/>
      <c r="R8" s="1210"/>
      <c r="S8" s="1210"/>
      <c r="T8" s="1210"/>
      <c r="U8" s="1210"/>
      <c r="V8" s="1210"/>
      <c r="W8" s="1210"/>
      <c r="X8" s="1210"/>
      <c r="Y8" s="1210"/>
      <c r="Z8" s="1210"/>
      <c r="AA8" s="1210"/>
      <c r="AB8" s="1210"/>
      <c r="AC8" s="1210"/>
      <c r="AD8" s="1210"/>
      <c r="AE8" s="1210"/>
      <c r="AF8" s="1210"/>
      <c r="AG8" s="1210"/>
      <c r="AH8" s="1210"/>
      <c r="AI8" s="1210"/>
    </row>
    <row r="9" spans="1:35" ht="33.75">
      <c r="A9" s="60" t="s">
        <v>25</v>
      </c>
      <c r="B9" s="61" t="s">
        <v>26</v>
      </c>
      <c r="C9" s="61" t="s">
        <v>27</v>
      </c>
      <c r="D9" s="61" t="s">
        <v>28</v>
      </c>
      <c r="E9" s="62" t="s">
        <v>29</v>
      </c>
      <c r="F9" s="62" t="s">
        <v>30</v>
      </c>
      <c r="G9" s="63" t="s">
        <v>31</v>
      </c>
      <c r="H9" s="61" t="s">
        <v>32</v>
      </c>
      <c r="I9" s="64"/>
      <c r="J9" s="64"/>
      <c r="K9" s="64"/>
      <c r="L9" s="64"/>
      <c r="M9" s="64"/>
      <c r="N9" s="65">
        <v>0</v>
      </c>
      <c r="O9" s="66">
        <v>0</v>
      </c>
      <c r="P9" s="65">
        <v>0</v>
      </c>
      <c r="Q9" s="66">
        <v>0</v>
      </c>
      <c r="R9" s="65"/>
      <c r="S9" s="66"/>
      <c r="T9" s="65"/>
      <c r="U9" s="66"/>
      <c r="V9" s="65"/>
      <c r="W9" s="66"/>
      <c r="X9" s="65"/>
      <c r="Y9" s="66"/>
      <c r="Z9" s="65"/>
      <c r="AA9" s="66"/>
      <c r="AB9" s="65"/>
      <c r="AC9" s="66"/>
      <c r="AD9" s="67">
        <v>0</v>
      </c>
      <c r="AE9" s="66">
        <v>0</v>
      </c>
      <c r="AF9" s="68">
        <v>0</v>
      </c>
      <c r="AG9" s="4"/>
      <c r="AH9" s="4"/>
      <c r="AI9" s="69"/>
    </row>
    <row r="10" spans="1:35" ht="64.5" customHeight="1">
      <c r="A10" s="1037" t="s">
        <v>792</v>
      </c>
      <c r="B10" s="1037">
        <v>825126055</v>
      </c>
      <c r="C10" s="436" t="s">
        <v>793</v>
      </c>
      <c r="D10" s="73" t="s">
        <v>794</v>
      </c>
      <c r="E10" s="74">
        <v>2</v>
      </c>
      <c r="F10" s="70">
        <v>1</v>
      </c>
      <c r="G10" s="1295">
        <v>0.51</v>
      </c>
      <c r="H10" s="73" t="s">
        <v>795</v>
      </c>
      <c r="I10" s="202">
        <v>1</v>
      </c>
      <c r="J10" s="202">
        <v>4</v>
      </c>
      <c r="K10" s="202">
        <v>1</v>
      </c>
      <c r="L10" s="71">
        <v>2</v>
      </c>
      <c r="M10" s="71">
        <v>1</v>
      </c>
      <c r="N10" s="97">
        <v>0</v>
      </c>
      <c r="O10" s="97">
        <v>0</v>
      </c>
      <c r="P10" s="88"/>
      <c r="Q10" s="80">
        <v>308979730</v>
      </c>
      <c r="R10" s="128"/>
      <c r="S10" s="128"/>
      <c r="T10" s="128"/>
      <c r="U10" s="128"/>
      <c r="V10" s="128"/>
      <c r="X10" s="80">
        <v>30439198</v>
      </c>
      <c r="Y10" s="128"/>
      <c r="Z10" s="128"/>
      <c r="AA10" s="128"/>
      <c r="AB10" s="80">
        <v>1432468</v>
      </c>
      <c r="AC10" s="80">
        <v>1432468</v>
      </c>
      <c r="AD10" s="88">
        <f>Q10+X10+AC10</f>
        <v>340851396</v>
      </c>
      <c r="AE10" s="1031"/>
      <c r="AF10" s="1176" t="s">
        <v>796</v>
      </c>
      <c r="AG10" s="1298" t="s">
        <v>797</v>
      </c>
      <c r="AH10" s="1298" t="s">
        <v>798</v>
      </c>
      <c r="AI10" s="1037" t="s">
        <v>799</v>
      </c>
    </row>
    <row r="11" spans="1:35" ht="90" customHeight="1">
      <c r="A11" s="1037"/>
      <c r="B11" s="1037"/>
      <c r="C11" s="436" t="s">
        <v>800</v>
      </c>
      <c r="D11" s="73" t="s">
        <v>801</v>
      </c>
      <c r="E11" s="74">
        <v>3</v>
      </c>
      <c r="F11" s="70">
        <v>14</v>
      </c>
      <c r="G11" s="1036"/>
      <c r="H11" s="73" t="s">
        <v>802</v>
      </c>
      <c r="I11" s="202">
        <v>4</v>
      </c>
      <c r="J11" s="202">
        <v>44</v>
      </c>
      <c r="K11" s="202">
        <v>11</v>
      </c>
      <c r="L11" s="71">
        <v>3</v>
      </c>
      <c r="M11" s="71">
        <v>14</v>
      </c>
      <c r="N11" s="97">
        <v>3000000</v>
      </c>
      <c r="O11" s="97">
        <v>3000000</v>
      </c>
      <c r="P11" s="88"/>
      <c r="Q11" s="80"/>
      <c r="R11" s="128"/>
      <c r="S11" s="128"/>
      <c r="T11" s="128"/>
      <c r="U11" s="128"/>
      <c r="V11" s="128"/>
      <c r="W11" s="128"/>
      <c r="X11" s="128"/>
      <c r="Y11" s="128"/>
      <c r="Z11" s="128"/>
      <c r="AA11" s="128"/>
      <c r="AB11" s="128"/>
      <c r="AC11" s="128"/>
      <c r="AD11" s="88"/>
      <c r="AE11" s="1031"/>
      <c r="AF11" s="1176"/>
      <c r="AG11" s="1298"/>
      <c r="AH11" s="1298"/>
      <c r="AI11" s="1037"/>
    </row>
    <row r="12" spans="1:35" ht="65.25" customHeight="1">
      <c r="A12" s="1037"/>
      <c r="B12" s="1037"/>
      <c r="C12" s="436" t="s">
        <v>803</v>
      </c>
      <c r="D12" s="73" t="s">
        <v>804</v>
      </c>
      <c r="E12" s="130">
        <v>3</v>
      </c>
      <c r="F12" s="70">
        <v>8</v>
      </c>
      <c r="G12" s="1036"/>
      <c r="H12" s="73" t="s">
        <v>573</v>
      </c>
      <c r="I12" s="202">
        <v>8</v>
      </c>
      <c r="J12" s="202">
        <v>44</v>
      </c>
      <c r="K12" s="202">
        <v>11</v>
      </c>
      <c r="L12" s="71">
        <v>3</v>
      </c>
      <c r="M12" s="71">
        <v>8</v>
      </c>
      <c r="N12" s="97">
        <v>3000000</v>
      </c>
      <c r="O12" s="97">
        <v>3000000</v>
      </c>
      <c r="P12" s="88"/>
      <c r="Q12" s="80"/>
      <c r="R12" s="128"/>
      <c r="S12" s="128"/>
      <c r="T12" s="128"/>
      <c r="U12" s="128"/>
      <c r="V12" s="128"/>
      <c r="W12" s="128"/>
      <c r="X12" s="128"/>
      <c r="Y12" s="128"/>
      <c r="Z12" s="128"/>
      <c r="AA12" s="128"/>
      <c r="AB12" s="128"/>
      <c r="AC12" s="128"/>
      <c r="AD12" s="88"/>
      <c r="AE12" s="1031"/>
      <c r="AF12" s="1176"/>
      <c r="AG12" s="1298"/>
      <c r="AH12" s="1298"/>
      <c r="AI12" s="1037"/>
    </row>
    <row r="13" spans="1:35" ht="93" customHeight="1">
      <c r="A13" s="1037"/>
      <c r="B13" s="1037"/>
      <c r="C13" s="437" t="s">
        <v>805</v>
      </c>
      <c r="D13" s="73" t="s">
        <v>806</v>
      </c>
      <c r="E13" s="130">
        <v>4</v>
      </c>
      <c r="F13" s="70">
        <v>6</v>
      </c>
      <c r="G13" s="1036"/>
      <c r="H13" s="73" t="s">
        <v>802</v>
      </c>
      <c r="I13" s="202">
        <v>11</v>
      </c>
      <c r="J13" s="202">
        <v>44</v>
      </c>
      <c r="K13" s="202">
        <v>12</v>
      </c>
      <c r="L13" s="71">
        <v>4</v>
      </c>
      <c r="M13" s="71">
        <v>6</v>
      </c>
      <c r="N13" s="97">
        <v>3000000</v>
      </c>
      <c r="O13" s="97">
        <v>3000000</v>
      </c>
      <c r="P13" s="88"/>
      <c r="Q13" s="80"/>
      <c r="R13" s="128"/>
      <c r="S13" s="128"/>
      <c r="T13" s="128"/>
      <c r="U13" s="128"/>
      <c r="V13" s="128"/>
      <c r="W13" s="128"/>
      <c r="X13" s="128"/>
      <c r="Y13" s="128"/>
      <c r="Z13" s="128"/>
      <c r="AA13" s="128"/>
      <c r="AB13" s="128"/>
      <c r="AC13" s="128"/>
      <c r="AD13" s="88"/>
      <c r="AE13" s="1031"/>
      <c r="AF13" s="1176"/>
      <c r="AG13" s="1298"/>
      <c r="AH13" s="1298"/>
      <c r="AI13" s="1037"/>
    </row>
    <row r="14" ht="15" customHeight="1"/>
    <row r="15" spans="1:35" ht="48.75" customHeight="1">
      <c r="A15" s="886" t="s">
        <v>36</v>
      </c>
      <c r="B15" s="886"/>
      <c r="C15" s="886"/>
      <c r="D15" s="886"/>
      <c r="E15" s="886"/>
      <c r="F15" s="886"/>
      <c r="G15" s="886"/>
      <c r="H15" s="887" t="s">
        <v>670</v>
      </c>
      <c r="I15" s="887"/>
      <c r="J15" s="887"/>
      <c r="K15" s="887"/>
      <c r="L15" s="887"/>
      <c r="M15" s="887"/>
      <c r="N15" s="887"/>
      <c r="O15" s="887"/>
      <c r="P15" s="887"/>
      <c r="Q15" s="887"/>
      <c r="R15" s="887"/>
      <c r="S15" s="887"/>
      <c r="T15" s="887" t="s">
        <v>71</v>
      </c>
      <c r="U15" s="888"/>
      <c r="V15" s="888"/>
      <c r="W15" s="888"/>
      <c r="X15" s="888"/>
      <c r="Y15" s="888"/>
      <c r="Z15" s="888"/>
      <c r="AA15" s="888"/>
      <c r="AB15" s="888"/>
      <c r="AC15" s="888"/>
      <c r="AD15" s="888"/>
      <c r="AE15" s="888"/>
      <c r="AF15" s="888"/>
      <c r="AG15" s="888"/>
      <c r="AH15" s="888"/>
      <c r="AI15" s="888"/>
    </row>
    <row r="16" spans="1:35" ht="48.75" customHeight="1">
      <c r="A16" s="1034" t="s">
        <v>785</v>
      </c>
      <c r="B16" s="1034"/>
      <c r="C16" s="1034"/>
      <c r="D16" s="1034"/>
      <c r="E16" s="890" t="s">
        <v>786</v>
      </c>
      <c r="F16" s="890"/>
      <c r="G16" s="890"/>
      <c r="H16" s="890"/>
      <c r="I16" s="890"/>
      <c r="J16" s="890"/>
      <c r="K16" s="890"/>
      <c r="L16" s="890"/>
      <c r="M16" s="890"/>
      <c r="N16" s="891" t="s">
        <v>0</v>
      </c>
      <c r="O16" s="891"/>
      <c r="P16" s="891"/>
      <c r="Q16" s="891"/>
      <c r="R16" s="891"/>
      <c r="S16" s="891"/>
      <c r="T16" s="891"/>
      <c r="U16" s="891"/>
      <c r="V16" s="891"/>
      <c r="W16" s="891"/>
      <c r="X16" s="891"/>
      <c r="Y16" s="891"/>
      <c r="Z16" s="891"/>
      <c r="AA16" s="891"/>
      <c r="AB16" s="891"/>
      <c r="AC16" s="891"/>
      <c r="AD16" s="891"/>
      <c r="AE16" s="891"/>
      <c r="AF16" s="892" t="s">
        <v>136</v>
      </c>
      <c r="AG16" s="892"/>
      <c r="AH16" s="892"/>
      <c r="AI16" s="892"/>
    </row>
    <row r="17" spans="1:35" ht="48.75" customHeight="1">
      <c r="A17" s="893" t="s">
        <v>2</v>
      </c>
      <c r="B17" s="894" t="s">
        <v>3</v>
      </c>
      <c r="C17" s="894"/>
      <c r="D17" s="894"/>
      <c r="E17" s="894"/>
      <c r="F17" s="894"/>
      <c r="G17" s="894"/>
      <c r="H17" s="895" t="s">
        <v>4</v>
      </c>
      <c r="I17" s="896" t="s">
        <v>5</v>
      </c>
      <c r="J17" s="896" t="s">
        <v>6</v>
      </c>
      <c r="K17" s="897" t="s">
        <v>37</v>
      </c>
      <c r="L17" s="900" t="s">
        <v>7</v>
      </c>
      <c r="M17" s="900" t="s">
        <v>8</v>
      </c>
      <c r="N17" s="898" t="s">
        <v>9</v>
      </c>
      <c r="O17" s="898"/>
      <c r="P17" s="898" t="s">
        <v>10</v>
      </c>
      <c r="Q17" s="898"/>
      <c r="R17" s="898" t="s">
        <v>11</v>
      </c>
      <c r="S17" s="898"/>
      <c r="T17" s="898" t="s">
        <v>12</v>
      </c>
      <c r="U17" s="898"/>
      <c r="V17" s="898" t="s">
        <v>13</v>
      </c>
      <c r="W17" s="898"/>
      <c r="X17" s="898" t="s">
        <v>14</v>
      </c>
      <c r="Y17" s="898"/>
      <c r="Z17" s="898" t="s">
        <v>15</v>
      </c>
      <c r="AA17" s="898"/>
      <c r="AB17" s="898" t="s">
        <v>16</v>
      </c>
      <c r="AC17" s="898"/>
      <c r="AD17" s="898" t="s">
        <v>17</v>
      </c>
      <c r="AE17" s="898"/>
      <c r="AF17" s="899" t="s">
        <v>18</v>
      </c>
      <c r="AG17" s="901" t="s">
        <v>19</v>
      </c>
      <c r="AH17" s="902" t="s">
        <v>20</v>
      </c>
      <c r="AI17" s="901" t="s">
        <v>21</v>
      </c>
    </row>
    <row r="18" spans="1:35" ht="48.75" customHeight="1">
      <c r="A18" s="893"/>
      <c r="B18" s="894"/>
      <c r="C18" s="894"/>
      <c r="D18" s="894"/>
      <c r="E18" s="894"/>
      <c r="F18" s="894"/>
      <c r="G18" s="894"/>
      <c r="H18" s="895"/>
      <c r="I18" s="896" t="s">
        <v>5</v>
      </c>
      <c r="J18" s="896"/>
      <c r="K18" s="897"/>
      <c r="L18" s="900"/>
      <c r="M18" s="900"/>
      <c r="N18" s="2" t="s">
        <v>22</v>
      </c>
      <c r="O18" s="3" t="s">
        <v>23</v>
      </c>
      <c r="P18" s="2" t="s">
        <v>22</v>
      </c>
      <c r="Q18" s="3" t="s">
        <v>23</v>
      </c>
      <c r="R18" s="2" t="s">
        <v>22</v>
      </c>
      <c r="S18" s="3" t="s">
        <v>23</v>
      </c>
      <c r="T18" s="2" t="s">
        <v>22</v>
      </c>
      <c r="U18" s="3" t="s">
        <v>23</v>
      </c>
      <c r="V18" s="2" t="s">
        <v>22</v>
      </c>
      <c r="W18" s="3" t="s">
        <v>23</v>
      </c>
      <c r="X18" s="2" t="s">
        <v>22</v>
      </c>
      <c r="Y18" s="3" t="s">
        <v>23</v>
      </c>
      <c r="Z18" s="2" t="s">
        <v>22</v>
      </c>
      <c r="AA18" s="3" t="s">
        <v>24</v>
      </c>
      <c r="AB18" s="2" t="s">
        <v>22</v>
      </c>
      <c r="AC18" s="3" t="s">
        <v>24</v>
      </c>
      <c r="AD18" s="2" t="s">
        <v>22</v>
      </c>
      <c r="AE18" s="3" t="s">
        <v>24</v>
      </c>
      <c r="AF18" s="899"/>
      <c r="AG18" s="901"/>
      <c r="AH18" s="902"/>
      <c r="AI18" s="901"/>
    </row>
    <row r="19" spans="1:35" ht="48.75" customHeight="1">
      <c r="A19" s="220" t="s">
        <v>787</v>
      </c>
      <c r="B19" s="903" t="s">
        <v>807</v>
      </c>
      <c r="C19" s="903"/>
      <c r="D19" s="903"/>
      <c r="E19" s="903"/>
      <c r="F19" s="903"/>
      <c r="G19" s="903"/>
      <c r="H19" s="438" t="s">
        <v>808</v>
      </c>
      <c r="I19" s="54"/>
      <c r="J19" s="54"/>
      <c r="K19" s="55"/>
      <c r="L19" s="56"/>
      <c r="M19" s="56"/>
      <c r="N19" s="206"/>
      <c r="O19" s="206"/>
      <c r="P19" s="206"/>
      <c r="Q19" s="206"/>
      <c r="R19" s="206"/>
      <c r="S19" s="206"/>
      <c r="T19" s="206"/>
      <c r="U19" s="206"/>
      <c r="V19" s="206"/>
      <c r="W19" s="206"/>
      <c r="X19" s="206"/>
      <c r="Y19" s="206"/>
      <c r="Z19" s="206"/>
      <c r="AA19" s="206"/>
      <c r="AB19" s="206"/>
      <c r="AC19" s="206"/>
      <c r="AD19" s="206"/>
      <c r="AE19" s="206"/>
      <c r="AF19" s="58"/>
      <c r="AG19" s="58"/>
      <c r="AH19" s="58"/>
      <c r="AI19" s="59"/>
    </row>
    <row r="20" spans="1:35" ht="48.75" customHeight="1">
      <c r="A20" s="60" t="s">
        <v>25</v>
      </c>
      <c r="B20" s="61" t="s">
        <v>26</v>
      </c>
      <c r="C20" s="61" t="s">
        <v>27</v>
      </c>
      <c r="D20" s="61" t="s">
        <v>28</v>
      </c>
      <c r="E20" s="62" t="s">
        <v>29</v>
      </c>
      <c r="F20" s="62" t="s">
        <v>30</v>
      </c>
      <c r="G20" s="63" t="s">
        <v>31</v>
      </c>
      <c r="H20" s="61" t="s">
        <v>32</v>
      </c>
      <c r="I20" s="64"/>
      <c r="J20" s="64"/>
      <c r="K20" s="64"/>
      <c r="L20" s="64"/>
      <c r="M20" s="64"/>
      <c r="N20" s="65">
        <v>0</v>
      </c>
      <c r="O20" s="66">
        <v>0</v>
      </c>
      <c r="P20" s="65">
        <v>0</v>
      </c>
      <c r="Q20" s="66">
        <v>0</v>
      </c>
      <c r="R20" s="65"/>
      <c r="S20" s="66"/>
      <c r="T20" s="65"/>
      <c r="U20" s="66"/>
      <c r="V20" s="65"/>
      <c r="W20" s="66"/>
      <c r="X20" s="65"/>
      <c r="Y20" s="66"/>
      <c r="Z20" s="65"/>
      <c r="AA20" s="66"/>
      <c r="AB20" s="65"/>
      <c r="AC20" s="66"/>
      <c r="AD20" s="67">
        <v>0</v>
      </c>
      <c r="AE20" s="66">
        <v>0</v>
      </c>
      <c r="AF20" s="68">
        <v>0</v>
      </c>
      <c r="AG20" s="4"/>
      <c r="AH20" s="4"/>
      <c r="AI20" s="69"/>
    </row>
    <row r="21" spans="1:35" ht="80.25" customHeight="1">
      <c r="A21" s="1037" t="s">
        <v>809</v>
      </c>
      <c r="B21" s="1037">
        <v>825126055</v>
      </c>
      <c r="C21" s="73" t="s">
        <v>810</v>
      </c>
      <c r="D21" s="73" t="s">
        <v>811</v>
      </c>
      <c r="E21" s="74">
        <v>16</v>
      </c>
      <c r="F21" s="70">
        <v>22</v>
      </c>
      <c r="G21" s="1295">
        <v>0.51</v>
      </c>
      <c r="H21" s="1297" t="s">
        <v>812</v>
      </c>
      <c r="I21" s="202">
        <v>0</v>
      </c>
      <c r="J21" s="202">
        <v>132</v>
      </c>
      <c r="K21" s="202">
        <v>33</v>
      </c>
      <c r="L21" s="71">
        <v>16</v>
      </c>
      <c r="M21" s="71">
        <v>22</v>
      </c>
      <c r="N21" s="97">
        <v>2250000</v>
      </c>
      <c r="O21" s="97">
        <v>2250000</v>
      </c>
      <c r="P21" s="88"/>
      <c r="Q21" s="128"/>
      <c r="R21" s="128"/>
      <c r="S21" s="128"/>
      <c r="T21" s="128"/>
      <c r="U21" s="128"/>
      <c r="V21" s="128"/>
      <c r="W21" s="128"/>
      <c r="X21" s="128"/>
      <c r="Y21" s="128"/>
      <c r="Z21" s="128"/>
      <c r="AA21" s="128"/>
      <c r="AB21" s="128"/>
      <c r="AC21" s="128"/>
      <c r="AD21" s="1031"/>
      <c r="AE21" s="1031"/>
      <c r="AF21" s="1203" t="s">
        <v>813</v>
      </c>
      <c r="AG21" s="918" t="s">
        <v>814</v>
      </c>
      <c r="AH21" s="918" t="s">
        <v>798</v>
      </c>
      <c r="AI21" s="1038" t="s">
        <v>799</v>
      </c>
    </row>
    <row r="22" spans="1:35" ht="69.75" customHeight="1">
      <c r="A22" s="1037"/>
      <c r="B22" s="1037"/>
      <c r="C22" s="73" t="s">
        <v>815</v>
      </c>
      <c r="D22" s="73" t="s">
        <v>811</v>
      </c>
      <c r="E22" s="74">
        <v>14</v>
      </c>
      <c r="F22" s="70">
        <v>4</v>
      </c>
      <c r="G22" s="1036"/>
      <c r="H22" s="1297"/>
      <c r="I22" s="202">
        <v>10</v>
      </c>
      <c r="J22" s="202">
        <v>132</v>
      </c>
      <c r="K22" s="202">
        <v>12</v>
      </c>
      <c r="L22" s="71">
        <v>14</v>
      </c>
      <c r="M22" s="71">
        <v>4</v>
      </c>
      <c r="N22" s="97">
        <v>2250000</v>
      </c>
      <c r="O22" s="97">
        <v>2250000</v>
      </c>
      <c r="P22" s="88"/>
      <c r="Q22" s="128"/>
      <c r="R22" s="128"/>
      <c r="S22" s="128"/>
      <c r="T22" s="128"/>
      <c r="U22" s="128"/>
      <c r="V22" s="128"/>
      <c r="W22" s="128"/>
      <c r="X22" s="128"/>
      <c r="Y22" s="128"/>
      <c r="Z22" s="128"/>
      <c r="AA22" s="128"/>
      <c r="AB22" s="128"/>
      <c r="AC22" s="128"/>
      <c r="AD22" s="1031"/>
      <c r="AE22" s="1031"/>
      <c r="AF22" s="1203"/>
      <c r="AG22" s="918"/>
      <c r="AH22" s="918"/>
      <c r="AI22" s="1038"/>
    </row>
    <row r="23" spans="1:35" ht="81.75" customHeight="1">
      <c r="A23" s="1037"/>
      <c r="B23" s="1037"/>
      <c r="C23" s="73" t="s">
        <v>816</v>
      </c>
      <c r="D23" s="73" t="s">
        <v>811</v>
      </c>
      <c r="E23" s="130">
        <v>15</v>
      </c>
      <c r="F23" s="70">
        <v>19</v>
      </c>
      <c r="G23" s="1036"/>
      <c r="H23" s="1297"/>
      <c r="I23" s="202">
        <v>14</v>
      </c>
      <c r="J23" s="202">
        <v>132</v>
      </c>
      <c r="K23" s="202">
        <v>33</v>
      </c>
      <c r="L23" s="71">
        <v>15</v>
      </c>
      <c r="M23" s="71">
        <v>19</v>
      </c>
      <c r="N23" s="97">
        <v>2250000</v>
      </c>
      <c r="O23" s="97">
        <v>2250000</v>
      </c>
      <c r="P23" s="88"/>
      <c r="Q23" s="128"/>
      <c r="R23" s="128"/>
      <c r="S23" s="128"/>
      <c r="T23" s="128"/>
      <c r="U23" s="128"/>
      <c r="V23" s="128"/>
      <c r="W23" s="128"/>
      <c r="X23" s="128"/>
      <c r="Y23" s="128"/>
      <c r="Z23" s="128"/>
      <c r="AA23" s="128"/>
      <c r="AB23" s="128"/>
      <c r="AC23" s="128"/>
      <c r="AD23" s="1031"/>
      <c r="AE23" s="1031"/>
      <c r="AF23" s="1203"/>
      <c r="AG23" s="918"/>
      <c r="AH23" s="918"/>
      <c r="AI23" s="1038"/>
    </row>
    <row r="24" spans="1:35" ht="77.25" customHeight="1">
      <c r="A24" s="1037"/>
      <c r="B24" s="1037"/>
      <c r="C24" s="73" t="s">
        <v>817</v>
      </c>
      <c r="D24" s="73" t="s">
        <v>811</v>
      </c>
      <c r="E24" s="130">
        <v>3</v>
      </c>
      <c r="F24" s="70">
        <v>2</v>
      </c>
      <c r="G24" s="1036"/>
      <c r="H24" s="1297"/>
      <c r="I24" s="202">
        <v>0</v>
      </c>
      <c r="J24" s="439">
        <v>5</v>
      </c>
      <c r="K24" s="202">
        <v>5</v>
      </c>
      <c r="L24" s="71">
        <v>3</v>
      </c>
      <c r="M24" s="71">
        <v>2</v>
      </c>
      <c r="N24" s="97">
        <v>2250000</v>
      </c>
      <c r="O24" s="97">
        <v>2250000</v>
      </c>
      <c r="P24" s="88"/>
      <c r="Q24" s="128"/>
      <c r="R24" s="128"/>
      <c r="S24" s="128"/>
      <c r="T24" s="128"/>
      <c r="U24" s="128"/>
      <c r="V24" s="128"/>
      <c r="W24" s="128"/>
      <c r="X24" s="128"/>
      <c r="Y24" s="128"/>
      <c r="Z24" s="128"/>
      <c r="AA24" s="128"/>
      <c r="AB24" s="128"/>
      <c r="AC24" s="128"/>
      <c r="AD24" s="1031"/>
      <c r="AE24" s="1031"/>
      <c r="AF24" s="1203"/>
      <c r="AG24" s="918"/>
      <c r="AH24" s="918"/>
      <c r="AI24" s="1038"/>
    </row>
    <row r="25" spans="1:35" ht="80.25" customHeight="1">
      <c r="A25" s="1037" t="s">
        <v>818</v>
      </c>
      <c r="B25" s="912"/>
      <c r="C25" s="440" t="s">
        <v>819</v>
      </c>
      <c r="D25" s="73" t="s">
        <v>820</v>
      </c>
      <c r="E25" s="74">
        <v>11</v>
      </c>
      <c r="F25" s="70">
        <v>11</v>
      </c>
      <c r="G25" s="1295">
        <v>0.51</v>
      </c>
      <c r="H25" s="1296" t="s">
        <v>821</v>
      </c>
      <c r="I25" s="202">
        <v>5</v>
      </c>
      <c r="J25" s="202">
        <v>44</v>
      </c>
      <c r="K25" s="202">
        <v>22</v>
      </c>
      <c r="L25" s="71">
        <v>11</v>
      </c>
      <c r="M25" s="71">
        <v>11</v>
      </c>
      <c r="N25" s="97">
        <v>1916666</v>
      </c>
      <c r="O25" s="97">
        <v>1916666</v>
      </c>
      <c r="P25" s="88"/>
      <c r="Q25" s="128"/>
      <c r="R25" s="128"/>
      <c r="S25" s="128"/>
      <c r="T25" s="128"/>
      <c r="U25" s="128"/>
      <c r="V25" s="128"/>
      <c r="W25" s="128"/>
      <c r="X25" s="128"/>
      <c r="Y25" s="128"/>
      <c r="Z25" s="128"/>
      <c r="AA25" s="128"/>
      <c r="AB25" s="128"/>
      <c r="AC25" s="128"/>
      <c r="AD25" s="1031"/>
      <c r="AE25" s="1031"/>
      <c r="AF25" s="1203" t="s">
        <v>822</v>
      </c>
      <c r="AG25" s="918" t="s">
        <v>814</v>
      </c>
      <c r="AH25" s="918" t="s">
        <v>798</v>
      </c>
      <c r="AI25" s="1038" t="s">
        <v>799</v>
      </c>
    </row>
    <row r="26" spans="1:35" ht="67.5" customHeight="1">
      <c r="A26" s="1037"/>
      <c r="B26" s="913"/>
      <c r="C26" s="73" t="s">
        <v>823</v>
      </c>
      <c r="D26" s="73" t="s">
        <v>824</v>
      </c>
      <c r="E26" s="74">
        <v>15</v>
      </c>
      <c r="F26" s="70">
        <v>16</v>
      </c>
      <c r="G26" s="1036"/>
      <c r="H26" s="1191"/>
      <c r="I26" s="202">
        <v>17</v>
      </c>
      <c r="J26" s="202">
        <v>88</v>
      </c>
      <c r="K26" s="202">
        <v>22</v>
      </c>
      <c r="L26" s="71">
        <v>15</v>
      </c>
      <c r="M26" s="71">
        <v>16</v>
      </c>
      <c r="N26" s="97">
        <v>1916666</v>
      </c>
      <c r="O26" s="97">
        <v>1916666</v>
      </c>
      <c r="P26" s="88"/>
      <c r="Q26" s="128"/>
      <c r="R26" s="128"/>
      <c r="S26" s="128"/>
      <c r="T26" s="128"/>
      <c r="U26" s="128"/>
      <c r="V26" s="128"/>
      <c r="W26" s="128"/>
      <c r="X26" s="128"/>
      <c r="Y26" s="128"/>
      <c r="Z26" s="128"/>
      <c r="AA26" s="128"/>
      <c r="AB26" s="128"/>
      <c r="AC26" s="128"/>
      <c r="AD26" s="1031"/>
      <c r="AE26" s="1031"/>
      <c r="AF26" s="1203"/>
      <c r="AG26" s="918"/>
      <c r="AH26" s="918"/>
      <c r="AI26" s="1038"/>
    </row>
    <row r="27" spans="1:35" ht="48.75" customHeight="1">
      <c r="A27" s="1037"/>
      <c r="B27" s="913"/>
      <c r="C27" s="73" t="s">
        <v>825</v>
      </c>
      <c r="D27" s="73" t="s">
        <v>824</v>
      </c>
      <c r="E27" s="130">
        <v>2</v>
      </c>
      <c r="F27" s="70">
        <v>2</v>
      </c>
      <c r="G27" s="1036"/>
      <c r="H27" s="1191"/>
      <c r="I27" s="202">
        <v>0</v>
      </c>
      <c r="J27" s="202">
        <v>4</v>
      </c>
      <c r="K27" s="202">
        <v>4</v>
      </c>
      <c r="L27" s="71">
        <v>2</v>
      </c>
      <c r="M27" s="71">
        <v>2</v>
      </c>
      <c r="N27" s="97">
        <v>1916666</v>
      </c>
      <c r="O27" s="97">
        <v>1916666</v>
      </c>
      <c r="P27" s="88"/>
      <c r="Q27" s="128"/>
      <c r="R27" s="128"/>
      <c r="S27" s="128"/>
      <c r="T27" s="128"/>
      <c r="U27" s="128"/>
      <c r="V27" s="128"/>
      <c r="W27" s="128"/>
      <c r="X27" s="128"/>
      <c r="Y27" s="128"/>
      <c r="Z27" s="128"/>
      <c r="AA27" s="128"/>
      <c r="AB27" s="128"/>
      <c r="AC27" s="128"/>
      <c r="AD27" s="1031"/>
      <c r="AE27" s="1031"/>
      <c r="AF27" s="1203"/>
      <c r="AG27" s="918"/>
      <c r="AH27" s="918"/>
      <c r="AI27" s="1038"/>
    </row>
    <row r="28" spans="1:35" ht="85.5" customHeight="1">
      <c r="A28" s="1037"/>
      <c r="B28" s="914"/>
      <c r="C28" s="73" t="s">
        <v>826</v>
      </c>
      <c r="D28" s="73" t="s">
        <v>827</v>
      </c>
      <c r="E28" s="130">
        <v>20</v>
      </c>
      <c r="F28" s="70">
        <v>30</v>
      </c>
      <c r="G28" s="1036"/>
      <c r="H28" s="1192"/>
      <c r="I28" s="202">
        <v>40</v>
      </c>
      <c r="J28" s="202">
        <v>45</v>
      </c>
      <c r="K28" s="202">
        <v>50</v>
      </c>
      <c r="L28" s="71">
        <v>0</v>
      </c>
      <c r="M28" s="71">
        <v>50</v>
      </c>
      <c r="N28" s="97">
        <v>1916669</v>
      </c>
      <c r="O28" s="97">
        <v>1916669</v>
      </c>
      <c r="P28" s="88"/>
      <c r="Q28" s="128"/>
      <c r="R28" s="128"/>
      <c r="S28" s="128"/>
      <c r="T28" s="128"/>
      <c r="U28" s="128"/>
      <c r="V28" s="128"/>
      <c r="W28" s="128"/>
      <c r="X28" s="128"/>
      <c r="Y28" s="128"/>
      <c r="Z28" s="128"/>
      <c r="AA28" s="128"/>
      <c r="AB28" s="128"/>
      <c r="AC28" s="128"/>
      <c r="AD28" s="1031"/>
      <c r="AE28" s="1031"/>
      <c r="AF28" s="1203"/>
      <c r="AG28" s="918"/>
      <c r="AH28" s="918"/>
      <c r="AI28" s="1038"/>
    </row>
  </sheetData>
  <sheetProtection/>
  <mergeCells count="89">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L5:L6"/>
    <mergeCell ref="M5:M6"/>
    <mergeCell ref="N5:O5"/>
    <mergeCell ref="P5:Q5"/>
    <mergeCell ref="R5:S5"/>
    <mergeCell ref="T5:U5"/>
    <mergeCell ref="V5:W5"/>
    <mergeCell ref="X5:Y5"/>
    <mergeCell ref="Z5:AA5"/>
    <mergeCell ref="AB5:AC5"/>
    <mergeCell ref="AD5:AE5"/>
    <mergeCell ref="AF5:AF6"/>
    <mergeCell ref="AG5:AG6"/>
    <mergeCell ref="AH5:AH6"/>
    <mergeCell ref="AI5:AI6"/>
    <mergeCell ref="B7:G7"/>
    <mergeCell ref="A8:AI8"/>
    <mergeCell ref="A10:A13"/>
    <mergeCell ref="B10:B13"/>
    <mergeCell ref="G10:G13"/>
    <mergeCell ref="AE10:AE13"/>
    <mergeCell ref="AF10:AF13"/>
    <mergeCell ref="AG10:AG13"/>
    <mergeCell ref="AH10:AH13"/>
    <mergeCell ref="AI10:AI13"/>
    <mergeCell ref="A15:G15"/>
    <mergeCell ref="H15:S15"/>
    <mergeCell ref="T15:AI15"/>
    <mergeCell ref="A16:D16"/>
    <mergeCell ref="E16:M16"/>
    <mergeCell ref="N16:AE16"/>
    <mergeCell ref="AF16:AI16"/>
    <mergeCell ref="A17:A18"/>
    <mergeCell ref="B17:G18"/>
    <mergeCell ref="H17:H18"/>
    <mergeCell ref="I17:I18"/>
    <mergeCell ref="J17:J18"/>
    <mergeCell ref="K17:K18"/>
    <mergeCell ref="L17:L18"/>
    <mergeCell ref="M17:M18"/>
    <mergeCell ref="N17:O17"/>
    <mergeCell ref="P17:Q17"/>
    <mergeCell ref="R17:S17"/>
    <mergeCell ref="T17:U17"/>
    <mergeCell ref="V17:W17"/>
    <mergeCell ref="X17:Y17"/>
    <mergeCell ref="Z17:AA17"/>
    <mergeCell ref="AB17:AC17"/>
    <mergeCell ref="AD17:AE17"/>
    <mergeCell ref="AF17:AF18"/>
    <mergeCell ref="AG17:AG18"/>
    <mergeCell ref="AH17:AH18"/>
    <mergeCell ref="AI17:AI18"/>
    <mergeCell ref="B19:G19"/>
    <mergeCell ref="A21:A24"/>
    <mergeCell ref="B21:B24"/>
    <mergeCell ref="G21:G24"/>
    <mergeCell ref="H21:H24"/>
    <mergeCell ref="AD21:AD24"/>
    <mergeCell ref="AE21:AE24"/>
    <mergeCell ref="A25:A28"/>
    <mergeCell ref="B25:B28"/>
    <mergeCell ref="G25:G28"/>
    <mergeCell ref="H25:H28"/>
    <mergeCell ref="AD25:AD28"/>
    <mergeCell ref="AE25:AE28"/>
    <mergeCell ref="AF25:AF28"/>
    <mergeCell ref="AG25:AG28"/>
    <mergeCell ref="AH25:AH28"/>
    <mergeCell ref="AI25:AI28"/>
    <mergeCell ref="AF21:AF24"/>
    <mergeCell ref="AG21:AG24"/>
    <mergeCell ref="AH21:AH24"/>
    <mergeCell ref="AI21:AI24"/>
  </mergeCell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AX348"/>
  <sheetViews>
    <sheetView zoomScalePageLayoutView="0" workbookViewId="0" topLeftCell="A192">
      <selection activeCell="B5" sqref="B5:E5"/>
    </sheetView>
  </sheetViews>
  <sheetFormatPr defaultColWidth="11.421875" defaultRowHeight="15"/>
  <cols>
    <col min="1" max="1" width="4.7109375" style="0" customWidth="1"/>
    <col min="2" max="2" width="19.57421875" style="0" customWidth="1"/>
    <col min="3" max="3" width="13.421875" style="0" customWidth="1"/>
    <col min="4" max="4" width="15.28125" style="0" customWidth="1"/>
    <col min="5" max="5" width="12.140625" style="0" customWidth="1"/>
    <col min="8" max="8" width="12.57421875" style="0" customWidth="1"/>
    <col min="9" max="9" width="14.140625" style="0" customWidth="1"/>
    <col min="10" max="10" width="9.140625" style="0" customWidth="1"/>
    <col min="11" max="11" width="9.00390625" style="0" customWidth="1"/>
    <col min="12" max="12" width="9.140625" style="0" customWidth="1"/>
    <col min="13" max="14" width="9.00390625" style="0" customWidth="1"/>
    <col min="15" max="28" width="3.00390625" style="0" customWidth="1"/>
    <col min="29" max="29" width="3.8515625" style="0" customWidth="1"/>
    <col min="30" max="31" width="3.00390625" style="0" customWidth="1"/>
    <col min="32" max="32" width="3.421875" style="0" customWidth="1"/>
    <col min="33" max="34" width="11.421875" style="0" customWidth="1"/>
  </cols>
  <sheetData>
    <row r="1" spans="2:36" ht="15.75" thickBot="1">
      <c r="B1" s="259"/>
      <c r="C1" s="259"/>
      <c r="D1" s="260"/>
      <c r="E1" s="260"/>
      <c r="F1" s="260"/>
      <c r="G1" s="260"/>
      <c r="H1" s="261"/>
      <c r="I1" s="261"/>
      <c r="J1" s="261"/>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row>
    <row r="2" spans="2:36" ht="15">
      <c r="B2" s="880" t="s">
        <v>35</v>
      </c>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2"/>
    </row>
    <row r="3" spans="2:36" ht="15.75" thickBot="1">
      <c r="B3" s="920" t="s">
        <v>108</v>
      </c>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921"/>
      <c r="AJ3" s="922"/>
    </row>
    <row r="4" spans="2:36" ht="30.75" customHeight="1">
      <c r="B4" s="923" t="s">
        <v>36</v>
      </c>
      <c r="C4" s="924"/>
      <c r="D4" s="924"/>
      <c r="E4" s="924"/>
      <c r="F4" s="924"/>
      <c r="G4" s="924"/>
      <c r="H4" s="925"/>
      <c r="I4" s="926" t="s">
        <v>670</v>
      </c>
      <c r="J4" s="927"/>
      <c r="K4" s="927"/>
      <c r="L4" s="927"/>
      <c r="M4" s="927"/>
      <c r="N4" s="927"/>
      <c r="O4" s="927"/>
      <c r="P4" s="927"/>
      <c r="Q4" s="927"/>
      <c r="R4" s="927"/>
      <c r="S4" s="927"/>
      <c r="T4" s="928"/>
      <c r="U4" s="926" t="s">
        <v>71</v>
      </c>
      <c r="V4" s="929"/>
      <c r="W4" s="929"/>
      <c r="X4" s="929"/>
      <c r="Y4" s="929"/>
      <c r="Z4" s="929"/>
      <c r="AA4" s="929"/>
      <c r="AB4" s="929"/>
      <c r="AC4" s="929"/>
      <c r="AD4" s="929"/>
      <c r="AE4" s="929"/>
      <c r="AF4" s="929"/>
      <c r="AG4" s="929"/>
      <c r="AH4" s="929"/>
      <c r="AI4" s="929"/>
      <c r="AJ4" s="930"/>
    </row>
    <row r="5" spans="2:36" ht="65.25" customHeight="1" thickBot="1">
      <c r="B5" s="931" t="s">
        <v>828</v>
      </c>
      <c r="C5" s="932"/>
      <c r="D5" s="932"/>
      <c r="E5" s="932"/>
      <c r="F5" s="933" t="s">
        <v>829</v>
      </c>
      <c r="G5" s="934"/>
      <c r="H5" s="934"/>
      <c r="I5" s="934"/>
      <c r="J5" s="934"/>
      <c r="K5" s="934"/>
      <c r="L5" s="934"/>
      <c r="M5" s="934"/>
      <c r="N5" s="935"/>
      <c r="O5" s="936" t="s">
        <v>0</v>
      </c>
      <c r="P5" s="937"/>
      <c r="Q5" s="937"/>
      <c r="R5" s="937"/>
      <c r="S5" s="937"/>
      <c r="T5" s="937"/>
      <c r="U5" s="937"/>
      <c r="V5" s="937"/>
      <c r="W5" s="937"/>
      <c r="X5" s="937"/>
      <c r="Y5" s="937"/>
      <c r="Z5" s="937"/>
      <c r="AA5" s="937"/>
      <c r="AB5" s="937"/>
      <c r="AC5" s="937"/>
      <c r="AD5" s="937"/>
      <c r="AE5" s="937"/>
      <c r="AF5" s="938"/>
      <c r="AG5" s="939" t="s">
        <v>750</v>
      </c>
      <c r="AH5" s="940"/>
      <c r="AI5" s="940"/>
      <c r="AJ5" s="941"/>
    </row>
    <row r="6" spans="2:36" ht="31.5" customHeight="1">
      <c r="B6" s="942" t="s">
        <v>2</v>
      </c>
      <c r="C6" s="944" t="s">
        <v>3</v>
      </c>
      <c r="D6" s="945"/>
      <c r="E6" s="945"/>
      <c r="F6" s="945"/>
      <c r="G6" s="945"/>
      <c r="H6" s="945"/>
      <c r="I6" s="948" t="s">
        <v>4</v>
      </c>
      <c r="J6" s="950" t="s">
        <v>5</v>
      </c>
      <c r="K6" s="950" t="s">
        <v>6</v>
      </c>
      <c r="L6" s="952" t="s">
        <v>37</v>
      </c>
      <c r="M6" s="954" t="s">
        <v>7</v>
      </c>
      <c r="N6" s="956" t="s">
        <v>8</v>
      </c>
      <c r="O6" s="958" t="s">
        <v>9</v>
      </c>
      <c r="P6" s="959"/>
      <c r="Q6" s="960" t="s">
        <v>10</v>
      </c>
      <c r="R6" s="959"/>
      <c r="S6" s="960" t="s">
        <v>11</v>
      </c>
      <c r="T6" s="959"/>
      <c r="U6" s="960" t="s">
        <v>12</v>
      </c>
      <c r="V6" s="959"/>
      <c r="W6" s="960" t="s">
        <v>13</v>
      </c>
      <c r="X6" s="959"/>
      <c r="Y6" s="960" t="s">
        <v>14</v>
      </c>
      <c r="Z6" s="959"/>
      <c r="AA6" s="960" t="s">
        <v>15</v>
      </c>
      <c r="AB6" s="959"/>
      <c r="AC6" s="960" t="s">
        <v>16</v>
      </c>
      <c r="AD6" s="959"/>
      <c r="AE6" s="960" t="s">
        <v>17</v>
      </c>
      <c r="AF6" s="961"/>
      <c r="AG6" s="962" t="s">
        <v>18</v>
      </c>
      <c r="AH6" s="978" t="s">
        <v>19</v>
      </c>
      <c r="AI6" s="980" t="s">
        <v>20</v>
      </c>
      <c r="AJ6" s="982" t="s">
        <v>21</v>
      </c>
    </row>
    <row r="7" spans="2:36" ht="60.75" customHeight="1" thickBot="1">
      <c r="B7" s="943"/>
      <c r="C7" s="946"/>
      <c r="D7" s="947"/>
      <c r="E7" s="947"/>
      <c r="F7" s="947"/>
      <c r="G7" s="947"/>
      <c r="H7" s="947"/>
      <c r="I7" s="949"/>
      <c r="J7" s="951" t="s">
        <v>5</v>
      </c>
      <c r="K7" s="951"/>
      <c r="L7" s="953"/>
      <c r="M7" s="955"/>
      <c r="N7" s="957"/>
      <c r="O7" s="100" t="s">
        <v>22</v>
      </c>
      <c r="P7" s="101" t="s">
        <v>23</v>
      </c>
      <c r="Q7" s="102" t="s">
        <v>22</v>
      </c>
      <c r="R7" s="101" t="s">
        <v>23</v>
      </c>
      <c r="S7" s="102" t="s">
        <v>22</v>
      </c>
      <c r="T7" s="101" t="s">
        <v>23</v>
      </c>
      <c r="U7" s="102" t="s">
        <v>22</v>
      </c>
      <c r="V7" s="101" t="s">
        <v>23</v>
      </c>
      <c r="W7" s="102" t="s">
        <v>22</v>
      </c>
      <c r="X7" s="101" t="s">
        <v>23</v>
      </c>
      <c r="Y7" s="102" t="s">
        <v>22</v>
      </c>
      <c r="Z7" s="101" t="s">
        <v>23</v>
      </c>
      <c r="AA7" s="102" t="s">
        <v>22</v>
      </c>
      <c r="AB7" s="101" t="s">
        <v>24</v>
      </c>
      <c r="AC7" s="102" t="s">
        <v>22</v>
      </c>
      <c r="AD7" s="101" t="s">
        <v>24</v>
      </c>
      <c r="AE7" s="102" t="s">
        <v>22</v>
      </c>
      <c r="AF7" s="103" t="s">
        <v>24</v>
      </c>
      <c r="AG7" s="963"/>
      <c r="AH7" s="979"/>
      <c r="AI7" s="981"/>
      <c r="AJ7" s="983"/>
    </row>
    <row r="8" spans="2:36" ht="71.25" customHeight="1" thickBot="1">
      <c r="B8" s="104" t="s">
        <v>830</v>
      </c>
      <c r="C8" s="964" t="s">
        <v>1257</v>
      </c>
      <c r="D8" s="965"/>
      <c r="E8" s="965"/>
      <c r="F8" s="965"/>
      <c r="G8" s="965"/>
      <c r="H8" s="966"/>
      <c r="I8" s="105" t="s">
        <v>1258</v>
      </c>
      <c r="J8" s="105">
        <v>2</v>
      </c>
      <c r="K8" s="105">
        <v>2</v>
      </c>
      <c r="L8" s="106">
        <v>2</v>
      </c>
      <c r="M8" s="107">
        <v>2</v>
      </c>
      <c r="N8" s="108">
        <v>2</v>
      </c>
      <c r="O8" s="109">
        <v>20731388</v>
      </c>
      <c r="P8" s="110">
        <v>8447737</v>
      </c>
      <c r="Q8" s="109">
        <v>52119524</v>
      </c>
      <c r="R8" s="109">
        <v>26142263</v>
      </c>
      <c r="S8" s="110"/>
      <c r="T8" s="110"/>
      <c r="U8" s="110"/>
      <c r="V8" s="110"/>
      <c r="W8" s="110"/>
      <c r="X8" s="110"/>
      <c r="Y8" s="110"/>
      <c r="Z8" s="110"/>
      <c r="AA8" s="110"/>
      <c r="AB8" s="110"/>
      <c r="AC8" s="110"/>
      <c r="AD8" s="110"/>
      <c r="AE8" s="110">
        <f>+O8+Q8</f>
        <v>72850912</v>
      </c>
      <c r="AF8" s="112">
        <f>+P8+R8</f>
        <v>34590000</v>
      </c>
      <c r="AG8" s="692" t="s">
        <v>1259</v>
      </c>
      <c r="AH8" s="114"/>
      <c r="AI8" s="693" t="s">
        <v>840</v>
      </c>
      <c r="AJ8" s="694" t="s">
        <v>835</v>
      </c>
    </row>
    <row r="9" spans="2:36" ht="15.75" thickBot="1">
      <c r="B9" s="1011"/>
      <c r="C9" s="1012"/>
      <c r="D9" s="1012"/>
      <c r="E9" s="1012"/>
      <c r="F9" s="1012"/>
      <c r="G9" s="1012"/>
      <c r="H9" s="1012"/>
      <c r="I9" s="1012"/>
      <c r="J9" s="1012"/>
      <c r="K9" s="1012"/>
      <c r="L9" s="1012"/>
      <c r="M9" s="1012"/>
      <c r="N9" s="1012"/>
      <c r="O9" s="1013"/>
      <c r="P9" s="1013"/>
      <c r="Q9" s="1013"/>
      <c r="R9" s="1013"/>
      <c r="S9" s="1013"/>
      <c r="T9" s="1013"/>
      <c r="U9" s="1013"/>
      <c r="V9" s="1013"/>
      <c r="W9" s="1013"/>
      <c r="X9" s="1013"/>
      <c r="Y9" s="1013"/>
      <c r="Z9" s="1013"/>
      <c r="AA9" s="1013"/>
      <c r="AB9" s="1013"/>
      <c r="AC9" s="1013"/>
      <c r="AD9" s="1013"/>
      <c r="AE9" s="1013"/>
      <c r="AF9" s="1013"/>
      <c r="AG9" s="1013"/>
      <c r="AH9" s="1013"/>
      <c r="AI9" s="1013"/>
      <c r="AJ9" s="1014"/>
    </row>
    <row r="10" spans="2:36" ht="33.75" customHeight="1" thickBot="1">
      <c r="B10" s="158" t="s">
        <v>25</v>
      </c>
      <c r="C10" s="159" t="s">
        <v>26</v>
      </c>
      <c r="D10" s="159" t="s">
        <v>27</v>
      </c>
      <c r="E10" s="159" t="s">
        <v>28</v>
      </c>
      <c r="F10" s="160" t="s">
        <v>29</v>
      </c>
      <c r="G10" s="160" t="s">
        <v>30</v>
      </c>
      <c r="H10" s="161" t="s">
        <v>31</v>
      </c>
      <c r="I10" s="159" t="s">
        <v>32</v>
      </c>
      <c r="J10" s="162"/>
      <c r="K10" s="162"/>
      <c r="L10" s="162"/>
      <c r="M10" s="162"/>
      <c r="N10" s="162"/>
      <c r="O10" s="116"/>
      <c r="P10" s="117"/>
      <c r="Q10" s="118"/>
      <c r="R10" s="117"/>
      <c r="S10" s="118"/>
      <c r="T10" s="117"/>
      <c r="U10" s="118"/>
      <c r="V10" s="117"/>
      <c r="W10" s="118"/>
      <c r="X10" s="117"/>
      <c r="Y10" s="118"/>
      <c r="Z10" s="117"/>
      <c r="AA10" s="118"/>
      <c r="AB10" s="117"/>
      <c r="AC10" s="118"/>
      <c r="AD10" s="117"/>
      <c r="AE10" s="119">
        <v>0</v>
      </c>
      <c r="AF10" s="117">
        <v>0</v>
      </c>
      <c r="AG10" s="120">
        <v>0</v>
      </c>
      <c r="AH10" s="121"/>
      <c r="AI10" s="121"/>
      <c r="AJ10" s="122"/>
    </row>
    <row r="11" spans="2:36" ht="153" customHeight="1" thickBot="1">
      <c r="B11" s="1283" t="s">
        <v>1260</v>
      </c>
      <c r="C11" s="1252">
        <v>825126099</v>
      </c>
      <c r="D11" s="695" t="s">
        <v>1261</v>
      </c>
      <c r="E11" s="696" t="s">
        <v>1262</v>
      </c>
      <c r="F11" s="681">
        <v>3</v>
      </c>
      <c r="G11" s="681">
        <v>0</v>
      </c>
      <c r="H11" s="681">
        <v>5</v>
      </c>
      <c r="I11" s="697" t="s">
        <v>1263</v>
      </c>
      <c r="J11" s="681">
        <v>0</v>
      </c>
      <c r="K11" s="681">
        <v>10</v>
      </c>
      <c r="L11" s="681">
        <v>5</v>
      </c>
      <c r="M11" s="681">
        <v>3</v>
      </c>
      <c r="N11" s="681">
        <v>0</v>
      </c>
      <c r="O11" s="681"/>
      <c r="P11" s="681"/>
      <c r="Q11" s="698">
        <v>1000000</v>
      </c>
      <c r="R11" s="698">
        <v>500000</v>
      </c>
      <c r="S11" s="681"/>
      <c r="T11" s="681"/>
      <c r="U11" s="681"/>
      <c r="V11" s="681"/>
      <c r="W11" s="681"/>
      <c r="X11" s="681"/>
      <c r="Y11" s="681"/>
      <c r="Z11" s="681"/>
      <c r="AA11" s="681"/>
      <c r="AB11" s="681"/>
      <c r="AC11" s="681"/>
      <c r="AD11" s="681"/>
      <c r="AE11" s="698">
        <v>1000000</v>
      </c>
      <c r="AF11" s="698">
        <v>500000</v>
      </c>
      <c r="AG11" s="699" t="s">
        <v>1259</v>
      </c>
      <c r="AH11" s="700"/>
      <c r="AI11" s="701" t="s">
        <v>840</v>
      </c>
      <c r="AJ11" s="702" t="s">
        <v>835</v>
      </c>
    </row>
    <row r="12" spans="2:36" ht="105" customHeight="1" thickBot="1">
      <c r="B12" s="1283"/>
      <c r="C12" s="1257"/>
      <c r="D12" s="703" t="s">
        <v>1264</v>
      </c>
      <c r="E12" s="697" t="s">
        <v>1265</v>
      </c>
      <c r="F12" s="681">
        <v>1</v>
      </c>
      <c r="G12" s="681">
        <v>0</v>
      </c>
      <c r="H12" s="681">
        <v>3</v>
      </c>
      <c r="I12" s="697" t="s">
        <v>1266</v>
      </c>
      <c r="J12" s="681">
        <v>0</v>
      </c>
      <c r="K12" s="681">
        <v>5</v>
      </c>
      <c r="L12" s="681">
        <v>3</v>
      </c>
      <c r="M12" s="681">
        <v>1</v>
      </c>
      <c r="N12" s="681">
        <v>0</v>
      </c>
      <c r="O12" s="681"/>
      <c r="P12" s="681"/>
      <c r="Q12" s="698">
        <v>350000</v>
      </c>
      <c r="R12" s="698">
        <v>100000</v>
      </c>
      <c r="S12" s="681"/>
      <c r="T12" s="681"/>
      <c r="U12" s="681"/>
      <c r="V12" s="681"/>
      <c r="W12" s="681"/>
      <c r="X12" s="681"/>
      <c r="Y12" s="681"/>
      <c r="Z12" s="681"/>
      <c r="AA12" s="681"/>
      <c r="AB12" s="681"/>
      <c r="AC12" s="681"/>
      <c r="AD12" s="681"/>
      <c r="AE12" s="698">
        <v>350000</v>
      </c>
      <c r="AF12" s="698">
        <v>100000</v>
      </c>
      <c r="AG12" s="704" t="s">
        <v>1267</v>
      </c>
      <c r="AH12" s="681"/>
      <c r="AI12" s="705" t="s">
        <v>840</v>
      </c>
      <c r="AJ12" s="706" t="s">
        <v>835</v>
      </c>
    </row>
    <row r="13" spans="2:36" ht="84.75" customHeight="1" thickBot="1">
      <c r="B13" s="1283"/>
      <c r="C13" s="1257"/>
      <c r="D13" s="695" t="s">
        <v>1268</v>
      </c>
      <c r="E13" s="695" t="s">
        <v>1269</v>
      </c>
      <c r="F13" s="681">
        <v>0</v>
      </c>
      <c r="G13" s="681">
        <v>0</v>
      </c>
      <c r="H13" s="681">
        <v>4</v>
      </c>
      <c r="I13" s="697" t="s">
        <v>1270</v>
      </c>
      <c r="J13" s="681">
        <v>0</v>
      </c>
      <c r="K13" s="681">
        <v>8</v>
      </c>
      <c r="L13" s="681">
        <v>4</v>
      </c>
      <c r="M13" s="681">
        <v>0</v>
      </c>
      <c r="N13" s="681">
        <v>0</v>
      </c>
      <c r="O13" s="681"/>
      <c r="P13" s="681"/>
      <c r="Q13" s="698">
        <v>500000</v>
      </c>
      <c r="R13" s="698">
        <v>0</v>
      </c>
      <c r="S13" s="681"/>
      <c r="T13" s="681"/>
      <c r="U13" s="681"/>
      <c r="V13" s="681"/>
      <c r="W13" s="681"/>
      <c r="X13" s="681"/>
      <c r="Y13" s="681"/>
      <c r="Z13" s="681"/>
      <c r="AA13" s="681"/>
      <c r="AB13" s="681"/>
      <c r="AC13" s="681"/>
      <c r="AD13" s="681"/>
      <c r="AE13" s="698">
        <v>500000</v>
      </c>
      <c r="AF13" s="698">
        <v>0</v>
      </c>
      <c r="AG13" s="681"/>
      <c r="AH13" s="681"/>
      <c r="AI13" s="705" t="s">
        <v>840</v>
      </c>
      <c r="AJ13" s="706" t="s">
        <v>835</v>
      </c>
    </row>
    <row r="14" spans="2:36" ht="187.5" customHeight="1" thickBot="1">
      <c r="B14" s="1283"/>
      <c r="C14" s="1257"/>
      <c r="D14" s="695" t="s">
        <v>1271</v>
      </c>
      <c r="E14" s="695" t="s">
        <v>1272</v>
      </c>
      <c r="F14" s="681">
        <v>6</v>
      </c>
      <c r="G14" s="681">
        <v>0</v>
      </c>
      <c r="H14" s="681">
        <v>6</v>
      </c>
      <c r="I14" s="697" t="s">
        <v>1273</v>
      </c>
      <c r="J14" s="681">
        <v>0</v>
      </c>
      <c r="K14" s="681">
        <v>10</v>
      </c>
      <c r="L14" s="681">
        <v>6</v>
      </c>
      <c r="M14" s="681">
        <v>6</v>
      </c>
      <c r="N14" s="681">
        <v>0</v>
      </c>
      <c r="O14" s="681"/>
      <c r="P14" s="681"/>
      <c r="Q14" s="698">
        <v>600000</v>
      </c>
      <c r="R14" s="698">
        <v>600000</v>
      </c>
      <c r="S14" s="681"/>
      <c r="T14" s="681"/>
      <c r="U14" s="681"/>
      <c r="V14" s="681"/>
      <c r="W14" s="681"/>
      <c r="X14" s="681"/>
      <c r="Y14" s="681"/>
      <c r="Z14" s="681"/>
      <c r="AA14" s="681"/>
      <c r="AB14" s="681"/>
      <c r="AC14" s="681"/>
      <c r="AD14" s="681"/>
      <c r="AE14" s="698">
        <v>600000</v>
      </c>
      <c r="AF14" s="698">
        <v>600000</v>
      </c>
      <c r="AG14" s="697" t="s">
        <v>1274</v>
      </c>
      <c r="AH14" s="681"/>
      <c r="AI14" s="705" t="s">
        <v>840</v>
      </c>
      <c r="AJ14" s="706" t="s">
        <v>835</v>
      </c>
    </row>
    <row r="15" spans="2:36" ht="157.5" thickBot="1">
      <c r="B15" s="1283"/>
      <c r="C15" s="1257"/>
      <c r="D15" s="695" t="s">
        <v>1275</v>
      </c>
      <c r="E15" s="695" t="s">
        <v>1276</v>
      </c>
      <c r="F15" s="681">
        <v>0</v>
      </c>
      <c r="G15" s="681">
        <v>0</v>
      </c>
      <c r="H15" s="681">
        <v>6</v>
      </c>
      <c r="I15" s="697" t="s">
        <v>1277</v>
      </c>
      <c r="J15" s="681">
        <v>0</v>
      </c>
      <c r="K15" s="681">
        <v>10</v>
      </c>
      <c r="L15" s="681">
        <v>6</v>
      </c>
      <c r="M15" s="681">
        <v>0</v>
      </c>
      <c r="N15" s="681">
        <v>0</v>
      </c>
      <c r="O15" s="681"/>
      <c r="P15" s="681"/>
      <c r="Q15" s="698">
        <v>1440000</v>
      </c>
      <c r="R15" s="698">
        <v>0</v>
      </c>
      <c r="S15" s="681"/>
      <c r="T15" s="681"/>
      <c r="U15" s="681"/>
      <c r="V15" s="681"/>
      <c r="W15" s="681"/>
      <c r="X15" s="681"/>
      <c r="Y15" s="681"/>
      <c r="Z15" s="681"/>
      <c r="AA15" s="681"/>
      <c r="AB15" s="681"/>
      <c r="AC15" s="681"/>
      <c r="AD15" s="681"/>
      <c r="AE15" s="698">
        <v>1440000</v>
      </c>
      <c r="AF15" s="698">
        <v>0</v>
      </c>
      <c r="AG15" s="697">
        <v>0</v>
      </c>
      <c r="AH15" s="681"/>
      <c r="AI15" s="705" t="s">
        <v>840</v>
      </c>
      <c r="AJ15" s="706" t="s">
        <v>835</v>
      </c>
    </row>
    <row r="16" spans="2:36" ht="145.5" customHeight="1" thickBot="1">
      <c r="B16" s="1283"/>
      <c r="C16" s="1257"/>
      <c r="D16" s="707" t="s">
        <v>1278</v>
      </c>
      <c r="E16" s="707" t="s">
        <v>1279</v>
      </c>
      <c r="F16" s="681">
        <v>1</v>
      </c>
      <c r="G16" s="681">
        <v>0</v>
      </c>
      <c r="H16" s="681">
        <v>2</v>
      </c>
      <c r="I16" s="697" t="s">
        <v>1280</v>
      </c>
      <c r="J16" s="681">
        <v>0</v>
      </c>
      <c r="K16" s="681">
        <v>6</v>
      </c>
      <c r="L16" s="681">
        <v>2</v>
      </c>
      <c r="M16" s="681">
        <v>1</v>
      </c>
      <c r="N16" s="681">
        <v>0</v>
      </c>
      <c r="O16" s="681"/>
      <c r="P16" s="681"/>
      <c r="Q16" s="698">
        <v>600000</v>
      </c>
      <c r="R16" s="698">
        <v>300000</v>
      </c>
      <c r="S16" s="681"/>
      <c r="T16" s="681"/>
      <c r="U16" s="681"/>
      <c r="V16" s="681"/>
      <c r="W16" s="681"/>
      <c r="X16" s="681"/>
      <c r="Y16" s="681"/>
      <c r="Z16" s="681"/>
      <c r="AA16" s="681"/>
      <c r="AB16" s="681"/>
      <c r="AC16" s="681"/>
      <c r="AD16" s="681"/>
      <c r="AE16" s="698">
        <v>600000</v>
      </c>
      <c r="AF16" s="698">
        <v>300000</v>
      </c>
      <c r="AG16" s="697" t="s">
        <v>1281</v>
      </c>
      <c r="AH16" s="681"/>
      <c r="AI16" s="705" t="s">
        <v>840</v>
      </c>
      <c r="AJ16" s="706" t="s">
        <v>835</v>
      </c>
    </row>
    <row r="17" spans="2:36" ht="190.5" thickBot="1">
      <c r="B17" s="1283"/>
      <c r="C17" s="1257"/>
      <c r="D17" s="703" t="s">
        <v>1282</v>
      </c>
      <c r="E17" s="703" t="s">
        <v>1283</v>
      </c>
      <c r="F17" s="681">
        <v>1</v>
      </c>
      <c r="G17" s="681">
        <v>30</v>
      </c>
      <c r="H17" s="681">
        <v>36</v>
      </c>
      <c r="I17" s="697" t="s">
        <v>1284</v>
      </c>
      <c r="J17" s="681">
        <v>0</v>
      </c>
      <c r="K17" s="681">
        <v>80</v>
      </c>
      <c r="L17" s="681">
        <v>36</v>
      </c>
      <c r="M17" s="681">
        <v>1</v>
      </c>
      <c r="N17" s="681">
        <v>30</v>
      </c>
      <c r="O17" s="698">
        <v>1050000</v>
      </c>
      <c r="P17" s="698">
        <v>1050000</v>
      </c>
      <c r="Q17" s="698">
        <v>200000</v>
      </c>
      <c r="R17" s="698">
        <v>50000</v>
      </c>
      <c r="S17" s="681"/>
      <c r="T17" s="681"/>
      <c r="U17" s="681"/>
      <c r="V17" s="681"/>
      <c r="W17" s="681"/>
      <c r="X17" s="681"/>
      <c r="Y17" s="681"/>
      <c r="Z17" s="681"/>
      <c r="AA17" s="681"/>
      <c r="AB17" s="681"/>
      <c r="AC17" s="698"/>
      <c r="AD17" s="698"/>
      <c r="AE17" s="698">
        <v>1250000</v>
      </c>
      <c r="AF17" s="698">
        <v>1100000</v>
      </c>
      <c r="AG17" s="697" t="s">
        <v>1285</v>
      </c>
      <c r="AH17" s="681"/>
      <c r="AI17" s="705" t="s">
        <v>840</v>
      </c>
      <c r="AJ17" s="706" t="s">
        <v>835</v>
      </c>
    </row>
    <row r="18" spans="2:36" ht="204" customHeight="1" thickBot="1">
      <c r="B18" s="1283"/>
      <c r="C18" s="1257"/>
      <c r="D18" s="707" t="s">
        <v>1286</v>
      </c>
      <c r="E18" s="707" t="s">
        <v>1287</v>
      </c>
      <c r="F18" s="681">
        <v>20</v>
      </c>
      <c r="G18" s="681">
        <v>30</v>
      </c>
      <c r="H18" s="681">
        <v>50</v>
      </c>
      <c r="I18" s="697" t="s">
        <v>1288</v>
      </c>
      <c r="J18" s="681">
        <v>0</v>
      </c>
      <c r="K18" s="681">
        <v>100</v>
      </c>
      <c r="L18" s="681">
        <v>50</v>
      </c>
      <c r="M18" s="681">
        <v>20</v>
      </c>
      <c r="N18" s="681">
        <v>30</v>
      </c>
      <c r="O18" s="698">
        <v>500000</v>
      </c>
      <c r="P18" s="698">
        <v>500000</v>
      </c>
      <c r="Q18" s="698">
        <v>750000</v>
      </c>
      <c r="R18" s="698">
        <v>750000</v>
      </c>
      <c r="S18" s="681"/>
      <c r="T18" s="681"/>
      <c r="U18" s="681"/>
      <c r="V18" s="681"/>
      <c r="W18" s="681"/>
      <c r="X18" s="681"/>
      <c r="Y18" s="681"/>
      <c r="Z18" s="681"/>
      <c r="AA18" s="681"/>
      <c r="AB18" s="681"/>
      <c r="AC18" s="681"/>
      <c r="AD18" s="681"/>
      <c r="AE18" s="698">
        <v>1250000</v>
      </c>
      <c r="AF18" s="698">
        <v>1250000</v>
      </c>
      <c r="AG18" s="697" t="s">
        <v>1289</v>
      </c>
      <c r="AH18" s="681"/>
      <c r="AI18" s="701" t="s">
        <v>840</v>
      </c>
      <c r="AJ18" s="702" t="s">
        <v>835</v>
      </c>
    </row>
    <row r="19" spans="2:36" ht="70.5" customHeight="1" thickBot="1">
      <c r="B19" s="1283"/>
      <c r="C19" s="1257"/>
      <c r="D19" s="707" t="s">
        <v>1290</v>
      </c>
      <c r="E19" s="707" t="s">
        <v>1291</v>
      </c>
      <c r="F19" s="681">
        <v>100</v>
      </c>
      <c r="G19" s="681">
        <v>0</v>
      </c>
      <c r="H19" s="681">
        <v>100</v>
      </c>
      <c r="I19" s="697" t="s">
        <v>1292</v>
      </c>
      <c r="J19" s="681">
        <v>0</v>
      </c>
      <c r="K19" s="681">
        <v>200</v>
      </c>
      <c r="L19" s="681">
        <v>100</v>
      </c>
      <c r="M19" s="681">
        <v>100</v>
      </c>
      <c r="N19" s="681">
        <v>0</v>
      </c>
      <c r="O19" s="698">
        <v>350000</v>
      </c>
      <c r="P19" s="698">
        <v>350000</v>
      </c>
      <c r="Q19" s="681"/>
      <c r="R19" s="681"/>
      <c r="S19" s="681"/>
      <c r="T19" s="681"/>
      <c r="U19" s="681"/>
      <c r="V19" s="681"/>
      <c r="W19" s="681"/>
      <c r="X19" s="681"/>
      <c r="Y19" s="681"/>
      <c r="Z19" s="681"/>
      <c r="AA19" s="681"/>
      <c r="AB19" s="681"/>
      <c r="AC19" s="681"/>
      <c r="AD19" s="681"/>
      <c r="AE19" s="698">
        <v>350000</v>
      </c>
      <c r="AF19" s="698">
        <v>350000</v>
      </c>
      <c r="AG19" s="697" t="s">
        <v>1293</v>
      </c>
      <c r="AH19" s="681"/>
      <c r="AI19" s="701" t="s">
        <v>840</v>
      </c>
      <c r="AJ19" s="702" t="s">
        <v>835</v>
      </c>
    </row>
    <row r="20" spans="2:36" ht="87" customHeight="1" thickBot="1">
      <c r="B20" s="1283"/>
      <c r="C20" s="1257"/>
      <c r="D20" s="708" t="s">
        <v>1294</v>
      </c>
      <c r="E20" s="708" t="s">
        <v>1295</v>
      </c>
      <c r="F20" s="681">
        <v>0</v>
      </c>
      <c r="G20" s="681">
        <v>6</v>
      </c>
      <c r="H20" s="681">
        <v>12</v>
      </c>
      <c r="I20" s="697" t="s">
        <v>1296</v>
      </c>
      <c r="J20" s="681">
        <v>0</v>
      </c>
      <c r="K20" s="681">
        <v>24</v>
      </c>
      <c r="L20" s="681">
        <v>12</v>
      </c>
      <c r="M20" s="681">
        <v>0</v>
      </c>
      <c r="N20" s="681">
        <v>6</v>
      </c>
      <c r="O20" s="698">
        <v>200000</v>
      </c>
      <c r="P20" s="698">
        <v>200000</v>
      </c>
      <c r="Q20" s="681"/>
      <c r="R20" s="681"/>
      <c r="S20" s="681"/>
      <c r="T20" s="681"/>
      <c r="U20" s="681"/>
      <c r="V20" s="681"/>
      <c r="W20" s="681"/>
      <c r="X20" s="681"/>
      <c r="Y20" s="681"/>
      <c r="Z20" s="681"/>
      <c r="AA20" s="681"/>
      <c r="AB20" s="681"/>
      <c r="AC20" s="681"/>
      <c r="AD20" s="681"/>
      <c r="AE20" s="698">
        <v>200000</v>
      </c>
      <c r="AF20" s="698">
        <v>200000</v>
      </c>
      <c r="AG20" s="697" t="s">
        <v>1297</v>
      </c>
      <c r="AH20" s="681"/>
      <c r="AI20" s="701" t="s">
        <v>840</v>
      </c>
      <c r="AJ20" s="702" t="s">
        <v>835</v>
      </c>
    </row>
    <row r="21" spans="2:36" ht="57" customHeight="1" thickBot="1">
      <c r="B21" s="1283"/>
      <c r="C21" s="1257"/>
      <c r="D21" s="708" t="s">
        <v>1298</v>
      </c>
      <c r="E21" s="709" t="s">
        <v>1295</v>
      </c>
      <c r="F21" s="681">
        <v>0</v>
      </c>
      <c r="G21" s="681">
        <v>6</v>
      </c>
      <c r="H21" s="681">
        <v>12</v>
      </c>
      <c r="I21" s="697" t="s">
        <v>1296</v>
      </c>
      <c r="J21" s="681">
        <v>0</v>
      </c>
      <c r="K21" s="681">
        <v>24</v>
      </c>
      <c r="L21" s="681">
        <v>12</v>
      </c>
      <c r="M21" s="681">
        <v>0</v>
      </c>
      <c r="N21" s="681">
        <v>6</v>
      </c>
      <c r="O21" s="698">
        <v>200000</v>
      </c>
      <c r="P21" s="698">
        <v>200000</v>
      </c>
      <c r="Q21" s="681"/>
      <c r="R21" s="681"/>
      <c r="S21" s="681"/>
      <c r="T21" s="681"/>
      <c r="U21" s="681"/>
      <c r="V21" s="681"/>
      <c r="W21" s="681"/>
      <c r="X21" s="681"/>
      <c r="Y21" s="681"/>
      <c r="Z21" s="681"/>
      <c r="AA21" s="681"/>
      <c r="AB21" s="681"/>
      <c r="AC21" s="681"/>
      <c r="AD21" s="681"/>
      <c r="AE21" s="698">
        <v>200000</v>
      </c>
      <c r="AF21" s="698">
        <v>200000</v>
      </c>
      <c r="AG21" s="697" t="s">
        <v>1297</v>
      </c>
      <c r="AH21" s="681"/>
      <c r="AI21" s="701" t="s">
        <v>840</v>
      </c>
      <c r="AJ21" s="702" t="s">
        <v>835</v>
      </c>
    </row>
    <row r="22" spans="2:36" ht="123" thickBot="1">
      <c r="B22" s="1283"/>
      <c r="C22" s="1257"/>
      <c r="D22" s="695" t="s">
        <v>1299</v>
      </c>
      <c r="E22" s="710" t="s">
        <v>1300</v>
      </c>
      <c r="F22" s="681">
        <v>5</v>
      </c>
      <c r="G22" s="681">
        <v>3</v>
      </c>
      <c r="H22" s="681">
        <v>8</v>
      </c>
      <c r="I22" s="697" t="s">
        <v>1301</v>
      </c>
      <c r="J22" s="681">
        <v>0</v>
      </c>
      <c r="K22" s="681">
        <v>36</v>
      </c>
      <c r="L22" s="681">
        <v>8</v>
      </c>
      <c r="M22" s="681">
        <v>5</v>
      </c>
      <c r="N22" s="681">
        <v>3</v>
      </c>
      <c r="O22" s="681">
        <v>0</v>
      </c>
      <c r="P22" s="681">
        <v>0</v>
      </c>
      <c r="Q22" s="681">
        <v>0</v>
      </c>
      <c r="R22" s="681">
        <v>0</v>
      </c>
      <c r="S22" s="681"/>
      <c r="T22" s="681"/>
      <c r="U22" s="681"/>
      <c r="V22" s="681"/>
      <c r="W22" s="681"/>
      <c r="X22" s="681"/>
      <c r="Y22" s="681"/>
      <c r="Z22" s="681"/>
      <c r="AA22" s="681"/>
      <c r="AB22" s="681"/>
      <c r="AC22" s="681"/>
      <c r="AD22" s="681"/>
      <c r="AE22" s="681">
        <v>0</v>
      </c>
      <c r="AF22" s="681">
        <v>0</v>
      </c>
      <c r="AG22" s="699" t="s">
        <v>1259</v>
      </c>
      <c r="AH22" s="681"/>
      <c r="AI22" s="701" t="s">
        <v>840</v>
      </c>
      <c r="AJ22" s="702" t="s">
        <v>835</v>
      </c>
    </row>
    <row r="23" spans="2:36" ht="107.25" customHeight="1" hidden="1">
      <c r="B23" s="1283"/>
      <c r="C23" s="1257"/>
      <c r="D23" s="681"/>
      <c r="E23" s="711" t="s">
        <v>1302</v>
      </c>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row>
    <row r="24" spans="2:36" ht="75.75" customHeight="1" thickBot="1">
      <c r="B24" s="1283"/>
      <c r="C24" s="1257"/>
      <c r="D24" s="708" t="s">
        <v>1302</v>
      </c>
      <c r="E24" s="709" t="s">
        <v>1303</v>
      </c>
      <c r="F24" s="681">
        <v>1</v>
      </c>
      <c r="G24" s="681">
        <v>2</v>
      </c>
      <c r="H24" s="681">
        <v>4</v>
      </c>
      <c r="I24" s="697" t="s">
        <v>1304</v>
      </c>
      <c r="J24" s="681">
        <v>0</v>
      </c>
      <c r="K24" s="681">
        <v>12</v>
      </c>
      <c r="L24" s="681">
        <v>4</v>
      </c>
      <c r="M24" s="681">
        <v>1</v>
      </c>
      <c r="N24" s="681">
        <v>2</v>
      </c>
      <c r="O24" s="698">
        <v>100000</v>
      </c>
      <c r="P24" s="698">
        <v>100000</v>
      </c>
      <c r="Q24" s="698">
        <v>80000</v>
      </c>
      <c r="R24" s="698">
        <v>40000</v>
      </c>
      <c r="S24" s="681"/>
      <c r="T24" s="681"/>
      <c r="U24" s="681"/>
      <c r="V24" s="681"/>
      <c r="W24" s="681"/>
      <c r="X24" s="681"/>
      <c r="Y24" s="681"/>
      <c r="Z24" s="681"/>
      <c r="AA24" s="681"/>
      <c r="AB24" s="681"/>
      <c r="AC24" s="681"/>
      <c r="AD24" s="681"/>
      <c r="AE24" s="698">
        <v>180000</v>
      </c>
      <c r="AF24" s="698">
        <v>140000</v>
      </c>
      <c r="AG24" s="699" t="s">
        <v>1259</v>
      </c>
      <c r="AH24" s="681"/>
      <c r="AI24" s="701" t="s">
        <v>840</v>
      </c>
      <c r="AJ24" s="702" t="s">
        <v>835</v>
      </c>
    </row>
    <row r="25" spans="2:36" ht="153" customHeight="1" thickBot="1">
      <c r="B25" s="1283"/>
      <c r="C25" s="1257"/>
      <c r="D25" s="708" t="s">
        <v>1305</v>
      </c>
      <c r="E25" s="708" t="s">
        <v>1306</v>
      </c>
      <c r="F25" s="681">
        <v>1</v>
      </c>
      <c r="G25" s="681">
        <v>0</v>
      </c>
      <c r="H25" s="681">
        <v>2</v>
      </c>
      <c r="I25" s="697" t="s">
        <v>1307</v>
      </c>
      <c r="J25" s="681">
        <v>0</v>
      </c>
      <c r="K25" s="681">
        <v>5</v>
      </c>
      <c r="L25" s="681">
        <v>2</v>
      </c>
      <c r="M25" s="681">
        <v>1</v>
      </c>
      <c r="N25" s="681">
        <v>0</v>
      </c>
      <c r="O25" s="698">
        <v>200000</v>
      </c>
      <c r="P25" s="698">
        <v>0</v>
      </c>
      <c r="Q25" s="698">
        <v>80000</v>
      </c>
      <c r="R25" s="698">
        <v>80000</v>
      </c>
      <c r="S25" s="681"/>
      <c r="T25" s="681"/>
      <c r="U25" s="681"/>
      <c r="V25" s="681"/>
      <c r="W25" s="681"/>
      <c r="X25" s="681"/>
      <c r="Y25" s="681"/>
      <c r="Z25" s="681"/>
      <c r="AA25" s="681"/>
      <c r="AB25" s="681"/>
      <c r="AC25" s="681"/>
      <c r="AD25" s="681"/>
      <c r="AE25" s="698">
        <v>280000</v>
      </c>
      <c r="AF25" s="698">
        <v>80000</v>
      </c>
      <c r="AG25" s="699" t="s">
        <v>1259</v>
      </c>
      <c r="AH25" s="681"/>
      <c r="AI25" s="701" t="s">
        <v>840</v>
      </c>
      <c r="AJ25" s="702" t="s">
        <v>835</v>
      </c>
    </row>
    <row r="26" spans="2:36" ht="135" thickBot="1">
      <c r="B26" s="1283"/>
      <c r="C26" s="1253"/>
      <c r="D26" s="708" t="s">
        <v>1308</v>
      </c>
      <c r="E26" s="709" t="s">
        <v>1309</v>
      </c>
      <c r="F26" s="433">
        <v>1</v>
      </c>
      <c r="G26" s="433">
        <v>0</v>
      </c>
      <c r="H26" s="433">
        <v>2</v>
      </c>
      <c r="I26" s="468" t="s">
        <v>1310</v>
      </c>
      <c r="J26" s="433">
        <v>0</v>
      </c>
      <c r="K26" s="433">
        <v>6</v>
      </c>
      <c r="L26" s="433">
        <v>2</v>
      </c>
      <c r="M26" s="433">
        <v>1</v>
      </c>
      <c r="N26" s="433">
        <v>0</v>
      </c>
      <c r="O26" s="698">
        <v>110000</v>
      </c>
      <c r="P26" s="698">
        <v>0</v>
      </c>
      <c r="Q26" s="698">
        <v>100000</v>
      </c>
      <c r="R26" s="698">
        <v>100000</v>
      </c>
      <c r="S26" s="169"/>
      <c r="T26" s="169"/>
      <c r="U26" s="169"/>
      <c r="V26" s="169"/>
      <c r="W26" s="169"/>
      <c r="X26" s="169"/>
      <c r="Y26" s="169"/>
      <c r="Z26" s="169"/>
      <c r="AA26" s="169"/>
      <c r="AB26" s="169"/>
      <c r="AC26" s="169"/>
      <c r="AD26" s="169"/>
      <c r="AE26" s="698">
        <v>210000</v>
      </c>
      <c r="AF26" s="698">
        <v>100000</v>
      </c>
      <c r="AG26" s="699" t="s">
        <v>1259</v>
      </c>
      <c r="AH26" s="169"/>
      <c r="AI26" s="701" t="s">
        <v>840</v>
      </c>
      <c r="AJ26" s="702" t="s">
        <v>835</v>
      </c>
    </row>
    <row r="27" spans="2:36" ht="123" customHeight="1" thickBot="1">
      <c r="B27" s="712" t="s">
        <v>1311</v>
      </c>
      <c r="C27" s="695">
        <v>825126099</v>
      </c>
      <c r="D27" s="695" t="s">
        <v>1312</v>
      </c>
      <c r="E27" s="468" t="s">
        <v>1313</v>
      </c>
      <c r="F27" s="468" t="s">
        <v>1314</v>
      </c>
      <c r="G27" s="468">
        <v>0</v>
      </c>
      <c r="H27" s="468">
        <v>1</v>
      </c>
      <c r="I27" s="468" t="s">
        <v>1315</v>
      </c>
      <c r="J27" s="468">
        <v>0</v>
      </c>
      <c r="K27" s="468">
        <v>1</v>
      </c>
      <c r="L27" s="468">
        <v>1</v>
      </c>
      <c r="M27" s="468">
        <v>0</v>
      </c>
      <c r="N27" s="468">
        <v>0</v>
      </c>
      <c r="O27" s="698">
        <v>400000</v>
      </c>
      <c r="P27" s="698">
        <v>0</v>
      </c>
      <c r="Q27" s="698">
        <v>340000</v>
      </c>
      <c r="R27" s="698">
        <v>170000</v>
      </c>
      <c r="S27" s="169"/>
      <c r="T27" s="169"/>
      <c r="U27" s="169"/>
      <c r="V27" s="169"/>
      <c r="W27" s="169"/>
      <c r="X27" s="169"/>
      <c r="Y27" s="169"/>
      <c r="Z27" s="169"/>
      <c r="AA27" s="169"/>
      <c r="AB27" s="169"/>
      <c r="AC27" s="169"/>
      <c r="AD27" s="169"/>
      <c r="AE27" s="698">
        <v>740000</v>
      </c>
      <c r="AF27" s="698">
        <v>170000</v>
      </c>
      <c r="AG27" s="699" t="s">
        <v>1259</v>
      </c>
      <c r="AH27" s="169"/>
      <c r="AI27" s="701" t="s">
        <v>840</v>
      </c>
      <c r="AJ27" s="702" t="s">
        <v>835</v>
      </c>
    </row>
    <row r="28" spans="2:36" ht="126.75" customHeight="1" thickBot="1">
      <c r="B28" s="712" t="s">
        <v>1316</v>
      </c>
      <c r="C28" s="695">
        <v>825126099</v>
      </c>
      <c r="D28" s="713" t="s">
        <v>1317</v>
      </c>
      <c r="E28" s="759" t="s">
        <v>1318</v>
      </c>
      <c r="F28" s="469">
        <v>12</v>
      </c>
      <c r="G28" s="469">
        <v>10</v>
      </c>
      <c r="H28" s="469">
        <v>22</v>
      </c>
      <c r="I28" s="468" t="s">
        <v>1319</v>
      </c>
      <c r="J28" s="469">
        <v>0</v>
      </c>
      <c r="K28" s="469">
        <v>50</v>
      </c>
      <c r="L28" s="469">
        <v>22</v>
      </c>
      <c r="M28" s="469">
        <v>12</v>
      </c>
      <c r="N28" s="469">
        <v>10</v>
      </c>
      <c r="O28" s="698">
        <v>1500000</v>
      </c>
      <c r="P28" s="698">
        <v>1500000</v>
      </c>
      <c r="Q28" s="698">
        <v>1200000</v>
      </c>
      <c r="R28" s="698">
        <v>1200000</v>
      </c>
      <c r="S28" s="169"/>
      <c r="T28" s="698"/>
      <c r="U28" s="698"/>
      <c r="V28" s="698"/>
      <c r="W28" s="698"/>
      <c r="X28" s="169"/>
      <c r="Y28" s="698"/>
      <c r="Z28" s="698"/>
      <c r="AA28" s="698"/>
      <c r="AB28" s="698"/>
      <c r="AC28" s="169"/>
      <c r="AD28" s="698"/>
      <c r="AE28" s="698">
        <v>2700000</v>
      </c>
      <c r="AF28" s="698">
        <v>2700000</v>
      </c>
      <c r="AG28" s="468" t="s">
        <v>1320</v>
      </c>
      <c r="AH28" s="169"/>
      <c r="AI28" s="701" t="s">
        <v>840</v>
      </c>
      <c r="AJ28" s="702" t="s">
        <v>835</v>
      </c>
    </row>
    <row r="29" spans="2:36" ht="105" customHeight="1" thickBot="1">
      <c r="B29" s="1274" t="s">
        <v>1321</v>
      </c>
      <c r="C29" s="1277">
        <v>825126099</v>
      </c>
      <c r="D29" s="714" t="s">
        <v>1322</v>
      </c>
      <c r="E29" s="715" t="s">
        <v>1323</v>
      </c>
      <c r="F29" s="716">
        <v>0</v>
      </c>
      <c r="G29" s="836">
        <v>0</v>
      </c>
      <c r="H29" s="836">
        <v>5</v>
      </c>
      <c r="I29" s="718" t="s">
        <v>1324</v>
      </c>
      <c r="J29" s="836">
        <v>4</v>
      </c>
      <c r="K29" s="836">
        <v>10</v>
      </c>
      <c r="L29" s="836">
        <v>5</v>
      </c>
      <c r="M29" s="836">
        <v>0</v>
      </c>
      <c r="N29" s="836">
        <v>0</v>
      </c>
      <c r="O29" s="698">
        <v>10000000</v>
      </c>
      <c r="P29" s="698">
        <v>0</v>
      </c>
      <c r="Q29" s="698">
        <v>1500000</v>
      </c>
      <c r="R29" s="698">
        <v>0</v>
      </c>
      <c r="S29" s="698"/>
      <c r="T29" s="698"/>
      <c r="U29" s="698"/>
      <c r="V29" s="698"/>
      <c r="W29" s="698"/>
      <c r="X29" s="698"/>
      <c r="Y29" s="698"/>
      <c r="Z29" s="698"/>
      <c r="AA29" s="698"/>
      <c r="AB29" s="698"/>
      <c r="AC29" s="698"/>
      <c r="AD29" s="698"/>
      <c r="AE29" s="698">
        <f>+O29+Q29</f>
        <v>11500000</v>
      </c>
      <c r="AF29" s="698">
        <v>0</v>
      </c>
      <c r="AG29" s="836">
        <v>0</v>
      </c>
      <c r="AH29" s="719"/>
      <c r="AI29" s="701" t="s">
        <v>840</v>
      </c>
      <c r="AJ29" s="702" t="s">
        <v>835</v>
      </c>
    </row>
    <row r="30" spans="2:36" ht="60" customHeight="1" thickBot="1">
      <c r="B30" s="1275"/>
      <c r="C30" s="1278"/>
      <c r="D30" s="714" t="s">
        <v>1325</v>
      </c>
      <c r="E30" s="715" t="s">
        <v>1326</v>
      </c>
      <c r="F30" s="720">
        <v>1</v>
      </c>
      <c r="G30" s="718">
        <v>1</v>
      </c>
      <c r="H30" s="718">
        <v>1</v>
      </c>
      <c r="I30" s="718" t="s">
        <v>424</v>
      </c>
      <c r="J30" s="718">
        <v>0</v>
      </c>
      <c r="K30" s="718">
        <v>1</v>
      </c>
      <c r="L30" s="718">
        <v>1</v>
      </c>
      <c r="M30" s="718">
        <v>1</v>
      </c>
      <c r="N30" s="718">
        <v>1</v>
      </c>
      <c r="O30" s="698">
        <v>4747737</v>
      </c>
      <c r="P30" s="698">
        <v>4547737</v>
      </c>
      <c r="Q30" s="698">
        <v>7752263</v>
      </c>
      <c r="R30" s="698">
        <v>7752263</v>
      </c>
      <c r="S30" s="698"/>
      <c r="T30" s="698"/>
      <c r="U30" s="698"/>
      <c r="V30" s="698"/>
      <c r="W30" s="698"/>
      <c r="X30" s="698"/>
      <c r="Y30" s="698"/>
      <c r="Z30" s="698"/>
      <c r="AA30" s="698"/>
      <c r="AB30" s="698"/>
      <c r="AC30" s="698"/>
      <c r="AD30" s="698"/>
      <c r="AE30" s="698">
        <f>+O30+Q30</f>
        <v>12500000</v>
      </c>
      <c r="AF30" s="698">
        <f>+P30+R30</f>
        <v>12300000</v>
      </c>
      <c r="AG30" s="721" t="s">
        <v>1259</v>
      </c>
      <c r="AH30" s="719"/>
      <c r="AI30" s="701" t="s">
        <v>840</v>
      </c>
      <c r="AJ30" s="702" t="s">
        <v>835</v>
      </c>
    </row>
    <row r="31" spans="2:36" ht="79.5" customHeight="1" thickBot="1">
      <c r="B31" s="1275"/>
      <c r="C31" s="1278"/>
      <c r="D31" s="722" t="s">
        <v>1327</v>
      </c>
      <c r="E31" s="723" t="s">
        <v>1328</v>
      </c>
      <c r="F31" s="720">
        <v>2</v>
      </c>
      <c r="G31" s="718">
        <v>1</v>
      </c>
      <c r="H31" s="718">
        <v>4</v>
      </c>
      <c r="I31" s="718" t="s">
        <v>1329</v>
      </c>
      <c r="J31" s="718">
        <v>4</v>
      </c>
      <c r="K31" s="836">
        <v>12</v>
      </c>
      <c r="L31" s="836">
        <v>4</v>
      </c>
      <c r="M31" s="836">
        <v>2</v>
      </c>
      <c r="N31" s="836">
        <v>1</v>
      </c>
      <c r="O31" s="724">
        <v>0</v>
      </c>
      <c r="P31" s="724">
        <v>0</v>
      </c>
      <c r="Q31" s="724">
        <v>0</v>
      </c>
      <c r="R31" s="724">
        <v>0</v>
      </c>
      <c r="S31" s="724"/>
      <c r="T31" s="724"/>
      <c r="U31" s="724"/>
      <c r="V31" s="724"/>
      <c r="W31" s="724"/>
      <c r="X31" s="724"/>
      <c r="Y31" s="724"/>
      <c r="Z31" s="724"/>
      <c r="AA31" s="724"/>
      <c r="AB31" s="724"/>
      <c r="AC31" s="724"/>
      <c r="AD31" s="724"/>
      <c r="AE31" s="724">
        <v>0</v>
      </c>
      <c r="AF31" s="724">
        <v>0</v>
      </c>
      <c r="AG31" s="721" t="s">
        <v>1259</v>
      </c>
      <c r="AH31" s="719"/>
      <c r="AI31" s="701" t="s">
        <v>840</v>
      </c>
      <c r="AJ31" s="702" t="s">
        <v>835</v>
      </c>
    </row>
    <row r="32" spans="2:36" ht="99" thickBot="1">
      <c r="B32" s="1275"/>
      <c r="C32" s="1278"/>
      <c r="D32" s="714" t="s">
        <v>1330</v>
      </c>
      <c r="E32" s="715" t="s">
        <v>1331</v>
      </c>
      <c r="F32" s="720">
        <v>6</v>
      </c>
      <c r="G32" s="718">
        <v>6</v>
      </c>
      <c r="H32" s="718">
        <v>12</v>
      </c>
      <c r="I32" s="718" t="s">
        <v>1332</v>
      </c>
      <c r="J32" s="718">
        <v>12</v>
      </c>
      <c r="K32" s="718">
        <v>45</v>
      </c>
      <c r="L32" s="718">
        <v>12</v>
      </c>
      <c r="M32" s="718">
        <v>6</v>
      </c>
      <c r="N32" s="718">
        <v>5</v>
      </c>
      <c r="O32" s="724">
        <v>0</v>
      </c>
      <c r="P32" s="724">
        <v>0</v>
      </c>
      <c r="Q32" s="724">
        <v>0</v>
      </c>
      <c r="R32" s="724">
        <v>0</v>
      </c>
      <c r="S32" s="724"/>
      <c r="T32" s="724"/>
      <c r="U32" s="724"/>
      <c r="V32" s="724"/>
      <c r="W32" s="724"/>
      <c r="X32" s="724"/>
      <c r="Y32" s="724"/>
      <c r="Z32" s="724"/>
      <c r="AA32" s="724"/>
      <c r="AB32" s="724"/>
      <c r="AC32" s="724"/>
      <c r="AD32" s="724"/>
      <c r="AE32" s="724">
        <v>0</v>
      </c>
      <c r="AF32" s="724">
        <v>0</v>
      </c>
      <c r="AG32" s="721" t="s">
        <v>1259</v>
      </c>
      <c r="AH32" s="719"/>
      <c r="AI32" s="701" t="s">
        <v>840</v>
      </c>
      <c r="AJ32" s="702" t="s">
        <v>835</v>
      </c>
    </row>
    <row r="33" spans="2:36" ht="93" customHeight="1" thickBot="1">
      <c r="B33" s="1275"/>
      <c r="C33" s="1278"/>
      <c r="D33" s="714" t="s">
        <v>1333</v>
      </c>
      <c r="E33" s="715" t="s">
        <v>1334</v>
      </c>
      <c r="F33" s="720">
        <v>5</v>
      </c>
      <c r="G33" s="718">
        <v>3</v>
      </c>
      <c r="H33" s="718">
        <v>8</v>
      </c>
      <c r="I33" s="718" t="s">
        <v>1335</v>
      </c>
      <c r="J33" s="718">
        <v>0</v>
      </c>
      <c r="K33" s="718">
        <v>30</v>
      </c>
      <c r="L33" s="718">
        <v>8</v>
      </c>
      <c r="M33" s="718">
        <v>5</v>
      </c>
      <c r="N33" s="718">
        <v>3</v>
      </c>
      <c r="O33" s="724">
        <v>0</v>
      </c>
      <c r="P33" s="724">
        <v>0</v>
      </c>
      <c r="Q33" s="724">
        <v>0</v>
      </c>
      <c r="R33" s="724">
        <v>0</v>
      </c>
      <c r="S33" s="724"/>
      <c r="T33" s="724"/>
      <c r="U33" s="724"/>
      <c r="V33" s="724"/>
      <c r="W33" s="724"/>
      <c r="X33" s="724"/>
      <c r="Y33" s="724"/>
      <c r="Z33" s="724"/>
      <c r="AA33" s="724"/>
      <c r="AB33" s="724"/>
      <c r="AC33" s="724"/>
      <c r="AD33" s="724"/>
      <c r="AE33" s="724">
        <v>0</v>
      </c>
      <c r="AF33" s="724">
        <v>0</v>
      </c>
      <c r="AG33" s="721" t="s">
        <v>1259</v>
      </c>
      <c r="AH33" s="719"/>
      <c r="AI33" s="701" t="s">
        <v>840</v>
      </c>
      <c r="AJ33" s="702" t="s">
        <v>835</v>
      </c>
    </row>
    <row r="34" spans="2:36" ht="89.25" customHeight="1" thickBot="1">
      <c r="B34" s="1275"/>
      <c r="C34" s="1278"/>
      <c r="D34" s="714" t="s">
        <v>1336</v>
      </c>
      <c r="E34" s="715" t="s">
        <v>1337</v>
      </c>
      <c r="F34" s="720">
        <v>5</v>
      </c>
      <c r="G34" s="718">
        <v>5</v>
      </c>
      <c r="H34" s="718">
        <v>5</v>
      </c>
      <c r="I34" s="718" t="s">
        <v>1338</v>
      </c>
      <c r="J34" s="718">
        <v>0</v>
      </c>
      <c r="K34" s="718">
        <v>5</v>
      </c>
      <c r="L34" s="718">
        <v>5</v>
      </c>
      <c r="M34" s="718">
        <v>5</v>
      </c>
      <c r="N34" s="718">
        <v>5</v>
      </c>
      <c r="O34" s="724">
        <v>0</v>
      </c>
      <c r="P34" s="724">
        <v>0</v>
      </c>
      <c r="Q34" s="724">
        <v>0</v>
      </c>
      <c r="R34" s="724">
        <v>0</v>
      </c>
      <c r="S34" s="724"/>
      <c r="T34" s="724"/>
      <c r="U34" s="724"/>
      <c r="V34" s="724"/>
      <c r="W34" s="724"/>
      <c r="X34" s="724"/>
      <c r="Y34" s="724"/>
      <c r="Z34" s="724"/>
      <c r="AA34" s="724"/>
      <c r="AB34" s="724"/>
      <c r="AC34" s="724"/>
      <c r="AD34" s="724"/>
      <c r="AE34" s="724">
        <v>0</v>
      </c>
      <c r="AF34" s="724">
        <v>0</v>
      </c>
      <c r="AG34" s="721" t="s">
        <v>1259</v>
      </c>
      <c r="AH34" s="719"/>
      <c r="AI34" s="701" t="s">
        <v>840</v>
      </c>
      <c r="AJ34" s="702" t="s">
        <v>835</v>
      </c>
    </row>
    <row r="35" spans="2:36" ht="181.5" customHeight="1" thickBot="1">
      <c r="B35" s="1275"/>
      <c r="C35" s="1278"/>
      <c r="D35" s="725" t="s">
        <v>1339</v>
      </c>
      <c r="E35" s="726" t="s">
        <v>1309</v>
      </c>
      <c r="F35" s="716">
        <v>24</v>
      </c>
      <c r="G35" s="836">
        <v>25</v>
      </c>
      <c r="H35" s="836">
        <v>25</v>
      </c>
      <c r="I35" s="718" t="s">
        <v>1310</v>
      </c>
      <c r="J35" s="836">
        <v>0</v>
      </c>
      <c r="K35" s="836">
        <v>50</v>
      </c>
      <c r="L35" s="836">
        <v>25</v>
      </c>
      <c r="M35" s="836">
        <v>24</v>
      </c>
      <c r="N35" s="836">
        <v>25</v>
      </c>
      <c r="O35" s="724">
        <v>0</v>
      </c>
      <c r="P35" s="724">
        <v>0</v>
      </c>
      <c r="Q35" s="724">
        <v>0</v>
      </c>
      <c r="R35" s="724">
        <v>0</v>
      </c>
      <c r="S35" s="724"/>
      <c r="T35" s="724"/>
      <c r="U35" s="724"/>
      <c r="V35" s="724"/>
      <c r="W35" s="724"/>
      <c r="X35" s="724"/>
      <c r="Y35" s="724"/>
      <c r="Z35" s="724"/>
      <c r="AA35" s="724"/>
      <c r="AB35" s="724"/>
      <c r="AC35" s="724"/>
      <c r="AD35" s="724"/>
      <c r="AE35" s="724">
        <v>0</v>
      </c>
      <c r="AF35" s="724">
        <v>0</v>
      </c>
      <c r="AG35" s="721" t="s">
        <v>1259</v>
      </c>
      <c r="AH35" s="719"/>
      <c r="AI35" s="701" t="s">
        <v>840</v>
      </c>
      <c r="AJ35" s="702" t="s">
        <v>835</v>
      </c>
    </row>
    <row r="36" spans="2:36" ht="92.25" customHeight="1" thickBot="1">
      <c r="B36" s="1275"/>
      <c r="C36" s="1278"/>
      <c r="D36" s="727" t="s">
        <v>1340</v>
      </c>
      <c r="E36" s="728" t="s">
        <v>1341</v>
      </c>
      <c r="F36" s="720">
        <v>1</v>
      </c>
      <c r="G36" s="718">
        <v>0</v>
      </c>
      <c r="H36" s="718">
        <v>1</v>
      </c>
      <c r="I36" s="718" t="s">
        <v>1342</v>
      </c>
      <c r="J36" s="718">
        <v>0</v>
      </c>
      <c r="K36" s="718">
        <v>4</v>
      </c>
      <c r="L36" s="718">
        <v>1</v>
      </c>
      <c r="M36" s="718">
        <v>1</v>
      </c>
      <c r="N36" s="718">
        <v>0</v>
      </c>
      <c r="O36" s="724">
        <v>0</v>
      </c>
      <c r="P36" s="724">
        <v>0</v>
      </c>
      <c r="Q36" s="724">
        <v>0</v>
      </c>
      <c r="R36" s="724">
        <v>0</v>
      </c>
      <c r="S36" s="724"/>
      <c r="T36" s="724"/>
      <c r="U36" s="724"/>
      <c r="V36" s="724"/>
      <c r="W36" s="724"/>
      <c r="X36" s="724"/>
      <c r="Y36" s="724"/>
      <c r="Z36" s="724"/>
      <c r="AA36" s="724"/>
      <c r="AB36" s="724"/>
      <c r="AC36" s="724"/>
      <c r="AD36" s="724"/>
      <c r="AE36" s="724">
        <v>0</v>
      </c>
      <c r="AF36" s="724">
        <v>0</v>
      </c>
      <c r="AG36" s="721" t="s">
        <v>1259</v>
      </c>
      <c r="AH36" s="719"/>
      <c r="AI36" s="701" t="s">
        <v>840</v>
      </c>
      <c r="AJ36" s="702" t="s">
        <v>835</v>
      </c>
    </row>
    <row r="37" spans="2:36" ht="48.75" customHeight="1" thickBot="1">
      <c r="B37" s="1275"/>
      <c r="C37" s="1278"/>
      <c r="D37" s="727" t="s">
        <v>1343</v>
      </c>
      <c r="E37" s="728" t="s">
        <v>1344</v>
      </c>
      <c r="F37" s="720">
        <v>6</v>
      </c>
      <c r="G37" s="718">
        <v>5</v>
      </c>
      <c r="H37" s="718">
        <v>12</v>
      </c>
      <c r="I37" s="718" t="s">
        <v>66</v>
      </c>
      <c r="J37" s="718">
        <v>0</v>
      </c>
      <c r="K37" s="718">
        <v>40</v>
      </c>
      <c r="L37" s="718">
        <v>12</v>
      </c>
      <c r="M37" s="718">
        <v>6</v>
      </c>
      <c r="N37" s="718">
        <v>5</v>
      </c>
      <c r="O37" s="724">
        <v>0</v>
      </c>
      <c r="P37" s="724">
        <v>0</v>
      </c>
      <c r="Q37" s="724">
        <v>0</v>
      </c>
      <c r="R37" s="724">
        <v>0</v>
      </c>
      <c r="S37" s="724"/>
      <c r="T37" s="724"/>
      <c r="U37" s="724"/>
      <c r="V37" s="724"/>
      <c r="W37" s="724"/>
      <c r="X37" s="724"/>
      <c r="Y37" s="724"/>
      <c r="Z37" s="724"/>
      <c r="AA37" s="724"/>
      <c r="AB37" s="724"/>
      <c r="AC37" s="724"/>
      <c r="AD37" s="724"/>
      <c r="AE37" s="724">
        <v>0</v>
      </c>
      <c r="AF37" s="724">
        <v>0</v>
      </c>
      <c r="AG37" s="721" t="s">
        <v>1259</v>
      </c>
      <c r="AH37" s="719"/>
      <c r="AI37" s="701" t="s">
        <v>840</v>
      </c>
      <c r="AJ37" s="702" t="s">
        <v>835</v>
      </c>
    </row>
    <row r="38" spans="2:36" ht="101.25" customHeight="1" thickBot="1">
      <c r="B38" s="1275"/>
      <c r="C38" s="1278"/>
      <c r="D38" s="727" t="s">
        <v>1345</v>
      </c>
      <c r="E38" s="726" t="s">
        <v>1346</v>
      </c>
      <c r="F38" s="720">
        <v>0</v>
      </c>
      <c r="G38" s="718">
        <v>1</v>
      </c>
      <c r="H38" s="718">
        <v>1</v>
      </c>
      <c r="I38" s="718" t="s">
        <v>148</v>
      </c>
      <c r="J38" s="718">
        <v>0</v>
      </c>
      <c r="K38" s="718">
        <v>4</v>
      </c>
      <c r="L38" s="718">
        <v>1</v>
      </c>
      <c r="M38" s="718">
        <v>0</v>
      </c>
      <c r="N38" s="718">
        <v>1</v>
      </c>
      <c r="O38" s="724">
        <v>0</v>
      </c>
      <c r="P38" s="724">
        <v>0</v>
      </c>
      <c r="Q38" s="724">
        <v>0</v>
      </c>
      <c r="R38" s="724">
        <v>0</v>
      </c>
      <c r="S38" s="724"/>
      <c r="T38" s="724"/>
      <c r="U38" s="724"/>
      <c r="V38" s="724"/>
      <c r="W38" s="724"/>
      <c r="X38" s="724"/>
      <c r="Y38" s="724"/>
      <c r="Z38" s="724"/>
      <c r="AA38" s="724"/>
      <c r="AB38" s="724"/>
      <c r="AC38" s="724"/>
      <c r="AD38" s="724"/>
      <c r="AE38" s="724">
        <v>0</v>
      </c>
      <c r="AF38" s="724">
        <v>0</v>
      </c>
      <c r="AG38" s="721" t="s">
        <v>1259</v>
      </c>
      <c r="AH38" s="719"/>
      <c r="AI38" s="701" t="s">
        <v>840</v>
      </c>
      <c r="AJ38" s="702" t="s">
        <v>835</v>
      </c>
    </row>
    <row r="39" spans="2:36" ht="91.5" customHeight="1" thickBot="1">
      <c r="B39" s="1275"/>
      <c r="C39" s="1278"/>
      <c r="D39" s="729" t="s">
        <v>1347</v>
      </c>
      <c r="E39" s="728" t="s">
        <v>1348</v>
      </c>
      <c r="F39" s="720">
        <v>1</v>
      </c>
      <c r="G39" s="718">
        <v>0</v>
      </c>
      <c r="H39" s="718">
        <v>1</v>
      </c>
      <c r="I39" s="718" t="s">
        <v>1349</v>
      </c>
      <c r="J39" s="718">
        <v>0</v>
      </c>
      <c r="K39" s="718">
        <v>2</v>
      </c>
      <c r="L39" s="718">
        <v>1</v>
      </c>
      <c r="M39" s="718">
        <v>1</v>
      </c>
      <c r="N39" s="718">
        <v>0</v>
      </c>
      <c r="O39" s="724">
        <v>0</v>
      </c>
      <c r="P39" s="724">
        <v>0</v>
      </c>
      <c r="Q39" s="724">
        <v>0</v>
      </c>
      <c r="R39" s="724">
        <v>0</v>
      </c>
      <c r="S39" s="724"/>
      <c r="T39" s="724"/>
      <c r="U39" s="724"/>
      <c r="V39" s="724"/>
      <c r="W39" s="724"/>
      <c r="X39" s="724"/>
      <c r="Y39" s="724"/>
      <c r="Z39" s="724"/>
      <c r="AA39" s="724"/>
      <c r="AB39" s="724"/>
      <c r="AC39" s="724"/>
      <c r="AD39" s="724"/>
      <c r="AE39" s="724">
        <v>0</v>
      </c>
      <c r="AF39" s="724">
        <v>0</v>
      </c>
      <c r="AG39" s="721" t="s">
        <v>1259</v>
      </c>
      <c r="AH39" s="719"/>
      <c r="AI39" s="701" t="s">
        <v>840</v>
      </c>
      <c r="AJ39" s="702" t="s">
        <v>835</v>
      </c>
    </row>
    <row r="40" spans="2:36" ht="70.5" customHeight="1" thickBot="1">
      <c r="B40" s="1275"/>
      <c r="C40" s="1278"/>
      <c r="D40" s="726" t="s">
        <v>1350</v>
      </c>
      <c r="E40" s="728" t="s">
        <v>1351</v>
      </c>
      <c r="F40" s="720">
        <v>0</v>
      </c>
      <c r="G40" s="718">
        <v>1</v>
      </c>
      <c r="H40" s="718">
        <v>3</v>
      </c>
      <c r="I40" s="718" t="s">
        <v>573</v>
      </c>
      <c r="J40" s="718">
        <v>0</v>
      </c>
      <c r="K40" s="718">
        <v>10</v>
      </c>
      <c r="L40" s="718">
        <v>3</v>
      </c>
      <c r="M40" s="718">
        <v>0</v>
      </c>
      <c r="N40" s="718">
        <v>1</v>
      </c>
      <c r="O40" s="724">
        <v>0</v>
      </c>
      <c r="P40" s="724">
        <v>0</v>
      </c>
      <c r="Q40" s="724">
        <v>0</v>
      </c>
      <c r="R40" s="724">
        <v>0</v>
      </c>
      <c r="S40" s="724"/>
      <c r="T40" s="724"/>
      <c r="U40" s="724"/>
      <c r="V40" s="724"/>
      <c r="W40" s="724"/>
      <c r="X40" s="724"/>
      <c r="Y40" s="724"/>
      <c r="Z40" s="724"/>
      <c r="AA40" s="724"/>
      <c r="AB40" s="724"/>
      <c r="AC40" s="724"/>
      <c r="AD40" s="724"/>
      <c r="AE40" s="724">
        <v>0</v>
      </c>
      <c r="AF40" s="724">
        <v>0</v>
      </c>
      <c r="AG40" s="718" t="s">
        <v>1352</v>
      </c>
      <c r="AH40" s="719"/>
      <c r="AI40" s="701" t="s">
        <v>840</v>
      </c>
      <c r="AJ40" s="702" t="s">
        <v>835</v>
      </c>
    </row>
    <row r="41" spans="2:36" ht="71.25" customHeight="1" thickBot="1">
      <c r="B41" s="1275"/>
      <c r="C41" s="1278"/>
      <c r="D41" s="725" t="s">
        <v>1353</v>
      </c>
      <c r="E41" s="726" t="s">
        <v>1351</v>
      </c>
      <c r="F41" s="716">
        <v>3</v>
      </c>
      <c r="G41" s="836">
        <v>0</v>
      </c>
      <c r="H41" s="836">
        <v>3</v>
      </c>
      <c r="I41" s="718" t="s">
        <v>573</v>
      </c>
      <c r="J41" s="836">
        <v>0</v>
      </c>
      <c r="K41" s="836">
        <v>10</v>
      </c>
      <c r="L41" s="836">
        <v>3</v>
      </c>
      <c r="M41" s="836">
        <v>3</v>
      </c>
      <c r="N41" s="836">
        <v>0</v>
      </c>
      <c r="O41" s="724">
        <v>0</v>
      </c>
      <c r="P41" s="724">
        <v>0</v>
      </c>
      <c r="Q41" s="724">
        <v>0</v>
      </c>
      <c r="R41" s="724">
        <v>0</v>
      </c>
      <c r="S41" s="724"/>
      <c r="T41" s="724"/>
      <c r="U41" s="724"/>
      <c r="V41" s="724"/>
      <c r="W41" s="724"/>
      <c r="X41" s="724"/>
      <c r="Y41" s="724"/>
      <c r="Z41" s="724"/>
      <c r="AA41" s="724"/>
      <c r="AB41" s="724"/>
      <c r="AC41" s="724"/>
      <c r="AD41" s="724"/>
      <c r="AE41" s="724">
        <v>0</v>
      </c>
      <c r="AF41" s="724">
        <v>0</v>
      </c>
      <c r="AG41" s="718" t="s">
        <v>1352</v>
      </c>
      <c r="AH41" s="719"/>
      <c r="AI41" s="701" t="s">
        <v>840</v>
      </c>
      <c r="AJ41" s="702" t="s">
        <v>835</v>
      </c>
    </row>
    <row r="42" spans="2:36" ht="46.5" customHeight="1" thickBot="1">
      <c r="B42" s="1275"/>
      <c r="C42" s="1278"/>
      <c r="D42" s="727" t="s">
        <v>1354</v>
      </c>
      <c r="E42" s="728" t="s">
        <v>1346</v>
      </c>
      <c r="F42" s="720">
        <v>3</v>
      </c>
      <c r="G42" s="718">
        <v>0</v>
      </c>
      <c r="H42" s="718">
        <v>3</v>
      </c>
      <c r="I42" s="718" t="s">
        <v>148</v>
      </c>
      <c r="J42" s="718">
        <v>0</v>
      </c>
      <c r="K42" s="718">
        <v>9</v>
      </c>
      <c r="L42" s="718">
        <v>3</v>
      </c>
      <c r="M42" s="718">
        <v>3</v>
      </c>
      <c r="N42" s="718">
        <v>0</v>
      </c>
      <c r="O42" s="724">
        <v>0</v>
      </c>
      <c r="P42" s="724">
        <v>0</v>
      </c>
      <c r="Q42" s="724">
        <v>0</v>
      </c>
      <c r="R42" s="724">
        <v>0</v>
      </c>
      <c r="S42" s="724"/>
      <c r="T42" s="724"/>
      <c r="U42" s="724"/>
      <c r="V42" s="724"/>
      <c r="W42" s="724"/>
      <c r="X42" s="724"/>
      <c r="Y42" s="724"/>
      <c r="Z42" s="724"/>
      <c r="AA42" s="724"/>
      <c r="AB42" s="724"/>
      <c r="AC42" s="724"/>
      <c r="AD42" s="724"/>
      <c r="AE42" s="724">
        <v>0</v>
      </c>
      <c r="AF42" s="724">
        <v>0</v>
      </c>
      <c r="AG42" s="718" t="s">
        <v>1355</v>
      </c>
      <c r="AH42" s="719"/>
      <c r="AI42" s="701" t="s">
        <v>840</v>
      </c>
      <c r="AJ42" s="702" t="s">
        <v>835</v>
      </c>
    </row>
    <row r="43" spans="2:36" ht="44.25" customHeight="1" thickBot="1">
      <c r="B43" s="1275"/>
      <c r="C43" s="1278"/>
      <c r="D43" s="727" t="s">
        <v>1356</v>
      </c>
      <c r="E43" s="728" t="s">
        <v>1357</v>
      </c>
      <c r="F43" s="720">
        <v>3</v>
      </c>
      <c r="G43" s="718">
        <v>2</v>
      </c>
      <c r="H43" s="718">
        <v>5</v>
      </c>
      <c r="I43" s="718" t="s">
        <v>1358</v>
      </c>
      <c r="J43" s="718">
        <v>0</v>
      </c>
      <c r="K43" s="718">
        <v>15</v>
      </c>
      <c r="L43" s="718">
        <v>5</v>
      </c>
      <c r="M43" s="718">
        <v>3</v>
      </c>
      <c r="N43" s="718">
        <v>2</v>
      </c>
      <c r="O43" s="724">
        <v>0</v>
      </c>
      <c r="P43" s="724">
        <v>0</v>
      </c>
      <c r="Q43" s="724">
        <v>0</v>
      </c>
      <c r="R43" s="724">
        <v>0</v>
      </c>
      <c r="S43" s="724"/>
      <c r="T43" s="724"/>
      <c r="U43" s="724"/>
      <c r="V43" s="724"/>
      <c r="W43" s="724"/>
      <c r="X43" s="724"/>
      <c r="Y43" s="724"/>
      <c r="Z43" s="724"/>
      <c r="AA43" s="724"/>
      <c r="AB43" s="724"/>
      <c r="AC43" s="724"/>
      <c r="AD43" s="724"/>
      <c r="AE43" s="724">
        <v>0</v>
      </c>
      <c r="AF43" s="724">
        <v>0</v>
      </c>
      <c r="AG43" s="721" t="s">
        <v>1259</v>
      </c>
      <c r="AH43" s="719"/>
      <c r="AI43" s="701" t="s">
        <v>840</v>
      </c>
      <c r="AJ43" s="702" t="s">
        <v>835</v>
      </c>
    </row>
    <row r="44" spans="2:36" ht="53.25" customHeight="1" thickBot="1">
      <c r="B44" s="1275"/>
      <c r="C44" s="1278"/>
      <c r="D44" s="727" t="s">
        <v>1359</v>
      </c>
      <c r="E44" s="718" t="s">
        <v>1360</v>
      </c>
      <c r="F44" s="720">
        <v>2</v>
      </c>
      <c r="G44" s="718">
        <v>0</v>
      </c>
      <c r="H44" s="718">
        <v>2</v>
      </c>
      <c r="I44" s="718" t="s">
        <v>1335</v>
      </c>
      <c r="J44" s="718">
        <v>0</v>
      </c>
      <c r="K44" s="718">
        <v>5</v>
      </c>
      <c r="L44" s="718">
        <v>2</v>
      </c>
      <c r="M44" s="718">
        <v>2</v>
      </c>
      <c r="N44" s="718">
        <v>0</v>
      </c>
      <c r="O44" s="724">
        <v>0</v>
      </c>
      <c r="P44" s="724">
        <v>0</v>
      </c>
      <c r="Q44" s="724">
        <v>0</v>
      </c>
      <c r="R44" s="724">
        <v>0</v>
      </c>
      <c r="S44" s="724"/>
      <c r="T44" s="724"/>
      <c r="U44" s="724"/>
      <c r="V44" s="724"/>
      <c r="W44" s="724"/>
      <c r="X44" s="724"/>
      <c r="Y44" s="724"/>
      <c r="Z44" s="724"/>
      <c r="AA44" s="724"/>
      <c r="AB44" s="724"/>
      <c r="AC44" s="724"/>
      <c r="AD44" s="724"/>
      <c r="AE44" s="724">
        <v>0</v>
      </c>
      <c r="AF44" s="724">
        <v>0</v>
      </c>
      <c r="AG44" s="718" t="s">
        <v>1361</v>
      </c>
      <c r="AH44" s="719"/>
      <c r="AI44" s="701" t="s">
        <v>840</v>
      </c>
      <c r="AJ44" s="702" t="s">
        <v>835</v>
      </c>
    </row>
    <row r="45" spans="2:36" ht="77.25" customHeight="1" thickBot="1">
      <c r="B45" s="1276"/>
      <c r="C45" s="1279"/>
      <c r="D45" s="727" t="s">
        <v>1362</v>
      </c>
      <c r="E45" s="718" t="s">
        <v>870</v>
      </c>
      <c r="F45" s="720">
        <v>0</v>
      </c>
      <c r="G45" s="718">
        <v>12</v>
      </c>
      <c r="H45" s="718">
        <v>12</v>
      </c>
      <c r="I45" s="718" t="s">
        <v>1363</v>
      </c>
      <c r="J45" s="718">
        <v>0</v>
      </c>
      <c r="K45" s="718">
        <v>15</v>
      </c>
      <c r="L45" s="718">
        <v>12</v>
      </c>
      <c r="M45" s="718">
        <v>0</v>
      </c>
      <c r="N45" s="718">
        <v>12</v>
      </c>
      <c r="O45" s="724">
        <v>0</v>
      </c>
      <c r="P45" s="724">
        <v>0</v>
      </c>
      <c r="Q45" s="724">
        <v>0</v>
      </c>
      <c r="R45" s="724">
        <v>0</v>
      </c>
      <c r="S45" s="724"/>
      <c r="T45" s="724"/>
      <c r="U45" s="724"/>
      <c r="V45" s="724"/>
      <c r="W45" s="724"/>
      <c r="X45" s="724"/>
      <c r="Y45" s="724"/>
      <c r="Z45" s="724"/>
      <c r="AA45" s="724"/>
      <c r="AB45" s="724"/>
      <c r="AC45" s="724"/>
      <c r="AD45" s="724"/>
      <c r="AE45" s="724">
        <v>0</v>
      </c>
      <c r="AF45" s="724">
        <v>0</v>
      </c>
      <c r="AG45" s="718" t="s">
        <v>1364</v>
      </c>
      <c r="AH45" s="719"/>
      <c r="AI45" s="701" t="s">
        <v>840</v>
      </c>
      <c r="AJ45" s="702" t="s">
        <v>835</v>
      </c>
    </row>
    <row r="46" spans="2:36" ht="39.75" customHeight="1" thickBot="1">
      <c r="B46" s="1274" t="s">
        <v>1365</v>
      </c>
      <c r="C46" s="1280">
        <v>825126099</v>
      </c>
      <c r="D46" s="730" t="s">
        <v>1366</v>
      </c>
      <c r="E46" s="718" t="s">
        <v>1367</v>
      </c>
      <c r="F46" s="716">
        <v>3</v>
      </c>
      <c r="G46" s="836">
        <v>2</v>
      </c>
      <c r="H46" s="836">
        <v>5</v>
      </c>
      <c r="I46" s="718" t="s">
        <v>1368</v>
      </c>
      <c r="J46" s="836">
        <v>0</v>
      </c>
      <c r="K46" s="836">
        <v>10</v>
      </c>
      <c r="L46" s="836">
        <v>5</v>
      </c>
      <c r="M46" s="836">
        <v>2</v>
      </c>
      <c r="N46" s="836">
        <v>3</v>
      </c>
      <c r="O46" s="836">
        <v>0</v>
      </c>
      <c r="P46" s="836">
        <v>0</v>
      </c>
      <c r="Q46" s="836">
        <v>0</v>
      </c>
      <c r="R46" s="836">
        <v>0</v>
      </c>
      <c r="S46" s="836"/>
      <c r="T46" s="836"/>
      <c r="U46" s="836"/>
      <c r="V46" s="836"/>
      <c r="W46" s="836"/>
      <c r="X46" s="836"/>
      <c r="Y46" s="836"/>
      <c r="Z46" s="836"/>
      <c r="AA46" s="836"/>
      <c r="AB46" s="836"/>
      <c r="AC46" s="836"/>
      <c r="AD46" s="836"/>
      <c r="AE46" s="836">
        <v>0</v>
      </c>
      <c r="AF46" s="836">
        <v>0</v>
      </c>
      <c r="AG46" s="721" t="s">
        <v>1259</v>
      </c>
      <c r="AH46" s="719"/>
      <c r="AI46" s="701" t="s">
        <v>840</v>
      </c>
      <c r="AJ46" s="702" t="s">
        <v>835</v>
      </c>
    </row>
    <row r="47" spans="2:36" ht="139.5" thickBot="1">
      <c r="B47" s="1275"/>
      <c r="C47" s="1281"/>
      <c r="D47" s="730" t="s">
        <v>1369</v>
      </c>
      <c r="E47" s="718" t="s">
        <v>1370</v>
      </c>
      <c r="F47" s="720">
        <v>100</v>
      </c>
      <c r="G47" s="718">
        <v>0</v>
      </c>
      <c r="H47" s="718">
        <v>100</v>
      </c>
      <c r="I47" s="718" t="s">
        <v>1371</v>
      </c>
      <c r="J47" s="718">
        <v>0</v>
      </c>
      <c r="K47" s="718">
        <v>200</v>
      </c>
      <c r="L47" s="718">
        <v>100</v>
      </c>
      <c r="M47" s="718">
        <v>100</v>
      </c>
      <c r="N47" s="718">
        <v>0</v>
      </c>
      <c r="O47" s="698">
        <v>0</v>
      </c>
      <c r="P47" s="698">
        <v>0</v>
      </c>
      <c r="Q47" s="698">
        <v>500000</v>
      </c>
      <c r="R47" s="698">
        <v>500000</v>
      </c>
      <c r="S47" s="169"/>
      <c r="T47" s="169"/>
      <c r="U47" s="169"/>
      <c r="V47" s="169"/>
      <c r="W47" s="169"/>
      <c r="X47" s="169"/>
      <c r="Y47" s="169"/>
      <c r="Z47" s="169"/>
      <c r="AA47" s="169"/>
      <c r="AB47" s="169"/>
      <c r="AC47" s="169"/>
      <c r="AD47" s="169"/>
      <c r="AE47" s="698">
        <v>500000</v>
      </c>
      <c r="AF47" s="698">
        <v>500000</v>
      </c>
      <c r="AG47" s="721" t="s">
        <v>1259</v>
      </c>
      <c r="AH47" s="719"/>
      <c r="AI47" s="701" t="s">
        <v>840</v>
      </c>
      <c r="AJ47" s="702" t="s">
        <v>835</v>
      </c>
    </row>
    <row r="48" spans="2:36" ht="207" thickBot="1">
      <c r="B48" s="1275"/>
      <c r="C48" s="1282"/>
      <c r="D48" s="730" t="s">
        <v>1372</v>
      </c>
      <c r="E48" s="718" t="s">
        <v>1373</v>
      </c>
      <c r="F48" s="731">
        <v>3</v>
      </c>
      <c r="G48" s="813">
        <v>2</v>
      </c>
      <c r="H48" s="813">
        <v>5</v>
      </c>
      <c r="I48" s="813" t="s">
        <v>1374</v>
      </c>
      <c r="J48" s="813">
        <v>0</v>
      </c>
      <c r="K48" s="813">
        <v>12</v>
      </c>
      <c r="L48" s="813">
        <v>5</v>
      </c>
      <c r="M48" s="813">
        <v>3</v>
      </c>
      <c r="N48" s="813">
        <v>2</v>
      </c>
      <c r="O48" s="733">
        <v>0</v>
      </c>
      <c r="P48" s="733">
        <v>0</v>
      </c>
      <c r="Q48" s="733">
        <v>0</v>
      </c>
      <c r="R48" s="733">
        <v>0</v>
      </c>
      <c r="S48" s="733"/>
      <c r="T48" s="733"/>
      <c r="U48" s="733"/>
      <c r="V48" s="733"/>
      <c r="W48" s="733"/>
      <c r="X48" s="733"/>
      <c r="Y48" s="733"/>
      <c r="Z48" s="733"/>
      <c r="AA48" s="733"/>
      <c r="AB48" s="733"/>
      <c r="AC48" s="733"/>
      <c r="AD48" s="733"/>
      <c r="AE48" s="733">
        <v>0</v>
      </c>
      <c r="AF48" s="733">
        <v>0</v>
      </c>
      <c r="AG48" s="721" t="s">
        <v>1259</v>
      </c>
      <c r="AH48" s="734"/>
      <c r="AI48" s="701" t="s">
        <v>840</v>
      </c>
      <c r="AJ48" s="702" t="s">
        <v>835</v>
      </c>
    </row>
    <row r="49" spans="2:36" ht="183.75" thickBot="1">
      <c r="B49" s="1283" t="s">
        <v>1375</v>
      </c>
      <c r="C49" s="1284">
        <v>825126099</v>
      </c>
      <c r="D49" s="735" t="s">
        <v>1376</v>
      </c>
      <c r="E49" s="718" t="s">
        <v>1377</v>
      </c>
      <c r="F49" s="718">
        <v>3</v>
      </c>
      <c r="G49" s="718">
        <v>2</v>
      </c>
      <c r="H49" s="718">
        <v>5</v>
      </c>
      <c r="I49" s="718" t="s">
        <v>1378</v>
      </c>
      <c r="J49" s="718">
        <v>0</v>
      </c>
      <c r="K49" s="718">
        <v>15</v>
      </c>
      <c r="L49" s="718">
        <v>5</v>
      </c>
      <c r="M49" s="718">
        <v>3</v>
      </c>
      <c r="N49" s="718">
        <v>2</v>
      </c>
      <c r="O49" s="698">
        <v>1373651</v>
      </c>
      <c r="P49" s="698"/>
      <c r="Q49" s="698">
        <v>4626349</v>
      </c>
      <c r="R49" s="698">
        <v>4500000</v>
      </c>
      <c r="S49" s="169"/>
      <c r="T49" s="169"/>
      <c r="U49" s="169"/>
      <c r="V49" s="169"/>
      <c r="W49" s="169"/>
      <c r="X49" s="169"/>
      <c r="Y49" s="169"/>
      <c r="Z49" s="169"/>
      <c r="AA49" s="169"/>
      <c r="AB49" s="169"/>
      <c r="AC49" s="169"/>
      <c r="AD49" s="169"/>
      <c r="AE49" s="698">
        <f>+O49+Q49</f>
        <v>6000000</v>
      </c>
      <c r="AF49" s="698">
        <f>+R49</f>
        <v>4500000</v>
      </c>
      <c r="AG49" s="721" t="s">
        <v>1259</v>
      </c>
      <c r="AH49" s="719"/>
      <c r="AI49" s="701" t="s">
        <v>840</v>
      </c>
      <c r="AJ49" s="702" t="s">
        <v>835</v>
      </c>
    </row>
    <row r="50" spans="2:36" ht="206.25">
      <c r="B50" s="1283"/>
      <c r="C50" s="1285"/>
      <c r="D50" s="736" t="s">
        <v>1379</v>
      </c>
      <c r="E50" s="813" t="s">
        <v>1380</v>
      </c>
      <c r="F50" s="733">
        <v>9</v>
      </c>
      <c r="G50" s="733">
        <v>12</v>
      </c>
      <c r="H50" s="813">
        <v>29</v>
      </c>
      <c r="I50" s="813" t="s">
        <v>1381</v>
      </c>
      <c r="J50" s="733">
        <v>0</v>
      </c>
      <c r="K50" s="733">
        <v>50</v>
      </c>
      <c r="L50" s="733">
        <v>29</v>
      </c>
      <c r="M50" s="733">
        <v>9</v>
      </c>
      <c r="N50" s="733">
        <v>12</v>
      </c>
      <c r="O50" s="737"/>
      <c r="P50" s="737"/>
      <c r="Q50" s="737">
        <v>29000000</v>
      </c>
      <c r="R50" s="737">
        <v>9000000</v>
      </c>
      <c r="S50" s="738"/>
      <c r="T50" s="738"/>
      <c r="U50" s="738"/>
      <c r="V50" s="738"/>
      <c r="W50" s="738"/>
      <c r="X50" s="738"/>
      <c r="Y50" s="738"/>
      <c r="Z50" s="738"/>
      <c r="AA50" s="738"/>
      <c r="AB50" s="738"/>
      <c r="AC50" s="738"/>
      <c r="AD50" s="738"/>
      <c r="AE50" s="737">
        <v>29000000</v>
      </c>
      <c r="AF50" s="737">
        <v>9000000</v>
      </c>
      <c r="AG50" s="739" t="s">
        <v>1259</v>
      </c>
      <c r="AH50" s="734"/>
      <c r="AI50" s="740" t="s">
        <v>840</v>
      </c>
      <c r="AJ50" s="741" t="s">
        <v>835</v>
      </c>
    </row>
    <row r="51" spans="2:36" ht="72.75" customHeight="1">
      <c r="B51" s="1283"/>
      <c r="C51" s="1286"/>
      <c r="D51" s="742" t="s">
        <v>1382</v>
      </c>
      <c r="E51" s="718" t="s">
        <v>1383</v>
      </c>
      <c r="F51" s="836">
        <v>6</v>
      </c>
      <c r="G51" s="836">
        <v>6</v>
      </c>
      <c r="H51" s="836">
        <v>12</v>
      </c>
      <c r="I51" s="718" t="s">
        <v>1384</v>
      </c>
      <c r="J51" s="836">
        <v>0</v>
      </c>
      <c r="K51" s="836">
        <v>48</v>
      </c>
      <c r="L51" s="836">
        <v>12</v>
      </c>
      <c r="M51" s="836">
        <v>6</v>
      </c>
      <c r="N51" s="836">
        <v>6</v>
      </c>
      <c r="O51" s="698"/>
      <c r="P51" s="698"/>
      <c r="Q51" s="698">
        <v>1500912</v>
      </c>
      <c r="R51" s="698">
        <v>500000</v>
      </c>
      <c r="S51" s="169"/>
      <c r="T51" s="169"/>
      <c r="U51" s="169"/>
      <c r="V51" s="169"/>
      <c r="W51" s="169"/>
      <c r="X51" s="169"/>
      <c r="Y51" s="169"/>
      <c r="Z51" s="169"/>
      <c r="AA51" s="169"/>
      <c r="AB51" s="169"/>
      <c r="AC51" s="169"/>
      <c r="AD51" s="169"/>
      <c r="AE51" s="698">
        <v>1500912</v>
      </c>
      <c r="AF51" s="698">
        <v>500000</v>
      </c>
      <c r="AG51" s="451" t="s">
        <v>1259</v>
      </c>
      <c r="AH51" s="719"/>
      <c r="AI51" s="451" t="s">
        <v>840</v>
      </c>
      <c r="AJ51" s="702" t="s">
        <v>835</v>
      </c>
    </row>
    <row r="52" spans="1:36" s="453" customFormat="1" ht="13.5" customHeight="1">
      <c r="A52" s="743"/>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row>
    <row r="53" spans="1:36" s="453" customFormat="1" ht="15" customHeight="1">
      <c r="A53" s="452"/>
      <c r="B53" s="1039" t="s">
        <v>108</v>
      </c>
      <c r="C53" s="1039"/>
      <c r="D53" s="1039"/>
      <c r="E53" s="1039"/>
      <c r="F53" s="1039"/>
      <c r="G53" s="1039"/>
      <c r="H53" s="1039"/>
      <c r="I53" s="1039"/>
      <c r="J53" s="1039"/>
      <c r="K53" s="1039"/>
      <c r="L53" s="1039"/>
      <c r="M53" s="1039"/>
      <c r="N53" s="1039"/>
      <c r="O53" s="1039"/>
      <c r="P53" s="1039"/>
      <c r="Q53" s="1039"/>
      <c r="R53" s="1039"/>
      <c r="S53" s="1039"/>
      <c r="T53" s="1039"/>
      <c r="U53" s="1039"/>
      <c r="V53" s="1039"/>
      <c r="W53" s="1039"/>
      <c r="X53" s="1039"/>
      <c r="Y53" s="1039"/>
      <c r="Z53" s="1039"/>
      <c r="AA53" s="1039"/>
      <c r="AB53" s="1039"/>
      <c r="AC53" s="1039"/>
      <c r="AD53" s="1039"/>
      <c r="AE53" s="1039"/>
      <c r="AF53" s="1039"/>
      <c r="AG53" s="1039"/>
      <c r="AH53" s="1039"/>
      <c r="AI53" s="1039"/>
      <c r="AJ53" s="1039"/>
    </row>
    <row r="54" spans="1:36" s="453" customFormat="1" ht="28.5" customHeight="1">
      <c r="A54" s="454"/>
      <c r="B54" s="923" t="s">
        <v>36</v>
      </c>
      <c r="C54" s="924"/>
      <c r="D54" s="924"/>
      <c r="E54" s="924"/>
      <c r="F54" s="924"/>
      <c r="G54" s="924"/>
      <c r="H54" s="925"/>
      <c r="I54" s="926" t="s">
        <v>670</v>
      </c>
      <c r="J54" s="927"/>
      <c r="K54" s="927"/>
      <c r="L54" s="927"/>
      <c r="M54" s="927"/>
      <c r="N54" s="927"/>
      <c r="O54" s="927"/>
      <c r="P54" s="927"/>
      <c r="Q54" s="927"/>
      <c r="R54" s="927"/>
      <c r="S54" s="927"/>
      <c r="T54" s="928"/>
      <c r="U54" s="926" t="s">
        <v>71</v>
      </c>
      <c r="V54" s="929"/>
      <c r="W54" s="929"/>
      <c r="X54" s="929"/>
      <c r="Y54" s="929"/>
      <c r="Z54" s="929"/>
      <c r="AA54" s="929"/>
      <c r="AB54" s="929"/>
      <c r="AC54" s="929"/>
      <c r="AD54" s="929"/>
      <c r="AE54" s="929"/>
      <c r="AF54" s="929"/>
      <c r="AG54" s="929"/>
      <c r="AH54" s="929"/>
      <c r="AI54" s="929"/>
      <c r="AJ54" s="930"/>
    </row>
    <row r="55" spans="1:36" s="453" customFormat="1" ht="63.75" customHeight="1" thickBot="1">
      <c r="A55" s="455"/>
      <c r="B55" s="931" t="s">
        <v>828</v>
      </c>
      <c r="C55" s="932"/>
      <c r="D55" s="932"/>
      <c r="E55" s="932"/>
      <c r="F55" s="933" t="s">
        <v>829</v>
      </c>
      <c r="G55" s="934"/>
      <c r="H55" s="934"/>
      <c r="I55" s="934"/>
      <c r="J55" s="934"/>
      <c r="K55" s="934"/>
      <c r="L55" s="934"/>
      <c r="M55" s="934"/>
      <c r="N55" s="935"/>
      <c r="O55" s="936" t="s">
        <v>0</v>
      </c>
      <c r="P55" s="937"/>
      <c r="Q55" s="937"/>
      <c r="R55" s="937"/>
      <c r="S55" s="937"/>
      <c r="T55" s="937"/>
      <c r="U55" s="937"/>
      <c r="V55" s="937"/>
      <c r="W55" s="937"/>
      <c r="X55" s="937"/>
      <c r="Y55" s="937"/>
      <c r="Z55" s="937"/>
      <c r="AA55" s="937"/>
      <c r="AB55" s="937"/>
      <c r="AC55" s="937"/>
      <c r="AD55" s="937"/>
      <c r="AE55" s="937"/>
      <c r="AF55" s="938"/>
      <c r="AG55" s="939" t="s">
        <v>750</v>
      </c>
      <c r="AH55" s="940"/>
      <c r="AI55" s="940"/>
      <c r="AJ55" s="941"/>
    </row>
    <row r="56" spans="1:50" s="169" customFormat="1" ht="39" customHeight="1">
      <c r="A56" s="455"/>
      <c r="B56" s="942" t="s">
        <v>2</v>
      </c>
      <c r="C56" s="944" t="s">
        <v>3</v>
      </c>
      <c r="D56" s="945"/>
      <c r="E56" s="945"/>
      <c r="F56" s="945"/>
      <c r="G56" s="945"/>
      <c r="H56" s="945"/>
      <c r="I56" s="948" t="s">
        <v>4</v>
      </c>
      <c r="J56" s="950" t="s">
        <v>5</v>
      </c>
      <c r="K56" s="950" t="s">
        <v>6</v>
      </c>
      <c r="L56" s="952" t="s">
        <v>37</v>
      </c>
      <c r="M56" s="954" t="s">
        <v>7</v>
      </c>
      <c r="N56" s="956" t="s">
        <v>8</v>
      </c>
      <c r="O56" s="958" t="s">
        <v>9</v>
      </c>
      <c r="P56" s="959"/>
      <c r="Q56" s="960" t="s">
        <v>10</v>
      </c>
      <c r="R56" s="959"/>
      <c r="S56" s="960" t="s">
        <v>11</v>
      </c>
      <c r="T56" s="959"/>
      <c r="U56" s="960" t="s">
        <v>12</v>
      </c>
      <c r="V56" s="959"/>
      <c r="W56" s="960" t="s">
        <v>13</v>
      </c>
      <c r="X56" s="959"/>
      <c r="Y56" s="960" t="s">
        <v>14</v>
      </c>
      <c r="Z56" s="959"/>
      <c r="AA56" s="960" t="s">
        <v>15</v>
      </c>
      <c r="AB56" s="959"/>
      <c r="AC56" s="960" t="s">
        <v>16</v>
      </c>
      <c r="AD56" s="959"/>
      <c r="AE56" s="960" t="s">
        <v>17</v>
      </c>
      <c r="AF56" s="961"/>
      <c r="AG56" s="1235" t="s">
        <v>18</v>
      </c>
      <c r="AH56" s="978" t="s">
        <v>19</v>
      </c>
      <c r="AI56" s="980" t="s">
        <v>20</v>
      </c>
      <c r="AJ56" s="982" t="s">
        <v>21</v>
      </c>
      <c r="AK56" s="453"/>
      <c r="AL56" s="453"/>
      <c r="AM56" s="453"/>
      <c r="AN56" s="453"/>
      <c r="AO56" s="453"/>
      <c r="AP56" s="453"/>
      <c r="AQ56" s="453"/>
      <c r="AR56" s="453"/>
      <c r="AS56" s="453"/>
      <c r="AT56" s="453"/>
      <c r="AU56" s="453"/>
      <c r="AV56" s="453"/>
      <c r="AW56" s="453"/>
      <c r="AX56" s="456"/>
    </row>
    <row r="57" spans="1:49" ht="82.5" customHeight="1" thickBot="1">
      <c r="A57" s="457"/>
      <c r="B57" s="943"/>
      <c r="C57" s="946"/>
      <c r="D57" s="947"/>
      <c r="E57" s="947"/>
      <c r="F57" s="947"/>
      <c r="G57" s="947"/>
      <c r="H57" s="947"/>
      <c r="I57" s="949"/>
      <c r="J57" s="951" t="s">
        <v>5</v>
      </c>
      <c r="K57" s="951"/>
      <c r="L57" s="953"/>
      <c r="M57" s="955"/>
      <c r="N57" s="957"/>
      <c r="O57" s="100" t="s">
        <v>22</v>
      </c>
      <c r="P57" s="101" t="s">
        <v>23</v>
      </c>
      <c r="Q57" s="102" t="s">
        <v>22</v>
      </c>
      <c r="R57" s="101" t="s">
        <v>23</v>
      </c>
      <c r="S57" s="102" t="s">
        <v>22</v>
      </c>
      <c r="T57" s="101" t="s">
        <v>23</v>
      </c>
      <c r="U57" s="102" t="s">
        <v>22</v>
      </c>
      <c r="V57" s="101" t="s">
        <v>23</v>
      </c>
      <c r="W57" s="102" t="s">
        <v>22</v>
      </c>
      <c r="X57" s="101" t="s">
        <v>23</v>
      </c>
      <c r="Y57" s="102" t="s">
        <v>22</v>
      </c>
      <c r="Z57" s="101" t="s">
        <v>23</v>
      </c>
      <c r="AA57" s="102" t="s">
        <v>22</v>
      </c>
      <c r="AB57" s="101" t="s">
        <v>24</v>
      </c>
      <c r="AC57" s="102" t="s">
        <v>22</v>
      </c>
      <c r="AD57" s="101" t="s">
        <v>24</v>
      </c>
      <c r="AE57" s="102" t="s">
        <v>22</v>
      </c>
      <c r="AF57" s="103" t="s">
        <v>24</v>
      </c>
      <c r="AG57" s="1243"/>
      <c r="AH57" s="979"/>
      <c r="AI57" s="981"/>
      <c r="AJ57" s="983"/>
      <c r="AK57" s="453"/>
      <c r="AL57" s="453"/>
      <c r="AM57" s="453"/>
      <c r="AN57" s="453"/>
      <c r="AO57" s="453"/>
      <c r="AP57" s="453"/>
      <c r="AQ57" s="453"/>
      <c r="AR57" s="453"/>
      <c r="AS57" s="453"/>
      <c r="AT57" s="453"/>
      <c r="AU57" s="453"/>
      <c r="AV57" s="453"/>
      <c r="AW57" s="453"/>
    </row>
    <row r="58" spans="2:36" ht="75" customHeight="1" thickBot="1">
      <c r="B58" s="104" t="s">
        <v>830</v>
      </c>
      <c r="C58" s="964" t="s">
        <v>1385</v>
      </c>
      <c r="D58" s="965"/>
      <c r="E58" s="965"/>
      <c r="F58" s="965"/>
      <c r="G58" s="965"/>
      <c r="H58" s="966"/>
      <c r="I58" s="400" t="s">
        <v>1386</v>
      </c>
      <c r="J58" s="105">
        <v>0</v>
      </c>
      <c r="K58" s="397">
        <v>0.95</v>
      </c>
      <c r="L58" s="397">
        <v>0.95</v>
      </c>
      <c r="M58" s="397">
        <v>0.92</v>
      </c>
      <c r="N58" s="397">
        <v>0.56</v>
      </c>
      <c r="O58" s="109">
        <v>17245000</v>
      </c>
      <c r="P58" s="110">
        <v>11285000</v>
      </c>
      <c r="Q58" s="109">
        <v>20815000</v>
      </c>
      <c r="R58" s="109">
        <v>16885002</v>
      </c>
      <c r="S58" s="110"/>
      <c r="T58" s="110"/>
      <c r="U58" s="110"/>
      <c r="V58" s="110"/>
      <c r="W58" s="110"/>
      <c r="X58" s="110"/>
      <c r="Y58" s="110"/>
      <c r="Z58" s="110"/>
      <c r="AA58" s="110"/>
      <c r="AB58" s="110"/>
      <c r="AC58" s="110"/>
      <c r="AD58" s="110"/>
      <c r="AE58" s="110">
        <f>+O58+Q58</f>
        <v>38060000</v>
      </c>
      <c r="AF58" s="112">
        <f>+P58+R58</f>
        <v>28170002</v>
      </c>
      <c r="AG58" s="692" t="s">
        <v>1387</v>
      </c>
      <c r="AH58" s="114"/>
      <c r="AI58" s="630" t="s">
        <v>840</v>
      </c>
      <c r="AJ58" s="115" t="s">
        <v>835</v>
      </c>
    </row>
    <row r="59" spans="2:36" s="453" customFormat="1" ht="17.25" customHeight="1">
      <c r="B59" s="457"/>
      <c r="C59" s="460"/>
      <c r="D59" s="460"/>
      <c r="E59" s="460"/>
      <c r="F59" s="460"/>
      <c r="G59" s="460"/>
      <c r="H59" s="460"/>
      <c r="I59" s="461"/>
      <c r="J59" s="744"/>
      <c r="K59" s="462"/>
      <c r="L59" s="462"/>
      <c r="M59" s="462"/>
      <c r="N59" s="462"/>
      <c r="O59" s="463"/>
      <c r="P59" s="463"/>
      <c r="Q59" s="463"/>
      <c r="R59" s="463"/>
      <c r="S59" s="463"/>
      <c r="T59" s="463"/>
      <c r="U59" s="463"/>
      <c r="V59" s="463"/>
      <c r="W59" s="463"/>
      <c r="X59" s="463"/>
      <c r="Y59" s="463"/>
      <c r="Z59" s="463"/>
      <c r="AA59" s="463"/>
      <c r="AB59" s="463"/>
      <c r="AC59" s="463"/>
      <c r="AD59" s="463"/>
      <c r="AE59" s="463"/>
      <c r="AF59" s="463"/>
      <c r="AG59" s="464"/>
      <c r="AH59" s="465"/>
      <c r="AI59" s="464"/>
      <c r="AJ59" s="464"/>
    </row>
    <row r="60" spans="2:36" s="453" customFormat="1" ht="36.75" customHeight="1" thickBot="1">
      <c r="B60" s="60" t="s">
        <v>25</v>
      </c>
      <c r="C60" s="61" t="s">
        <v>26</v>
      </c>
      <c r="D60" s="61" t="s">
        <v>27</v>
      </c>
      <c r="E60" s="61" t="s">
        <v>28</v>
      </c>
      <c r="F60" s="62" t="s">
        <v>29</v>
      </c>
      <c r="G60" s="62" t="s">
        <v>30</v>
      </c>
      <c r="H60" s="63" t="s">
        <v>31</v>
      </c>
      <c r="I60" s="61" t="s">
        <v>32</v>
      </c>
      <c r="J60" s="64"/>
      <c r="K60" s="64"/>
      <c r="L60" s="64"/>
      <c r="M60" s="64"/>
      <c r="N60" s="64"/>
      <c r="O60" s="65"/>
      <c r="P60" s="66"/>
      <c r="Q60" s="65"/>
      <c r="R60" s="66"/>
      <c r="S60" s="65"/>
      <c r="T60" s="66"/>
      <c r="U60" s="65"/>
      <c r="V60" s="66"/>
      <c r="W60" s="65"/>
      <c r="X60" s="66"/>
      <c r="Y60" s="65"/>
      <c r="Z60" s="66"/>
      <c r="AA60" s="65"/>
      <c r="AB60" s="66"/>
      <c r="AC60" s="65"/>
      <c r="AD60" s="66"/>
      <c r="AE60" s="67"/>
      <c r="AF60" s="66"/>
      <c r="AG60" s="68"/>
      <c r="AH60" s="4"/>
      <c r="AI60" s="4"/>
      <c r="AJ60" s="69"/>
    </row>
    <row r="61" spans="2:36" s="453" customFormat="1" ht="113.25" customHeight="1" thickBot="1">
      <c r="B61" s="1271" t="s">
        <v>1388</v>
      </c>
      <c r="C61" s="1259">
        <v>825126099</v>
      </c>
      <c r="D61" s="745" t="s">
        <v>1389</v>
      </c>
      <c r="E61" s="710" t="s">
        <v>1390</v>
      </c>
      <c r="F61" s="746">
        <v>0</v>
      </c>
      <c r="G61" s="746">
        <v>1</v>
      </c>
      <c r="H61" s="747">
        <v>1</v>
      </c>
      <c r="I61" s="710" t="s">
        <v>1391</v>
      </c>
      <c r="J61" s="748">
        <v>0</v>
      </c>
      <c r="K61" s="748">
        <v>3</v>
      </c>
      <c r="L61" s="748">
        <v>1</v>
      </c>
      <c r="M61" s="748">
        <v>0</v>
      </c>
      <c r="N61" s="748">
        <v>1</v>
      </c>
      <c r="O61" s="529"/>
      <c r="P61" s="529"/>
      <c r="Q61" s="529">
        <v>3000000</v>
      </c>
      <c r="R61" s="529">
        <v>3000000</v>
      </c>
      <c r="S61" s="529"/>
      <c r="T61" s="529"/>
      <c r="U61" s="529"/>
      <c r="V61" s="529"/>
      <c r="W61" s="529"/>
      <c r="X61" s="529"/>
      <c r="Y61" s="529"/>
      <c r="Z61" s="529"/>
      <c r="AA61" s="529"/>
      <c r="AB61" s="529"/>
      <c r="AC61" s="529"/>
      <c r="AD61" s="529"/>
      <c r="AE61" s="529">
        <f>+Q61</f>
        <v>3000000</v>
      </c>
      <c r="AF61" s="529">
        <f>+R61</f>
        <v>3000000</v>
      </c>
      <c r="AG61" s="749" t="s">
        <v>1392</v>
      </c>
      <c r="AH61" s="750"/>
      <c r="AI61" s="701" t="s">
        <v>840</v>
      </c>
      <c r="AJ61" s="751" t="s">
        <v>835</v>
      </c>
    </row>
    <row r="62" spans="2:36" s="453" customFormat="1" ht="62.25" customHeight="1" thickBot="1">
      <c r="B62" s="1272"/>
      <c r="C62" s="1181"/>
      <c r="D62" s="752" t="s">
        <v>1393</v>
      </c>
      <c r="E62" s="710" t="s">
        <v>1394</v>
      </c>
      <c r="F62" s="753">
        <v>0</v>
      </c>
      <c r="G62" s="753">
        <v>0</v>
      </c>
      <c r="H62" s="754">
        <v>3</v>
      </c>
      <c r="I62" s="746" t="s">
        <v>1395</v>
      </c>
      <c r="J62" s="755">
        <v>0</v>
      </c>
      <c r="K62" s="755">
        <v>5</v>
      </c>
      <c r="L62" s="755">
        <v>3</v>
      </c>
      <c r="M62" s="755">
        <v>0</v>
      </c>
      <c r="N62" s="755">
        <v>0</v>
      </c>
      <c r="O62" s="529"/>
      <c r="P62" s="529"/>
      <c r="Q62" s="529">
        <v>400000</v>
      </c>
      <c r="R62" s="529">
        <v>0</v>
      </c>
      <c r="S62" s="529"/>
      <c r="T62" s="529"/>
      <c r="U62" s="529"/>
      <c r="V62" s="529"/>
      <c r="W62" s="529"/>
      <c r="X62" s="529"/>
      <c r="Y62" s="529"/>
      <c r="Z62" s="529"/>
      <c r="AA62" s="529"/>
      <c r="AB62" s="529"/>
      <c r="AC62" s="529"/>
      <c r="AD62" s="529"/>
      <c r="AE62" s="529">
        <v>400000</v>
      </c>
      <c r="AF62" s="529">
        <v>0</v>
      </c>
      <c r="AG62" s="749">
        <v>0</v>
      </c>
      <c r="AH62" s="750"/>
      <c r="AI62" s="701" t="s">
        <v>840</v>
      </c>
      <c r="AJ62" s="751" t="s">
        <v>835</v>
      </c>
    </row>
    <row r="63" spans="2:36" s="453" customFormat="1" ht="74.25" thickBot="1">
      <c r="B63" s="1273"/>
      <c r="C63" s="1260"/>
      <c r="D63" s="752" t="s">
        <v>1396</v>
      </c>
      <c r="E63" s="710" t="s">
        <v>1397</v>
      </c>
      <c r="F63" s="746">
        <v>13</v>
      </c>
      <c r="G63" s="746">
        <v>0</v>
      </c>
      <c r="H63" s="747">
        <v>23</v>
      </c>
      <c r="I63" s="746" t="s">
        <v>1398</v>
      </c>
      <c r="J63" s="748">
        <v>0</v>
      </c>
      <c r="K63" s="748">
        <v>50</v>
      </c>
      <c r="L63" s="748">
        <v>23</v>
      </c>
      <c r="M63" s="748">
        <v>13</v>
      </c>
      <c r="N63" s="748">
        <v>0</v>
      </c>
      <c r="O63" s="529"/>
      <c r="P63" s="529"/>
      <c r="Q63" s="529">
        <v>2015000</v>
      </c>
      <c r="R63" s="529">
        <v>600002</v>
      </c>
      <c r="S63" s="529"/>
      <c r="T63" s="529"/>
      <c r="U63" s="529"/>
      <c r="V63" s="529"/>
      <c r="W63" s="529"/>
      <c r="X63" s="529"/>
      <c r="Y63" s="529"/>
      <c r="Z63" s="529"/>
      <c r="AA63" s="529"/>
      <c r="AB63" s="529"/>
      <c r="AC63" s="529"/>
      <c r="AD63" s="529"/>
      <c r="AE63" s="529">
        <v>2015000</v>
      </c>
      <c r="AF63" s="529">
        <v>600002</v>
      </c>
      <c r="AG63" s="749" t="s">
        <v>1399</v>
      </c>
      <c r="AH63" s="750"/>
      <c r="AI63" s="701" t="s">
        <v>840</v>
      </c>
      <c r="AJ63" s="751" t="s">
        <v>835</v>
      </c>
    </row>
    <row r="64" spans="2:36" s="453" customFormat="1" ht="204" thickBot="1">
      <c r="B64" s="1247" t="s">
        <v>1400</v>
      </c>
      <c r="C64" s="1259">
        <v>825126099</v>
      </c>
      <c r="D64" s="695" t="s">
        <v>1401</v>
      </c>
      <c r="E64" s="710" t="s">
        <v>1402</v>
      </c>
      <c r="F64" s="710">
        <v>2</v>
      </c>
      <c r="G64" s="710">
        <v>2</v>
      </c>
      <c r="H64" s="710">
        <v>4</v>
      </c>
      <c r="I64" s="710" t="s">
        <v>1403</v>
      </c>
      <c r="J64" s="748">
        <v>0</v>
      </c>
      <c r="K64" s="748">
        <v>12</v>
      </c>
      <c r="L64" s="748">
        <v>4</v>
      </c>
      <c r="M64" s="748">
        <v>2</v>
      </c>
      <c r="N64" s="748">
        <v>2</v>
      </c>
      <c r="O64" s="529">
        <v>800000</v>
      </c>
      <c r="P64" s="529">
        <v>800000</v>
      </c>
      <c r="Q64" s="529"/>
      <c r="R64" s="529"/>
      <c r="S64" s="529"/>
      <c r="T64" s="529"/>
      <c r="U64" s="529"/>
      <c r="V64" s="529"/>
      <c r="W64" s="529"/>
      <c r="X64" s="529"/>
      <c r="Y64" s="529"/>
      <c r="Z64" s="529"/>
      <c r="AA64" s="529"/>
      <c r="AB64" s="529"/>
      <c r="AC64" s="529"/>
      <c r="AD64" s="529"/>
      <c r="AE64" s="529">
        <v>1600000</v>
      </c>
      <c r="AF64" s="529">
        <v>1600000</v>
      </c>
      <c r="AG64" s="749" t="s">
        <v>1404</v>
      </c>
      <c r="AH64" s="750"/>
      <c r="AI64" s="701" t="s">
        <v>840</v>
      </c>
      <c r="AJ64" s="751" t="s">
        <v>835</v>
      </c>
    </row>
    <row r="65" spans="2:36" s="453" customFormat="1" ht="153" thickBot="1">
      <c r="B65" s="1248"/>
      <c r="C65" s="1181"/>
      <c r="D65" s="756" t="s">
        <v>1405</v>
      </c>
      <c r="E65" s="710" t="s">
        <v>1406</v>
      </c>
      <c r="F65" s="710">
        <v>6</v>
      </c>
      <c r="G65" s="710"/>
      <c r="H65" s="710">
        <v>24</v>
      </c>
      <c r="I65" s="710" t="s">
        <v>1407</v>
      </c>
      <c r="J65" s="748"/>
      <c r="K65" s="748"/>
      <c r="L65" s="748"/>
      <c r="M65" s="748"/>
      <c r="N65" s="748"/>
      <c r="O65" s="529">
        <v>1600000</v>
      </c>
      <c r="P65" s="529">
        <v>1600000</v>
      </c>
      <c r="Q65" s="529"/>
      <c r="R65" s="529"/>
      <c r="S65" s="529"/>
      <c r="T65" s="529"/>
      <c r="U65" s="529"/>
      <c r="V65" s="529"/>
      <c r="W65" s="529"/>
      <c r="X65" s="529"/>
      <c r="Y65" s="529"/>
      <c r="Z65" s="529"/>
      <c r="AA65" s="529"/>
      <c r="AB65" s="529"/>
      <c r="AC65" s="529"/>
      <c r="AD65" s="529"/>
      <c r="AE65" s="529">
        <v>1600000</v>
      </c>
      <c r="AF65" s="529">
        <v>1600000</v>
      </c>
      <c r="AG65" s="749" t="s">
        <v>1408</v>
      </c>
      <c r="AH65" s="750"/>
      <c r="AI65" s="701" t="s">
        <v>840</v>
      </c>
      <c r="AJ65" s="751" t="s">
        <v>835</v>
      </c>
    </row>
    <row r="66" spans="2:36" s="453" customFormat="1" ht="129.75" customHeight="1" thickBot="1">
      <c r="B66" s="1248"/>
      <c r="C66" s="1181"/>
      <c r="D66" s="757" t="s">
        <v>1409</v>
      </c>
      <c r="E66" s="710" t="s">
        <v>1397</v>
      </c>
      <c r="F66" s="710">
        <v>130</v>
      </c>
      <c r="G66" s="710">
        <v>63</v>
      </c>
      <c r="H66" s="710">
        <v>310</v>
      </c>
      <c r="I66" s="710" t="s">
        <v>1410</v>
      </c>
      <c r="J66" s="748">
        <v>0</v>
      </c>
      <c r="K66" s="748">
        <v>500</v>
      </c>
      <c r="L66" s="748">
        <v>310</v>
      </c>
      <c r="M66" s="748">
        <v>130</v>
      </c>
      <c r="N66" s="748">
        <v>63</v>
      </c>
      <c r="O66" s="529">
        <v>5950000</v>
      </c>
      <c r="P66" s="529">
        <v>2205000</v>
      </c>
      <c r="Q66" s="529">
        <v>5250000</v>
      </c>
      <c r="R66" s="529">
        <v>4875000</v>
      </c>
      <c r="S66" s="529"/>
      <c r="T66" s="529"/>
      <c r="U66" s="529"/>
      <c r="V66" s="529"/>
      <c r="W66" s="529"/>
      <c r="X66" s="529"/>
      <c r="Y66" s="529"/>
      <c r="Z66" s="529"/>
      <c r="AA66" s="529"/>
      <c r="AB66" s="529"/>
      <c r="AC66" s="529"/>
      <c r="AD66" s="529"/>
      <c r="AE66" s="529">
        <f>+O66+Q66</f>
        <v>11200000</v>
      </c>
      <c r="AF66" s="529">
        <f>+P66+R66</f>
        <v>7080000</v>
      </c>
      <c r="AG66" s="749" t="s">
        <v>1411</v>
      </c>
      <c r="AH66" s="750"/>
      <c r="AI66" s="701" t="s">
        <v>840</v>
      </c>
      <c r="AJ66" s="751" t="s">
        <v>835</v>
      </c>
    </row>
    <row r="67" spans="2:36" s="453" customFormat="1" ht="55.5" customHeight="1" thickBot="1">
      <c r="B67" s="1248"/>
      <c r="C67" s="1181"/>
      <c r="D67" s="695" t="s">
        <v>1412</v>
      </c>
      <c r="E67" s="710" t="s">
        <v>1413</v>
      </c>
      <c r="F67" s="710">
        <v>0</v>
      </c>
      <c r="G67" s="710">
        <v>0</v>
      </c>
      <c r="H67" s="710">
        <v>3</v>
      </c>
      <c r="I67" s="710" t="s">
        <v>1414</v>
      </c>
      <c r="J67" s="748">
        <v>0</v>
      </c>
      <c r="K67" s="748">
        <v>20</v>
      </c>
      <c r="L67" s="748">
        <v>3</v>
      </c>
      <c r="M67" s="748">
        <v>0</v>
      </c>
      <c r="N67" s="748">
        <v>0</v>
      </c>
      <c r="O67" s="529">
        <v>400000</v>
      </c>
      <c r="P67" s="529">
        <v>0</v>
      </c>
      <c r="Q67" s="529">
        <v>200000</v>
      </c>
      <c r="R67" s="529">
        <v>0</v>
      </c>
      <c r="S67" s="529"/>
      <c r="T67" s="529"/>
      <c r="U67" s="529"/>
      <c r="V67" s="529"/>
      <c r="W67" s="529"/>
      <c r="X67" s="529"/>
      <c r="Y67" s="529"/>
      <c r="Z67" s="529"/>
      <c r="AA67" s="529"/>
      <c r="AB67" s="529"/>
      <c r="AC67" s="529"/>
      <c r="AD67" s="529"/>
      <c r="AE67" s="529">
        <f>+O67+Q67</f>
        <v>600000</v>
      </c>
      <c r="AF67" s="529">
        <f>+P67</f>
        <v>0</v>
      </c>
      <c r="AG67" s="749">
        <v>0</v>
      </c>
      <c r="AH67" s="750"/>
      <c r="AI67" s="701" t="s">
        <v>840</v>
      </c>
      <c r="AJ67" s="751" t="s">
        <v>835</v>
      </c>
    </row>
    <row r="68" spans="2:36" s="453" customFormat="1" ht="179.25" thickBot="1">
      <c r="B68" s="1248"/>
      <c r="C68" s="1181"/>
      <c r="D68" s="756" t="s">
        <v>1415</v>
      </c>
      <c r="E68" s="710" t="s">
        <v>1416</v>
      </c>
      <c r="F68" s="710">
        <v>6</v>
      </c>
      <c r="G68" s="710">
        <v>6</v>
      </c>
      <c r="H68" s="710">
        <v>12</v>
      </c>
      <c r="I68" s="710" t="s">
        <v>1417</v>
      </c>
      <c r="J68" s="748">
        <v>0</v>
      </c>
      <c r="K68" s="748">
        <v>24</v>
      </c>
      <c r="L68" s="748">
        <v>12</v>
      </c>
      <c r="M68" s="748">
        <v>6</v>
      </c>
      <c r="N68" s="748">
        <v>6</v>
      </c>
      <c r="O68" s="529">
        <v>1520000</v>
      </c>
      <c r="P68" s="529">
        <v>1520000</v>
      </c>
      <c r="Q68" s="529"/>
      <c r="R68" s="529"/>
      <c r="S68" s="529"/>
      <c r="T68" s="529"/>
      <c r="U68" s="529"/>
      <c r="V68" s="529"/>
      <c r="W68" s="529"/>
      <c r="X68" s="529"/>
      <c r="Y68" s="529"/>
      <c r="Z68" s="529"/>
      <c r="AA68" s="529"/>
      <c r="AB68" s="529"/>
      <c r="AC68" s="529"/>
      <c r="AD68" s="529"/>
      <c r="AE68" s="529">
        <v>1520000</v>
      </c>
      <c r="AF68" s="529">
        <v>1520000</v>
      </c>
      <c r="AG68" s="749" t="s">
        <v>1404</v>
      </c>
      <c r="AH68" s="750"/>
      <c r="AI68" s="701" t="s">
        <v>840</v>
      </c>
      <c r="AJ68" s="751" t="s">
        <v>835</v>
      </c>
    </row>
    <row r="69" spans="2:36" s="453" customFormat="1" ht="231.75" thickBot="1">
      <c r="B69" s="1248"/>
      <c r="C69" s="1181"/>
      <c r="D69" s="695" t="s">
        <v>1418</v>
      </c>
      <c r="E69" s="710" t="s">
        <v>1419</v>
      </c>
      <c r="F69" s="710">
        <v>1</v>
      </c>
      <c r="G69" s="710">
        <v>0</v>
      </c>
      <c r="H69" s="710">
        <v>1</v>
      </c>
      <c r="I69" s="710" t="s">
        <v>1420</v>
      </c>
      <c r="J69" s="748">
        <v>0</v>
      </c>
      <c r="K69" s="748">
        <v>3</v>
      </c>
      <c r="L69" s="748">
        <v>1</v>
      </c>
      <c r="M69" s="748">
        <v>1</v>
      </c>
      <c r="N69" s="748">
        <v>0</v>
      </c>
      <c r="O69" s="529"/>
      <c r="P69" s="529"/>
      <c r="Q69" s="529">
        <v>1000000</v>
      </c>
      <c r="R69" s="529">
        <v>1000000</v>
      </c>
      <c r="S69" s="529"/>
      <c r="T69" s="529"/>
      <c r="U69" s="529"/>
      <c r="V69" s="529"/>
      <c r="W69" s="529"/>
      <c r="X69" s="529"/>
      <c r="Y69" s="529"/>
      <c r="Z69" s="529"/>
      <c r="AA69" s="529"/>
      <c r="AB69" s="529"/>
      <c r="AC69" s="529"/>
      <c r="AD69" s="529"/>
      <c r="AE69" s="529">
        <v>1000000</v>
      </c>
      <c r="AF69" s="529">
        <v>1000000</v>
      </c>
      <c r="AG69" s="749" t="s">
        <v>1421</v>
      </c>
      <c r="AH69" s="750"/>
      <c r="AI69" s="701" t="s">
        <v>840</v>
      </c>
      <c r="AJ69" s="751" t="s">
        <v>835</v>
      </c>
    </row>
    <row r="70" spans="2:36" s="453" customFormat="1" ht="124.5" thickBot="1">
      <c r="B70" s="1248"/>
      <c r="C70" s="1181"/>
      <c r="D70" s="756" t="s">
        <v>1422</v>
      </c>
      <c r="E70" s="710" t="s">
        <v>1419</v>
      </c>
      <c r="F70" s="710">
        <v>0</v>
      </c>
      <c r="G70" s="710">
        <v>0</v>
      </c>
      <c r="H70" s="710">
        <v>1</v>
      </c>
      <c r="I70" s="710" t="s">
        <v>1420</v>
      </c>
      <c r="J70" s="748">
        <v>0</v>
      </c>
      <c r="K70" s="748">
        <v>3</v>
      </c>
      <c r="L70" s="748">
        <v>1</v>
      </c>
      <c r="M70" s="748">
        <v>0</v>
      </c>
      <c r="N70" s="748">
        <v>0</v>
      </c>
      <c r="O70" s="529">
        <v>450000</v>
      </c>
      <c r="P70" s="529">
        <v>0</v>
      </c>
      <c r="Q70" s="529"/>
      <c r="R70" s="529"/>
      <c r="S70" s="529"/>
      <c r="T70" s="529"/>
      <c r="U70" s="529"/>
      <c r="V70" s="529"/>
      <c r="W70" s="529"/>
      <c r="X70" s="529"/>
      <c r="Y70" s="529"/>
      <c r="Z70" s="529"/>
      <c r="AA70" s="529"/>
      <c r="AB70" s="529"/>
      <c r="AC70" s="529"/>
      <c r="AD70" s="529"/>
      <c r="AE70" s="529">
        <v>450000</v>
      </c>
      <c r="AF70" s="529">
        <v>0</v>
      </c>
      <c r="AG70" s="749">
        <v>0</v>
      </c>
      <c r="AH70" s="750"/>
      <c r="AI70" s="701" t="s">
        <v>840</v>
      </c>
      <c r="AJ70" s="751" t="s">
        <v>835</v>
      </c>
    </row>
    <row r="71" spans="2:36" s="453" customFormat="1" ht="94.5" thickBot="1">
      <c r="B71" s="1258"/>
      <c r="C71" s="1260"/>
      <c r="D71" s="695" t="s">
        <v>1423</v>
      </c>
      <c r="E71" s="710" t="s">
        <v>1424</v>
      </c>
      <c r="F71" s="710">
        <v>0</v>
      </c>
      <c r="G71" s="710">
        <v>1</v>
      </c>
      <c r="H71" s="710">
        <v>1</v>
      </c>
      <c r="I71" s="710" t="s">
        <v>1425</v>
      </c>
      <c r="J71" s="748">
        <v>0</v>
      </c>
      <c r="K71" s="748">
        <v>1</v>
      </c>
      <c r="L71" s="748">
        <v>1</v>
      </c>
      <c r="M71" s="748">
        <v>0</v>
      </c>
      <c r="N71" s="748">
        <v>1</v>
      </c>
      <c r="O71" s="529">
        <v>500000</v>
      </c>
      <c r="P71" s="529">
        <v>500000</v>
      </c>
      <c r="Q71" s="529"/>
      <c r="R71" s="529"/>
      <c r="S71" s="529"/>
      <c r="T71" s="529"/>
      <c r="U71" s="529"/>
      <c r="V71" s="529"/>
      <c r="W71" s="529"/>
      <c r="X71" s="529"/>
      <c r="Y71" s="529"/>
      <c r="Z71" s="529"/>
      <c r="AA71" s="529"/>
      <c r="AB71" s="529"/>
      <c r="AC71" s="529"/>
      <c r="AD71" s="529"/>
      <c r="AE71" s="758"/>
      <c r="AF71" s="529"/>
      <c r="AG71" s="749" t="s">
        <v>1404</v>
      </c>
      <c r="AH71" s="750"/>
      <c r="AI71" s="701" t="s">
        <v>840</v>
      </c>
      <c r="AJ71" s="751" t="s">
        <v>835</v>
      </c>
    </row>
    <row r="72" spans="2:36" ht="105.75" customHeight="1" thickBot="1">
      <c r="B72" s="1247" t="s">
        <v>1426</v>
      </c>
      <c r="C72" s="1265">
        <v>825126099</v>
      </c>
      <c r="D72" s="695" t="s">
        <v>1427</v>
      </c>
      <c r="E72" s="710" t="s">
        <v>1428</v>
      </c>
      <c r="F72" s="710">
        <v>3</v>
      </c>
      <c r="G72" s="710">
        <v>3</v>
      </c>
      <c r="H72" s="710">
        <v>6</v>
      </c>
      <c r="I72" s="710" t="s">
        <v>1429</v>
      </c>
      <c r="J72" s="762">
        <v>0</v>
      </c>
      <c r="K72" s="762">
        <v>10</v>
      </c>
      <c r="L72" s="762">
        <v>6</v>
      </c>
      <c r="M72" s="762">
        <v>3</v>
      </c>
      <c r="N72" s="772">
        <v>3</v>
      </c>
      <c r="O72" s="529">
        <v>540000</v>
      </c>
      <c r="P72" s="529">
        <v>540000</v>
      </c>
      <c r="Q72" s="761"/>
      <c r="R72" s="761"/>
      <c r="S72" s="761"/>
      <c r="T72" s="761"/>
      <c r="U72" s="761"/>
      <c r="V72" s="761"/>
      <c r="W72" s="466"/>
      <c r="X72" s="466"/>
      <c r="Y72" s="466"/>
      <c r="Z72" s="466"/>
      <c r="AA72" s="466"/>
      <c r="AB72" s="466"/>
      <c r="AC72" s="466"/>
      <c r="AD72" s="466"/>
      <c r="AE72" s="529">
        <v>540000</v>
      </c>
      <c r="AF72" s="529">
        <v>540000</v>
      </c>
      <c r="AG72" s="749" t="s">
        <v>1404</v>
      </c>
      <c r="AH72" s="466"/>
      <c r="AI72" s="701" t="s">
        <v>840</v>
      </c>
      <c r="AJ72" s="751" t="s">
        <v>835</v>
      </c>
    </row>
    <row r="73" spans="2:36" ht="116.25" customHeight="1" thickBot="1">
      <c r="B73" s="1258"/>
      <c r="C73" s="1267"/>
      <c r="D73" s="695" t="s">
        <v>1430</v>
      </c>
      <c r="E73" s="710" t="s">
        <v>1406</v>
      </c>
      <c r="F73" s="710">
        <v>6</v>
      </c>
      <c r="G73" s="710">
        <v>6</v>
      </c>
      <c r="H73" s="710">
        <v>12</v>
      </c>
      <c r="I73" s="710" t="s">
        <v>1407</v>
      </c>
      <c r="J73" s="762">
        <v>0</v>
      </c>
      <c r="K73" s="762">
        <v>36</v>
      </c>
      <c r="L73" s="762">
        <v>12</v>
      </c>
      <c r="M73" s="762">
        <v>6</v>
      </c>
      <c r="N73" s="772">
        <v>6</v>
      </c>
      <c r="O73" s="529">
        <v>1320000</v>
      </c>
      <c r="P73" s="529">
        <v>1320000</v>
      </c>
      <c r="Q73" s="761"/>
      <c r="R73" s="761"/>
      <c r="S73" s="761"/>
      <c r="T73" s="761"/>
      <c r="U73" s="761"/>
      <c r="V73" s="761"/>
      <c r="W73" s="466"/>
      <c r="X73" s="466"/>
      <c r="Y73" s="466"/>
      <c r="Z73" s="466"/>
      <c r="AA73" s="466"/>
      <c r="AB73" s="466"/>
      <c r="AC73" s="466"/>
      <c r="AD73" s="466"/>
      <c r="AE73" s="529">
        <v>1320000</v>
      </c>
      <c r="AF73" s="529">
        <v>1320000</v>
      </c>
      <c r="AG73" s="749" t="s">
        <v>1431</v>
      </c>
      <c r="AH73" s="466"/>
      <c r="AI73" s="701" t="s">
        <v>840</v>
      </c>
      <c r="AJ73" s="751" t="s">
        <v>835</v>
      </c>
    </row>
    <row r="74" spans="2:36" ht="53.25" customHeight="1" thickBot="1">
      <c r="B74" s="763" t="s">
        <v>1432</v>
      </c>
      <c r="C74" s="469">
        <v>825126099</v>
      </c>
      <c r="D74" s="695" t="s">
        <v>1433</v>
      </c>
      <c r="E74" s="710" t="s">
        <v>1434</v>
      </c>
      <c r="F74" s="710">
        <v>2</v>
      </c>
      <c r="G74" s="710">
        <v>2</v>
      </c>
      <c r="H74" s="710">
        <v>4</v>
      </c>
      <c r="I74" s="710" t="s">
        <v>1435</v>
      </c>
      <c r="J74" s="469">
        <v>0</v>
      </c>
      <c r="K74" s="469">
        <v>10</v>
      </c>
      <c r="L74" s="469">
        <v>4</v>
      </c>
      <c r="M74" s="469">
        <v>2</v>
      </c>
      <c r="N74" s="764">
        <v>2</v>
      </c>
      <c r="O74" s="529">
        <v>400000</v>
      </c>
      <c r="P74" s="529">
        <v>400000</v>
      </c>
      <c r="Q74" s="765"/>
      <c r="R74" s="765"/>
      <c r="S74" s="765"/>
      <c r="T74" s="765"/>
      <c r="U74" s="765"/>
      <c r="V74" s="765"/>
      <c r="W74" s="473"/>
      <c r="X74" s="473"/>
      <c r="Y74" s="473"/>
      <c r="Z74" s="473"/>
      <c r="AA74" s="473"/>
      <c r="AB74" s="473"/>
      <c r="AC74" s="473"/>
      <c r="AD74" s="473"/>
      <c r="AE74" s="529">
        <v>400000</v>
      </c>
      <c r="AF74" s="529">
        <v>400000</v>
      </c>
      <c r="AG74" s="749" t="s">
        <v>1436</v>
      </c>
      <c r="AH74" s="473"/>
      <c r="AI74" s="701" t="s">
        <v>840</v>
      </c>
      <c r="AJ74" s="751" t="s">
        <v>835</v>
      </c>
    </row>
    <row r="75" spans="2:36" ht="141" thickBot="1">
      <c r="B75" s="1247" t="s">
        <v>1437</v>
      </c>
      <c r="C75" s="1265">
        <v>825126099</v>
      </c>
      <c r="D75" s="766" t="s">
        <v>1438</v>
      </c>
      <c r="E75" s="710" t="s">
        <v>1439</v>
      </c>
      <c r="F75" s="710">
        <v>1</v>
      </c>
      <c r="G75" s="710">
        <v>0</v>
      </c>
      <c r="H75" s="710">
        <v>2</v>
      </c>
      <c r="I75" s="710" t="s">
        <v>1440</v>
      </c>
      <c r="J75" s="469">
        <v>0</v>
      </c>
      <c r="K75" s="469">
        <v>4</v>
      </c>
      <c r="L75" s="469">
        <v>2</v>
      </c>
      <c r="M75" s="469">
        <v>1</v>
      </c>
      <c r="N75" s="764">
        <v>0</v>
      </c>
      <c r="O75" s="529"/>
      <c r="P75" s="529"/>
      <c r="Q75" s="529">
        <v>500000</v>
      </c>
      <c r="R75" s="529">
        <v>500000</v>
      </c>
      <c r="S75" s="767"/>
      <c r="T75" s="765"/>
      <c r="U75" s="765"/>
      <c r="V75" s="765"/>
      <c r="W75" s="473"/>
      <c r="X75" s="473"/>
      <c r="Y75" s="473"/>
      <c r="Z75" s="473"/>
      <c r="AA75" s="473"/>
      <c r="AB75" s="473"/>
      <c r="AC75" s="473"/>
      <c r="AD75" s="473"/>
      <c r="AE75" s="529">
        <v>500000</v>
      </c>
      <c r="AF75" s="529">
        <v>500000</v>
      </c>
      <c r="AG75" s="749" t="s">
        <v>1441</v>
      </c>
      <c r="AH75" s="473"/>
      <c r="AI75" s="701" t="s">
        <v>840</v>
      </c>
      <c r="AJ75" s="751" t="s">
        <v>835</v>
      </c>
    </row>
    <row r="76" spans="2:36" ht="102.75" thickBot="1">
      <c r="B76" s="1248"/>
      <c r="C76" s="1266"/>
      <c r="D76" s="752" t="s">
        <v>1442</v>
      </c>
      <c r="E76" s="710" t="s">
        <v>1443</v>
      </c>
      <c r="F76" s="710">
        <v>0</v>
      </c>
      <c r="G76" s="710">
        <v>0</v>
      </c>
      <c r="H76" s="710">
        <v>10</v>
      </c>
      <c r="I76" s="710" t="s">
        <v>1444</v>
      </c>
      <c r="J76" s="469">
        <v>0</v>
      </c>
      <c r="K76" s="469">
        <v>20</v>
      </c>
      <c r="L76" s="469">
        <v>10</v>
      </c>
      <c r="M76" s="469">
        <v>0</v>
      </c>
      <c r="N76" s="764">
        <v>0</v>
      </c>
      <c r="O76" s="529">
        <v>1365000</v>
      </c>
      <c r="P76" s="529">
        <v>0</v>
      </c>
      <c r="Q76" s="529">
        <v>135000</v>
      </c>
      <c r="R76" s="529">
        <v>0</v>
      </c>
      <c r="S76" s="529"/>
      <c r="T76" s="765"/>
      <c r="U76" s="765"/>
      <c r="V76" s="765"/>
      <c r="W76" s="473"/>
      <c r="X76" s="473"/>
      <c r="Y76" s="473"/>
      <c r="Z76" s="473"/>
      <c r="AA76" s="473"/>
      <c r="AB76" s="473"/>
      <c r="AC76" s="473"/>
      <c r="AD76" s="473"/>
      <c r="AE76" s="529">
        <f>+O76+Q76</f>
        <v>1500000</v>
      </c>
      <c r="AF76" s="529">
        <f>+P76+R76</f>
        <v>0</v>
      </c>
      <c r="AG76" s="749">
        <v>0</v>
      </c>
      <c r="AH76" s="473"/>
      <c r="AI76" s="701" t="s">
        <v>840</v>
      </c>
      <c r="AJ76" s="751" t="s">
        <v>835</v>
      </c>
    </row>
    <row r="77" spans="2:36" ht="124.5" thickBot="1">
      <c r="B77" s="1248"/>
      <c r="C77" s="1266"/>
      <c r="D77" s="768" t="s">
        <v>1445</v>
      </c>
      <c r="E77" s="710" t="s">
        <v>1419</v>
      </c>
      <c r="F77" s="710">
        <v>1</v>
      </c>
      <c r="G77" s="710">
        <v>0</v>
      </c>
      <c r="H77" s="710">
        <v>1</v>
      </c>
      <c r="I77" s="710" t="s">
        <v>1420</v>
      </c>
      <c r="J77" s="469">
        <v>0</v>
      </c>
      <c r="K77" s="469">
        <v>6</v>
      </c>
      <c r="L77" s="469">
        <v>1</v>
      </c>
      <c r="M77" s="469">
        <v>1</v>
      </c>
      <c r="N77" s="764">
        <v>0</v>
      </c>
      <c r="O77" s="529"/>
      <c r="P77" s="529"/>
      <c r="Q77" s="529">
        <v>500000</v>
      </c>
      <c r="R77" s="529">
        <v>500000</v>
      </c>
      <c r="S77" s="529"/>
      <c r="T77" s="529"/>
      <c r="U77" s="529"/>
      <c r="V77" s="765"/>
      <c r="W77" s="473"/>
      <c r="X77" s="473"/>
      <c r="Y77" s="473"/>
      <c r="Z77" s="473"/>
      <c r="AA77" s="473"/>
      <c r="AB77" s="473"/>
      <c r="AC77" s="473"/>
      <c r="AD77" s="473"/>
      <c r="AE77" s="529">
        <v>500000</v>
      </c>
      <c r="AF77" s="529">
        <v>500000</v>
      </c>
      <c r="AG77" s="749" t="s">
        <v>1446</v>
      </c>
      <c r="AH77" s="473"/>
      <c r="AI77" s="701" t="s">
        <v>840</v>
      </c>
      <c r="AJ77" s="751" t="s">
        <v>835</v>
      </c>
    </row>
    <row r="78" spans="2:36" ht="157.5" thickBot="1">
      <c r="B78" s="1248"/>
      <c r="C78" s="1266"/>
      <c r="D78" s="695" t="s">
        <v>1447</v>
      </c>
      <c r="E78" s="710" t="s">
        <v>1419</v>
      </c>
      <c r="F78" s="710">
        <v>0</v>
      </c>
      <c r="G78" s="710">
        <v>5</v>
      </c>
      <c r="H78" s="710">
        <v>5</v>
      </c>
      <c r="I78" s="710" t="s">
        <v>1420</v>
      </c>
      <c r="J78" s="469">
        <v>0</v>
      </c>
      <c r="K78" s="469">
        <v>10</v>
      </c>
      <c r="L78" s="469">
        <v>5</v>
      </c>
      <c r="M78" s="469">
        <v>0</v>
      </c>
      <c r="N78" s="764">
        <v>5</v>
      </c>
      <c r="O78" s="529"/>
      <c r="P78" s="529"/>
      <c r="Q78" s="529">
        <v>2500000</v>
      </c>
      <c r="R78" s="529">
        <v>2500000</v>
      </c>
      <c r="S78" s="767"/>
      <c r="T78" s="765"/>
      <c r="U78" s="765"/>
      <c r="V78" s="765"/>
      <c r="W78" s="473"/>
      <c r="X78" s="473"/>
      <c r="Y78" s="473"/>
      <c r="Z78" s="473"/>
      <c r="AA78" s="473"/>
      <c r="AB78" s="473"/>
      <c r="AC78" s="473"/>
      <c r="AD78" s="473"/>
      <c r="AE78" s="529">
        <v>2500000</v>
      </c>
      <c r="AF78" s="529">
        <v>2500000</v>
      </c>
      <c r="AG78" s="749" t="s">
        <v>1448</v>
      </c>
      <c r="AH78" s="473"/>
      <c r="AI78" s="701" t="s">
        <v>840</v>
      </c>
      <c r="AJ78" s="751" t="s">
        <v>835</v>
      </c>
    </row>
    <row r="79" spans="2:36" ht="96" customHeight="1" thickBot="1">
      <c r="B79" s="1248"/>
      <c r="C79" s="1266"/>
      <c r="D79" s="695" t="s">
        <v>1449</v>
      </c>
      <c r="E79" s="710" t="s">
        <v>1450</v>
      </c>
      <c r="F79" s="710">
        <v>6</v>
      </c>
      <c r="G79" s="710">
        <v>6</v>
      </c>
      <c r="H79" s="710">
        <v>12</v>
      </c>
      <c r="I79" s="710" t="s">
        <v>1451</v>
      </c>
      <c r="J79" s="469">
        <v>0</v>
      </c>
      <c r="K79" s="469">
        <v>24</v>
      </c>
      <c r="L79" s="469">
        <v>12</v>
      </c>
      <c r="M79" s="469">
        <v>6</v>
      </c>
      <c r="N79" s="764">
        <v>6</v>
      </c>
      <c r="O79" s="529">
        <v>900000</v>
      </c>
      <c r="P79" s="529">
        <v>900000</v>
      </c>
      <c r="Q79" s="529">
        <v>800000</v>
      </c>
      <c r="R79" s="529">
        <v>800000</v>
      </c>
      <c r="S79" s="767"/>
      <c r="T79" s="765"/>
      <c r="U79" s="765"/>
      <c r="V79" s="765"/>
      <c r="W79" s="473"/>
      <c r="X79" s="473"/>
      <c r="Y79" s="473"/>
      <c r="Z79" s="473"/>
      <c r="AA79" s="473"/>
      <c r="AB79" s="473"/>
      <c r="AC79" s="473"/>
      <c r="AD79" s="473"/>
      <c r="AE79" s="529">
        <f>+O79+Q79</f>
        <v>1700000</v>
      </c>
      <c r="AF79" s="529">
        <f>+P79+R79</f>
        <v>1700000</v>
      </c>
      <c r="AG79" s="749" t="s">
        <v>1452</v>
      </c>
      <c r="AH79" s="473"/>
      <c r="AI79" s="701" t="s">
        <v>840</v>
      </c>
      <c r="AJ79" s="751" t="s">
        <v>835</v>
      </c>
    </row>
    <row r="80" spans="2:36" ht="103.5" thickBot="1">
      <c r="B80" s="1248"/>
      <c r="C80" s="1266"/>
      <c r="D80" s="756" t="s">
        <v>1453</v>
      </c>
      <c r="E80" s="710" t="s">
        <v>1454</v>
      </c>
      <c r="F80" s="710">
        <v>1</v>
      </c>
      <c r="G80" s="710">
        <v>0</v>
      </c>
      <c r="H80" s="710">
        <v>1</v>
      </c>
      <c r="I80" s="710" t="s">
        <v>1455</v>
      </c>
      <c r="J80" s="469">
        <v>0</v>
      </c>
      <c r="K80" s="469">
        <v>3</v>
      </c>
      <c r="L80" s="469">
        <v>1</v>
      </c>
      <c r="M80" s="469">
        <v>1</v>
      </c>
      <c r="N80" s="764">
        <v>0</v>
      </c>
      <c r="O80" s="529"/>
      <c r="P80" s="529"/>
      <c r="Q80" s="529">
        <v>600000</v>
      </c>
      <c r="R80" s="529">
        <v>600000</v>
      </c>
      <c r="S80" s="767"/>
      <c r="T80" s="765"/>
      <c r="U80" s="765"/>
      <c r="V80" s="765"/>
      <c r="W80" s="473"/>
      <c r="X80" s="473"/>
      <c r="Y80" s="473"/>
      <c r="Z80" s="473"/>
      <c r="AA80" s="473"/>
      <c r="AB80" s="473"/>
      <c r="AC80" s="473"/>
      <c r="AD80" s="473"/>
      <c r="AE80" s="529">
        <v>600000</v>
      </c>
      <c r="AF80" s="529">
        <v>600000</v>
      </c>
      <c r="AG80" s="749" t="s">
        <v>1456</v>
      </c>
      <c r="AH80" s="473"/>
      <c r="AI80" s="701" t="s">
        <v>840</v>
      </c>
      <c r="AJ80" s="751" t="s">
        <v>835</v>
      </c>
    </row>
    <row r="81" spans="2:36" ht="84" customHeight="1" thickBot="1">
      <c r="B81" s="1258"/>
      <c r="C81" s="1267"/>
      <c r="D81" s="756" t="s">
        <v>1457</v>
      </c>
      <c r="E81" s="710" t="s">
        <v>1416</v>
      </c>
      <c r="F81" s="710">
        <v>0</v>
      </c>
      <c r="G81" s="710">
        <v>1</v>
      </c>
      <c r="H81" s="710">
        <v>1</v>
      </c>
      <c r="I81" s="710" t="s">
        <v>1417</v>
      </c>
      <c r="J81" s="469">
        <v>0</v>
      </c>
      <c r="K81" s="469">
        <v>3</v>
      </c>
      <c r="L81" s="469">
        <v>1</v>
      </c>
      <c r="M81" s="469">
        <v>0</v>
      </c>
      <c r="N81" s="764">
        <v>1</v>
      </c>
      <c r="O81" s="529"/>
      <c r="P81" s="529"/>
      <c r="Q81" s="529">
        <v>300000</v>
      </c>
      <c r="R81" s="529">
        <v>300000</v>
      </c>
      <c r="S81" s="529"/>
      <c r="T81" s="765"/>
      <c r="U81" s="765"/>
      <c r="V81" s="765"/>
      <c r="W81" s="473"/>
      <c r="X81" s="473"/>
      <c r="Y81" s="473"/>
      <c r="Z81" s="473"/>
      <c r="AA81" s="473"/>
      <c r="AB81" s="473"/>
      <c r="AC81" s="473"/>
      <c r="AD81" s="473"/>
      <c r="AE81" s="529">
        <v>300000</v>
      </c>
      <c r="AF81" s="529">
        <v>300000</v>
      </c>
      <c r="AG81" s="749" t="s">
        <v>1456</v>
      </c>
      <c r="AH81" s="473"/>
      <c r="AI81" s="701" t="s">
        <v>840</v>
      </c>
      <c r="AJ81" s="751" t="s">
        <v>835</v>
      </c>
    </row>
    <row r="82" spans="2:36" ht="102.75" thickBot="1">
      <c r="B82" s="1247" t="s">
        <v>1458</v>
      </c>
      <c r="C82" s="1265">
        <v>825126099</v>
      </c>
      <c r="D82" s="745" t="s">
        <v>1459</v>
      </c>
      <c r="E82" s="710" t="s">
        <v>1460</v>
      </c>
      <c r="F82" s="710">
        <v>0</v>
      </c>
      <c r="G82" s="710">
        <v>0</v>
      </c>
      <c r="H82" s="710">
        <v>1</v>
      </c>
      <c r="I82" s="710" t="s">
        <v>1461</v>
      </c>
      <c r="J82" s="469">
        <v>0</v>
      </c>
      <c r="K82" s="469">
        <v>3</v>
      </c>
      <c r="L82" s="469">
        <v>1</v>
      </c>
      <c r="M82" s="469">
        <v>0</v>
      </c>
      <c r="N82" s="764">
        <v>0</v>
      </c>
      <c r="O82" s="529"/>
      <c r="P82" s="529"/>
      <c r="Q82" s="529">
        <v>1000000</v>
      </c>
      <c r="R82" s="529">
        <v>1000000</v>
      </c>
      <c r="S82" s="529"/>
      <c r="T82" s="765"/>
      <c r="U82" s="765"/>
      <c r="V82" s="765"/>
      <c r="W82" s="473"/>
      <c r="X82" s="473"/>
      <c r="Y82" s="473"/>
      <c r="Z82" s="473"/>
      <c r="AA82" s="473"/>
      <c r="AB82" s="473"/>
      <c r="AC82" s="473"/>
      <c r="AD82" s="473"/>
      <c r="AE82" s="529">
        <v>1000000</v>
      </c>
      <c r="AF82" s="529">
        <v>1000000</v>
      </c>
      <c r="AG82" s="749">
        <v>0</v>
      </c>
      <c r="AH82" s="473"/>
      <c r="AI82" s="701" t="s">
        <v>840</v>
      </c>
      <c r="AJ82" s="751" t="s">
        <v>835</v>
      </c>
    </row>
    <row r="83" spans="2:36" ht="94.5" thickBot="1">
      <c r="B83" s="1248"/>
      <c r="C83" s="1266"/>
      <c r="D83" s="695" t="s">
        <v>1462</v>
      </c>
      <c r="E83" s="710" t="s">
        <v>1463</v>
      </c>
      <c r="F83" s="710">
        <v>2</v>
      </c>
      <c r="G83" s="710">
        <v>2</v>
      </c>
      <c r="H83" s="710">
        <v>4</v>
      </c>
      <c r="I83" s="710" t="s">
        <v>1464</v>
      </c>
      <c r="J83" s="469">
        <v>0</v>
      </c>
      <c r="K83" s="469">
        <v>12</v>
      </c>
      <c r="L83" s="469">
        <v>4</v>
      </c>
      <c r="M83" s="469">
        <v>2</v>
      </c>
      <c r="N83" s="764">
        <v>2</v>
      </c>
      <c r="O83" s="529">
        <v>400000</v>
      </c>
      <c r="P83" s="529">
        <v>400000</v>
      </c>
      <c r="Q83" s="765"/>
      <c r="R83" s="765"/>
      <c r="S83" s="765"/>
      <c r="T83" s="765"/>
      <c r="U83" s="765"/>
      <c r="V83" s="765"/>
      <c r="W83" s="473"/>
      <c r="X83" s="473"/>
      <c r="Y83" s="473"/>
      <c r="Z83" s="473"/>
      <c r="AA83" s="473"/>
      <c r="AB83" s="473"/>
      <c r="AC83" s="473"/>
      <c r="AD83" s="473"/>
      <c r="AE83" s="529">
        <v>400000</v>
      </c>
      <c r="AF83" s="529">
        <v>400000</v>
      </c>
      <c r="AG83" s="749" t="s">
        <v>1404</v>
      </c>
      <c r="AH83" s="473"/>
      <c r="AI83" s="701" t="s">
        <v>840</v>
      </c>
      <c r="AJ83" s="751" t="s">
        <v>835</v>
      </c>
    </row>
    <row r="84" spans="2:36" ht="93.75" customHeight="1" thickBot="1">
      <c r="B84" s="1248"/>
      <c r="C84" s="1266"/>
      <c r="D84" s="752" t="s">
        <v>1465</v>
      </c>
      <c r="E84" s="710" t="s">
        <v>1466</v>
      </c>
      <c r="F84" s="710">
        <v>1</v>
      </c>
      <c r="G84" s="710">
        <v>0</v>
      </c>
      <c r="H84" s="710">
        <v>1</v>
      </c>
      <c r="I84" s="710" t="s">
        <v>1467</v>
      </c>
      <c r="J84" s="469">
        <v>0</v>
      </c>
      <c r="K84" s="469">
        <v>3</v>
      </c>
      <c r="L84" s="469">
        <v>1</v>
      </c>
      <c r="M84" s="469">
        <v>1</v>
      </c>
      <c r="N84" s="764">
        <v>0</v>
      </c>
      <c r="O84" s="529"/>
      <c r="P84" s="529"/>
      <c r="Q84" s="529">
        <v>150000</v>
      </c>
      <c r="R84" s="529">
        <v>150000</v>
      </c>
      <c r="S84" s="529"/>
      <c r="T84" s="765"/>
      <c r="U84" s="765"/>
      <c r="V84" s="765"/>
      <c r="W84" s="473"/>
      <c r="X84" s="473"/>
      <c r="Y84" s="473"/>
      <c r="Z84" s="473"/>
      <c r="AA84" s="473"/>
      <c r="AB84" s="473"/>
      <c r="AC84" s="473"/>
      <c r="AD84" s="473"/>
      <c r="AE84" s="529">
        <v>150000</v>
      </c>
      <c r="AF84" s="529">
        <v>150000</v>
      </c>
      <c r="AG84" s="749" t="s">
        <v>1468</v>
      </c>
      <c r="AH84" s="473"/>
      <c r="AI84" s="701" t="s">
        <v>840</v>
      </c>
      <c r="AJ84" s="751" t="s">
        <v>835</v>
      </c>
    </row>
    <row r="85" spans="2:36" ht="93.75" customHeight="1" thickBot="1">
      <c r="B85" s="1248"/>
      <c r="C85" s="1266"/>
      <c r="D85" s="769" t="s">
        <v>1469</v>
      </c>
      <c r="E85" s="710" t="s">
        <v>1470</v>
      </c>
      <c r="F85" s="710">
        <v>1</v>
      </c>
      <c r="G85" s="710">
        <v>0</v>
      </c>
      <c r="H85" s="710">
        <v>1</v>
      </c>
      <c r="I85" s="710" t="s">
        <v>1471</v>
      </c>
      <c r="J85" s="469">
        <v>0</v>
      </c>
      <c r="K85" s="469">
        <v>3</v>
      </c>
      <c r="L85" s="469">
        <v>1</v>
      </c>
      <c r="M85" s="469">
        <v>1</v>
      </c>
      <c r="N85" s="764">
        <v>0</v>
      </c>
      <c r="O85" s="529"/>
      <c r="P85" s="529"/>
      <c r="Q85" s="529">
        <v>120000</v>
      </c>
      <c r="R85" s="529">
        <v>120000</v>
      </c>
      <c r="S85" s="767"/>
      <c r="T85" s="765"/>
      <c r="U85" s="765"/>
      <c r="V85" s="765"/>
      <c r="W85" s="473"/>
      <c r="X85" s="473"/>
      <c r="Y85" s="473"/>
      <c r="Z85" s="473"/>
      <c r="AA85" s="473"/>
      <c r="AB85" s="473"/>
      <c r="AC85" s="473"/>
      <c r="AD85" s="473"/>
      <c r="AE85" s="529">
        <v>120000</v>
      </c>
      <c r="AF85" s="529">
        <v>120000</v>
      </c>
      <c r="AG85" s="749" t="s">
        <v>1472</v>
      </c>
      <c r="AH85" s="473"/>
      <c r="AI85" s="701" t="s">
        <v>840</v>
      </c>
      <c r="AJ85" s="751" t="s">
        <v>835</v>
      </c>
    </row>
    <row r="86" spans="2:36" ht="69.75" customHeight="1" thickBot="1">
      <c r="B86" s="1258"/>
      <c r="C86" s="1267"/>
      <c r="D86" s="770" t="s">
        <v>1473</v>
      </c>
      <c r="E86" s="710" t="s">
        <v>1416</v>
      </c>
      <c r="F86" s="710">
        <v>0</v>
      </c>
      <c r="G86" s="710">
        <v>0</v>
      </c>
      <c r="H86" s="710">
        <v>1</v>
      </c>
      <c r="I86" s="710" t="s">
        <v>1417</v>
      </c>
      <c r="J86" s="469">
        <v>0</v>
      </c>
      <c r="K86" s="469">
        <v>3</v>
      </c>
      <c r="L86" s="469">
        <v>1</v>
      </c>
      <c r="M86" s="469">
        <v>0</v>
      </c>
      <c r="N86" s="764">
        <v>0</v>
      </c>
      <c r="O86" s="529"/>
      <c r="P86" s="529"/>
      <c r="Q86" s="529">
        <v>125000</v>
      </c>
      <c r="R86" s="529">
        <v>0</v>
      </c>
      <c r="S86" s="529"/>
      <c r="T86" s="765"/>
      <c r="U86" s="529"/>
      <c r="V86" s="529"/>
      <c r="W86" s="473"/>
      <c r="X86" s="529"/>
      <c r="Y86" s="529"/>
      <c r="Z86" s="473"/>
      <c r="AA86" s="529"/>
      <c r="AB86" s="473"/>
      <c r="AC86" s="473"/>
      <c r="AD86" s="473"/>
      <c r="AE86" s="529">
        <v>125000</v>
      </c>
      <c r="AF86" s="529">
        <v>0</v>
      </c>
      <c r="AG86" s="749">
        <v>0</v>
      </c>
      <c r="AH86" s="473"/>
      <c r="AI86" s="701" t="s">
        <v>840</v>
      </c>
      <c r="AJ86" s="751" t="s">
        <v>835</v>
      </c>
    </row>
    <row r="87" spans="2:36" ht="102.75" thickBot="1">
      <c r="B87" s="1247" t="s">
        <v>1474</v>
      </c>
      <c r="C87" s="1268">
        <v>825126099</v>
      </c>
      <c r="D87" s="745" t="s">
        <v>1475</v>
      </c>
      <c r="E87" s="710" t="s">
        <v>1419</v>
      </c>
      <c r="F87" s="710">
        <v>0</v>
      </c>
      <c r="G87" s="710">
        <v>0</v>
      </c>
      <c r="H87" s="710">
        <v>1</v>
      </c>
      <c r="I87" s="710" t="s">
        <v>1420</v>
      </c>
      <c r="J87" s="469">
        <v>0</v>
      </c>
      <c r="K87" s="469">
        <v>3</v>
      </c>
      <c r="L87" s="469">
        <v>1</v>
      </c>
      <c r="M87" s="469">
        <v>0</v>
      </c>
      <c r="N87" s="764">
        <v>0</v>
      </c>
      <c r="O87" s="529"/>
      <c r="P87" s="529"/>
      <c r="Q87" s="529">
        <v>700000</v>
      </c>
      <c r="R87" s="529">
        <v>0</v>
      </c>
      <c r="S87" s="529"/>
      <c r="T87" s="765"/>
      <c r="U87" s="529"/>
      <c r="V87" s="529"/>
      <c r="W87" s="473"/>
      <c r="X87" s="529"/>
      <c r="Y87" s="529"/>
      <c r="Z87" s="473"/>
      <c r="AA87" s="529"/>
      <c r="AB87" s="473"/>
      <c r="AC87" s="473"/>
      <c r="AD87" s="473"/>
      <c r="AE87" s="529">
        <v>700000</v>
      </c>
      <c r="AF87" s="529">
        <v>0</v>
      </c>
      <c r="AG87" s="749">
        <v>0</v>
      </c>
      <c r="AH87" s="473"/>
      <c r="AI87" s="701" t="s">
        <v>840</v>
      </c>
      <c r="AJ87" s="751" t="s">
        <v>835</v>
      </c>
    </row>
    <row r="88" spans="2:36" ht="119.25" customHeight="1" thickBot="1">
      <c r="B88" s="1248"/>
      <c r="C88" s="1269"/>
      <c r="D88" s="771" t="s">
        <v>1476</v>
      </c>
      <c r="E88" s="710" t="s">
        <v>1477</v>
      </c>
      <c r="F88" s="710">
        <v>1</v>
      </c>
      <c r="G88" s="710">
        <v>0</v>
      </c>
      <c r="H88" s="710">
        <v>1</v>
      </c>
      <c r="I88" s="710" t="s">
        <v>1478</v>
      </c>
      <c r="J88" s="469">
        <v>0</v>
      </c>
      <c r="K88" s="469">
        <v>3</v>
      </c>
      <c r="L88" s="469">
        <v>1</v>
      </c>
      <c r="M88" s="469">
        <v>1</v>
      </c>
      <c r="N88" s="764">
        <v>0</v>
      </c>
      <c r="O88" s="529"/>
      <c r="P88" s="529"/>
      <c r="Q88" s="529">
        <v>120000</v>
      </c>
      <c r="R88" s="529">
        <v>120000</v>
      </c>
      <c r="S88" s="529"/>
      <c r="T88" s="765"/>
      <c r="U88" s="529"/>
      <c r="V88" s="529"/>
      <c r="W88" s="473"/>
      <c r="X88" s="529"/>
      <c r="Y88" s="529"/>
      <c r="Z88" s="473"/>
      <c r="AA88" s="529"/>
      <c r="AB88" s="473"/>
      <c r="AC88" s="473"/>
      <c r="AD88" s="473"/>
      <c r="AE88" s="529">
        <v>120000</v>
      </c>
      <c r="AF88" s="529">
        <v>120000</v>
      </c>
      <c r="AG88" s="749" t="s">
        <v>1479</v>
      </c>
      <c r="AH88" s="473"/>
      <c r="AI88" s="701" t="s">
        <v>840</v>
      </c>
      <c r="AJ88" s="751" t="s">
        <v>835</v>
      </c>
    </row>
    <row r="89" spans="2:36" ht="149.25" thickBot="1">
      <c r="B89" s="1248"/>
      <c r="C89" s="1269"/>
      <c r="D89" s="695" t="s">
        <v>1480</v>
      </c>
      <c r="E89" s="710" t="s">
        <v>1419</v>
      </c>
      <c r="F89" s="710">
        <v>1</v>
      </c>
      <c r="G89" s="710">
        <v>0</v>
      </c>
      <c r="H89" s="710">
        <v>1</v>
      </c>
      <c r="I89" s="710" t="s">
        <v>1420</v>
      </c>
      <c r="J89" s="469">
        <v>0</v>
      </c>
      <c r="K89" s="469">
        <v>3</v>
      </c>
      <c r="L89" s="469">
        <v>1</v>
      </c>
      <c r="M89" s="469">
        <v>1</v>
      </c>
      <c r="N89" s="764">
        <v>0</v>
      </c>
      <c r="O89" s="529"/>
      <c r="P89" s="529"/>
      <c r="Q89" s="529">
        <v>500000</v>
      </c>
      <c r="R89" s="529">
        <v>500000</v>
      </c>
      <c r="S89" s="529"/>
      <c r="T89" s="765"/>
      <c r="U89" s="529"/>
      <c r="V89" s="529"/>
      <c r="W89" s="473"/>
      <c r="X89" s="529"/>
      <c r="Y89" s="529"/>
      <c r="Z89" s="473"/>
      <c r="AA89" s="529"/>
      <c r="AB89" s="473"/>
      <c r="AC89" s="473"/>
      <c r="AD89" s="473"/>
      <c r="AE89" s="529">
        <v>500000</v>
      </c>
      <c r="AF89" s="529">
        <v>500000</v>
      </c>
      <c r="AG89" s="749" t="s">
        <v>1481</v>
      </c>
      <c r="AH89" s="473"/>
      <c r="AI89" s="701" t="s">
        <v>840</v>
      </c>
      <c r="AJ89" s="751" t="s">
        <v>835</v>
      </c>
    </row>
    <row r="90" spans="2:36" ht="102.75" thickBot="1">
      <c r="B90" s="1248"/>
      <c r="C90" s="1270"/>
      <c r="D90" s="695" t="s">
        <v>1482</v>
      </c>
      <c r="E90" s="710" t="s">
        <v>1272</v>
      </c>
      <c r="F90" s="710">
        <v>2</v>
      </c>
      <c r="G90" s="710">
        <v>0</v>
      </c>
      <c r="H90" s="710">
        <v>7</v>
      </c>
      <c r="I90" s="710" t="s">
        <v>1273</v>
      </c>
      <c r="J90" s="469">
        <v>0</v>
      </c>
      <c r="K90" s="469">
        <v>15</v>
      </c>
      <c r="L90" s="469">
        <v>7</v>
      </c>
      <c r="M90" s="469">
        <v>2</v>
      </c>
      <c r="N90" s="764">
        <v>0</v>
      </c>
      <c r="O90" s="529"/>
      <c r="P90" s="529"/>
      <c r="Q90" s="529">
        <v>900000</v>
      </c>
      <c r="R90" s="529">
        <v>300000</v>
      </c>
      <c r="S90" s="529"/>
      <c r="T90" s="765"/>
      <c r="U90" s="529"/>
      <c r="V90" s="529"/>
      <c r="W90" s="473"/>
      <c r="X90" s="529"/>
      <c r="Y90" s="529"/>
      <c r="Z90" s="473"/>
      <c r="AA90" s="529"/>
      <c r="AB90" s="473"/>
      <c r="AC90" s="473"/>
      <c r="AD90" s="473"/>
      <c r="AE90" s="529">
        <v>900000</v>
      </c>
      <c r="AF90" s="529">
        <v>300000</v>
      </c>
      <c r="AG90" s="749" t="s">
        <v>1483</v>
      </c>
      <c r="AH90" s="473"/>
      <c r="AI90" s="701" t="s">
        <v>840</v>
      </c>
      <c r="AJ90" s="751" t="s">
        <v>835</v>
      </c>
    </row>
    <row r="91" spans="2:36" ht="90.75" thickBot="1">
      <c r="B91" s="773"/>
      <c r="C91" s="688">
        <v>825126099</v>
      </c>
      <c r="D91" s="695" t="s">
        <v>1484</v>
      </c>
      <c r="E91" s="710" t="s">
        <v>1485</v>
      </c>
      <c r="F91" s="710">
        <v>6</v>
      </c>
      <c r="G91" s="710">
        <v>6</v>
      </c>
      <c r="H91" s="710">
        <v>12</v>
      </c>
      <c r="I91" s="710" t="s">
        <v>1486</v>
      </c>
      <c r="J91" s="469">
        <v>0</v>
      </c>
      <c r="K91" s="469">
        <v>24</v>
      </c>
      <c r="L91" s="469">
        <v>12</v>
      </c>
      <c r="M91" s="469">
        <v>6</v>
      </c>
      <c r="N91" s="764">
        <v>6</v>
      </c>
      <c r="O91" s="689">
        <v>1100000</v>
      </c>
      <c r="P91" s="689">
        <v>1100000</v>
      </c>
      <c r="Q91" s="765"/>
      <c r="R91" s="689"/>
      <c r="S91" s="689"/>
      <c r="T91" s="765"/>
      <c r="U91" s="689"/>
      <c r="V91" s="689"/>
      <c r="W91" s="473"/>
      <c r="X91" s="689"/>
      <c r="Y91" s="689"/>
      <c r="Z91" s="473"/>
      <c r="AA91" s="689"/>
      <c r="AB91" s="473"/>
      <c r="AC91" s="473"/>
      <c r="AD91" s="473"/>
      <c r="AE91" s="689">
        <v>1100000</v>
      </c>
      <c r="AF91" s="689">
        <v>1100000</v>
      </c>
      <c r="AG91" s="774" t="s">
        <v>1404</v>
      </c>
      <c r="AH91" s="473"/>
      <c r="AI91" s="701" t="s">
        <v>840</v>
      </c>
      <c r="AJ91" s="751" t="s">
        <v>835</v>
      </c>
    </row>
    <row r="92" spans="2:36" ht="24.75" customHeight="1">
      <c r="B92" s="442"/>
      <c r="C92" s="449"/>
      <c r="D92" s="775"/>
      <c r="E92" s="449"/>
      <c r="F92" s="449"/>
      <c r="G92" s="449"/>
      <c r="H92" s="449"/>
      <c r="I92" s="449"/>
      <c r="J92" s="449"/>
      <c r="K92" s="449"/>
      <c r="L92" s="449"/>
      <c r="M92" s="449"/>
      <c r="N92" s="449"/>
      <c r="O92" s="447"/>
      <c r="P92" s="447"/>
      <c r="Q92" s="447"/>
      <c r="R92" s="447"/>
      <c r="S92" s="447"/>
      <c r="T92" s="449"/>
      <c r="U92" s="447"/>
      <c r="V92" s="447"/>
      <c r="W92" s="449"/>
      <c r="X92" s="447"/>
      <c r="Y92" s="447"/>
      <c r="Z92" s="449"/>
      <c r="AA92" s="447"/>
      <c r="AB92" s="449"/>
      <c r="AC92" s="449"/>
      <c r="AD92" s="449"/>
      <c r="AE92" s="447"/>
      <c r="AF92" s="447"/>
      <c r="AG92" s="776"/>
      <c r="AH92" s="449"/>
      <c r="AI92" s="449"/>
      <c r="AJ92" s="449"/>
    </row>
    <row r="93" spans="2:36" ht="0.75" customHeight="1">
      <c r="B93" s="441"/>
      <c r="C93" s="442"/>
      <c r="D93" s="443"/>
      <c r="E93" s="444"/>
      <c r="F93" s="444"/>
      <c r="G93" s="444"/>
      <c r="H93" s="444"/>
      <c r="I93" s="444"/>
      <c r="J93" s="445"/>
      <c r="K93" s="445"/>
      <c r="L93" s="445"/>
      <c r="M93" s="445"/>
      <c r="N93" s="446"/>
      <c r="O93" s="447"/>
      <c r="P93" s="447"/>
      <c r="Q93" s="448"/>
      <c r="R93" s="447"/>
      <c r="S93" s="447"/>
      <c r="T93" s="448"/>
      <c r="U93" s="447"/>
      <c r="V93" s="447"/>
      <c r="W93" s="449"/>
      <c r="X93" s="447"/>
      <c r="Y93" s="447"/>
      <c r="Z93" s="449"/>
      <c r="AA93" s="447"/>
      <c r="AB93" s="449"/>
      <c r="AC93" s="449"/>
      <c r="AD93" s="449"/>
      <c r="AE93" s="447"/>
      <c r="AF93" s="447"/>
      <c r="AG93" s="450"/>
      <c r="AH93" s="449"/>
      <c r="AI93" s="451"/>
      <c r="AJ93" s="451"/>
    </row>
    <row r="94" spans="1:38" ht="22.5" customHeight="1">
      <c r="A94" s="452"/>
      <c r="B94" s="1039" t="s">
        <v>108</v>
      </c>
      <c r="C94" s="1039"/>
      <c r="D94" s="1039"/>
      <c r="E94" s="1039"/>
      <c r="F94" s="1039"/>
      <c r="G94" s="1039"/>
      <c r="H94" s="1039"/>
      <c r="I94" s="1039"/>
      <c r="J94" s="1039"/>
      <c r="K94" s="1039"/>
      <c r="L94" s="1039"/>
      <c r="M94" s="1039"/>
      <c r="N94" s="1039"/>
      <c r="O94" s="1039"/>
      <c r="P94" s="1039"/>
      <c r="Q94" s="1039"/>
      <c r="R94" s="1039"/>
      <c r="S94" s="1039"/>
      <c r="T94" s="1039"/>
      <c r="U94" s="1039"/>
      <c r="V94" s="1039"/>
      <c r="W94" s="1039"/>
      <c r="X94" s="1039"/>
      <c r="Y94" s="1039"/>
      <c r="Z94" s="1039"/>
      <c r="AA94" s="1039"/>
      <c r="AB94" s="1039"/>
      <c r="AC94" s="1039"/>
      <c r="AD94" s="1039"/>
      <c r="AE94" s="1039"/>
      <c r="AF94" s="1039"/>
      <c r="AG94" s="1039"/>
      <c r="AH94" s="1039"/>
      <c r="AI94" s="1039"/>
      <c r="AJ94" s="1039"/>
      <c r="AK94" s="453"/>
      <c r="AL94" s="453"/>
    </row>
    <row r="95" spans="1:38" ht="63" customHeight="1">
      <c r="A95" s="454"/>
      <c r="B95" s="923" t="s">
        <v>36</v>
      </c>
      <c r="C95" s="924"/>
      <c r="D95" s="924"/>
      <c r="E95" s="924"/>
      <c r="F95" s="924"/>
      <c r="G95" s="924"/>
      <c r="H95" s="925"/>
      <c r="I95" s="926" t="s">
        <v>670</v>
      </c>
      <c r="J95" s="927"/>
      <c r="K95" s="927"/>
      <c r="L95" s="927"/>
      <c r="M95" s="927"/>
      <c r="N95" s="927"/>
      <c r="O95" s="927"/>
      <c r="P95" s="927"/>
      <c r="Q95" s="927"/>
      <c r="R95" s="927"/>
      <c r="S95" s="927"/>
      <c r="T95" s="928"/>
      <c r="U95" s="926" t="s">
        <v>71</v>
      </c>
      <c r="V95" s="929"/>
      <c r="W95" s="929"/>
      <c r="X95" s="929"/>
      <c r="Y95" s="929"/>
      <c r="Z95" s="929"/>
      <c r="AA95" s="929"/>
      <c r="AB95" s="929"/>
      <c r="AC95" s="929"/>
      <c r="AD95" s="929"/>
      <c r="AE95" s="929"/>
      <c r="AF95" s="929"/>
      <c r="AG95" s="929"/>
      <c r="AH95" s="929"/>
      <c r="AI95" s="929"/>
      <c r="AJ95" s="930"/>
      <c r="AK95" s="453"/>
      <c r="AL95" s="453"/>
    </row>
    <row r="96" spans="1:38" ht="69" customHeight="1" thickBot="1">
      <c r="A96" s="455"/>
      <c r="B96" s="931" t="s">
        <v>828</v>
      </c>
      <c r="C96" s="932"/>
      <c r="D96" s="932"/>
      <c r="E96" s="932"/>
      <c r="F96" s="933" t="s">
        <v>829</v>
      </c>
      <c r="G96" s="934"/>
      <c r="H96" s="934"/>
      <c r="I96" s="934"/>
      <c r="J96" s="934"/>
      <c r="K96" s="934"/>
      <c r="L96" s="934"/>
      <c r="M96" s="934"/>
      <c r="N96" s="935"/>
      <c r="O96" s="936" t="s">
        <v>0</v>
      </c>
      <c r="P96" s="937"/>
      <c r="Q96" s="937"/>
      <c r="R96" s="937"/>
      <c r="S96" s="937"/>
      <c r="T96" s="937"/>
      <c r="U96" s="937"/>
      <c r="V96" s="937"/>
      <c r="W96" s="937"/>
      <c r="X96" s="937"/>
      <c r="Y96" s="937"/>
      <c r="Z96" s="937"/>
      <c r="AA96" s="937"/>
      <c r="AB96" s="937"/>
      <c r="AC96" s="937"/>
      <c r="AD96" s="937"/>
      <c r="AE96" s="937"/>
      <c r="AF96" s="938"/>
      <c r="AG96" s="939" t="s">
        <v>750</v>
      </c>
      <c r="AH96" s="940"/>
      <c r="AI96" s="940"/>
      <c r="AJ96" s="941"/>
      <c r="AK96" s="453"/>
      <c r="AL96" s="453"/>
    </row>
    <row r="97" spans="1:36" s="453" customFormat="1" ht="15">
      <c r="A97" s="455"/>
      <c r="B97" s="942" t="s">
        <v>2</v>
      </c>
      <c r="C97" s="944" t="s">
        <v>3</v>
      </c>
      <c r="D97" s="945"/>
      <c r="E97" s="945"/>
      <c r="F97" s="945"/>
      <c r="G97" s="945"/>
      <c r="H97" s="945"/>
      <c r="I97" s="948" t="s">
        <v>4</v>
      </c>
      <c r="J97" s="950" t="s">
        <v>5</v>
      </c>
      <c r="K97" s="950" t="s">
        <v>6</v>
      </c>
      <c r="L97" s="952" t="s">
        <v>37</v>
      </c>
      <c r="M97" s="954" t="s">
        <v>7</v>
      </c>
      <c r="N97" s="956" t="s">
        <v>8</v>
      </c>
      <c r="O97" s="958" t="s">
        <v>9</v>
      </c>
      <c r="P97" s="959"/>
      <c r="Q97" s="960" t="s">
        <v>10</v>
      </c>
      <c r="R97" s="959"/>
      <c r="S97" s="960" t="s">
        <v>11</v>
      </c>
      <c r="T97" s="959"/>
      <c r="U97" s="960" t="s">
        <v>12</v>
      </c>
      <c r="V97" s="959"/>
      <c r="W97" s="960" t="s">
        <v>13</v>
      </c>
      <c r="X97" s="959"/>
      <c r="Y97" s="960" t="s">
        <v>14</v>
      </c>
      <c r="Z97" s="959"/>
      <c r="AA97" s="960" t="s">
        <v>15</v>
      </c>
      <c r="AB97" s="959"/>
      <c r="AC97" s="960" t="s">
        <v>16</v>
      </c>
      <c r="AD97" s="959"/>
      <c r="AE97" s="960" t="s">
        <v>17</v>
      </c>
      <c r="AF97" s="961"/>
      <c r="AG97" s="1235" t="s">
        <v>18</v>
      </c>
      <c r="AH97" s="978" t="s">
        <v>19</v>
      </c>
      <c r="AI97" s="980" t="s">
        <v>20</v>
      </c>
      <c r="AJ97" s="982" t="s">
        <v>21</v>
      </c>
    </row>
    <row r="98" spans="1:36" s="453" customFormat="1" ht="52.5">
      <c r="A98" s="457"/>
      <c r="B98" s="1085"/>
      <c r="C98" s="1069"/>
      <c r="D98" s="1070"/>
      <c r="E98" s="1070"/>
      <c r="F98" s="1070"/>
      <c r="G98" s="1070"/>
      <c r="H98" s="1070"/>
      <c r="I98" s="949"/>
      <c r="J98" s="951" t="s">
        <v>5</v>
      </c>
      <c r="K98" s="951"/>
      <c r="L98" s="953"/>
      <c r="M98" s="955"/>
      <c r="N98" s="957"/>
      <c r="O98" s="100" t="s">
        <v>22</v>
      </c>
      <c r="P98" s="101" t="s">
        <v>23</v>
      </c>
      <c r="Q98" s="102" t="s">
        <v>22</v>
      </c>
      <c r="R98" s="101" t="s">
        <v>23</v>
      </c>
      <c r="S98" s="102" t="s">
        <v>22</v>
      </c>
      <c r="T98" s="101" t="s">
        <v>23</v>
      </c>
      <c r="U98" s="102" t="s">
        <v>22</v>
      </c>
      <c r="V98" s="101" t="s">
        <v>23</v>
      </c>
      <c r="W98" s="102" t="s">
        <v>22</v>
      </c>
      <c r="X98" s="101" t="s">
        <v>23</v>
      </c>
      <c r="Y98" s="102" t="s">
        <v>22</v>
      </c>
      <c r="Z98" s="101" t="s">
        <v>23</v>
      </c>
      <c r="AA98" s="102" t="s">
        <v>22</v>
      </c>
      <c r="AB98" s="101" t="s">
        <v>24</v>
      </c>
      <c r="AC98" s="102" t="s">
        <v>22</v>
      </c>
      <c r="AD98" s="101" t="s">
        <v>24</v>
      </c>
      <c r="AE98" s="102" t="s">
        <v>22</v>
      </c>
      <c r="AF98" s="103" t="s">
        <v>24</v>
      </c>
      <c r="AG98" s="1236"/>
      <c r="AH98" s="979"/>
      <c r="AI98" s="981"/>
      <c r="AJ98" s="983"/>
    </row>
    <row r="99" spans="2:38" ht="131.25" customHeight="1">
      <c r="B99" s="686" t="s">
        <v>830</v>
      </c>
      <c r="C99" s="903" t="s">
        <v>831</v>
      </c>
      <c r="D99" s="903"/>
      <c r="E99" s="903"/>
      <c r="F99" s="903"/>
      <c r="G99" s="903"/>
      <c r="H99" s="903"/>
      <c r="I99" s="11" t="s">
        <v>832</v>
      </c>
      <c r="J99" s="458">
        <v>0.95</v>
      </c>
      <c r="K99" s="458">
        <v>0.95</v>
      </c>
      <c r="L99" s="458">
        <v>0.95</v>
      </c>
      <c r="M99" s="458">
        <v>0.84</v>
      </c>
      <c r="N99" s="458">
        <v>0.5</v>
      </c>
      <c r="O99" s="687">
        <v>26870000</v>
      </c>
      <c r="P99" s="687">
        <v>16355000</v>
      </c>
      <c r="Q99" s="687">
        <v>16805357</v>
      </c>
      <c r="R99" s="687">
        <v>8555000</v>
      </c>
      <c r="S99" s="687"/>
      <c r="T99" s="687"/>
      <c r="U99" s="687"/>
      <c r="V99" s="687"/>
      <c r="W99" s="687"/>
      <c r="X99" s="687"/>
      <c r="Y99" s="687"/>
      <c r="Z99" s="687"/>
      <c r="AA99" s="687"/>
      <c r="AB99" s="687"/>
      <c r="AC99" s="687"/>
      <c r="AD99" s="687"/>
      <c r="AE99" s="687">
        <f>+O99+Q99</f>
        <v>43675357</v>
      </c>
      <c r="AF99" s="687">
        <f>+P99+R99</f>
        <v>24910000</v>
      </c>
      <c r="AG99" s="459" t="s">
        <v>833</v>
      </c>
      <c r="AH99" s="58"/>
      <c r="AI99" s="59" t="s">
        <v>834</v>
      </c>
      <c r="AJ99" s="59" t="s">
        <v>835</v>
      </c>
      <c r="AK99" s="453"/>
      <c r="AL99" s="453"/>
    </row>
    <row r="100" spans="2:38" ht="19.5" customHeight="1">
      <c r="B100" s="457"/>
      <c r="C100" s="460"/>
      <c r="D100" s="460"/>
      <c r="E100" s="460"/>
      <c r="F100" s="460"/>
      <c r="G100" s="460"/>
      <c r="H100" s="460"/>
      <c r="I100" s="461"/>
      <c r="J100" s="462"/>
      <c r="K100" s="462"/>
      <c r="L100" s="462"/>
      <c r="M100" s="462"/>
      <c r="N100" s="462"/>
      <c r="O100" s="463"/>
      <c r="P100" s="463"/>
      <c r="Q100" s="463"/>
      <c r="R100" s="463"/>
      <c r="S100" s="463"/>
      <c r="T100" s="463"/>
      <c r="U100" s="463"/>
      <c r="V100" s="463"/>
      <c r="W100" s="463"/>
      <c r="X100" s="463"/>
      <c r="Y100" s="463"/>
      <c r="Z100" s="463"/>
      <c r="AA100" s="463"/>
      <c r="AB100" s="463"/>
      <c r="AC100" s="463"/>
      <c r="AD100" s="463"/>
      <c r="AE100" s="463"/>
      <c r="AF100" s="463"/>
      <c r="AG100" s="464"/>
      <c r="AH100" s="465"/>
      <c r="AI100" s="464"/>
      <c r="AJ100" s="464"/>
      <c r="AK100" s="453"/>
      <c r="AL100" s="453"/>
    </row>
    <row r="101" spans="1:38" ht="33.75">
      <c r="A101" s="453"/>
      <c r="B101" s="60" t="s">
        <v>25</v>
      </c>
      <c r="C101" s="61" t="s">
        <v>26</v>
      </c>
      <c r="D101" s="61" t="s">
        <v>27</v>
      </c>
      <c r="E101" s="61" t="s">
        <v>28</v>
      </c>
      <c r="F101" s="62" t="s">
        <v>29</v>
      </c>
      <c r="G101" s="62" t="s">
        <v>30</v>
      </c>
      <c r="H101" s="63" t="s">
        <v>31</v>
      </c>
      <c r="I101" s="61" t="s">
        <v>32</v>
      </c>
      <c r="J101" s="64"/>
      <c r="K101" s="64"/>
      <c r="L101" s="64"/>
      <c r="M101" s="64"/>
      <c r="N101" s="64"/>
      <c r="O101" s="65"/>
      <c r="P101" s="66"/>
      <c r="Q101" s="65"/>
      <c r="R101" s="66"/>
      <c r="S101" s="65"/>
      <c r="T101" s="66"/>
      <c r="U101" s="65"/>
      <c r="V101" s="66"/>
      <c r="W101" s="65"/>
      <c r="X101" s="66"/>
      <c r="Y101" s="65"/>
      <c r="Z101" s="66"/>
      <c r="AA101" s="65"/>
      <c r="AB101" s="66"/>
      <c r="AC101" s="65"/>
      <c r="AD101" s="66"/>
      <c r="AE101" s="67"/>
      <c r="AF101" s="66"/>
      <c r="AG101" s="68"/>
      <c r="AH101" s="4"/>
      <c r="AI101" s="4"/>
      <c r="AJ101" s="69"/>
      <c r="AK101" s="453"/>
      <c r="AL101" s="453"/>
    </row>
    <row r="102" spans="2:38" ht="264">
      <c r="B102" s="1247" t="s">
        <v>836</v>
      </c>
      <c r="C102" s="466"/>
      <c r="D102" s="467" t="s">
        <v>837</v>
      </c>
      <c r="E102" s="468" t="s">
        <v>838</v>
      </c>
      <c r="F102" s="469">
        <v>0</v>
      </c>
      <c r="G102" s="469">
        <v>45</v>
      </c>
      <c r="H102" s="469">
        <v>45</v>
      </c>
      <c r="I102" s="468" t="s">
        <v>613</v>
      </c>
      <c r="J102" s="469">
        <v>0</v>
      </c>
      <c r="K102" s="762">
        <v>50</v>
      </c>
      <c r="L102" s="762">
        <v>45</v>
      </c>
      <c r="M102" s="762">
        <v>0</v>
      </c>
      <c r="N102" s="762">
        <v>45</v>
      </c>
      <c r="O102" s="689">
        <v>7425000</v>
      </c>
      <c r="P102" s="689">
        <v>7425000</v>
      </c>
      <c r="Q102" s="466"/>
      <c r="R102" s="466"/>
      <c r="S102" s="466"/>
      <c r="T102" s="466"/>
      <c r="U102" s="466"/>
      <c r="V102" s="466"/>
      <c r="W102" s="466"/>
      <c r="X102" s="466"/>
      <c r="Y102" s="466"/>
      <c r="Z102" s="466"/>
      <c r="AA102" s="466"/>
      <c r="AB102" s="466"/>
      <c r="AC102" s="466"/>
      <c r="AD102" s="466"/>
      <c r="AE102" s="689">
        <v>7425000</v>
      </c>
      <c r="AF102" s="689">
        <v>7425000</v>
      </c>
      <c r="AG102" s="471" t="s">
        <v>839</v>
      </c>
      <c r="AH102" s="466"/>
      <c r="AI102" s="451" t="s">
        <v>840</v>
      </c>
      <c r="AJ102" s="451" t="s">
        <v>835</v>
      </c>
      <c r="AK102" s="453"/>
      <c r="AL102" s="453"/>
    </row>
    <row r="103" spans="2:38" ht="140.25">
      <c r="B103" s="1248"/>
      <c r="C103" s="466"/>
      <c r="D103" s="467" t="s">
        <v>841</v>
      </c>
      <c r="E103" s="472" t="s">
        <v>842</v>
      </c>
      <c r="F103" s="469">
        <v>0</v>
      </c>
      <c r="G103" s="469">
        <v>2</v>
      </c>
      <c r="H103" s="469">
        <v>4</v>
      </c>
      <c r="I103" s="468" t="s">
        <v>843</v>
      </c>
      <c r="J103" s="469">
        <v>0</v>
      </c>
      <c r="K103" s="762">
        <v>4</v>
      </c>
      <c r="L103" s="762">
        <v>0</v>
      </c>
      <c r="M103" s="762">
        <v>2</v>
      </c>
      <c r="N103" s="762">
        <v>4</v>
      </c>
      <c r="O103" s="689"/>
      <c r="P103" s="689"/>
      <c r="Q103" s="689">
        <v>3800000</v>
      </c>
      <c r="R103" s="689">
        <v>1900000</v>
      </c>
      <c r="S103" s="466"/>
      <c r="T103" s="466"/>
      <c r="U103" s="466"/>
      <c r="V103" s="466"/>
      <c r="W103" s="466"/>
      <c r="X103" s="466"/>
      <c r="Y103" s="466"/>
      <c r="Z103" s="466"/>
      <c r="AA103" s="466"/>
      <c r="AB103" s="466"/>
      <c r="AC103" s="466"/>
      <c r="AD103" s="466"/>
      <c r="AE103" s="689">
        <v>3800000</v>
      </c>
      <c r="AF103" s="689">
        <v>1900000</v>
      </c>
      <c r="AG103" s="471" t="s">
        <v>844</v>
      </c>
      <c r="AH103" s="466"/>
      <c r="AI103" s="451" t="s">
        <v>840</v>
      </c>
      <c r="AJ103" s="451" t="s">
        <v>835</v>
      </c>
      <c r="AK103" s="453"/>
      <c r="AL103" s="453"/>
    </row>
    <row r="104" spans="2:38" ht="132">
      <c r="B104" s="1248"/>
      <c r="C104" s="466"/>
      <c r="D104" s="472" t="s">
        <v>845</v>
      </c>
      <c r="E104" s="472" t="s">
        <v>846</v>
      </c>
      <c r="F104" s="469">
        <v>6</v>
      </c>
      <c r="G104" s="469">
        <v>0</v>
      </c>
      <c r="H104" s="469">
        <v>6</v>
      </c>
      <c r="I104" s="468" t="s">
        <v>847</v>
      </c>
      <c r="J104" s="469">
        <v>0</v>
      </c>
      <c r="K104" s="762">
        <v>6</v>
      </c>
      <c r="L104" s="762">
        <v>6</v>
      </c>
      <c r="M104" s="762">
        <v>0</v>
      </c>
      <c r="N104" s="762">
        <v>6</v>
      </c>
      <c r="O104" s="466"/>
      <c r="P104" s="466"/>
      <c r="Q104" s="689">
        <v>720000</v>
      </c>
      <c r="R104" s="689">
        <v>720000</v>
      </c>
      <c r="S104" s="466"/>
      <c r="T104" s="466"/>
      <c r="U104" s="466"/>
      <c r="V104" s="466"/>
      <c r="W104" s="466"/>
      <c r="X104" s="466"/>
      <c r="Y104" s="466"/>
      <c r="Z104" s="466"/>
      <c r="AA104" s="466"/>
      <c r="AB104" s="466"/>
      <c r="AC104" s="466"/>
      <c r="AD104" s="466"/>
      <c r="AE104" s="689">
        <v>720000</v>
      </c>
      <c r="AF104" s="689">
        <v>720000</v>
      </c>
      <c r="AG104" s="471" t="s">
        <v>848</v>
      </c>
      <c r="AH104" s="466"/>
      <c r="AI104" s="451" t="s">
        <v>840</v>
      </c>
      <c r="AJ104" s="451" t="s">
        <v>835</v>
      </c>
      <c r="AK104" s="453"/>
      <c r="AL104" s="453"/>
    </row>
    <row r="105" spans="2:38" ht="156.75">
      <c r="B105" s="1248"/>
      <c r="C105" s="1261"/>
      <c r="D105" s="467" t="s">
        <v>849</v>
      </c>
      <c r="E105" s="472" t="s">
        <v>850</v>
      </c>
      <c r="F105" s="762">
        <v>0</v>
      </c>
      <c r="G105" s="762">
        <v>3</v>
      </c>
      <c r="H105" s="762">
        <v>20</v>
      </c>
      <c r="I105" s="471" t="s">
        <v>851</v>
      </c>
      <c r="J105" s="762">
        <v>0</v>
      </c>
      <c r="K105" s="762">
        <v>20</v>
      </c>
      <c r="L105" s="762">
        <v>20</v>
      </c>
      <c r="M105" s="762">
        <v>0</v>
      </c>
      <c r="N105" s="762">
        <v>3</v>
      </c>
      <c r="O105" s="466"/>
      <c r="P105" s="466"/>
      <c r="Q105" s="689">
        <v>2400000</v>
      </c>
      <c r="R105" s="689">
        <v>360000</v>
      </c>
      <c r="S105" s="466"/>
      <c r="T105" s="466"/>
      <c r="U105" s="466"/>
      <c r="V105" s="466"/>
      <c r="W105" s="466"/>
      <c r="X105" s="466"/>
      <c r="Y105" s="466"/>
      <c r="Z105" s="466"/>
      <c r="AA105" s="466"/>
      <c r="AB105" s="466"/>
      <c r="AC105" s="466"/>
      <c r="AD105" s="466"/>
      <c r="AE105" s="689">
        <v>2400000</v>
      </c>
      <c r="AF105" s="689">
        <v>360000</v>
      </c>
      <c r="AG105" s="471" t="s">
        <v>852</v>
      </c>
      <c r="AH105" s="466"/>
      <c r="AI105" s="451" t="s">
        <v>840</v>
      </c>
      <c r="AJ105" s="451" t="s">
        <v>835</v>
      </c>
      <c r="AK105" s="453"/>
      <c r="AL105" s="453"/>
    </row>
    <row r="106" spans="2:38" ht="140.25">
      <c r="B106" s="1248"/>
      <c r="C106" s="1262"/>
      <c r="D106" s="472" t="s">
        <v>853</v>
      </c>
      <c r="E106" s="472" t="s">
        <v>854</v>
      </c>
      <c r="F106" s="762">
        <v>6</v>
      </c>
      <c r="G106" s="762">
        <v>0</v>
      </c>
      <c r="H106" s="762">
        <v>6</v>
      </c>
      <c r="I106" s="471" t="s">
        <v>855</v>
      </c>
      <c r="J106" s="762">
        <v>0</v>
      </c>
      <c r="K106" s="762">
        <v>6</v>
      </c>
      <c r="L106" s="762">
        <v>6</v>
      </c>
      <c r="M106" s="762">
        <v>6</v>
      </c>
      <c r="N106" s="762">
        <v>0</v>
      </c>
      <c r="O106" s="466"/>
      <c r="P106" s="466"/>
      <c r="Q106" s="689">
        <v>720000</v>
      </c>
      <c r="R106" s="689">
        <v>720000</v>
      </c>
      <c r="S106" s="466"/>
      <c r="T106" s="466"/>
      <c r="U106" s="466"/>
      <c r="V106" s="466"/>
      <c r="W106" s="466"/>
      <c r="X106" s="466"/>
      <c r="Y106" s="466"/>
      <c r="Z106" s="466"/>
      <c r="AA106" s="466"/>
      <c r="AB106" s="466"/>
      <c r="AC106" s="466"/>
      <c r="AD106" s="466"/>
      <c r="AE106" s="689">
        <v>720000</v>
      </c>
      <c r="AF106" s="689">
        <v>720000</v>
      </c>
      <c r="AG106" s="471" t="s">
        <v>856</v>
      </c>
      <c r="AH106" s="466"/>
      <c r="AI106" s="451" t="s">
        <v>840</v>
      </c>
      <c r="AJ106" s="451" t="s">
        <v>835</v>
      </c>
      <c r="AK106" s="453"/>
      <c r="AL106" s="453"/>
    </row>
    <row r="107" spans="2:38" ht="107.25">
      <c r="B107" s="1248"/>
      <c r="C107" s="1262"/>
      <c r="D107" s="472" t="s">
        <v>857</v>
      </c>
      <c r="E107" s="472" t="s">
        <v>858</v>
      </c>
      <c r="F107" s="762">
        <v>1</v>
      </c>
      <c r="G107" s="762">
        <v>1</v>
      </c>
      <c r="H107" s="762">
        <v>0</v>
      </c>
      <c r="I107" s="471" t="s">
        <v>676</v>
      </c>
      <c r="J107" s="762">
        <v>0</v>
      </c>
      <c r="K107" s="762">
        <v>2</v>
      </c>
      <c r="L107" s="762">
        <v>1</v>
      </c>
      <c r="M107" s="762">
        <v>1</v>
      </c>
      <c r="N107" s="762">
        <v>0</v>
      </c>
      <c r="O107" s="466"/>
      <c r="P107" s="466"/>
      <c r="Q107" s="689">
        <v>120000</v>
      </c>
      <c r="R107" s="689">
        <v>120000</v>
      </c>
      <c r="S107" s="466"/>
      <c r="T107" s="466"/>
      <c r="U107" s="466"/>
      <c r="V107" s="466"/>
      <c r="W107" s="466"/>
      <c r="X107" s="466"/>
      <c r="Y107" s="466"/>
      <c r="Z107" s="466"/>
      <c r="AA107" s="466"/>
      <c r="AB107" s="466"/>
      <c r="AC107" s="466"/>
      <c r="AD107" s="466"/>
      <c r="AE107" s="689">
        <v>120000</v>
      </c>
      <c r="AF107" s="689">
        <v>120000</v>
      </c>
      <c r="AG107" s="471" t="s">
        <v>859</v>
      </c>
      <c r="AH107" s="466"/>
      <c r="AI107" s="451" t="s">
        <v>840</v>
      </c>
      <c r="AJ107" s="451" t="s">
        <v>835</v>
      </c>
      <c r="AK107" s="453"/>
      <c r="AL107" s="453"/>
    </row>
    <row r="108" spans="2:38" ht="72.75" customHeight="1">
      <c r="B108" s="1248"/>
      <c r="C108" s="1262"/>
      <c r="D108" s="467" t="s">
        <v>860</v>
      </c>
      <c r="E108" s="472" t="s">
        <v>861</v>
      </c>
      <c r="F108" s="762">
        <v>6</v>
      </c>
      <c r="G108" s="762">
        <v>1</v>
      </c>
      <c r="H108" s="762">
        <v>0</v>
      </c>
      <c r="I108" s="471" t="s">
        <v>862</v>
      </c>
      <c r="J108" s="762">
        <v>0</v>
      </c>
      <c r="K108" s="762">
        <v>6</v>
      </c>
      <c r="L108" s="762">
        <v>6</v>
      </c>
      <c r="M108" s="762">
        <v>1</v>
      </c>
      <c r="N108" s="762">
        <v>0</v>
      </c>
      <c r="O108" s="466"/>
      <c r="P108" s="466"/>
      <c r="Q108" s="689">
        <v>720000</v>
      </c>
      <c r="R108" s="689">
        <v>120000</v>
      </c>
      <c r="S108" s="466"/>
      <c r="T108" s="466"/>
      <c r="U108" s="466"/>
      <c r="V108" s="466"/>
      <c r="W108" s="466"/>
      <c r="X108" s="466"/>
      <c r="Y108" s="466"/>
      <c r="Z108" s="466"/>
      <c r="AA108" s="466"/>
      <c r="AB108" s="466"/>
      <c r="AC108" s="466"/>
      <c r="AD108" s="466"/>
      <c r="AE108" s="689">
        <v>720000</v>
      </c>
      <c r="AF108" s="689">
        <v>120000</v>
      </c>
      <c r="AG108" s="471" t="s">
        <v>863</v>
      </c>
      <c r="AH108" s="466"/>
      <c r="AI108" s="451" t="s">
        <v>840</v>
      </c>
      <c r="AJ108" s="451" t="s">
        <v>835</v>
      </c>
      <c r="AK108" s="453"/>
      <c r="AL108" s="453"/>
    </row>
    <row r="109" spans="1:38" ht="148.5">
      <c r="A109" s="453"/>
      <c r="B109" s="1248"/>
      <c r="C109" s="1262"/>
      <c r="D109" s="467" t="s">
        <v>864</v>
      </c>
      <c r="E109" s="472" t="s">
        <v>865</v>
      </c>
      <c r="F109" s="762">
        <v>35</v>
      </c>
      <c r="G109" s="762">
        <v>0</v>
      </c>
      <c r="H109" s="762">
        <v>12</v>
      </c>
      <c r="I109" s="471" t="s">
        <v>564</v>
      </c>
      <c r="J109" s="762">
        <v>0</v>
      </c>
      <c r="K109" s="762">
        <v>35</v>
      </c>
      <c r="L109" s="762">
        <v>35</v>
      </c>
      <c r="M109" s="762">
        <v>0</v>
      </c>
      <c r="N109" s="762">
        <v>12</v>
      </c>
      <c r="O109" s="689">
        <v>3144643</v>
      </c>
      <c r="P109" s="689">
        <v>1440000</v>
      </c>
      <c r="Q109" s="689">
        <v>1055357</v>
      </c>
      <c r="R109" s="689">
        <v>0</v>
      </c>
      <c r="S109" s="466"/>
      <c r="T109" s="466"/>
      <c r="U109" s="466"/>
      <c r="V109" s="466"/>
      <c r="W109" s="466"/>
      <c r="X109" s="466"/>
      <c r="Y109" s="466"/>
      <c r="Z109" s="466"/>
      <c r="AA109" s="466"/>
      <c r="AB109" s="466"/>
      <c r="AC109" s="466"/>
      <c r="AD109" s="466"/>
      <c r="AE109" s="689">
        <v>4200000</v>
      </c>
      <c r="AF109" s="689">
        <v>1440000</v>
      </c>
      <c r="AG109" s="471" t="s">
        <v>866</v>
      </c>
      <c r="AH109" s="466"/>
      <c r="AI109" s="451" t="s">
        <v>840</v>
      </c>
      <c r="AJ109" s="451" t="s">
        <v>835</v>
      </c>
      <c r="AK109" s="453"/>
      <c r="AL109" s="453"/>
    </row>
    <row r="110" spans="1:38" ht="102">
      <c r="A110" s="453"/>
      <c r="B110" s="1258"/>
      <c r="C110" s="1263"/>
      <c r="D110" s="467" t="s">
        <v>867</v>
      </c>
      <c r="E110" s="468" t="s">
        <v>865</v>
      </c>
      <c r="F110" s="762">
        <v>1</v>
      </c>
      <c r="G110" s="762">
        <v>0</v>
      </c>
      <c r="H110" s="762">
        <v>0</v>
      </c>
      <c r="I110" s="471" t="s">
        <v>564</v>
      </c>
      <c r="J110" s="762">
        <v>0</v>
      </c>
      <c r="K110" s="762">
        <v>2</v>
      </c>
      <c r="L110" s="762">
        <v>1</v>
      </c>
      <c r="M110" s="762">
        <v>0</v>
      </c>
      <c r="N110" s="762">
        <v>0</v>
      </c>
      <c r="O110" s="466"/>
      <c r="P110" s="466"/>
      <c r="Q110" s="689">
        <v>600000</v>
      </c>
      <c r="R110" s="689">
        <v>600000</v>
      </c>
      <c r="S110" s="689"/>
      <c r="T110" s="466"/>
      <c r="U110" s="466"/>
      <c r="V110" s="466"/>
      <c r="W110" s="466"/>
      <c r="X110" s="466"/>
      <c r="Y110" s="466"/>
      <c r="Z110" s="466"/>
      <c r="AA110" s="466"/>
      <c r="AB110" s="466"/>
      <c r="AC110" s="466"/>
      <c r="AD110" s="466"/>
      <c r="AE110" s="689">
        <v>600000</v>
      </c>
      <c r="AF110" s="689">
        <v>600000</v>
      </c>
      <c r="AG110" s="762">
        <v>0</v>
      </c>
      <c r="AH110" s="466"/>
      <c r="AI110" s="451" t="s">
        <v>840</v>
      </c>
      <c r="AJ110" s="451" t="s">
        <v>835</v>
      </c>
      <c r="AK110" s="453"/>
      <c r="AL110" s="453"/>
    </row>
    <row r="111" spans="1:38" ht="50.25" customHeight="1" thickBot="1">
      <c r="A111" s="453"/>
      <c r="B111" s="1247" t="s">
        <v>868</v>
      </c>
      <c r="C111" s="1261"/>
      <c r="D111" s="467" t="s">
        <v>869</v>
      </c>
      <c r="E111" s="468" t="s">
        <v>870</v>
      </c>
      <c r="F111" s="469">
        <v>7</v>
      </c>
      <c r="G111" s="469">
        <v>4</v>
      </c>
      <c r="H111" s="469">
        <v>0</v>
      </c>
      <c r="I111" s="468" t="s">
        <v>570</v>
      </c>
      <c r="J111" s="469">
        <v>0</v>
      </c>
      <c r="K111" s="469">
        <v>25</v>
      </c>
      <c r="L111" s="469">
        <v>7</v>
      </c>
      <c r="M111" s="469">
        <v>4</v>
      </c>
      <c r="N111" s="469">
        <v>3</v>
      </c>
      <c r="O111" s="689">
        <v>360357</v>
      </c>
      <c r="P111" s="689">
        <v>0</v>
      </c>
      <c r="Q111" s="689">
        <v>400000</v>
      </c>
      <c r="R111" s="689">
        <v>400000</v>
      </c>
      <c r="S111" s="689"/>
      <c r="T111" s="473"/>
      <c r="U111" s="473"/>
      <c r="V111" s="473"/>
      <c r="W111" s="473"/>
      <c r="X111" s="473"/>
      <c r="Y111" s="473"/>
      <c r="Z111" s="473"/>
      <c r="AA111" s="473"/>
      <c r="AB111" s="473"/>
      <c r="AC111" s="473"/>
      <c r="AD111" s="473"/>
      <c r="AE111" s="689">
        <v>760357</v>
      </c>
      <c r="AF111" s="689">
        <v>400000</v>
      </c>
      <c r="AG111" s="468" t="s">
        <v>833</v>
      </c>
      <c r="AH111" s="473"/>
      <c r="AI111" s="451" t="s">
        <v>840</v>
      </c>
      <c r="AJ111" s="451" t="s">
        <v>835</v>
      </c>
      <c r="AK111" s="453"/>
      <c r="AL111" s="453"/>
    </row>
    <row r="112" spans="1:38" ht="173.25">
      <c r="A112" s="453"/>
      <c r="B112" s="1258"/>
      <c r="C112" s="1263"/>
      <c r="D112" s="475" t="s">
        <v>871</v>
      </c>
      <c r="E112" s="472" t="s">
        <v>870</v>
      </c>
      <c r="F112" s="759">
        <v>1</v>
      </c>
      <c r="G112" s="759">
        <v>1</v>
      </c>
      <c r="H112" s="759">
        <v>0</v>
      </c>
      <c r="I112" s="468" t="s">
        <v>570</v>
      </c>
      <c r="J112" s="759">
        <v>0</v>
      </c>
      <c r="K112" s="759">
        <v>2</v>
      </c>
      <c r="L112" s="759">
        <v>1</v>
      </c>
      <c r="M112" s="759">
        <v>1</v>
      </c>
      <c r="N112" s="759">
        <v>0</v>
      </c>
      <c r="O112" s="474"/>
      <c r="P112" s="474"/>
      <c r="Q112" s="689">
        <v>100000</v>
      </c>
      <c r="R112" s="689">
        <v>100000</v>
      </c>
      <c r="S112" s="474"/>
      <c r="T112" s="474"/>
      <c r="U112" s="474"/>
      <c r="V112" s="474"/>
      <c r="W112" s="474"/>
      <c r="X112" s="474"/>
      <c r="Y112" s="474"/>
      <c r="Z112" s="474"/>
      <c r="AA112" s="474"/>
      <c r="AB112" s="474"/>
      <c r="AC112" s="474"/>
      <c r="AD112" s="474"/>
      <c r="AE112" s="689">
        <v>100000</v>
      </c>
      <c r="AF112" s="689">
        <v>100000</v>
      </c>
      <c r="AG112" s="468" t="s">
        <v>833</v>
      </c>
      <c r="AH112" s="474"/>
      <c r="AI112" s="451" t="s">
        <v>840</v>
      </c>
      <c r="AJ112" s="451" t="s">
        <v>835</v>
      </c>
      <c r="AK112" s="453"/>
      <c r="AL112" s="453"/>
    </row>
    <row r="113" spans="1:38" ht="74.25">
      <c r="A113" s="453"/>
      <c r="B113" s="1231" t="s">
        <v>872</v>
      </c>
      <c r="C113" s="1261"/>
      <c r="D113" s="467" t="s">
        <v>873</v>
      </c>
      <c r="E113" s="472" t="s">
        <v>870</v>
      </c>
      <c r="F113" s="759">
        <v>7</v>
      </c>
      <c r="G113" s="759">
        <v>4</v>
      </c>
      <c r="H113" s="759">
        <v>1</v>
      </c>
      <c r="I113" s="468" t="s">
        <v>570</v>
      </c>
      <c r="J113" s="759">
        <v>0</v>
      </c>
      <c r="K113" s="759">
        <v>25</v>
      </c>
      <c r="L113" s="759">
        <v>7</v>
      </c>
      <c r="M113" s="759">
        <v>4</v>
      </c>
      <c r="N113" s="759">
        <v>1</v>
      </c>
      <c r="O113" s="689">
        <v>300000</v>
      </c>
      <c r="P113" s="689">
        <v>100000</v>
      </c>
      <c r="Q113" s="689">
        <v>400000</v>
      </c>
      <c r="R113" s="689">
        <v>400000</v>
      </c>
      <c r="S113" s="474"/>
      <c r="T113" s="474"/>
      <c r="U113" s="474"/>
      <c r="V113" s="474"/>
      <c r="W113" s="474"/>
      <c r="X113" s="474"/>
      <c r="Y113" s="474"/>
      <c r="Z113" s="474"/>
      <c r="AA113" s="474"/>
      <c r="AB113" s="474"/>
      <c r="AC113" s="474"/>
      <c r="AD113" s="474"/>
      <c r="AE113" s="689">
        <v>700000</v>
      </c>
      <c r="AF113" s="689">
        <v>500000</v>
      </c>
      <c r="AG113" s="468" t="s">
        <v>833</v>
      </c>
      <c r="AH113" s="474"/>
      <c r="AI113" s="451" t="s">
        <v>840</v>
      </c>
      <c r="AJ113" s="451" t="s">
        <v>835</v>
      </c>
      <c r="AK113" s="453"/>
      <c r="AL113" s="453"/>
    </row>
    <row r="114" spans="1:38" ht="132">
      <c r="A114" s="453"/>
      <c r="B114" s="1231"/>
      <c r="C114" s="1262"/>
      <c r="D114" s="472" t="s">
        <v>874</v>
      </c>
      <c r="E114" s="477" t="s">
        <v>875</v>
      </c>
      <c r="F114" s="759">
        <v>1</v>
      </c>
      <c r="G114" s="759">
        <v>1</v>
      </c>
      <c r="H114" s="759">
        <v>0</v>
      </c>
      <c r="I114" s="478" t="s">
        <v>876</v>
      </c>
      <c r="J114" s="759">
        <v>0</v>
      </c>
      <c r="K114" s="759">
        <v>1</v>
      </c>
      <c r="L114" s="759">
        <v>1</v>
      </c>
      <c r="M114" s="759">
        <v>1</v>
      </c>
      <c r="N114" s="759">
        <v>0</v>
      </c>
      <c r="O114" s="474"/>
      <c r="P114" s="474"/>
      <c r="Q114" s="689">
        <v>500000</v>
      </c>
      <c r="R114" s="689">
        <v>500000</v>
      </c>
      <c r="S114" s="474"/>
      <c r="T114" s="474"/>
      <c r="U114" s="474"/>
      <c r="V114" s="474"/>
      <c r="W114" s="474"/>
      <c r="X114" s="474"/>
      <c r="Y114" s="474"/>
      <c r="Z114" s="474"/>
      <c r="AA114" s="474"/>
      <c r="AB114" s="474"/>
      <c r="AC114" s="474"/>
      <c r="AD114" s="474"/>
      <c r="AE114" s="689">
        <v>500000</v>
      </c>
      <c r="AF114" s="689">
        <v>500000</v>
      </c>
      <c r="AG114" s="478" t="s">
        <v>877</v>
      </c>
      <c r="AH114" s="474"/>
      <c r="AI114" s="451" t="s">
        <v>840</v>
      </c>
      <c r="AJ114" s="451" t="s">
        <v>835</v>
      </c>
      <c r="AK114" s="453"/>
      <c r="AL114" s="453"/>
    </row>
    <row r="115" spans="1:38" ht="120" customHeight="1">
      <c r="A115" s="453"/>
      <c r="B115" s="1231"/>
      <c r="C115" s="1262"/>
      <c r="D115" s="467" t="s">
        <v>878</v>
      </c>
      <c r="E115" s="472" t="s">
        <v>861</v>
      </c>
      <c r="F115" s="759">
        <v>24</v>
      </c>
      <c r="G115" s="759">
        <v>0</v>
      </c>
      <c r="H115" s="759">
        <v>12</v>
      </c>
      <c r="I115" s="478" t="s">
        <v>862</v>
      </c>
      <c r="J115" s="759">
        <v>0</v>
      </c>
      <c r="K115" s="759">
        <v>25</v>
      </c>
      <c r="L115" s="759">
        <v>24</v>
      </c>
      <c r="M115" s="759">
        <v>0</v>
      </c>
      <c r="N115" s="759">
        <v>12</v>
      </c>
      <c r="O115" s="474"/>
      <c r="P115" s="474"/>
      <c r="Q115" s="689">
        <v>2830000</v>
      </c>
      <c r="R115" s="689">
        <v>1415000</v>
      </c>
      <c r="S115" s="474"/>
      <c r="T115" s="474"/>
      <c r="U115" s="474"/>
      <c r="V115" s="474"/>
      <c r="W115" s="474"/>
      <c r="X115" s="474"/>
      <c r="Y115" s="474"/>
      <c r="Z115" s="474"/>
      <c r="AA115" s="474"/>
      <c r="AB115" s="474"/>
      <c r="AC115" s="474"/>
      <c r="AD115" s="474"/>
      <c r="AE115" s="689">
        <v>2830000</v>
      </c>
      <c r="AF115" s="689">
        <v>1415000</v>
      </c>
      <c r="AG115" s="478" t="s">
        <v>879</v>
      </c>
      <c r="AH115" s="474"/>
      <c r="AI115" s="451" t="s">
        <v>840</v>
      </c>
      <c r="AJ115" s="451" t="s">
        <v>835</v>
      </c>
      <c r="AK115" s="453"/>
      <c r="AL115" s="453"/>
    </row>
    <row r="116" spans="1:38" ht="140.25">
      <c r="A116" s="453"/>
      <c r="B116" s="1231"/>
      <c r="C116" s="1262"/>
      <c r="D116" s="467" t="s">
        <v>880</v>
      </c>
      <c r="E116" s="472" t="s">
        <v>881</v>
      </c>
      <c r="F116" s="759">
        <v>200</v>
      </c>
      <c r="G116" s="759">
        <v>80</v>
      </c>
      <c r="H116" s="759">
        <v>0</v>
      </c>
      <c r="I116" s="478" t="s">
        <v>49</v>
      </c>
      <c r="J116" s="759">
        <v>0</v>
      </c>
      <c r="K116" s="759">
        <v>250</v>
      </c>
      <c r="L116" s="759">
        <v>200</v>
      </c>
      <c r="M116" s="759">
        <v>80</v>
      </c>
      <c r="N116" s="759">
        <v>0</v>
      </c>
      <c r="O116" s="689">
        <v>4440000</v>
      </c>
      <c r="P116" s="689">
        <v>240000</v>
      </c>
      <c r="Q116" s="474"/>
      <c r="R116" s="474"/>
      <c r="S116" s="474"/>
      <c r="T116" s="474"/>
      <c r="U116" s="474"/>
      <c r="V116" s="474"/>
      <c r="W116" s="474"/>
      <c r="X116" s="474"/>
      <c r="Y116" s="474"/>
      <c r="Z116" s="474"/>
      <c r="AA116" s="474"/>
      <c r="AB116" s="474"/>
      <c r="AC116" s="474"/>
      <c r="AD116" s="474"/>
      <c r="AE116" s="689">
        <v>4440000</v>
      </c>
      <c r="AF116" s="689">
        <v>240000</v>
      </c>
      <c r="AG116" s="759" t="s">
        <v>882</v>
      </c>
      <c r="AH116" s="474"/>
      <c r="AI116" s="451" t="s">
        <v>840</v>
      </c>
      <c r="AJ116" s="451" t="s">
        <v>835</v>
      </c>
      <c r="AK116" s="453"/>
      <c r="AL116" s="453"/>
    </row>
    <row r="117" spans="1:38" ht="96.75" customHeight="1">
      <c r="A117" s="453"/>
      <c r="B117" s="1231"/>
      <c r="C117" s="1262"/>
      <c r="D117" s="467" t="s">
        <v>1487</v>
      </c>
      <c r="E117" s="472" t="s">
        <v>865</v>
      </c>
      <c r="F117" s="759">
        <v>40</v>
      </c>
      <c r="G117" s="759">
        <v>40</v>
      </c>
      <c r="H117" s="759">
        <v>0</v>
      </c>
      <c r="I117" s="478" t="s">
        <v>564</v>
      </c>
      <c r="J117" s="759">
        <v>0</v>
      </c>
      <c r="K117" s="759">
        <v>80</v>
      </c>
      <c r="L117" s="759">
        <v>40</v>
      </c>
      <c r="M117" s="759">
        <v>40</v>
      </c>
      <c r="N117" s="759">
        <v>0</v>
      </c>
      <c r="O117" s="777">
        <v>3200000</v>
      </c>
      <c r="P117" s="777">
        <v>3200000</v>
      </c>
      <c r="Q117" s="474"/>
      <c r="R117" s="474"/>
      <c r="S117" s="474"/>
      <c r="T117" s="474"/>
      <c r="U117" s="474"/>
      <c r="V117" s="474"/>
      <c r="W117" s="474"/>
      <c r="X117" s="474"/>
      <c r="Y117" s="474"/>
      <c r="Z117" s="474"/>
      <c r="AA117" s="474"/>
      <c r="AB117" s="474"/>
      <c r="AC117" s="474"/>
      <c r="AD117" s="474"/>
      <c r="AE117" s="689">
        <v>3200000</v>
      </c>
      <c r="AF117" s="689">
        <v>3200000</v>
      </c>
      <c r="AG117" s="478" t="s">
        <v>1488</v>
      </c>
      <c r="AH117" s="474"/>
      <c r="AI117" s="451" t="s">
        <v>840</v>
      </c>
      <c r="AJ117" s="451" t="s">
        <v>835</v>
      </c>
      <c r="AK117" s="453"/>
      <c r="AL117" s="453"/>
    </row>
    <row r="118" spans="1:38" ht="107.25">
      <c r="A118" s="453"/>
      <c r="B118" s="1231"/>
      <c r="C118" s="1262"/>
      <c r="D118" s="467" t="s">
        <v>1489</v>
      </c>
      <c r="E118" s="472" t="s">
        <v>1490</v>
      </c>
      <c r="F118" s="759">
        <v>1</v>
      </c>
      <c r="G118" s="759">
        <v>0</v>
      </c>
      <c r="H118" s="759">
        <v>0</v>
      </c>
      <c r="I118" s="478" t="s">
        <v>1491</v>
      </c>
      <c r="J118" s="759">
        <v>0</v>
      </c>
      <c r="K118" s="759">
        <v>2</v>
      </c>
      <c r="L118" s="759">
        <v>1</v>
      </c>
      <c r="M118" s="759">
        <v>0</v>
      </c>
      <c r="N118" s="759">
        <v>0</v>
      </c>
      <c r="O118" s="777">
        <v>1200000</v>
      </c>
      <c r="P118" s="777">
        <v>0</v>
      </c>
      <c r="Q118" s="474"/>
      <c r="R118" s="474"/>
      <c r="S118" s="474"/>
      <c r="T118" s="474"/>
      <c r="U118" s="474"/>
      <c r="V118" s="474"/>
      <c r="W118" s="474"/>
      <c r="X118" s="474"/>
      <c r="Y118" s="474"/>
      <c r="Z118" s="474"/>
      <c r="AA118" s="474"/>
      <c r="AB118" s="474"/>
      <c r="AC118" s="474"/>
      <c r="AD118" s="474"/>
      <c r="AE118" s="689"/>
      <c r="AF118" s="689"/>
      <c r="AG118" s="478"/>
      <c r="AH118" s="474"/>
      <c r="AI118" s="451"/>
      <c r="AJ118" s="451"/>
      <c r="AK118" s="453"/>
      <c r="AL118" s="453"/>
    </row>
    <row r="119" spans="1:38" ht="148.5">
      <c r="A119" s="453"/>
      <c r="B119" s="1231"/>
      <c r="C119" s="1262"/>
      <c r="D119" s="472" t="s">
        <v>883</v>
      </c>
      <c r="E119" s="472" t="s">
        <v>865</v>
      </c>
      <c r="F119" s="759">
        <v>12</v>
      </c>
      <c r="G119" s="759">
        <v>10</v>
      </c>
      <c r="H119" s="759">
        <v>0</v>
      </c>
      <c r="I119" s="478" t="s">
        <v>564</v>
      </c>
      <c r="J119" s="759">
        <v>0</v>
      </c>
      <c r="K119" s="759">
        <v>12</v>
      </c>
      <c r="L119" s="759">
        <v>12</v>
      </c>
      <c r="M119" s="759">
        <v>10</v>
      </c>
      <c r="N119" s="759">
        <v>0</v>
      </c>
      <c r="O119" s="474"/>
      <c r="P119" s="474"/>
      <c r="Q119" s="689">
        <v>1440000</v>
      </c>
      <c r="R119" s="689">
        <v>1200000</v>
      </c>
      <c r="S119" s="474"/>
      <c r="T119" s="474"/>
      <c r="U119" s="474"/>
      <c r="V119" s="474"/>
      <c r="W119" s="474"/>
      <c r="X119" s="474"/>
      <c r="Y119" s="474"/>
      <c r="Z119" s="474"/>
      <c r="AA119" s="474"/>
      <c r="AB119" s="474"/>
      <c r="AC119" s="474"/>
      <c r="AD119" s="474"/>
      <c r="AE119" s="689">
        <v>1440000</v>
      </c>
      <c r="AF119" s="689">
        <v>1200000</v>
      </c>
      <c r="AG119" s="478" t="s">
        <v>884</v>
      </c>
      <c r="AH119" s="474"/>
      <c r="AI119" s="451" t="s">
        <v>840</v>
      </c>
      <c r="AJ119" s="451" t="s">
        <v>835</v>
      </c>
      <c r="AK119" s="453"/>
      <c r="AL119" s="453"/>
    </row>
    <row r="120" spans="1:38" ht="102">
      <c r="A120" s="453"/>
      <c r="B120" s="1231"/>
      <c r="C120" s="1262"/>
      <c r="D120" s="472" t="s">
        <v>885</v>
      </c>
      <c r="E120" s="472" t="s">
        <v>886</v>
      </c>
      <c r="F120" s="759">
        <v>15</v>
      </c>
      <c r="G120" s="759">
        <v>15</v>
      </c>
      <c r="H120" s="759">
        <v>0</v>
      </c>
      <c r="I120" s="478" t="s">
        <v>887</v>
      </c>
      <c r="J120" s="759">
        <v>0</v>
      </c>
      <c r="K120" s="759">
        <v>15</v>
      </c>
      <c r="L120" s="759">
        <v>15</v>
      </c>
      <c r="M120" s="759">
        <v>15</v>
      </c>
      <c r="N120" s="759">
        <v>0</v>
      </c>
      <c r="O120" s="689">
        <v>1800000</v>
      </c>
      <c r="P120" s="689">
        <v>1800000</v>
      </c>
      <c r="Q120" s="474"/>
      <c r="R120" s="474"/>
      <c r="S120" s="474"/>
      <c r="T120" s="474"/>
      <c r="U120" s="474"/>
      <c r="V120" s="474"/>
      <c r="W120" s="474"/>
      <c r="X120" s="474"/>
      <c r="Y120" s="474"/>
      <c r="Z120" s="474"/>
      <c r="AA120" s="474"/>
      <c r="AB120" s="474"/>
      <c r="AC120" s="474"/>
      <c r="AD120" s="474"/>
      <c r="AE120" s="689">
        <v>1800000</v>
      </c>
      <c r="AF120" s="689">
        <v>1800000</v>
      </c>
      <c r="AG120" s="478" t="s">
        <v>888</v>
      </c>
      <c r="AH120" s="474"/>
      <c r="AI120" s="451" t="s">
        <v>840</v>
      </c>
      <c r="AJ120" s="451" t="s">
        <v>835</v>
      </c>
      <c r="AK120" s="453"/>
      <c r="AL120" s="453"/>
    </row>
    <row r="121" spans="1:38" ht="198">
      <c r="A121" s="453"/>
      <c r="B121" s="1231"/>
      <c r="C121" s="1262"/>
      <c r="D121" s="472" t="s">
        <v>889</v>
      </c>
      <c r="E121" s="472" t="s">
        <v>890</v>
      </c>
      <c r="F121" s="759">
        <v>1</v>
      </c>
      <c r="G121" s="759">
        <v>0</v>
      </c>
      <c r="H121" s="759">
        <v>0</v>
      </c>
      <c r="I121" s="478" t="s">
        <v>891</v>
      </c>
      <c r="J121" s="759">
        <v>0</v>
      </c>
      <c r="K121" s="759">
        <v>1</v>
      </c>
      <c r="L121" s="759">
        <v>1</v>
      </c>
      <c r="M121" s="759">
        <v>0</v>
      </c>
      <c r="N121" s="759">
        <v>0</v>
      </c>
      <c r="O121" s="474"/>
      <c r="P121" s="474"/>
      <c r="Q121" s="689">
        <v>1000000</v>
      </c>
      <c r="R121" s="689">
        <v>0</v>
      </c>
      <c r="S121" s="474"/>
      <c r="T121" s="474"/>
      <c r="U121" s="474"/>
      <c r="V121" s="474"/>
      <c r="W121" s="474"/>
      <c r="X121" s="474"/>
      <c r="Y121" s="474"/>
      <c r="Z121" s="474"/>
      <c r="AA121" s="474"/>
      <c r="AB121" s="474"/>
      <c r="AC121" s="474"/>
      <c r="AD121" s="474"/>
      <c r="AE121" s="689">
        <v>1000000</v>
      </c>
      <c r="AF121" s="689">
        <v>0</v>
      </c>
      <c r="AG121" s="759">
        <v>0</v>
      </c>
      <c r="AH121" s="474"/>
      <c r="AI121" s="451" t="s">
        <v>840</v>
      </c>
      <c r="AJ121" s="451" t="s">
        <v>835</v>
      </c>
      <c r="AK121" s="453"/>
      <c r="AL121" s="453"/>
    </row>
    <row r="122" spans="1:38" ht="140.25">
      <c r="A122" s="453"/>
      <c r="B122" s="1231"/>
      <c r="C122" s="1263"/>
      <c r="D122" s="467" t="s">
        <v>892</v>
      </c>
      <c r="E122" s="477" t="s">
        <v>842</v>
      </c>
      <c r="F122" s="759">
        <v>5</v>
      </c>
      <c r="G122" s="759">
        <v>0</v>
      </c>
      <c r="H122" s="759">
        <v>2</v>
      </c>
      <c r="I122" s="478" t="s">
        <v>843</v>
      </c>
      <c r="J122" s="759">
        <v>0</v>
      </c>
      <c r="K122" s="759">
        <v>5</v>
      </c>
      <c r="L122" s="759">
        <v>5</v>
      </c>
      <c r="M122" s="759">
        <v>0</v>
      </c>
      <c r="N122" s="759">
        <v>2</v>
      </c>
      <c r="O122" s="689">
        <v>4750000</v>
      </c>
      <c r="P122" s="689">
        <v>1900000</v>
      </c>
      <c r="Q122" s="474"/>
      <c r="R122" s="474"/>
      <c r="S122" s="474"/>
      <c r="T122" s="474"/>
      <c r="U122" s="474"/>
      <c r="V122" s="474"/>
      <c r="W122" s="474"/>
      <c r="X122" s="474"/>
      <c r="Y122" s="474"/>
      <c r="Z122" s="474"/>
      <c r="AA122" s="474"/>
      <c r="AB122" s="474"/>
      <c r="AC122" s="474"/>
      <c r="AD122" s="474"/>
      <c r="AE122" s="689">
        <v>4750000</v>
      </c>
      <c r="AF122" s="689">
        <v>1900000</v>
      </c>
      <c r="AG122" s="478" t="s">
        <v>893</v>
      </c>
      <c r="AH122" s="474"/>
      <c r="AI122" s="451" t="s">
        <v>840</v>
      </c>
      <c r="AJ122" s="451" t="s">
        <v>835</v>
      </c>
      <c r="AK122" s="453"/>
      <c r="AL122" s="453"/>
    </row>
    <row r="123" spans="1:38" ht="102">
      <c r="A123" s="453"/>
      <c r="B123" s="1247"/>
      <c r="C123" s="1261"/>
      <c r="D123" s="467" t="s">
        <v>894</v>
      </c>
      <c r="E123" s="468" t="s">
        <v>895</v>
      </c>
      <c r="F123" s="759">
        <v>52</v>
      </c>
      <c r="G123" s="759">
        <v>26</v>
      </c>
      <c r="H123" s="759">
        <v>26</v>
      </c>
      <c r="I123" s="478" t="s">
        <v>896</v>
      </c>
      <c r="J123" s="759">
        <v>0</v>
      </c>
      <c r="K123" s="759">
        <v>150</v>
      </c>
      <c r="L123" s="759">
        <v>52</v>
      </c>
      <c r="M123" s="759">
        <v>26</v>
      </c>
      <c r="N123" s="759">
        <v>26</v>
      </c>
      <c r="O123" s="689">
        <v>100000</v>
      </c>
      <c r="P123" s="689">
        <v>100000</v>
      </c>
      <c r="Q123" s="474"/>
      <c r="R123" s="474"/>
      <c r="S123" s="474"/>
      <c r="T123" s="474"/>
      <c r="U123" s="474"/>
      <c r="V123" s="474"/>
      <c r="W123" s="474"/>
      <c r="X123" s="474"/>
      <c r="Y123" s="474"/>
      <c r="Z123" s="474"/>
      <c r="AA123" s="474"/>
      <c r="AB123" s="474"/>
      <c r="AC123" s="474"/>
      <c r="AD123" s="474"/>
      <c r="AE123" s="689">
        <v>100000</v>
      </c>
      <c r="AF123" s="689">
        <v>100000</v>
      </c>
      <c r="AG123" s="468" t="s">
        <v>833</v>
      </c>
      <c r="AH123" s="474"/>
      <c r="AI123" s="451" t="s">
        <v>840</v>
      </c>
      <c r="AJ123" s="451" t="s">
        <v>835</v>
      </c>
      <c r="AK123" s="453"/>
      <c r="AL123" s="453"/>
    </row>
    <row r="124" spans="1:38" ht="102">
      <c r="A124" s="453"/>
      <c r="B124" s="1248"/>
      <c r="C124" s="1262"/>
      <c r="D124" s="467" t="s">
        <v>897</v>
      </c>
      <c r="E124" s="472" t="s">
        <v>898</v>
      </c>
      <c r="F124" s="759">
        <v>1</v>
      </c>
      <c r="G124" s="759">
        <v>1</v>
      </c>
      <c r="H124" s="759">
        <v>1</v>
      </c>
      <c r="I124" s="478" t="s">
        <v>899</v>
      </c>
      <c r="J124" s="759">
        <v>0</v>
      </c>
      <c r="K124" s="759">
        <v>1</v>
      </c>
      <c r="L124" s="759">
        <v>1</v>
      </c>
      <c r="M124" s="759">
        <v>1</v>
      </c>
      <c r="N124" s="759">
        <v>1</v>
      </c>
      <c r="O124" s="689">
        <v>50000</v>
      </c>
      <c r="P124" s="689">
        <v>50000</v>
      </c>
      <c r="Q124" s="474"/>
      <c r="R124" s="474"/>
      <c r="S124" s="474"/>
      <c r="T124" s="474"/>
      <c r="U124" s="474"/>
      <c r="V124" s="474"/>
      <c r="W124" s="474"/>
      <c r="X124" s="474"/>
      <c r="Y124" s="474"/>
      <c r="Z124" s="474"/>
      <c r="AA124" s="474"/>
      <c r="AB124" s="474"/>
      <c r="AC124" s="474"/>
      <c r="AD124" s="474"/>
      <c r="AE124" s="689">
        <v>50000</v>
      </c>
      <c r="AF124" s="689">
        <v>50000</v>
      </c>
      <c r="AG124" s="468" t="s">
        <v>833</v>
      </c>
      <c r="AH124" s="474"/>
      <c r="AI124" s="451" t="s">
        <v>840</v>
      </c>
      <c r="AJ124" s="451" t="s">
        <v>835</v>
      </c>
      <c r="AK124" s="453"/>
      <c r="AL124" s="453"/>
    </row>
    <row r="125" spans="1:38" ht="116.25" customHeight="1">
      <c r="A125" s="453"/>
      <c r="B125" s="1248"/>
      <c r="C125" s="1262"/>
      <c r="D125" s="479" t="s">
        <v>900</v>
      </c>
      <c r="E125" s="468" t="s">
        <v>895</v>
      </c>
      <c r="F125" s="759">
        <v>52</v>
      </c>
      <c r="G125" s="759">
        <v>26</v>
      </c>
      <c r="H125" s="759">
        <v>26</v>
      </c>
      <c r="I125" s="478" t="s">
        <v>896</v>
      </c>
      <c r="J125" s="759">
        <v>0</v>
      </c>
      <c r="K125" s="759">
        <v>150</v>
      </c>
      <c r="L125" s="759">
        <v>52</v>
      </c>
      <c r="M125" s="759">
        <v>26</v>
      </c>
      <c r="N125" s="759">
        <v>26</v>
      </c>
      <c r="O125" s="689">
        <v>100000</v>
      </c>
      <c r="P125" s="689">
        <v>100000</v>
      </c>
      <c r="Q125" s="474"/>
      <c r="R125" s="474"/>
      <c r="S125" s="474"/>
      <c r="T125" s="474"/>
      <c r="U125" s="474"/>
      <c r="V125" s="474"/>
      <c r="W125" s="474"/>
      <c r="X125" s="474"/>
      <c r="Y125" s="474"/>
      <c r="Z125" s="474"/>
      <c r="AA125" s="474"/>
      <c r="AB125" s="474"/>
      <c r="AC125" s="474"/>
      <c r="AD125" s="474"/>
      <c r="AE125" s="689">
        <v>100000</v>
      </c>
      <c r="AF125" s="689">
        <v>100000</v>
      </c>
      <c r="AG125" s="468" t="s">
        <v>833</v>
      </c>
      <c r="AH125" s="474"/>
      <c r="AI125" s="451" t="s">
        <v>840</v>
      </c>
      <c r="AJ125" s="451" t="s">
        <v>835</v>
      </c>
      <c r="AK125" s="453"/>
      <c r="AL125" s="453"/>
    </row>
    <row r="126" spans="1:38" ht="102">
      <c r="A126" s="453"/>
      <c r="B126" s="1258"/>
      <c r="C126" s="1263"/>
      <c r="D126" s="467" t="s">
        <v>901</v>
      </c>
      <c r="E126" s="472" t="s">
        <v>902</v>
      </c>
      <c r="F126" s="469">
        <v>12</v>
      </c>
      <c r="G126" s="469">
        <v>6</v>
      </c>
      <c r="H126" s="469">
        <v>6</v>
      </c>
      <c r="I126" s="472" t="s">
        <v>903</v>
      </c>
      <c r="J126" s="469">
        <v>0</v>
      </c>
      <c r="K126" s="469">
        <v>40</v>
      </c>
      <c r="L126" s="469">
        <v>12</v>
      </c>
      <c r="M126" s="469">
        <v>6</v>
      </c>
      <c r="N126" s="469">
        <v>6</v>
      </c>
      <c r="O126" s="469">
        <v>0</v>
      </c>
      <c r="P126" s="469">
        <v>0</v>
      </c>
      <c r="Q126" s="473"/>
      <c r="R126" s="473"/>
      <c r="S126" s="473"/>
      <c r="T126" s="473"/>
      <c r="U126" s="473"/>
      <c r="V126" s="473"/>
      <c r="W126" s="473"/>
      <c r="X126" s="473"/>
      <c r="Y126" s="473"/>
      <c r="Z126" s="473"/>
      <c r="AA126" s="473"/>
      <c r="AB126" s="473"/>
      <c r="AC126" s="473"/>
      <c r="AD126" s="473"/>
      <c r="AE126" s="469">
        <v>0</v>
      </c>
      <c r="AF126" s="469">
        <v>0</v>
      </c>
      <c r="AG126" s="468" t="s">
        <v>833</v>
      </c>
      <c r="AH126" s="473"/>
      <c r="AI126" s="451" t="s">
        <v>840</v>
      </c>
      <c r="AJ126" s="451" t="s">
        <v>835</v>
      </c>
      <c r="AK126" s="453"/>
      <c r="AL126" s="453"/>
    </row>
    <row r="127" spans="1:38" ht="15">
      <c r="A127" s="453"/>
      <c r="B127" s="448"/>
      <c r="C127" s="448"/>
      <c r="D127" s="448"/>
      <c r="E127" s="448"/>
      <c r="F127" s="448"/>
      <c r="G127" s="448"/>
      <c r="H127" s="448"/>
      <c r="I127" s="448"/>
      <c r="J127" s="448"/>
      <c r="K127" s="448"/>
      <c r="L127" s="448"/>
      <c r="M127" s="448"/>
      <c r="N127" s="448"/>
      <c r="O127" s="448"/>
      <c r="P127" s="448"/>
      <c r="Q127" s="448"/>
      <c r="R127" s="448"/>
      <c r="S127" s="448"/>
      <c r="T127" s="448"/>
      <c r="U127" s="448"/>
      <c r="V127" s="448"/>
      <c r="W127" s="448"/>
      <c r="X127" s="448"/>
      <c r="Y127" s="448"/>
      <c r="Z127" s="448"/>
      <c r="AA127" s="448"/>
      <c r="AB127" s="448"/>
      <c r="AC127" s="448"/>
      <c r="AD127" s="448"/>
      <c r="AE127" s="448"/>
      <c r="AF127" s="448"/>
      <c r="AG127" s="448"/>
      <c r="AH127" s="448"/>
      <c r="AI127" s="448"/>
      <c r="AJ127" s="448"/>
      <c r="AK127" s="453"/>
      <c r="AL127" s="453"/>
    </row>
    <row r="128" spans="1:38" ht="9.75" customHeight="1">
      <c r="A128" s="453"/>
      <c r="B128" s="448"/>
      <c r="C128" s="448"/>
      <c r="D128" s="448"/>
      <c r="E128" s="448"/>
      <c r="F128" s="448"/>
      <c r="G128" s="448"/>
      <c r="H128" s="448"/>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AE128" s="448"/>
      <c r="AF128" s="448"/>
      <c r="AG128" s="448"/>
      <c r="AH128" s="448"/>
      <c r="AI128" s="448"/>
      <c r="AJ128" s="448"/>
      <c r="AK128" s="453"/>
      <c r="AL128" s="453"/>
    </row>
    <row r="129" spans="1:38" ht="15" hidden="1">
      <c r="A129" s="453"/>
      <c r="B129" s="45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row>
    <row r="130" spans="1:38" ht="15" hidden="1">
      <c r="A130" s="453"/>
      <c r="B130" s="453"/>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row>
    <row r="131" ht="15" hidden="1"/>
    <row r="133" spans="2:36" ht="15">
      <c r="B133" s="1039" t="s">
        <v>108</v>
      </c>
      <c r="C133" s="1039"/>
      <c r="D133" s="1039"/>
      <c r="E133" s="1039"/>
      <c r="F133" s="1039"/>
      <c r="G133" s="1039"/>
      <c r="H133" s="1039"/>
      <c r="I133" s="1039"/>
      <c r="J133" s="1039"/>
      <c r="K133" s="1039"/>
      <c r="L133" s="1039"/>
      <c r="M133" s="1039"/>
      <c r="N133" s="1039"/>
      <c r="O133" s="1039"/>
      <c r="P133" s="1039"/>
      <c r="Q133" s="1039"/>
      <c r="R133" s="1039"/>
      <c r="S133" s="1039"/>
      <c r="T133" s="1039"/>
      <c r="U133" s="1039"/>
      <c r="V133" s="1039"/>
      <c r="W133" s="1039"/>
      <c r="X133" s="1039"/>
      <c r="Y133" s="1039"/>
      <c r="Z133" s="1039"/>
      <c r="AA133" s="1039"/>
      <c r="AB133" s="1039"/>
      <c r="AC133" s="1039"/>
      <c r="AD133" s="1039"/>
      <c r="AE133" s="1039"/>
      <c r="AF133" s="1039"/>
      <c r="AG133" s="1039"/>
      <c r="AH133" s="1039"/>
      <c r="AI133" s="1039"/>
      <c r="AJ133" s="1039"/>
    </row>
    <row r="134" spans="2:36" ht="27" customHeight="1">
      <c r="B134" s="923" t="s">
        <v>36</v>
      </c>
      <c r="C134" s="924"/>
      <c r="D134" s="924"/>
      <c r="E134" s="924"/>
      <c r="F134" s="924"/>
      <c r="G134" s="924"/>
      <c r="H134" s="925"/>
      <c r="I134" s="926" t="s">
        <v>670</v>
      </c>
      <c r="J134" s="927"/>
      <c r="K134" s="927"/>
      <c r="L134" s="927"/>
      <c r="M134" s="927"/>
      <c r="N134" s="927"/>
      <c r="O134" s="927"/>
      <c r="P134" s="927"/>
      <c r="Q134" s="927"/>
      <c r="R134" s="927"/>
      <c r="S134" s="927"/>
      <c r="T134" s="928"/>
      <c r="U134" s="926" t="s">
        <v>71</v>
      </c>
      <c r="V134" s="929"/>
      <c r="W134" s="929"/>
      <c r="X134" s="929"/>
      <c r="Y134" s="929"/>
      <c r="Z134" s="929"/>
      <c r="AA134" s="929"/>
      <c r="AB134" s="929"/>
      <c r="AC134" s="929"/>
      <c r="AD134" s="929"/>
      <c r="AE134" s="929"/>
      <c r="AF134" s="929"/>
      <c r="AG134" s="929"/>
      <c r="AH134" s="929"/>
      <c r="AI134" s="929"/>
      <c r="AJ134" s="930"/>
    </row>
    <row r="135" spans="2:36" ht="61.5" customHeight="1" thickBot="1">
      <c r="B135" s="931" t="s">
        <v>828</v>
      </c>
      <c r="C135" s="932"/>
      <c r="D135" s="932"/>
      <c r="E135" s="932"/>
      <c r="F135" s="933" t="s">
        <v>829</v>
      </c>
      <c r="G135" s="934"/>
      <c r="H135" s="934"/>
      <c r="I135" s="934"/>
      <c r="J135" s="934"/>
      <c r="K135" s="934"/>
      <c r="L135" s="934"/>
      <c r="M135" s="934"/>
      <c r="N135" s="935"/>
      <c r="O135" s="936" t="s">
        <v>0</v>
      </c>
      <c r="P135" s="937"/>
      <c r="Q135" s="937"/>
      <c r="R135" s="937"/>
      <c r="S135" s="937"/>
      <c r="T135" s="937"/>
      <c r="U135" s="937"/>
      <c r="V135" s="937"/>
      <c r="W135" s="937"/>
      <c r="X135" s="937"/>
      <c r="Y135" s="937"/>
      <c r="Z135" s="937"/>
      <c r="AA135" s="937"/>
      <c r="AB135" s="937"/>
      <c r="AC135" s="937"/>
      <c r="AD135" s="937"/>
      <c r="AE135" s="937"/>
      <c r="AF135" s="938"/>
      <c r="AG135" s="939" t="s">
        <v>750</v>
      </c>
      <c r="AH135" s="940"/>
      <c r="AI135" s="940"/>
      <c r="AJ135" s="941"/>
    </row>
    <row r="136" spans="2:36" ht="15">
      <c r="B136" s="942" t="s">
        <v>2</v>
      </c>
      <c r="C136" s="944" t="s">
        <v>3</v>
      </c>
      <c r="D136" s="945"/>
      <c r="E136" s="945"/>
      <c r="F136" s="945"/>
      <c r="G136" s="945"/>
      <c r="H136" s="945"/>
      <c r="I136" s="948" t="s">
        <v>4</v>
      </c>
      <c r="J136" s="950" t="s">
        <v>5</v>
      </c>
      <c r="K136" s="950" t="s">
        <v>6</v>
      </c>
      <c r="L136" s="952" t="s">
        <v>37</v>
      </c>
      <c r="M136" s="954" t="s">
        <v>7</v>
      </c>
      <c r="N136" s="956" t="s">
        <v>8</v>
      </c>
      <c r="O136" s="958" t="s">
        <v>9</v>
      </c>
      <c r="P136" s="959"/>
      <c r="Q136" s="960" t="s">
        <v>10</v>
      </c>
      <c r="R136" s="959"/>
      <c r="S136" s="960" t="s">
        <v>11</v>
      </c>
      <c r="T136" s="959"/>
      <c r="U136" s="960" t="s">
        <v>12</v>
      </c>
      <c r="V136" s="959"/>
      <c r="W136" s="960" t="s">
        <v>13</v>
      </c>
      <c r="X136" s="959"/>
      <c r="Y136" s="960" t="s">
        <v>14</v>
      </c>
      <c r="Z136" s="959"/>
      <c r="AA136" s="960" t="s">
        <v>15</v>
      </c>
      <c r="AB136" s="959"/>
      <c r="AC136" s="960" t="s">
        <v>16</v>
      </c>
      <c r="AD136" s="959"/>
      <c r="AE136" s="960" t="s">
        <v>17</v>
      </c>
      <c r="AF136" s="961"/>
      <c r="AG136" s="1235" t="s">
        <v>18</v>
      </c>
      <c r="AH136" s="978" t="s">
        <v>19</v>
      </c>
      <c r="AI136" s="980" t="s">
        <v>20</v>
      </c>
      <c r="AJ136" s="982" t="s">
        <v>21</v>
      </c>
    </row>
    <row r="137" spans="2:36" ht="53.25" thickBot="1">
      <c r="B137" s="943"/>
      <c r="C137" s="946"/>
      <c r="D137" s="947"/>
      <c r="E137" s="947"/>
      <c r="F137" s="947"/>
      <c r="G137" s="947"/>
      <c r="H137" s="947"/>
      <c r="I137" s="949"/>
      <c r="J137" s="951" t="s">
        <v>5</v>
      </c>
      <c r="K137" s="951"/>
      <c r="L137" s="953"/>
      <c r="M137" s="955"/>
      <c r="N137" s="957"/>
      <c r="O137" s="100" t="s">
        <v>22</v>
      </c>
      <c r="P137" s="101" t="s">
        <v>23</v>
      </c>
      <c r="Q137" s="102" t="s">
        <v>22</v>
      </c>
      <c r="R137" s="101" t="s">
        <v>23</v>
      </c>
      <c r="S137" s="102" t="s">
        <v>22</v>
      </c>
      <c r="T137" s="101" t="s">
        <v>23</v>
      </c>
      <c r="U137" s="102" t="s">
        <v>22</v>
      </c>
      <c r="V137" s="101" t="s">
        <v>23</v>
      </c>
      <c r="W137" s="102" t="s">
        <v>22</v>
      </c>
      <c r="X137" s="101" t="s">
        <v>23</v>
      </c>
      <c r="Y137" s="102" t="s">
        <v>22</v>
      </c>
      <c r="Z137" s="101" t="s">
        <v>23</v>
      </c>
      <c r="AA137" s="102" t="s">
        <v>22</v>
      </c>
      <c r="AB137" s="101" t="s">
        <v>24</v>
      </c>
      <c r="AC137" s="102" t="s">
        <v>22</v>
      </c>
      <c r="AD137" s="101" t="s">
        <v>24</v>
      </c>
      <c r="AE137" s="102" t="s">
        <v>22</v>
      </c>
      <c r="AF137" s="103" t="s">
        <v>24</v>
      </c>
      <c r="AG137" s="1243"/>
      <c r="AH137" s="979"/>
      <c r="AI137" s="981"/>
      <c r="AJ137" s="983"/>
    </row>
    <row r="138" spans="2:36" ht="60" customHeight="1" thickBot="1">
      <c r="B138" s="104" t="s">
        <v>830</v>
      </c>
      <c r="C138" s="964" t="s">
        <v>1492</v>
      </c>
      <c r="D138" s="965"/>
      <c r="E138" s="965"/>
      <c r="F138" s="965"/>
      <c r="G138" s="965"/>
      <c r="H138" s="966"/>
      <c r="I138" s="400" t="s">
        <v>1493</v>
      </c>
      <c r="J138" s="105">
        <v>2</v>
      </c>
      <c r="K138" s="778">
        <v>2</v>
      </c>
      <c r="L138" s="778">
        <v>2</v>
      </c>
      <c r="M138" s="397">
        <v>0.85</v>
      </c>
      <c r="N138" s="397">
        <v>0.15</v>
      </c>
      <c r="O138" s="109">
        <v>59056801</v>
      </c>
      <c r="P138" s="110">
        <v>28645167</v>
      </c>
      <c r="Q138" s="109">
        <v>7468199</v>
      </c>
      <c r="R138" s="109">
        <v>4968199</v>
      </c>
      <c r="S138" s="110"/>
      <c r="T138" s="110"/>
      <c r="U138" s="110"/>
      <c r="V138" s="110"/>
      <c r="W138" s="110"/>
      <c r="X138" s="110"/>
      <c r="Y138" s="110"/>
      <c r="Z138" s="110"/>
      <c r="AA138" s="110"/>
      <c r="AB138" s="110"/>
      <c r="AC138" s="110"/>
      <c r="AD138" s="110"/>
      <c r="AE138" s="110">
        <f>+O138+Q138</f>
        <v>66525000</v>
      </c>
      <c r="AF138" s="112">
        <f>+P138+R138</f>
        <v>33613366</v>
      </c>
      <c r="AG138" s="779" t="s">
        <v>833</v>
      </c>
      <c r="AH138" s="114"/>
      <c r="AI138" s="780" t="s">
        <v>1494</v>
      </c>
      <c r="AJ138" s="781" t="s">
        <v>835</v>
      </c>
    </row>
    <row r="139" spans="2:36" ht="15">
      <c r="B139" s="457"/>
      <c r="C139" s="460"/>
      <c r="D139" s="460"/>
      <c r="E139" s="460"/>
      <c r="F139" s="460"/>
      <c r="G139" s="460"/>
      <c r="H139" s="460"/>
      <c r="I139" s="461"/>
      <c r="J139" s="744"/>
      <c r="K139" s="462"/>
      <c r="L139" s="462"/>
      <c r="M139" s="462"/>
      <c r="N139" s="462"/>
      <c r="O139" s="463"/>
      <c r="P139" s="463"/>
      <c r="Q139" s="463"/>
      <c r="R139" s="463"/>
      <c r="S139" s="463"/>
      <c r="T139" s="463"/>
      <c r="U139" s="463"/>
      <c r="V139" s="463"/>
      <c r="W139" s="463"/>
      <c r="X139" s="463"/>
      <c r="Y139" s="463"/>
      <c r="Z139" s="463"/>
      <c r="AA139" s="463"/>
      <c r="AB139" s="463"/>
      <c r="AC139" s="463"/>
      <c r="AD139" s="463"/>
      <c r="AE139" s="463"/>
      <c r="AF139" s="463"/>
      <c r="AG139" s="464"/>
      <c r="AH139" s="465"/>
      <c r="AI139" s="464"/>
      <c r="AJ139" s="464"/>
    </row>
    <row r="140" spans="2:36" ht="33.75">
      <c r="B140" s="60" t="s">
        <v>25</v>
      </c>
      <c r="C140" s="61" t="s">
        <v>26</v>
      </c>
      <c r="D140" s="61" t="s">
        <v>27</v>
      </c>
      <c r="E140" s="61" t="s">
        <v>28</v>
      </c>
      <c r="F140" s="62" t="s">
        <v>29</v>
      </c>
      <c r="G140" s="62" t="s">
        <v>30</v>
      </c>
      <c r="H140" s="63" t="s">
        <v>31</v>
      </c>
      <c r="I140" s="61" t="s">
        <v>32</v>
      </c>
      <c r="J140" s="64"/>
      <c r="K140" s="64"/>
      <c r="L140" s="64"/>
      <c r="M140" s="64"/>
      <c r="N140" s="64"/>
      <c r="O140" s="65"/>
      <c r="P140" s="66"/>
      <c r="Q140" s="65"/>
      <c r="R140" s="66"/>
      <c r="S140" s="65"/>
      <c r="T140" s="66"/>
      <c r="U140" s="65"/>
      <c r="V140" s="66"/>
      <c r="W140" s="65"/>
      <c r="X140" s="66"/>
      <c r="Y140" s="65"/>
      <c r="Z140" s="66"/>
      <c r="AA140" s="65"/>
      <c r="AB140" s="66"/>
      <c r="AC140" s="65"/>
      <c r="AD140" s="66"/>
      <c r="AE140" s="67"/>
      <c r="AF140" s="66"/>
      <c r="AG140" s="68"/>
      <c r="AH140" s="4"/>
      <c r="AI140" s="4"/>
      <c r="AJ140" s="69"/>
    </row>
    <row r="141" spans="2:36" ht="82.5">
      <c r="B141" s="1247" t="s">
        <v>1495</v>
      </c>
      <c r="C141" s="1261">
        <v>825126099</v>
      </c>
      <c r="D141" s="467" t="s">
        <v>1496</v>
      </c>
      <c r="E141" s="471" t="s">
        <v>850</v>
      </c>
      <c r="F141" s="762">
        <v>24</v>
      </c>
      <c r="G141" s="762">
        <v>0</v>
      </c>
      <c r="H141" s="762">
        <v>78</v>
      </c>
      <c r="I141" s="471" t="s">
        <v>851</v>
      </c>
      <c r="J141" s="762">
        <v>0</v>
      </c>
      <c r="K141" s="762">
        <v>100</v>
      </c>
      <c r="L141" s="762">
        <v>78</v>
      </c>
      <c r="M141" s="762">
        <v>24</v>
      </c>
      <c r="N141" s="762">
        <v>0</v>
      </c>
      <c r="O141" s="689">
        <v>6600000</v>
      </c>
      <c r="P141" s="689">
        <v>3200000</v>
      </c>
      <c r="Q141" s="466"/>
      <c r="R141" s="466"/>
      <c r="S141" s="466"/>
      <c r="T141" s="466"/>
      <c r="U141" s="466"/>
      <c r="V141" s="466"/>
      <c r="W141" s="466"/>
      <c r="X141" s="466"/>
      <c r="Y141" s="466"/>
      <c r="Z141" s="466"/>
      <c r="AA141" s="466"/>
      <c r="AB141" s="466"/>
      <c r="AC141" s="466"/>
      <c r="AD141" s="466"/>
      <c r="AE141" s="689">
        <v>8600000</v>
      </c>
      <c r="AF141" s="689">
        <v>3200000</v>
      </c>
      <c r="AG141" s="471" t="s">
        <v>1497</v>
      </c>
      <c r="AH141" s="466"/>
      <c r="AI141" s="471" t="s">
        <v>1498</v>
      </c>
      <c r="AJ141" s="782" t="s">
        <v>835</v>
      </c>
    </row>
    <row r="142" spans="2:36" ht="114" customHeight="1">
      <c r="B142" s="1248"/>
      <c r="C142" s="1262"/>
      <c r="D142" s="467" t="s">
        <v>1499</v>
      </c>
      <c r="E142" s="471" t="s">
        <v>850</v>
      </c>
      <c r="F142" s="762">
        <v>24</v>
      </c>
      <c r="G142" s="762">
        <v>7</v>
      </c>
      <c r="H142" s="762">
        <v>184</v>
      </c>
      <c r="I142" s="471" t="s">
        <v>851</v>
      </c>
      <c r="J142" s="762">
        <v>0</v>
      </c>
      <c r="K142" s="762">
        <v>250</v>
      </c>
      <c r="L142" s="762">
        <v>24</v>
      </c>
      <c r="M142" s="762">
        <v>7</v>
      </c>
      <c r="N142" s="762">
        <v>184</v>
      </c>
      <c r="O142" s="689">
        <v>17200000</v>
      </c>
      <c r="P142" s="689">
        <v>1900000</v>
      </c>
      <c r="Q142" s="466"/>
      <c r="R142" s="466"/>
      <c r="S142" s="466"/>
      <c r="T142" s="466"/>
      <c r="U142" s="466"/>
      <c r="V142" s="466"/>
      <c r="W142" s="466"/>
      <c r="X142" s="466"/>
      <c r="Y142" s="466"/>
      <c r="Z142" s="466"/>
      <c r="AA142" s="466"/>
      <c r="AB142" s="466"/>
      <c r="AC142" s="466"/>
      <c r="AD142" s="466"/>
      <c r="AE142" s="689">
        <v>17200000</v>
      </c>
      <c r="AF142" s="689">
        <v>1900000</v>
      </c>
      <c r="AG142" s="471" t="s">
        <v>1500</v>
      </c>
      <c r="AH142" s="466"/>
      <c r="AI142" s="471" t="s">
        <v>1498</v>
      </c>
      <c r="AJ142" s="782" t="s">
        <v>835</v>
      </c>
    </row>
    <row r="143" spans="2:36" ht="51" customHeight="1">
      <c r="B143" s="1248"/>
      <c r="C143" s="1262"/>
      <c r="D143" s="467" t="s">
        <v>1501</v>
      </c>
      <c r="E143" s="471" t="s">
        <v>850</v>
      </c>
      <c r="F143" s="762">
        <v>2</v>
      </c>
      <c r="G143" s="762">
        <v>0</v>
      </c>
      <c r="H143" s="762">
        <v>2</v>
      </c>
      <c r="I143" s="471" t="s">
        <v>851</v>
      </c>
      <c r="J143" s="762">
        <v>0</v>
      </c>
      <c r="K143" s="762">
        <v>5</v>
      </c>
      <c r="L143" s="762">
        <v>2</v>
      </c>
      <c r="M143" s="762">
        <v>2</v>
      </c>
      <c r="N143" s="762">
        <v>0</v>
      </c>
      <c r="O143" s="529">
        <v>160000</v>
      </c>
      <c r="P143" s="529">
        <v>160000</v>
      </c>
      <c r="Q143" s="466"/>
      <c r="R143" s="466"/>
      <c r="S143" s="466"/>
      <c r="T143" s="466"/>
      <c r="U143" s="466"/>
      <c r="V143" s="466"/>
      <c r="W143" s="466"/>
      <c r="X143" s="466"/>
      <c r="Y143" s="466"/>
      <c r="Z143" s="466"/>
      <c r="AA143" s="466"/>
      <c r="AB143" s="466"/>
      <c r="AC143" s="466"/>
      <c r="AD143" s="466"/>
      <c r="AE143" s="529">
        <v>160000</v>
      </c>
      <c r="AF143" s="529">
        <v>160000</v>
      </c>
      <c r="AG143" s="471" t="s">
        <v>1502</v>
      </c>
      <c r="AH143" s="466"/>
      <c r="AI143" s="471" t="s">
        <v>1498</v>
      </c>
      <c r="AJ143" s="782" t="s">
        <v>835</v>
      </c>
    </row>
    <row r="144" spans="2:36" ht="96.75" customHeight="1">
      <c r="B144" s="1248"/>
      <c r="C144" s="1262"/>
      <c r="D144" s="467" t="s">
        <v>1503</v>
      </c>
      <c r="E144" s="471" t="s">
        <v>858</v>
      </c>
      <c r="F144" s="762">
        <v>0</v>
      </c>
      <c r="G144" s="762">
        <v>0</v>
      </c>
      <c r="H144" s="762">
        <v>1</v>
      </c>
      <c r="I144" s="471" t="s">
        <v>676</v>
      </c>
      <c r="J144" s="762">
        <v>0</v>
      </c>
      <c r="K144" s="762">
        <v>2</v>
      </c>
      <c r="L144" s="762">
        <v>1</v>
      </c>
      <c r="M144" s="762">
        <v>0</v>
      </c>
      <c r="N144" s="762">
        <v>0</v>
      </c>
      <c r="O144" s="529">
        <v>700000</v>
      </c>
      <c r="P144" s="529">
        <v>0</v>
      </c>
      <c r="Q144" s="466"/>
      <c r="R144" s="466"/>
      <c r="S144" s="466"/>
      <c r="T144" s="466"/>
      <c r="U144" s="466"/>
      <c r="V144" s="466"/>
      <c r="W144" s="466"/>
      <c r="X144" s="466"/>
      <c r="Y144" s="466"/>
      <c r="Z144" s="466"/>
      <c r="AA144" s="466"/>
      <c r="AB144" s="466"/>
      <c r="AC144" s="466"/>
      <c r="AD144" s="466"/>
      <c r="AE144" s="529">
        <v>700000</v>
      </c>
      <c r="AF144" s="529">
        <v>0</v>
      </c>
      <c r="AG144" s="762">
        <v>0</v>
      </c>
      <c r="AH144" s="466"/>
      <c r="AI144" s="471" t="s">
        <v>1498</v>
      </c>
      <c r="AJ144" s="782" t="s">
        <v>835</v>
      </c>
    </row>
    <row r="145" spans="2:36" ht="64.5" customHeight="1">
      <c r="B145" s="1248"/>
      <c r="C145" s="1262"/>
      <c r="D145" s="467" t="s">
        <v>1504</v>
      </c>
      <c r="E145" s="471" t="s">
        <v>1505</v>
      </c>
      <c r="F145" s="762">
        <v>1</v>
      </c>
      <c r="G145" s="471">
        <v>1</v>
      </c>
      <c r="H145" s="471">
        <v>4</v>
      </c>
      <c r="I145" s="471" t="s">
        <v>1506</v>
      </c>
      <c r="J145" s="762">
        <v>0</v>
      </c>
      <c r="K145" s="762">
        <v>4</v>
      </c>
      <c r="L145" s="762">
        <v>5</v>
      </c>
      <c r="M145" s="762">
        <v>1</v>
      </c>
      <c r="N145" s="762">
        <v>1</v>
      </c>
      <c r="O145" s="529">
        <v>2500000</v>
      </c>
      <c r="P145" s="529">
        <v>1100000</v>
      </c>
      <c r="Q145" s="466"/>
      <c r="R145" s="466"/>
      <c r="S145" s="466"/>
      <c r="T145" s="466"/>
      <c r="U145" s="466"/>
      <c r="V145" s="466"/>
      <c r="W145" s="466"/>
      <c r="X145" s="466"/>
      <c r="Y145" s="466"/>
      <c r="Z145" s="466"/>
      <c r="AA145" s="466"/>
      <c r="AB145" s="466"/>
      <c r="AC145" s="466"/>
      <c r="AD145" s="466"/>
      <c r="AE145" s="529">
        <v>2500000</v>
      </c>
      <c r="AF145" s="529">
        <v>1100000</v>
      </c>
      <c r="AG145" s="471" t="s">
        <v>1507</v>
      </c>
      <c r="AH145" s="466"/>
      <c r="AI145" s="471" t="s">
        <v>1498</v>
      </c>
      <c r="AJ145" s="782" t="s">
        <v>835</v>
      </c>
    </row>
    <row r="146" spans="2:36" ht="74.25">
      <c r="B146" s="1258"/>
      <c r="C146" s="1263"/>
      <c r="D146" s="467" t="s">
        <v>1508</v>
      </c>
      <c r="E146" s="471" t="s">
        <v>858</v>
      </c>
      <c r="F146" s="471">
        <v>0</v>
      </c>
      <c r="G146" s="471">
        <v>0</v>
      </c>
      <c r="H146" s="471">
        <v>3</v>
      </c>
      <c r="I146" s="471" t="s">
        <v>676</v>
      </c>
      <c r="J146" s="471">
        <v>0</v>
      </c>
      <c r="K146" s="471">
        <v>5</v>
      </c>
      <c r="L146" s="471">
        <v>3</v>
      </c>
      <c r="M146" s="471">
        <v>0</v>
      </c>
      <c r="N146" s="471">
        <v>0</v>
      </c>
      <c r="O146" s="529">
        <v>2100000</v>
      </c>
      <c r="P146" s="529">
        <v>0</v>
      </c>
      <c r="Q146" s="529"/>
      <c r="R146" s="466"/>
      <c r="S146" s="466"/>
      <c r="T146" s="466"/>
      <c r="U146" s="466"/>
      <c r="V146" s="466"/>
      <c r="W146" s="466"/>
      <c r="X146" s="466"/>
      <c r="Y146" s="466"/>
      <c r="Z146" s="466"/>
      <c r="AA146" s="466"/>
      <c r="AB146" s="466"/>
      <c r="AC146" s="466"/>
      <c r="AD146" s="466"/>
      <c r="AE146" s="529">
        <v>2100000</v>
      </c>
      <c r="AF146" s="529">
        <v>0</v>
      </c>
      <c r="AG146" s="762">
        <v>0</v>
      </c>
      <c r="AH146" s="466"/>
      <c r="AI146" s="471" t="s">
        <v>1498</v>
      </c>
      <c r="AJ146" s="782" t="s">
        <v>835</v>
      </c>
    </row>
    <row r="147" spans="2:36" ht="264">
      <c r="B147" s="691" t="s">
        <v>1509</v>
      </c>
      <c r="C147" s="466"/>
      <c r="D147" s="783" t="s">
        <v>1510</v>
      </c>
      <c r="E147" s="471" t="s">
        <v>1511</v>
      </c>
      <c r="F147" s="471">
        <v>10</v>
      </c>
      <c r="G147" s="471">
        <v>6</v>
      </c>
      <c r="H147" s="471">
        <v>16</v>
      </c>
      <c r="I147" s="471" t="s">
        <v>1512</v>
      </c>
      <c r="J147" s="471">
        <v>0</v>
      </c>
      <c r="K147" s="471">
        <v>25</v>
      </c>
      <c r="L147" s="471">
        <v>16</v>
      </c>
      <c r="M147" s="471">
        <v>10</v>
      </c>
      <c r="N147" s="471">
        <v>6</v>
      </c>
      <c r="O147" s="529">
        <v>1720000</v>
      </c>
      <c r="P147" s="529">
        <v>1720000</v>
      </c>
      <c r="Q147" s="466"/>
      <c r="R147" s="466"/>
      <c r="S147" s="466"/>
      <c r="T147" s="466"/>
      <c r="U147" s="466"/>
      <c r="V147" s="466"/>
      <c r="W147" s="466"/>
      <c r="X147" s="466"/>
      <c r="Y147" s="466"/>
      <c r="Z147" s="466"/>
      <c r="AA147" s="466"/>
      <c r="AB147" s="466"/>
      <c r="AC147" s="466"/>
      <c r="AD147" s="466"/>
      <c r="AE147" s="529">
        <v>1720000</v>
      </c>
      <c r="AF147" s="529">
        <v>1720000</v>
      </c>
      <c r="AG147" s="471" t="s">
        <v>1513</v>
      </c>
      <c r="AH147" s="466"/>
      <c r="AI147" s="471" t="s">
        <v>1498</v>
      </c>
      <c r="AJ147" s="782" t="s">
        <v>835</v>
      </c>
    </row>
    <row r="148" spans="2:36" ht="71.25" customHeight="1">
      <c r="B148" s="1247"/>
      <c r="C148" s="784"/>
      <c r="D148" s="783" t="s">
        <v>1514</v>
      </c>
      <c r="E148" s="471" t="s">
        <v>1515</v>
      </c>
      <c r="F148" s="471">
        <v>2</v>
      </c>
      <c r="G148" s="471">
        <v>2</v>
      </c>
      <c r="H148" s="471">
        <v>4</v>
      </c>
      <c r="I148" s="471" t="s">
        <v>1332</v>
      </c>
      <c r="J148" s="471">
        <v>0</v>
      </c>
      <c r="K148" s="471">
        <v>12</v>
      </c>
      <c r="L148" s="471">
        <v>4</v>
      </c>
      <c r="M148" s="471">
        <v>2</v>
      </c>
      <c r="N148" s="471">
        <v>2</v>
      </c>
      <c r="O148" s="529">
        <v>0</v>
      </c>
      <c r="P148" s="529">
        <v>0</v>
      </c>
      <c r="Q148" s="466"/>
      <c r="R148" s="466"/>
      <c r="S148" s="466"/>
      <c r="T148" s="466"/>
      <c r="U148" s="466"/>
      <c r="V148" s="466"/>
      <c r="W148" s="466"/>
      <c r="X148" s="466"/>
      <c r="Y148" s="466"/>
      <c r="Z148" s="466"/>
      <c r="AA148" s="466"/>
      <c r="AB148" s="466"/>
      <c r="AC148" s="466"/>
      <c r="AD148" s="466"/>
      <c r="AE148" s="529">
        <v>0</v>
      </c>
      <c r="AF148" s="529">
        <v>0</v>
      </c>
      <c r="AG148" s="468" t="s">
        <v>833</v>
      </c>
      <c r="AH148" s="466"/>
      <c r="AI148" s="471" t="s">
        <v>1498</v>
      </c>
      <c r="AJ148" s="782" t="s">
        <v>835</v>
      </c>
    </row>
    <row r="149" spans="2:36" ht="65.25" customHeight="1">
      <c r="B149" s="1258"/>
      <c r="C149" s="785"/>
      <c r="D149" s="783" t="s">
        <v>1516</v>
      </c>
      <c r="E149" s="471" t="s">
        <v>1515</v>
      </c>
      <c r="F149" s="471">
        <v>2</v>
      </c>
      <c r="G149" s="471">
        <v>2</v>
      </c>
      <c r="H149" s="471">
        <v>4</v>
      </c>
      <c r="I149" s="471" t="s">
        <v>1332</v>
      </c>
      <c r="J149" s="471">
        <v>0</v>
      </c>
      <c r="K149" s="471">
        <v>12</v>
      </c>
      <c r="L149" s="471">
        <v>4</v>
      </c>
      <c r="M149" s="471">
        <v>2</v>
      </c>
      <c r="N149" s="471">
        <v>2</v>
      </c>
      <c r="O149" s="529">
        <v>205000</v>
      </c>
      <c r="P149" s="529">
        <v>205000</v>
      </c>
      <c r="Q149" s="466"/>
      <c r="R149" s="466"/>
      <c r="S149" s="466"/>
      <c r="T149" s="466"/>
      <c r="U149" s="466"/>
      <c r="V149" s="466"/>
      <c r="W149" s="466"/>
      <c r="X149" s="466"/>
      <c r="Y149" s="466"/>
      <c r="Z149" s="466"/>
      <c r="AA149" s="466"/>
      <c r="AB149" s="466"/>
      <c r="AC149" s="466"/>
      <c r="AD149" s="466"/>
      <c r="AE149" s="529">
        <v>205000</v>
      </c>
      <c r="AF149" s="529">
        <v>205000</v>
      </c>
      <c r="AG149" s="468" t="s">
        <v>833</v>
      </c>
      <c r="AH149" s="466"/>
      <c r="AI149" s="471" t="s">
        <v>1498</v>
      </c>
      <c r="AJ149" s="782" t="s">
        <v>835</v>
      </c>
    </row>
    <row r="150" spans="2:36" ht="30" customHeight="1">
      <c r="B150" s="1247" t="s">
        <v>1517</v>
      </c>
      <c r="C150" s="1262">
        <v>825126099</v>
      </c>
      <c r="D150" s="786" t="s">
        <v>1518</v>
      </c>
      <c r="E150" s="468" t="s">
        <v>1519</v>
      </c>
      <c r="F150" s="468">
        <v>1</v>
      </c>
      <c r="G150" s="468">
        <v>0</v>
      </c>
      <c r="H150" s="468">
        <v>1</v>
      </c>
      <c r="I150" s="468" t="s">
        <v>1520</v>
      </c>
      <c r="J150" s="468">
        <v>0</v>
      </c>
      <c r="K150" s="468">
        <v>1</v>
      </c>
      <c r="L150" s="468">
        <v>1</v>
      </c>
      <c r="M150" s="468">
        <v>1</v>
      </c>
      <c r="N150" s="468">
        <v>0</v>
      </c>
      <c r="O150" s="529">
        <v>0</v>
      </c>
      <c r="P150" s="529">
        <v>0</v>
      </c>
      <c r="Q150" s="529"/>
      <c r="R150" s="473"/>
      <c r="S150" s="473"/>
      <c r="T150" s="473"/>
      <c r="U150" s="473"/>
      <c r="V150" s="473"/>
      <c r="W150" s="473"/>
      <c r="X150" s="473"/>
      <c r="Y150" s="473"/>
      <c r="Z150" s="473"/>
      <c r="AA150" s="473"/>
      <c r="AB150" s="473"/>
      <c r="AC150" s="473"/>
      <c r="AD150" s="473"/>
      <c r="AE150" s="529"/>
      <c r="AF150" s="529"/>
      <c r="AG150" s="468" t="s">
        <v>1521</v>
      </c>
      <c r="AH150" s="473"/>
      <c r="AI150" s="471" t="s">
        <v>1498</v>
      </c>
      <c r="AJ150" s="782" t="s">
        <v>835</v>
      </c>
    </row>
    <row r="151" spans="2:36" ht="34.5">
      <c r="B151" s="1248"/>
      <c r="C151" s="1262"/>
      <c r="D151" s="786" t="s">
        <v>1522</v>
      </c>
      <c r="E151" s="468" t="s">
        <v>1523</v>
      </c>
      <c r="F151" s="468">
        <v>6</v>
      </c>
      <c r="G151" s="468">
        <v>4</v>
      </c>
      <c r="H151" s="468">
        <v>10</v>
      </c>
      <c r="I151" s="468" t="s">
        <v>1524</v>
      </c>
      <c r="J151" s="468">
        <v>0</v>
      </c>
      <c r="K151" s="468">
        <v>20</v>
      </c>
      <c r="L151" s="468">
        <v>10</v>
      </c>
      <c r="M151" s="468">
        <v>6</v>
      </c>
      <c r="N151" s="468">
        <v>4</v>
      </c>
      <c r="O151" s="529">
        <v>880000</v>
      </c>
      <c r="P151" s="529">
        <v>880000</v>
      </c>
      <c r="Q151" s="529"/>
      <c r="R151" s="473"/>
      <c r="S151" s="473"/>
      <c r="T151" s="473"/>
      <c r="U151" s="473"/>
      <c r="V151" s="473"/>
      <c r="W151" s="473"/>
      <c r="X151" s="473"/>
      <c r="Y151" s="473"/>
      <c r="Z151" s="473"/>
      <c r="AA151" s="473"/>
      <c r="AB151" s="473"/>
      <c r="AC151" s="473"/>
      <c r="AD151" s="473"/>
      <c r="AE151" s="529"/>
      <c r="AF151" s="529"/>
      <c r="AG151" s="468" t="s">
        <v>1521</v>
      </c>
      <c r="AH151" s="473"/>
      <c r="AI151" s="471" t="s">
        <v>1498</v>
      </c>
      <c r="AJ151" s="782" t="s">
        <v>835</v>
      </c>
    </row>
    <row r="152" spans="2:36" ht="34.5">
      <c r="B152" s="1248"/>
      <c r="C152" s="1262"/>
      <c r="D152" s="786" t="s">
        <v>1525</v>
      </c>
      <c r="E152" s="787" t="s">
        <v>1526</v>
      </c>
      <c r="F152" s="469">
        <v>6</v>
      </c>
      <c r="G152" s="469">
        <v>4</v>
      </c>
      <c r="H152" s="469">
        <v>10</v>
      </c>
      <c r="I152" s="468" t="s">
        <v>1527</v>
      </c>
      <c r="J152" s="469">
        <v>0</v>
      </c>
      <c r="K152" s="469">
        <v>20</v>
      </c>
      <c r="L152" s="469">
        <v>10</v>
      </c>
      <c r="M152" s="469">
        <v>6</v>
      </c>
      <c r="N152" s="469">
        <v>4</v>
      </c>
      <c r="O152" s="529">
        <v>400000</v>
      </c>
      <c r="P152" s="529">
        <v>400000</v>
      </c>
      <c r="Q152" s="529"/>
      <c r="R152" s="473"/>
      <c r="S152" s="473"/>
      <c r="T152" s="473"/>
      <c r="U152" s="473"/>
      <c r="V152" s="473"/>
      <c r="W152" s="473"/>
      <c r="X152" s="473"/>
      <c r="Y152" s="473"/>
      <c r="Z152" s="473"/>
      <c r="AA152" s="473"/>
      <c r="AB152" s="473"/>
      <c r="AC152" s="473"/>
      <c r="AD152" s="473"/>
      <c r="AE152" s="529"/>
      <c r="AF152" s="529"/>
      <c r="AG152" s="468" t="s">
        <v>1521</v>
      </c>
      <c r="AH152" s="473"/>
      <c r="AI152" s="471" t="s">
        <v>1498</v>
      </c>
      <c r="AJ152" s="782" t="s">
        <v>835</v>
      </c>
    </row>
    <row r="153" spans="2:36" ht="52.5" customHeight="1">
      <c r="B153" s="1248"/>
      <c r="C153" s="1262"/>
      <c r="D153" s="786" t="s">
        <v>1528</v>
      </c>
      <c r="E153" s="468" t="s">
        <v>1529</v>
      </c>
      <c r="F153" s="469">
        <v>6</v>
      </c>
      <c r="G153" s="469">
        <v>9</v>
      </c>
      <c r="H153" s="469">
        <v>14</v>
      </c>
      <c r="I153" s="468" t="s">
        <v>559</v>
      </c>
      <c r="J153" s="469">
        <v>0</v>
      </c>
      <c r="K153" s="469">
        <v>20</v>
      </c>
      <c r="L153" s="469">
        <v>14</v>
      </c>
      <c r="M153" s="469">
        <v>6</v>
      </c>
      <c r="N153" s="469">
        <v>9</v>
      </c>
      <c r="O153" s="529">
        <v>1300000</v>
      </c>
      <c r="P153" s="529">
        <v>1300000</v>
      </c>
      <c r="Q153" s="529"/>
      <c r="R153" s="473"/>
      <c r="S153" s="473"/>
      <c r="T153" s="473"/>
      <c r="U153" s="473"/>
      <c r="V153" s="473"/>
      <c r="W153" s="473"/>
      <c r="X153" s="473"/>
      <c r="Y153" s="473"/>
      <c r="Z153" s="473"/>
      <c r="AA153" s="473"/>
      <c r="AB153" s="473"/>
      <c r="AC153" s="473"/>
      <c r="AD153" s="473"/>
      <c r="AE153" s="529"/>
      <c r="AF153" s="529"/>
      <c r="AG153" s="468" t="s">
        <v>1521</v>
      </c>
      <c r="AH153" s="473"/>
      <c r="AI153" s="471" t="s">
        <v>1498</v>
      </c>
      <c r="AJ153" s="782" t="s">
        <v>835</v>
      </c>
    </row>
    <row r="154" spans="2:36" ht="36" customHeight="1">
      <c r="B154" s="1248"/>
      <c r="C154" s="1262"/>
      <c r="D154" s="786" t="s">
        <v>1530</v>
      </c>
      <c r="E154" s="468" t="s">
        <v>1531</v>
      </c>
      <c r="F154" s="468">
        <v>710</v>
      </c>
      <c r="G154" s="468">
        <v>0</v>
      </c>
      <c r="H154" s="468">
        <v>710</v>
      </c>
      <c r="I154" s="468" t="s">
        <v>1532</v>
      </c>
      <c r="J154" s="468">
        <v>0</v>
      </c>
      <c r="K154" s="469">
        <v>710</v>
      </c>
      <c r="L154" s="469">
        <v>710</v>
      </c>
      <c r="M154" s="469">
        <v>710</v>
      </c>
      <c r="N154" s="469">
        <v>0</v>
      </c>
      <c r="O154" s="529">
        <v>900000</v>
      </c>
      <c r="P154" s="529"/>
      <c r="Q154" s="529"/>
      <c r="R154" s="473"/>
      <c r="S154" s="473"/>
      <c r="T154" s="473"/>
      <c r="U154" s="473"/>
      <c r="V154" s="473"/>
      <c r="W154" s="473"/>
      <c r="X154" s="473"/>
      <c r="Y154" s="473"/>
      <c r="Z154" s="473"/>
      <c r="AA154" s="473"/>
      <c r="AB154" s="473"/>
      <c r="AC154" s="473"/>
      <c r="AD154" s="473"/>
      <c r="AE154" s="529"/>
      <c r="AF154" s="529"/>
      <c r="AG154" s="468" t="s">
        <v>1521</v>
      </c>
      <c r="AH154" s="473"/>
      <c r="AI154" s="471" t="s">
        <v>1498</v>
      </c>
      <c r="AJ154" s="782" t="s">
        <v>835</v>
      </c>
    </row>
    <row r="155" spans="2:36" ht="33" customHeight="1">
      <c r="B155" s="1248"/>
      <c r="C155" s="1262"/>
      <c r="D155" s="786" t="s">
        <v>1533</v>
      </c>
      <c r="E155" s="468" t="s">
        <v>1534</v>
      </c>
      <c r="F155" s="469">
        <v>4</v>
      </c>
      <c r="G155" s="469">
        <v>0</v>
      </c>
      <c r="H155" s="469">
        <v>4</v>
      </c>
      <c r="I155" s="468" t="s">
        <v>1535</v>
      </c>
      <c r="J155" s="469">
        <v>0</v>
      </c>
      <c r="K155" s="469">
        <v>4</v>
      </c>
      <c r="L155" s="469">
        <v>5</v>
      </c>
      <c r="M155" s="469">
        <v>0</v>
      </c>
      <c r="N155" s="469">
        <v>4</v>
      </c>
      <c r="O155" s="529">
        <v>400000</v>
      </c>
      <c r="P155" s="529">
        <v>400000</v>
      </c>
      <c r="Q155" s="529"/>
      <c r="R155" s="473"/>
      <c r="S155" s="473"/>
      <c r="T155" s="473"/>
      <c r="U155" s="473"/>
      <c r="V155" s="473"/>
      <c r="W155" s="473"/>
      <c r="X155" s="473"/>
      <c r="Y155" s="473"/>
      <c r="Z155" s="473"/>
      <c r="AA155" s="473"/>
      <c r="AB155" s="473"/>
      <c r="AC155" s="473"/>
      <c r="AD155" s="473"/>
      <c r="AE155" s="529"/>
      <c r="AF155" s="529"/>
      <c r="AG155" s="468" t="s">
        <v>1521</v>
      </c>
      <c r="AH155" s="473"/>
      <c r="AI155" s="471" t="s">
        <v>1498</v>
      </c>
      <c r="AJ155" s="782" t="s">
        <v>835</v>
      </c>
    </row>
    <row r="156" spans="2:36" ht="40.5" customHeight="1">
      <c r="B156" s="1248"/>
      <c r="C156" s="1262"/>
      <c r="D156" s="786" t="s">
        <v>1536</v>
      </c>
      <c r="E156" s="787" t="s">
        <v>1537</v>
      </c>
      <c r="F156" s="469">
        <v>230</v>
      </c>
      <c r="G156" s="469">
        <v>0</v>
      </c>
      <c r="H156" s="469">
        <v>360</v>
      </c>
      <c r="I156" s="468" t="s">
        <v>1538</v>
      </c>
      <c r="J156" s="469">
        <v>0</v>
      </c>
      <c r="K156" s="469">
        <v>360</v>
      </c>
      <c r="L156" s="469">
        <v>360</v>
      </c>
      <c r="M156" s="469">
        <v>230</v>
      </c>
      <c r="N156" s="469">
        <v>0</v>
      </c>
      <c r="O156" s="529">
        <v>1260000</v>
      </c>
      <c r="P156" s="529">
        <f>+O156-579833</f>
        <v>680167</v>
      </c>
      <c r="Q156" s="529"/>
      <c r="R156" s="473"/>
      <c r="S156" s="473"/>
      <c r="T156" s="473"/>
      <c r="U156" s="473"/>
      <c r="V156" s="473"/>
      <c r="W156" s="473"/>
      <c r="X156" s="473"/>
      <c r="Y156" s="473"/>
      <c r="Z156" s="473"/>
      <c r="AA156" s="473"/>
      <c r="AB156" s="473"/>
      <c r="AC156" s="473"/>
      <c r="AD156" s="473"/>
      <c r="AE156" s="529"/>
      <c r="AF156" s="529"/>
      <c r="AG156" s="468" t="s">
        <v>1521</v>
      </c>
      <c r="AH156" s="473"/>
      <c r="AI156" s="471" t="s">
        <v>1498</v>
      </c>
      <c r="AJ156" s="782" t="s">
        <v>835</v>
      </c>
    </row>
    <row r="157" spans="2:36" ht="33.75" customHeight="1">
      <c r="B157" s="1248"/>
      <c r="C157" s="1262"/>
      <c r="D157" s="786" t="s">
        <v>1539</v>
      </c>
      <c r="E157" s="468" t="s">
        <v>1540</v>
      </c>
      <c r="F157" s="468">
        <v>0</v>
      </c>
      <c r="G157" s="468">
        <v>0</v>
      </c>
      <c r="H157" s="468">
        <v>1</v>
      </c>
      <c r="I157" s="468" t="s">
        <v>1541</v>
      </c>
      <c r="J157" s="468">
        <v>0</v>
      </c>
      <c r="K157" s="468">
        <v>1</v>
      </c>
      <c r="L157" s="468">
        <v>0</v>
      </c>
      <c r="M157" s="468">
        <v>0</v>
      </c>
      <c r="N157" s="468">
        <v>1</v>
      </c>
      <c r="O157" s="529">
        <v>800000</v>
      </c>
      <c r="P157" s="529">
        <v>0</v>
      </c>
      <c r="Q157" s="529"/>
      <c r="R157" s="473"/>
      <c r="S157" s="473"/>
      <c r="T157" s="473"/>
      <c r="U157" s="473"/>
      <c r="V157" s="473"/>
      <c r="W157" s="473"/>
      <c r="X157" s="473"/>
      <c r="Y157" s="473"/>
      <c r="Z157" s="473"/>
      <c r="AA157" s="473"/>
      <c r="AB157" s="473"/>
      <c r="AC157" s="473"/>
      <c r="AD157" s="473"/>
      <c r="AE157" s="529"/>
      <c r="AF157" s="529"/>
      <c r="AG157" s="468" t="s">
        <v>1521</v>
      </c>
      <c r="AH157" s="473"/>
      <c r="AI157" s="471" t="s">
        <v>1498</v>
      </c>
      <c r="AJ157" s="782" t="s">
        <v>835</v>
      </c>
    </row>
    <row r="158" spans="2:36" ht="47.25" customHeight="1">
      <c r="B158" s="1248"/>
      <c r="C158" s="1262"/>
      <c r="D158" s="786" t="s">
        <v>1542</v>
      </c>
      <c r="E158" s="468" t="s">
        <v>1543</v>
      </c>
      <c r="F158" s="468">
        <v>1</v>
      </c>
      <c r="G158" s="468">
        <v>0</v>
      </c>
      <c r="H158" s="468">
        <v>1</v>
      </c>
      <c r="I158" s="468" t="s">
        <v>1544</v>
      </c>
      <c r="J158" s="468">
        <v>0</v>
      </c>
      <c r="K158" s="468">
        <v>4</v>
      </c>
      <c r="L158" s="468">
        <v>1</v>
      </c>
      <c r="M158" s="468">
        <v>1</v>
      </c>
      <c r="N158" s="468">
        <v>0</v>
      </c>
      <c r="O158" s="529">
        <v>600000</v>
      </c>
      <c r="P158" s="529">
        <v>600000</v>
      </c>
      <c r="Q158" s="529"/>
      <c r="R158" s="473"/>
      <c r="S158" s="473"/>
      <c r="T158" s="473"/>
      <c r="U158" s="473"/>
      <c r="V158" s="473"/>
      <c r="W158" s="473"/>
      <c r="X158" s="473"/>
      <c r="Y158" s="473"/>
      <c r="Z158" s="473"/>
      <c r="AA158" s="473"/>
      <c r="AB158" s="473"/>
      <c r="AC158" s="473"/>
      <c r="AD158" s="473"/>
      <c r="AE158" s="529"/>
      <c r="AF158" s="529"/>
      <c r="AG158" s="468" t="s">
        <v>1521</v>
      </c>
      <c r="AH158" s="473"/>
      <c r="AI158" s="471" t="s">
        <v>1498</v>
      </c>
      <c r="AJ158" s="782" t="s">
        <v>835</v>
      </c>
    </row>
    <row r="159" spans="2:36" ht="41.25" customHeight="1">
      <c r="B159" s="1248"/>
      <c r="C159" s="1262"/>
      <c r="D159" s="786" t="s">
        <v>1545</v>
      </c>
      <c r="E159" s="468" t="s">
        <v>1346</v>
      </c>
      <c r="F159" s="468">
        <v>11</v>
      </c>
      <c r="G159" s="468">
        <v>0</v>
      </c>
      <c r="H159" s="468">
        <v>11</v>
      </c>
      <c r="I159" s="468" t="s">
        <v>148</v>
      </c>
      <c r="J159" s="468">
        <v>0</v>
      </c>
      <c r="K159" s="468">
        <v>15</v>
      </c>
      <c r="L159" s="468">
        <v>11</v>
      </c>
      <c r="M159" s="468">
        <v>11</v>
      </c>
      <c r="N159" s="468">
        <v>0</v>
      </c>
      <c r="O159" s="529">
        <v>2500000</v>
      </c>
      <c r="P159" s="529">
        <v>0</v>
      </c>
      <c r="Q159" s="529">
        <v>2000000</v>
      </c>
      <c r="R159" s="529">
        <v>2000000</v>
      </c>
      <c r="S159" s="473"/>
      <c r="T159" s="473"/>
      <c r="U159" s="473"/>
      <c r="V159" s="473"/>
      <c r="W159" s="473"/>
      <c r="X159" s="473"/>
      <c r="Y159" s="473"/>
      <c r="Z159" s="473"/>
      <c r="AA159" s="473"/>
      <c r="AB159" s="473"/>
      <c r="AC159" s="473"/>
      <c r="AD159" s="473"/>
      <c r="AE159" s="529"/>
      <c r="AF159" s="529"/>
      <c r="AG159" s="468" t="s">
        <v>1521</v>
      </c>
      <c r="AH159" s="473"/>
      <c r="AI159" s="471" t="s">
        <v>1498</v>
      </c>
      <c r="AJ159" s="782" t="s">
        <v>835</v>
      </c>
    </row>
    <row r="160" spans="2:36" ht="32.25" customHeight="1">
      <c r="B160" s="1248"/>
      <c r="C160" s="1262"/>
      <c r="D160" s="786" t="s">
        <v>1546</v>
      </c>
      <c r="E160" s="468" t="s">
        <v>1547</v>
      </c>
      <c r="F160" s="468">
        <v>6</v>
      </c>
      <c r="G160" s="468">
        <v>0</v>
      </c>
      <c r="H160" s="468">
        <v>11</v>
      </c>
      <c r="I160" s="468" t="s">
        <v>1548</v>
      </c>
      <c r="J160" s="468">
        <v>0</v>
      </c>
      <c r="K160" s="468">
        <v>20</v>
      </c>
      <c r="L160" s="468">
        <v>11</v>
      </c>
      <c r="M160" s="468">
        <v>6</v>
      </c>
      <c r="N160" s="468">
        <v>0</v>
      </c>
      <c r="O160" s="529">
        <v>0</v>
      </c>
      <c r="P160" s="529">
        <v>0</v>
      </c>
      <c r="Q160" s="529"/>
      <c r="R160" s="473"/>
      <c r="S160" s="473"/>
      <c r="T160" s="473"/>
      <c r="U160" s="473"/>
      <c r="V160" s="473"/>
      <c r="W160" s="473"/>
      <c r="X160" s="473"/>
      <c r="Y160" s="473"/>
      <c r="Z160" s="473"/>
      <c r="AA160" s="473"/>
      <c r="AB160" s="473"/>
      <c r="AC160" s="473"/>
      <c r="AD160" s="473"/>
      <c r="AE160" s="529"/>
      <c r="AF160" s="529"/>
      <c r="AG160" s="468" t="s">
        <v>1521</v>
      </c>
      <c r="AH160" s="473"/>
      <c r="AI160" s="471" t="s">
        <v>1498</v>
      </c>
      <c r="AJ160" s="782" t="s">
        <v>835</v>
      </c>
    </row>
    <row r="161" spans="2:36" ht="41.25" customHeight="1">
      <c r="B161" s="1248"/>
      <c r="C161" s="1262"/>
      <c r="D161" s="786" t="s">
        <v>1549</v>
      </c>
      <c r="E161" s="468" t="s">
        <v>865</v>
      </c>
      <c r="F161" s="468">
        <v>20</v>
      </c>
      <c r="G161" s="468">
        <v>18</v>
      </c>
      <c r="H161" s="468">
        <v>38</v>
      </c>
      <c r="I161" s="468" t="s">
        <v>564</v>
      </c>
      <c r="J161" s="469">
        <v>0</v>
      </c>
      <c r="K161" s="469">
        <v>40</v>
      </c>
      <c r="L161" s="469">
        <v>38</v>
      </c>
      <c r="M161" s="469">
        <v>20</v>
      </c>
      <c r="N161" s="469">
        <v>18</v>
      </c>
      <c r="O161" s="529">
        <v>3800000</v>
      </c>
      <c r="P161" s="529">
        <v>3800000</v>
      </c>
      <c r="Q161" s="529"/>
      <c r="R161" s="473"/>
      <c r="S161" s="473"/>
      <c r="T161" s="473"/>
      <c r="U161" s="473"/>
      <c r="V161" s="473"/>
      <c r="W161" s="473"/>
      <c r="X161" s="473"/>
      <c r="Y161" s="473"/>
      <c r="Z161" s="473"/>
      <c r="AA161" s="473"/>
      <c r="AB161" s="473"/>
      <c r="AC161" s="473"/>
      <c r="AD161" s="473"/>
      <c r="AE161" s="529"/>
      <c r="AF161" s="529"/>
      <c r="AG161" s="468" t="s">
        <v>1521</v>
      </c>
      <c r="AH161" s="473"/>
      <c r="AI161" s="471" t="s">
        <v>1498</v>
      </c>
      <c r="AJ161" s="782" t="s">
        <v>835</v>
      </c>
    </row>
    <row r="162" spans="2:36" ht="45" customHeight="1">
      <c r="B162" s="1248"/>
      <c r="C162" s="1262"/>
      <c r="D162" s="786" t="s">
        <v>1550</v>
      </c>
      <c r="E162" s="468" t="s">
        <v>1346</v>
      </c>
      <c r="F162" s="468">
        <v>6</v>
      </c>
      <c r="G162" s="468">
        <v>18</v>
      </c>
      <c r="H162" s="468">
        <v>24</v>
      </c>
      <c r="I162" s="468" t="s">
        <v>148</v>
      </c>
      <c r="J162" s="468">
        <v>0</v>
      </c>
      <c r="K162" s="468">
        <v>25</v>
      </c>
      <c r="L162" s="468">
        <v>24</v>
      </c>
      <c r="M162" s="468">
        <v>6</v>
      </c>
      <c r="N162" s="468">
        <v>18</v>
      </c>
      <c r="O162" s="529">
        <v>3900000</v>
      </c>
      <c r="P162" s="529">
        <v>3900000</v>
      </c>
      <c r="Q162" s="529"/>
      <c r="R162" s="473"/>
      <c r="S162" s="473"/>
      <c r="T162" s="473"/>
      <c r="U162" s="473"/>
      <c r="V162" s="473"/>
      <c r="W162" s="473"/>
      <c r="X162" s="473"/>
      <c r="Y162" s="473"/>
      <c r="Z162" s="473"/>
      <c r="AA162" s="473"/>
      <c r="AB162" s="473"/>
      <c r="AC162" s="473"/>
      <c r="AD162" s="473"/>
      <c r="AE162" s="529"/>
      <c r="AF162" s="529"/>
      <c r="AG162" s="468" t="s">
        <v>1521</v>
      </c>
      <c r="AH162" s="473"/>
      <c r="AI162" s="471" t="s">
        <v>1498</v>
      </c>
      <c r="AJ162" s="782" t="s">
        <v>835</v>
      </c>
    </row>
    <row r="163" spans="2:36" ht="33" customHeight="1">
      <c r="B163" s="1248"/>
      <c r="C163" s="1262"/>
      <c r="D163" s="786" t="s">
        <v>1551</v>
      </c>
      <c r="E163" s="468" t="s">
        <v>1552</v>
      </c>
      <c r="F163" s="468">
        <v>2</v>
      </c>
      <c r="G163" s="468">
        <v>2</v>
      </c>
      <c r="H163" s="468">
        <v>4</v>
      </c>
      <c r="I163" s="468" t="s">
        <v>1553</v>
      </c>
      <c r="J163" s="468">
        <v>0</v>
      </c>
      <c r="K163" s="468">
        <v>12</v>
      </c>
      <c r="L163" s="468">
        <v>4</v>
      </c>
      <c r="M163" s="468">
        <v>2</v>
      </c>
      <c r="N163" s="468">
        <v>2</v>
      </c>
      <c r="O163" s="529">
        <v>500000</v>
      </c>
      <c r="P163" s="529">
        <v>500000</v>
      </c>
      <c r="Q163" s="529"/>
      <c r="R163" s="473"/>
      <c r="S163" s="473"/>
      <c r="T163" s="473"/>
      <c r="U163" s="473"/>
      <c r="V163" s="473"/>
      <c r="W163" s="473"/>
      <c r="X163" s="473"/>
      <c r="Y163" s="473"/>
      <c r="Z163" s="473"/>
      <c r="AA163" s="473"/>
      <c r="AB163" s="473"/>
      <c r="AC163" s="473"/>
      <c r="AD163" s="473"/>
      <c r="AE163" s="529"/>
      <c r="AF163" s="529"/>
      <c r="AG163" s="468" t="s">
        <v>1521</v>
      </c>
      <c r="AH163" s="473"/>
      <c r="AI163" s="471" t="s">
        <v>1498</v>
      </c>
      <c r="AJ163" s="782" t="s">
        <v>835</v>
      </c>
    </row>
    <row r="164" spans="2:36" ht="29.25" customHeight="1">
      <c r="B164" s="1258"/>
      <c r="C164" s="1263"/>
      <c r="D164" s="786" t="s">
        <v>1554</v>
      </c>
      <c r="E164" s="468" t="s">
        <v>1555</v>
      </c>
      <c r="F164" s="468">
        <v>6</v>
      </c>
      <c r="G164" s="468">
        <v>0</v>
      </c>
      <c r="H164" s="468">
        <v>11</v>
      </c>
      <c r="I164" s="468" t="s">
        <v>1556</v>
      </c>
      <c r="J164" s="468">
        <v>0</v>
      </c>
      <c r="K164" s="468">
        <v>20</v>
      </c>
      <c r="L164" s="468">
        <v>11</v>
      </c>
      <c r="M164" s="468">
        <v>6</v>
      </c>
      <c r="N164" s="468">
        <v>0</v>
      </c>
      <c r="O164" s="529">
        <v>0</v>
      </c>
      <c r="P164" s="529">
        <v>0</v>
      </c>
      <c r="Q164" s="529"/>
      <c r="R164" s="473"/>
      <c r="S164" s="473"/>
      <c r="T164" s="473"/>
      <c r="U164" s="473"/>
      <c r="V164" s="473"/>
      <c r="W164" s="473"/>
      <c r="X164" s="473"/>
      <c r="Y164" s="473"/>
      <c r="Z164" s="473"/>
      <c r="AA164" s="473"/>
      <c r="AB164" s="473"/>
      <c r="AC164" s="473"/>
      <c r="AD164" s="473"/>
      <c r="AE164" s="529"/>
      <c r="AF164" s="529"/>
      <c r="AG164" s="468" t="s">
        <v>1521</v>
      </c>
      <c r="AH164" s="473"/>
      <c r="AI164" s="471" t="s">
        <v>1498</v>
      </c>
      <c r="AJ164" s="782" t="s">
        <v>835</v>
      </c>
    </row>
    <row r="165" spans="2:36" ht="84.75" customHeight="1">
      <c r="B165" s="1247" t="s">
        <v>1557</v>
      </c>
      <c r="C165" s="1261">
        <v>825126099</v>
      </c>
      <c r="D165" s="788" t="s">
        <v>1558</v>
      </c>
      <c r="E165" s="468" t="s">
        <v>1346</v>
      </c>
      <c r="F165" s="469">
        <v>33</v>
      </c>
      <c r="G165" s="469">
        <v>32</v>
      </c>
      <c r="H165" s="469">
        <v>90</v>
      </c>
      <c r="I165" s="468" t="s">
        <v>148</v>
      </c>
      <c r="J165" s="468">
        <v>0</v>
      </c>
      <c r="K165" s="468">
        <v>200</v>
      </c>
      <c r="L165" s="468">
        <v>90</v>
      </c>
      <c r="M165" s="468">
        <v>33</v>
      </c>
      <c r="N165" s="468">
        <v>32</v>
      </c>
      <c r="O165" s="529">
        <v>6631801</v>
      </c>
      <c r="P165" s="529">
        <v>3900000</v>
      </c>
      <c r="Q165" s="529">
        <v>4268199</v>
      </c>
      <c r="R165" s="529">
        <f>+Q165-2500000</f>
        <v>1768199</v>
      </c>
      <c r="S165" s="473"/>
      <c r="T165" s="473"/>
      <c r="U165" s="473"/>
      <c r="V165" s="473"/>
      <c r="W165" s="473"/>
      <c r="X165" s="473"/>
      <c r="Y165" s="473"/>
      <c r="Z165" s="473"/>
      <c r="AA165" s="473"/>
      <c r="AB165" s="473"/>
      <c r="AC165" s="473"/>
      <c r="AD165" s="473"/>
      <c r="AE165" s="473"/>
      <c r="AF165" s="473"/>
      <c r="AG165" s="468" t="s">
        <v>1559</v>
      </c>
      <c r="AH165" s="473"/>
      <c r="AI165" s="471" t="s">
        <v>1498</v>
      </c>
      <c r="AJ165" s="782" t="s">
        <v>835</v>
      </c>
    </row>
    <row r="166" spans="2:36" ht="44.25" customHeight="1">
      <c r="B166" s="1248"/>
      <c r="C166" s="1262"/>
      <c r="D166" s="718" t="s">
        <v>1560</v>
      </c>
      <c r="E166" s="468" t="s">
        <v>1346</v>
      </c>
      <c r="F166" s="469">
        <v>6</v>
      </c>
      <c r="G166" s="469">
        <v>6</v>
      </c>
      <c r="H166" s="469">
        <v>6</v>
      </c>
      <c r="I166" s="468" t="s">
        <v>148</v>
      </c>
      <c r="J166" s="468">
        <v>0</v>
      </c>
      <c r="K166" s="468">
        <v>10</v>
      </c>
      <c r="L166" s="468">
        <v>6</v>
      </c>
      <c r="M166" s="468">
        <v>6</v>
      </c>
      <c r="N166" s="468">
        <v>0</v>
      </c>
      <c r="O166" s="529">
        <v>700000</v>
      </c>
      <c r="P166" s="529">
        <v>700000</v>
      </c>
      <c r="Q166" s="529"/>
      <c r="R166" s="466"/>
      <c r="S166" s="473"/>
      <c r="T166" s="473"/>
      <c r="U166" s="473"/>
      <c r="V166" s="473"/>
      <c r="W166" s="473"/>
      <c r="X166" s="473"/>
      <c r="Y166" s="473"/>
      <c r="Z166" s="473"/>
      <c r="AA166" s="473"/>
      <c r="AB166" s="473"/>
      <c r="AC166" s="473"/>
      <c r="AD166" s="473"/>
      <c r="AE166" s="473"/>
      <c r="AF166" s="473"/>
      <c r="AG166" s="468" t="s">
        <v>1561</v>
      </c>
      <c r="AH166" s="473"/>
      <c r="AI166" s="471" t="s">
        <v>1498</v>
      </c>
      <c r="AJ166" s="782" t="s">
        <v>835</v>
      </c>
    </row>
    <row r="167" spans="2:36" ht="49.5" customHeight="1">
      <c r="B167" s="1248"/>
      <c r="C167" s="1262"/>
      <c r="D167" s="788" t="s">
        <v>1562</v>
      </c>
      <c r="E167" s="468" t="s">
        <v>1563</v>
      </c>
      <c r="F167" s="469">
        <v>1</v>
      </c>
      <c r="G167" s="469">
        <v>0</v>
      </c>
      <c r="H167" s="469">
        <v>1</v>
      </c>
      <c r="I167" s="468" t="s">
        <v>1564</v>
      </c>
      <c r="J167" s="469">
        <v>0</v>
      </c>
      <c r="K167" s="469">
        <v>1</v>
      </c>
      <c r="L167" s="469">
        <v>1</v>
      </c>
      <c r="M167" s="469">
        <v>1</v>
      </c>
      <c r="N167" s="469">
        <v>0</v>
      </c>
      <c r="O167" s="529"/>
      <c r="P167" s="529"/>
      <c r="Q167" s="529">
        <v>1200000</v>
      </c>
      <c r="R167" s="529">
        <v>1200000</v>
      </c>
      <c r="S167" s="473"/>
      <c r="T167" s="473"/>
      <c r="U167" s="473"/>
      <c r="V167" s="473"/>
      <c r="W167" s="473"/>
      <c r="X167" s="473"/>
      <c r="Y167" s="473"/>
      <c r="Z167" s="473"/>
      <c r="AA167" s="473"/>
      <c r="AB167" s="473"/>
      <c r="AC167" s="473"/>
      <c r="AD167" s="473"/>
      <c r="AE167" s="473"/>
      <c r="AF167" s="473"/>
      <c r="AG167" s="468" t="s">
        <v>833</v>
      </c>
      <c r="AH167" s="473"/>
      <c r="AI167" s="471" t="s">
        <v>1498</v>
      </c>
      <c r="AJ167" s="782" t="s">
        <v>835</v>
      </c>
    </row>
    <row r="168" spans="2:36" ht="35.25" customHeight="1">
      <c r="B168" s="1248"/>
      <c r="C168" s="1262"/>
      <c r="D168" s="788" t="s">
        <v>1565</v>
      </c>
      <c r="E168" s="468" t="s">
        <v>1566</v>
      </c>
      <c r="F168" s="469">
        <v>6</v>
      </c>
      <c r="G168" s="469">
        <v>6</v>
      </c>
      <c r="H168" s="469">
        <v>12</v>
      </c>
      <c r="I168" s="468" t="s">
        <v>1567</v>
      </c>
      <c r="J168" s="469">
        <v>0</v>
      </c>
      <c r="K168" s="469">
        <v>20</v>
      </c>
      <c r="L168" s="469">
        <v>12</v>
      </c>
      <c r="M168" s="469">
        <v>6</v>
      </c>
      <c r="N168" s="469">
        <v>6</v>
      </c>
      <c r="O168" s="529">
        <v>800000</v>
      </c>
      <c r="P168" s="529">
        <v>800000</v>
      </c>
      <c r="Q168" s="529"/>
      <c r="R168" s="473"/>
      <c r="S168" s="473"/>
      <c r="T168" s="473"/>
      <c r="U168" s="473"/>
      <c r="V168" s="473"/>
      <c r="W168" s="473"/>
      <c r="X168" s="473"/>
      <c r="Y168" s="473"/>
      <c r="Z168" s="473"/>
      <c r="AA168" s="473"/>
      <c r="AB168" s="473"/>
      <c r="AC168" s="473"/>
      <c r="AD168" s="473"/>
      <c r="AE168" s="473"/>
      <c r="AF168" s="473"/>
      <c r="AG168" s="468" t="s">
        <v>833</v>
      </c>
      <c r="AH168" s="473"/>
      <c r="AI168" s="471" t="s">
        <v>1498</v>
      </c>
      <c r="AJ168" s="782" t="s">
        <v>835</v>
      </c>
    </row>
    <row r="169" spans="2:36" ht="51" customHeight="1">
      <c r="B169" s="1248"/>
      <c r="C169" s="1262"/>
      <c r="D169" s="788" t="s">
        <v>1568</v>
      </c>
      <c r="E169" s="468" t="s">
        <v>1569</v>
      </c>
      <c r="F169" s="469">
        <v>0</v>
      </c>
      <c r="G169" s="469">
        <v>1</v>
      </c>
      <c r="H169" s="469">
        <v>1</v>
      </c>
      <c r="I169" s="468" t="s">
        <v>1570</v>
      </c>
      <c r="J169" s="469">
        <v>0</v>
      </c>
      <c r="K169" s="469">
        <v>1</v>
      </c>
      <c r="L169" s="469">
        <v>1</v>
      </c>
      <c r="M169" s="469">
        <v>0</v>
      </c>
      <c r="N169" s="469">
        <v>1</v>
      </c>
      <c r="O169" s="529">
        <v>1000000</v>
      </c>
      <c r="P169" s="529">
        <v>1000000</v>
      </c>
      <c r="Q169" s="529"/>
      <c r="R169" s="473"/>
      <c r="S169" s="473"/>
      <c r="T169" s="473"/>
      <c r="U169" s="473"/>
      <c r="V169" s="473"/>
      <c r="W169" s="473"/>
      <c r="X169" s="473"/>
      <c r="Y169" s="473"/>
      <c r="Z169" s="473"/>
      <c r="AA169" s="473"/>
      <c r="AB169" s="473"/>
      <c r="AC169" s="473"/>
      <c r="AD169" s="473"/>
      <c r="AE169" s="473"/>
      <c r="AF169" s="473"/>
      <c r="AG169" s="468" t="s">
        <v>833</v>
      </c>
      <c r="AH169" s="473"/>
      <c r="AI169" s="471" t="s">
        <v>1498</v>
      </c>
      <c r="AJ169" s="782" t="s">
        <v>835</v>
      </c>
    </row>
    <row r="170" spans="2:36" ht="51" customHeight="1">
      <c r="B170" s="1258"/>
      <c r="C170" s="1263"/>
      <c r="D170" s="788" t="s">
        <v>1571</v>
      </c>
      <c r="E170" s="468" t="s">
        <v>1529</v>
      </c>
      <c r="F170" s="469">
        <v>0</v>
      </c>
      <c r="G170" s="469">
        <v>1</v>
      </c>
      <c r="H170" s="469">
        <v>1</v>
      </c>
      <c r="I170" s="468" t="s">
        <v>559</v>
      </c>
      <c r="J170" s="469">
        <v>0</v>
      </c>
      <c r="K170" s="469">
        <v>1</v>
      </c>
      <c r="L170" s="469">
        <v>1</v>
      </c>
      <c r="M170" s="469">
        <v>0</v>
      </c>
      <c r="N170" s="469">
        <v>1</v>
      </c>
      <c r="O170" s="689">
        <v>1500000</v>
      </c>
      <c r="P170" s="689">
        <v>1500000</v>
      </c>
      <c r="Q170" s="689"/>
      <c r="R170" s="473"/>
      <c r="S170" s="473"/>
      <c r="T170" s="473"/>
      <c r="U170" s="473"/>
      <c r="V170" s="473"/>
      <c r="W170" s="473"/>
      <c r="X170" s="473"/>
      <c r="Y170" s="473"/>
      <c r="Z170" s="473"/>
      <c r="AA170" s="473"/>
      <c r="AB170" s="473"/>
      <c r="AC170" s="473"/>
      <c r="AD170" s="473"/>
      <c r="AE170" s="473"/>
      <c r="AF170" s="473"/>
      <c r="AG170" s="468" t="s">
        <v>833</v>
      </c>
      <c r="AH170" s="473"/>
      <c r="AI170" s="471" t="s">
        <v>1498</v>
      </c>
      <c r="AJ170" s="782" t="s">
        <v>835</v>
      </c>
    </row>
    <row r="171" spans="2:36" ht="19.5" customHeight="1">
      <c r="B171" s="789"/>
      <c r="C171" s="449"/>
      <c r="D171" s="790"/>
      <c r="E171" s="791"/>
      <c r="F171" s="445"/>
      <c r="G171" s="445"/>
      <c r="H171" s="445"/>
      <c r="I171" s="791"/>
      <c r="J171" s="445"/>
      <c r="K171" s="445"/>
      <c r="L171" s="445"/>
      <c r="M171" s="445"/>
      <c r="N171" s="445"/>
      <c r="O171" s="447"/>
      <c r="P171" s="447"/>
      <c r="Q171" s="447"/>
      <c r="R171" s="447"/>
      <c r="S171" s="447"/>
      <c r="T171" s="449"/>
      <c r="U171" s="449"/>
      <c r="V171" s="449"/>
      <c r="W171" s="449"/>
      <c r="X171" s="449"/>
      <c r="Y171" s="449"/>
      <c r="Z171" s="449"/>
      <c r="AA171" s="449"/>
      <c r="AB171" s="449"/>
      <c r="AC171" s="449"/>
      <c r="AD171" s="449"/>
      <c r="AE171" s="449"/>
      <c r="AF171" s="449"/>
      <c r="AG171" s="449"/>
      <c r="AH171" s="449"/>
      <c r="AI171" s="449"/>
      <c r="AJ171" s="449"/>
    </row>
    <row r="172" spans="2:36" ht="15">
      <c r="B172" s="1039" t="s">
        <v>108</v>
      </c>
      <c r="C172" s="1039"/>
      <c r="D172" s="1039"/>
      <c r="E172" s="1039"/>
      <c r="F172" s="1039"/>
      <c r="G172" s="1039"/>
      <c r="H172" s="1039"/>
      <c r="I172" s="1039"/>
      <c r="J172" s="1039"/>
      <c r="K172" s="1039"/>
      <c r="L172" s="1039"/>
      <c r="M172" s="1039"/>
      <c r="N172" s="1039"/>
      <c r="O172" s="1039"/>
      <c r="P172" s="1039"/>
      <c r="Q172" s="1039"/>
      <c r="R172" s="1039"/>
      <c r="S172" s="1039"/>
      <c r="T172" s="1039"/>
      <c r="U172" s="1039"/>
      <c r="V172" s="1039"/>
      <c r="W172" s="1039"/>
      <c r="X172" s="1039"/>
      <c r="Y172" s="1039"/>
      <c r="Z172" s="1039"/>
      <c r="AA172" s="1039"/>
      <c r="AB172" s="1039"/>
      <c r="AC172" s="1039"/>
      <c r="AD172" s="1039"/>
      <c r="AE172" s="1039"/>
      <c r="AF172" s="1039"/>
      <c r="AG172" s="1039"/>
      <c r="AH172" s="1039"/>
      <c r="AI172" s="1039"/>
      <c r="AJ172" s="1039"/>
    </row>
    <row r="173" spans="2:36" ht="36.75" customHeight="1">
      <c r="B173" s="923" t="s">
        <v>36</v>
      </c>
      <c r="C173" s="924"/>
      <c r="D173" s="924"/>
      <c r="E173" s="924"/>
      <c r="F173" s="924"/>
      <c r="G173" s="924"/>
      <c r="H173" s="925"/>
      <c r="I173" s="926" t="s">
        <v>670</v>
      </c>
      <c r="J173" s="927"/>
      <c r="K173" s="927"/>
      <c r="L173" s="927"/>
      <c r="M173" s="927"/>
      <c r="N173" s="927"/>
      <c r="O173" s="927"/>
      <c r="P173" s="927"/>
      <c r="Q173" s="927"/>
      <c r="R173" s="927"/>
      <c r="S173" s="927"/>
      <c r="T173" s="928"/>
      <c r="U173" s="926" t="s">
        <v>71</v>
      </c>
      <c r="V173" s="929"/>
      <c r="W173" s="929"/>
      <c r="X173" s="929"/>
      <c r="Y173" s="929"/>
      <c r="Z173" s="929"/>
      <c r="AA173" s="929"/>
      <c r="AB173" s="929"/>
      <c r="AC173" s="929"/>
      <c r="AD173" s="929"/>
      <c r="AE173" s="929"/>
      <c r="AF173" s="929"/>
      <c r="AG173" s="929"/>
      <c r="AH173" s="929"/>
      <c r="AI173" s="929"/>
      <c r="AJ173" s="930"/>
    </row>
    <row r="174" spans="2:36" ht="54.75" customHeight="1" thickBot="1">
      <c r="B174" s="931" t="s">
        <v>828</v>
      </c>
      <c r="C174" s="932"/>
      <c r="D174" s="932"/>
      <c r="E174" s="932"/>
      <c r="F174" s="933" t="s">
        <v>829</v>
      </c>
      <c r="G174" s="934"/>
      <c r="H174" s="934"/>
      <c r="I174" s="934"/>
      <c r="J174" s="934"/>
      <c r="K174" s="934"/>
      <c r="L174" s="934"/>
      <c r="M174" s="934"/>
      <c r="N174" s="935"/>
      <c r="O174" s="936" t="s">
        <v>0</v>
      </c>
      <c r="P174" s="937"/>
      <c r="Q174" s="937"/>
      <c r="R174" s="937"/>
      <c r="S174" s="937"/>
      <c r="T174" s="937"/>
      <c r="U174" s="937"/>
      <c r="V174" s="937"/>
      <c r="W174" s="937"/>
      <c r="X174" s="937"/>
      <c r="Y174" s="937"/>
      <c r="Z174" s="937"/>
      <c r="AA174" s="937"/>
      <c r="AB174" s="937"/>
      <c r="AC174" s="937"/>
      <c r="AD174" s="937"/>
      <c r="AE174" s="937"/>
      <c r="AF174" s="938"/>
      <c r="AG174" s="939" t="s">
        <v>750</v>
      </c>
      <c r="AH174" s="940"/>
      <c r="AI174" s="940"/>
      <c r="AJ174" s="941"/>
    </row>
    <row r="175" spans="2:36" ht="15">
      <c r="B175" s="942" t="s">
        <v>2</v>
      </c>
      <c r="C175" s="944" t="s">
        <v>3</v>
      </c>
      <c r="D175" s="945"/>
      <c r="E175" s="945"/>
      <c r="F175" s="945"/>
      <c r="G175" s="945"/>
      <c r="H175" s="945"/>
      <c r="I175" s="948" t="s">
        <v>4</v>
      </c>
      <c r="J175" s="950" t="s">
        <v>5</v>
      </c>
      <c r="K175" s="950" t="s">
        <v>6</v>
      </c>
      <c r="L175" s="952" t="s">
        <v>37</v>
      </c>
      <c r="M175" s="954" t="s">
        <v>7</v>
      </c>
      <c r="N175" s="956" t="s">
        <v>8</v>
      </c>
      <c r="O175" s="958" t="s">
        <v>9</v>
      </c>
      <c r="P175" s="959"/>
      <c r="Q175" s="960" t="s">
        <v>10</v>
      </c>
      <c r="R175" s="959"/>
      <c r="S175" s="960" t="s">
        <v>11</v>
      </c>
      <c r="T175" s="959"/>
      <c r="U175" s="960" t="s">
        <v>12</v>
      </c>
      <c r="V175" s="959"/>
      <c r="W175" s="960" t="s">
        <v>13</v>
      </c>
      <c r="X175" s="959"/>
      <c r="Y175" s="960" t="s">
        <v>14</v>
      </c>
      <c r="Z175" s="959"/>
      <c r="AA175" s="960" t="s">
        <v>15</v>
      </c>
      <c r="AB175" s="959"/>
      <c r="AC175" s="960" t="s">
        <v>16</v>
      </c>
      <c r="AD175" s="959"/>
      <c r="AE175" s="960" t="s">
        <v>17</v>
      </c>
      <c r="AF175" s="961"/>
      <c r="AG175" s="1235" t="s">
        <v>18</v>
      </c>
      <c r="AH175" s="978" t="s">
        <v>19</v>
      </c>
      <c r="AI175" s="980" t="s">
        <v>20</v>
      </c>
      <c r="AJ175" s="982" t="s">
        <v>21</v>
      </c>
    </row>
    <row r="176" spans="2:36" ht="53.25" thickBot="1">
      <c r="B176" s="943"/>
      <c r="C176" s="946"/>
      <c r="D176" s="947"/>
      <c r="E176" s="947"/>
      <c r="F176" s="947"/>
      <c r="G176" s="947"/>
      <c r="H176" s="947"/>
      <c r="I176" s="949"/>
      <c r="J176" s="951" t="s">
        <v>5</v>
      </c>
      <c r="K176" s="951"/>
      <c r="L176" s="953"/>
      <c r="M176" s="955"/>
      <c r="N176" s="957"/>
      <c r="O176" s="100" t="s">
        <v>22</v>
      </c>
      <c r="P176" s="101" t="s">
        <v>23</v>
      </c>
      <c r="Q176" s="102" t="s">
        <v>22</v>
      </c>
      <c r="R176" s="101" t="s">
        <v>23</v>
      </c>
      <c r="S176" s="102" t="s">
        <v>22</v>
      </c>
      <c r="T176" s="101" t="s">
        <v>23</v>
      </c>
      <c r="U176" s="102" t="s">
        <v>22</v>
      </c>
      <c r="V176" s="101" t="s">
        <v>23</v>
      </c>
      <c r="W176" s="102" t="s">
        <v>22</v>
      </c>
      <c r="X176" s="101" t="s">
        <v>23</v>
      </c>
      <c r="Y176" s="102" t="s">
        <v>22</v>
      </c>
      <c r="Z176" s="101" t="s">
        <v>23</v>
      </c>
      <c r="AA176" s="102" t="s">
        <v>22</v>
      </c>
      <c r="AB176" s="101" t="s">
        <v>24</v>
      </c>
      <c r="AC176" s="102" t="s">
        <v>22</v>
      </c>
      <c r="AD176" s="101" t="s">
        <v>24</v>
      </c>
      <c r="AE176" s="102" t="s">
        <v>22</v>
      </c>
      <c r="AF176" s="103" t="s">
        <v>24</v>
      </c>
      <c r="AG176" s="1243"/>
      <c r="AH176" s="979"/>
      <c r="AI176" s="981"/>
      <c r="AJ176" s="983"/>
    </row>
    <row r="177" spans="2:36" ht="57.75" customHeight="1" thickBot="1">
      <c r="B177" s="104" t="s">
        <v>830</v>
      </c>
      <c r="C177" s="964" t="s">
        <v>1572</v>
      </c>
      <c r="D177" s="965"/>
      <c r="E177" s="965"/>
      <c r="F177" s="965"/>
      <c r="G177" s="965"/>
      <c r="H177" s="966"/>
      <c r="I177" s="400" t="s">
        <v>1573</v>
      </c>
      <c r="J177" s="397">
        <v>0.9</v>
      </c>
      <c r="K177" s="397">
        <v>0.95</v>
      </c>
      <c r="L177" s="397">
        <v>0.95</v>
      </c>
      <c r="M177" s="397">
        <v>0.96</v>
      </c>
      <c r="N177" s="397">
        <v>0.87</v>
      </c>
      <c r="O177" s="109">
        <v>29250000</v>
      </c>
      <c r="P177" s="110">
        <v>25401800</v>
      </c>
      <c r="Q177" s="109">
        <v>15000000</v>
      </c>
      <c r="R177" s="109">
        <v>13630000</v>
      </c>
      <c r="S177" s="110"/>
      <c r="T177" s="110"/>
      <c r="U177" s="110"/>
      <c r="V177" s="110"/>
      <c r="W177" s="110"/>
      <c r="X177" s="110"/>
      <c r="Y177" s="110"/>
      <c r="Z177" s="110"/>
      <c r="AA177" s="110"/>
      <c r="AB177" s="110"/>
      <c r="AC177" s="110"/>
      <c r="AD177" s="110"/>
      <c r="AE177" s="110">
        <f>+O177+Q177</f>
        <v>44250000</v>
      </c>
      <c r="AF177" s="112">
        <f>+P177+R177</f>
        <v>39031800</v>
      </c>
      <c r="AG177" s="779" t="s">
        <v>833</v>
      </c>
      <c r="AH177" s="114"/>
      <c r="AI177" s="780" t="s">
        <v>1494</v>
      </c>
      <c r="AJ177" s="781" t="s">
        <v>835</v>
      </c>
    </row>
    <row r="178" spans="2:36" ht="33.75">
      <c r="B178" s="60" t="s">
        <v>25</v>
      </c>
      <c r="C178" s="61" t="s">
        <v>26</v>
      </c>
      <c r="D178" s="61" t="s">
        <v>27</v>
      </c>
      <c r="E178" s="61" t="s">
        <v>28</v>
      </c>
      <c r="F178" s="62" t="s">
        <v>29</v>
      </c>
      <c r="G178" s="62" t="s">
        <v>30</v>
      </c>
      <c r="H178" s="63" t="s">
        <v>31</v>
      </c>
      <c r="I178" s="61" t="s">
        <v>32</v>
      </c>
      <c r="J178" s="64"/>
      <c r="K178" s="64"/>
      <c r="L178" s="64"/>
      <c r="M178" s="64"/>
      <c r="N178" s="64"/>
      <c r="O178" s="65"/>
      <c r="P178" s="66"/>
      <c r="Q178" s="65"/>
      <c r="R178" s="66"/>
      <c r="S178" s="65"/>
      <c r="T178" s="66"/>
      <c r="U178" s="65"/>
      <c r="V178" s="66"/>
      <c r="W178" s="65"/>
      <c r="X178" s="66"/>
      <c r="Y178" s="65"/>
      <c r="Z178" s="66"/>
      <c r="AA178" s="65"/>
      <c r="AB178" s="66"/>
      <c r="AC178" s="65"/>
      <c r="AD178" s="66"/>
      <c r="AE178" s="67"/>
      <c r="AF178" s="66"/>
      <c r="AG178" s="68"/>
      <c r="AH178" s="4"/>
      <c r="AI178" s="4"/>
      <c r="AJ178" s="69"/>
    </row>
    <row r="179" spans="2:36" s="94" customFormat="1" ht="53.25" customHeight="1">
      <c r="B179" s="1247" t="s">
        <v>1574</v>
      </c>
      <c r="C179" s="1259">
        <v>825126099</v>
      </c>
      <c r="D179" s="688" t="s">
        <v>1575</v>
      </c>
      <c r="E179" s="688" t="s">
        <v>870</v>
      </c>
      <c r="F179" s="792"/>
      <c r="G179" s="792"/>
      <c r="H179" s="793">
        <v>1</v>
      </c>
      <c r="I179" s="688" t="s">
        <v>570</v>
      </c>
      <c r="J179" s="794">
        <v>0</v>
      </c>
      <c r="K179" s="794">
        <v>4</v>
      </c>
      <c r="L179" s="794">
        <v>1</v>
      </c>
      <c r="M179" s="795">
        <v>1</v>
      </c>
      <c r="N179" s="796">
        <v>0</v>
      </c>
      <c r="O179" s="689"/>
      <c r="P179" s="689"/>
      <c r="Q179" s="689">
        <v>100000</v>
      </c>
      <c r="R179" s="689">
        <v>100000</v>
      </c>
      <c r="S179" s="689"/>
      <c r="T179" s="689"/>
      <c r="U179" s="689"/>
      <c r="V179" s="689"/>
      <c r="W179" s="689"/>
      <c r="X179" s="689"/>
      <c r="Y179" s="689"/>
      <c r="Z179" s="689"/>
      <c r="AA179" s="689"/>
      <c r="AB179" s="689"/>
      <c r="AC179" s="689"/>
      <c r="AD179" s="689"/>
      <c r="AE179" s="689">
        <v>100000</v>
      </c>
      <c r="AF179" s="689">
        <v>100000</v>
      </c>
      <c r="AG179" s="468" t="s">
        <v>833</v>
      </c>
      <c r="AH179" s="797"/>
      <c r="AI179" s="774" t="s">
        <v>1494</v>
      </c>
      <c r="AJ179" s="451" t="s">
        <v>835</v>
      </c>
    </row>
    <row r="180" spans="2:36" ht="117">
      <c r="B180" s="1248"/>
      <c r="C180" s="1181"/>
      <c r="D180" s="798" t="s">
        <v>1576</v>
      </c>
      <c r="E180" s="688" t="s">
        <v>1577</v>
      </c>
      <c r="F180" s="688">
        <v>1</v>
      </c>
      <c r="G180" s="688">
        <v>0</v>
      </c>
      <c r="H180" s="688">
        <v>6</v>
      </c>
      <c r="I180" s="688" t="s">
        <v>1578</v>
      </c>
      <c r="J180" s="688">
        <v>0</v>
      </c>
      <c r="K180" s="794">
        <v>10</v>
      </c>
      <c r="L180" s="794">
        <v>6</v>
      </c>
      <c r="M180" s="794">
        <v>1</v>
      </c>
      <c r="N180" s="794">
        <v>0</v>
      </c>
      <c r="O180" s="689">
        <v>300000</v>
      </c>
      <c r="P180" s="689">
        <v>0</v>
      </c>
      <c r="Q180" s="689">
        <v>600000</v>
      </c>
      <c r="R180" s="689">
        <v>150000</v>
      </c>
      <c r="S180" s="689"/>
      <c r="T180" s="689"/>
      <c r="U180" s="689"/>
      <c r="V180" s="689"/>
      <c r="W180" s="689"/>
      <c r="X180" s="689"/>
      <c r="Y180" s="689"/>
      <c r="Z180" s="689"/>
      <c r="AA180" s="689"/>
      <c r="AB180" s="689"/>
      <c r="AC180" s="689"/>
      <c r="AD180" s="689"/>
      <c r="AE180" s="689">
        <f>+O180+Q180</f>
        <v>900000</v>
      </c>
      <c r="AF180" s="689">
        <f>+P180+R180</f>
        <v>150000</v>
      </c>
      <c r="AG180" s="468" t="s">
        <v>833</v>
      </c>
      <c r="AH180" s="799"/>
      <c r="AI180" s="774" t="s">
        <v>1494</v>
      </c>
      <c r="AJ180" s="451" t="s">
        <v>835</v>
      </c>
    </row>
    <row r="181" spans="2:36" ht="51.75" customHeight="1">
      <c r="B181" s="1248"/>
      <c r="C181" s="1181"/>
      <c r="D181" s="798" t="s">
        <v>1579</v>
      </c>
      <c r="E181" s="688" t="s">
        <v>1580</v>
      </c>
      <c r="F181" s="688">
        <v>0</v>
      </c>
      <c r="G181" s="688">
        <v>0</v>
      </c>
      <c r="H181" s="688">
        <v>1</v>
      </c>
      <c r="I181" s="688" t="s">
        <v>1581</v>
      </c>
      <c r="J181" s="688">
        <v>0</v>
      </c>
      <c r="K181" s="794">
        <v>1</v>
      </c>
      <c r="L181" s="794">
        <v>1</v>
      </c>
      <c r="M181" s="794">
        <v>0</v>
      </c>
      <c r="N181" s="794">
        <v>0</v>
      </c>
      <c r="O181" s="689"/>
      <c r="P181" s="689"/>
      <c r="Q181" s="689">
        <v>600000</v>
      </c>
      <c r="R181" s="689">
        <v>0</v>
      </c>
      <c r="S181" s="689"/>
      <c r="T181" s="689"/>
      <c r="U181" s="688"/>
      <c r="V181" s="688"/>
      <c r="W181" s="689"/>
      <c r="X181" s="689"/>
      <c r="Y181" s="689"/>
      <c r="Z181" s="689"/>
      <c r="AA181" s="689"/>
      <c r="AB181" s="689"/>
      <c r="AC181" s="689"/>
      <c r="AD181" s="689"/>
      <c r="AE181" s="689">
        <v>600000</v>
      </c>
      <c r="AF181" s="800">
        <v>0</v>
      </c>
      <c r="AG181" s="468">
        <v>0</v>
      </c>
      <c r="AH181" s="799"/>
      <c r="AI181" s="774" t="s">
        <v>1494</v>
      </c>
      <c r="AJ181" s="451" t="s">
        <v>835</v>
      </c>
    </row>
    <row r="182" spans="2:36" ht="88.5">
      <c r="B182" s="1258"/>
      <c r="C182" s="1260"/>
      <c r="D182" s="801" t="s">
        <v>1582</v>
      </c>
      <c r="E182" s="688" t="s">
        <v>1583</v>
      </c>
      <c r="F182" s="688">
        <v>0</v>
      </c>
      <c r="G182" s="688">
        <v>0</v>
      </c>
      <c r="H182" s="688">
        <v>1</v>
      </c>
      <c r="I182" s="688" t="s">
        <v>1584</v>
      </c>
      <c r="J182" s="688">
        <v>0</v>
      </c>
      <c r="K182" s="794">
        <v>1</v>
      </c>
      <c r="L182" s="794">
        <v>1</v>
      </c>
      <c r="M182" s="794">
        <v>0</v>
      </c>
      <c r="N182" s="794">
        <v>0</v>
      </c>
      <c r="O182" s="689">
        <v>150000</v>
      </c>
      <c r="P182" s="689">
        <v>0</v>
      </c>
      <c r="Q182" s="689">
        <v>100000</v>
      </c>
      <c r="R182" s="689">
        <v>0</v>
      </c>
      <c r="S182" s="689"/>
      <c r="T182" s="689"/>
      <c r="U182" s="688"/>
      <c r="V182" s="473"/>
      <c r="W182" s="473"/>
      <c r="X182" s="473"/>
      <c r="Y182" s="473"/>
      <c r="Z182" s="473"/>
      <c r="AA182" s="473"/>
      <c r="AB182" s="473"/>
      <c r="AC182" s="473"/>
      <c r="AD182" s="473"/>
      <c r="AE182" s="689">
        <f>+O182+Q182</f>
        <v>250000</v>
      </c>
      <c r="AF182" s="800">
        <v>0</v>
      </c>
      <c r="AG182" s="468">
        <v>0</v>
      </c>
      <c r="AH182" s="799"/>
      <c r="AI182" s="774" t="s">
        <v>1494</v>
      </c>
      <c r="AJ182" s="451" t="s">
        <v>835</v>
      </c>
    </row>
    <row r="183" spans="2:36" ht="117">
      <c r="B183" s="1247" t="s">
        <v>1585</v>
      </c>
      <c r="C183" s="1261">
        <v>825126099</v>
      </c>
      <c r="D183" s="802" t="s">
        <v>1586</v>
      </c>
      <c r="E183" s="468" t="s">
        <v>1587</v>
      </c>
      <c r="F183" s="468">
        <v>0</v>
      </c>
      <c r="G183" s="468">
        <v>0</v>
      </c>
      <c r="H183" s="468">
        <v>1602</v>
      </c>
      <c r="I183" s="468" t="s">
        <v>1588</v>
      </c>
      <c r="J183" s="468">
        <v>0</v>
      </c>
      <c r="K183" s="469">
        <v>10000</v>
      </c>
      <c r="L183" s="469">
        <v>3000</v>
      </c>
      <c r="M183" s="469">
        <v>0</v>
      </c>
      <c r="N183" s="469">
        <v>1602</v>
      </c>
      <c r="O183" s="689">
        <v>3000000</v>
      </c>
      <c r="P183" s="689">
        <v>1602000</v>
      </c>
      <c r="Q183" s="473"/>
      <c r="R183" s="473"/>
      <c r="S183" s="473"/>
      <c r="T183" s="473"/>
      <c r="U183" s="473"/>
      <c r="V183" s="473"/>
      <c r="W183" s="473"/>
      <c r="X183" s="473"/>
      <c r="Y183" s="473"/>
      <c r="Z183" s="473"/>
      <c r="AA183" s="473"/>
      <c r="AB183" s="473"/>
      <c r="AC183" s="473"/>
      <c r="AD183" s="473"/>
      <c r="AE183" s="689">
        <v>3000000</v>
      </c>
      <c r="AF183" s="689">
        <v>1602000</v>
      </c>
      <c r="AG183" s="468" t="s">
        <v>1589</v>
      </c>
      <c r="AH183" s="473"/>
      <c r="AI183" s="774" t="s">
        <v>1494</v>
      </c>
      <c r="AJ183" s="451" t="s">
        <v>835</v>
      </c>
    </row>
    <row r="184" spans="2:36" ht="117">
      <c r="B184" s="1248"/>
      <c r="C184" s="1262"/>
      <c r="D184" s="695" t="s">
        <v>1590</v>
      </c>
      <c r="E184" s="468" t="s">
        <v>1591</v>
      </c>
      <c r="F184" s="468">
        <v>4009</v>
      </c>
      <c r="G184" s="468">
        <v>5223</v>
      </c>
      <c r="H184" s="468">
        <v>9000</v>
      </c>
      <c r="I184" s="468" t="s">
        <v>1592</v>
      </c>
      <c r="J184" s="468">
        <v>0</v>
      </c>
      <c r="K184" s="469">
        <v>30000</v>
      </c>
      <c r="L184" s="469">
        <v>9000</v>
      </c>
      <c r="M184" s="469">
        <v>4009</v>
      </c>
      <c r="N184" s="469">
        <v>5223</v>
      </c>
      <c r="O184" s="689">
        <v>9300000</v>
      </c>
      <c r="P184" s="689">
        <v>8833800</v>
      </c>
      <c r="Q184" s="473"/>
      <c r="R184" s="473"/>
      <c r="S184" s="473"/>
      <c r="T184" s="473"/>
      <c r="U184" s="473"/>
      <c r="V184" s="473"/>
      <c r="W184" s="473"/>
      <c r="X184" s="473"/>
      <c r="Y184" s="473"/>
      <c r="Z184" s="473"/>
      <c r="AA184" s="473"/>
      <c r="AB184" s="473"/>
      <c r="AC184" s="473"/>
      <c r="AD184" s="473"/>
      <c r="AE184" s="689">
        <v>9300000</v>
      </c>
      <c r="AF184" s="689">
        <v>8833800</v>
      </c>
      <c r="AG184" s="468" t="s">
        <v>833</v>
      </c>
      <c r="AH184" s="473"/>
      <c r="AI184" s="774" t="s">
        <v>1494</v>
      </c>
      <c r="AJ184" s="451" t="s">
        <v>835</v>
      </c>
    </row>
    <row r="185" spans="2:36" ht="117">
      <c r="B185" s="1248"/>
      <c r="C185" s="1262"/>
      <c r="D185" s="695" t="s">
        <v>1593</v>
      </c>
      <c r="E185" s="468" t="s">
        <v>1360</v>
      </c>
      <c r="F185" s="468">
        <v>6</v>
      </c>
      <c r="G185" s="468">
        <v>6</v>
      </c>
      <c r="H185" s="468">
        <v>12</v>
      </c>
      <c r="I185" s="468" t="s">
        <v>1335</v>
      </c>
      <c r="J185" s="468">
        <v>0</v>
      </c>
      <c r="K185" s="469">
        <v>36</v>
      </c>
      <c r="L185" s="469">
        <v>12</v>
      </c>
      <c r="M185" s="469">
        <v>6</v>
      </c>
      <c r="N185" s="469">
        <v>6</v>
      </c>
      <c r="O185" s="689">
        <v>500000</v>
      </c>
      <c r="P185" s="689">
        <v>500000</v>
      </c>
      <c r="Q185" s="689">
        <v>300000</v>
      </c>
      <c r="R185" s="689">
        <v>300000</v>
      </c>
      <c r="S185" s="689"/>
      <c r="T185" s="689"/>
      <c r="U185" s="689"/>
      <c r="V185" s="689"/>
      <c r="W185" s="689"/>
      <c r="X185" s="689"/>
      <c r="Y185" s="689"/>
      <c r="Z185" s="689"/>
      <c r="AA185" s="689"/>
      <c r="AB185" s="689"/>
      <c r="AC185" s="689"/>
      <c r="AD185" s="689"/>
      <c r="AE185" s="689">
        <f>+O185+Q185</f>
        <v>800000</v>
      </c>
      <c r="AF185" s="689">
        <f>+P185+R185</f>
        <v>800000</v>
      </c>
      <c r="AG185" s="468" t="s">
        <v>833</v>
      </c>
      <c r="AH185" s="473"/>
      <c r="AI185" s="774" t="s">
        <v>1494</v>
      </c>
      <c r="AJ185" s="451" t="s">
        <v>835</v>
      </c>
    </row>
    <row r="186" spans="2:36" ht="57.75" customHeight="1">
      <c r="B186" s="1248"/>
      <c r="C186" s="1262"/>
      <c r="D186" s="695" t="s">
        <v>1594</v>
      </c>
      <c r="E186" s="468" t="s">
        <v>1346</v>
      </c>
      <c r="F186" s="468">
        <v>1</v>
      </c>
      <c r="G186" s="468">
        <v>0</v>
      </c>
      <c r="H186" s="468">
        <v>1</v>
      </c>
      <c r="I186" s="468" t="s">
        <v>148</v>
      </c>
      <c r="J186" s="468">
        <v>0</v>
      </c>
      <c r="K186" s="469">
        <v>4</v>
      </c>
      <c r="L186" s="469">
        <v>1</v>
      </c>
      <c r="M186" s="469">
        <v>1</v>
      </c>
      <c r="N186" s="469">
        <v>0</v>
      </c>
      <c r="O186" s="689"/>
      <c r="P186" s="689"/>
      <c r="Q186" s="689">
        <v>100000</v>
      </c>
      <c r="R186" s="689">
        <v>100000</v>
      </c>
      <c r="S186" s="689"/>
      <c r="T186" s="689"/>
      <c r="U186" s="689"/>
      <c r="V186" s="689"/>
      <c r="W186" s="689"/>
      <c r="X186" s="689"/>
      <c r="Y186" s="689"/>
      <c r="Z186" s="689"/>
      <c r="AA186" s="689"/>
      <c r="AB186" s="689"/>
      <c r="AC186" s="689"/>
      <c r="AD186" s="689"/>
      <c r="AE186" s="689">
        <v>100000</v>
      </c>
      <c r="AF186" s="689">
        <v>100000</v>
      </c>
      <c r="AG186" s="468" t="s">
        <v>1595</v>
      </c>
      <c r="AH186" s="473"/>
      <c r="AI186" s="774" t="s">
        <v>1494</v>
      </c>
      <c r="AJ186" s="451" t="s">
        <v>835</v>
      </c>
    </row>
    <row r="187" spans="2:36" ht="140.25">
      <c r="B187" s="1258"/>
      <c r="C187" s="1263"/>
      <c r="D187" s="695" t="s">
        <v>1596</v>
      </c>
      <c r="E187" s="468" t="s">
        <v>1597</v>
      </c>
      <c r="F187" s="468">
        <v>1</v>
      </c>
      <c r="G187" s="468">
        <v>1</v>
      </c>
      <c r="H187" s="468">
        <v>2</v>
      </c>
      <c r="I187" s="468" t="s">
        <v>1598</v>
      </c>
      <c r="J187" s="468">
        <v>0</v>
      </c>
      <c r="K187" s="469">
        <v>4</v>
      </c>
      <c r="L187" s="469">
        <v>2</v>
      </c>
      <c r="M187" s="469">
        <v>1</v>
      </c>
      <c r="N187" s="469">
        <v>1</v>
      </c>
      <c r="O187" s="689">
        <v>500000</v>
      </c>
      <c r="P187" s="689">
        <v>400000</v>
      </c>
      <c r="Q187" s="689">
        <v>350000</v>
      </c>
      <c r="R187" s="689">
        <v>350000</v>
      </c>
      <c r="S187" s="473"/>
      <c r="T187" s="473"/>
      <c r="U187" s="473"/>
      <c r="V187" s="473"/>
      <c r="W187" s="473"/>
      <c r="X187" s="473"/>
      <c r="Y187" s="473"/>
      <c r="Z187" s="473"/>
      <c r="AA187" s="473"/>
      <c r="AB187" s="473"/>
      <c r="AC187" s="473"/>
      <c r="AD187" s="473"/>
      <c r="AE187" s="689">
        <f>+O187+Q187</f>
        <v>850000</v>
      </c>
      <c r="AF187" s="689">
        <f>+P187+R187</f>
        <v>750000</v>
      </c>
      <c r="AG187" s="468" t="s">
        <v>833</v>
      </c>
      <c r="AH187" s="473"/>
      <c r="AI187" s="774" t="s">
        <v>1494</v>
      </c>
      <c r="AJ187" s="451" t="s">
        <v>835</v>
      </c>
    </row>
    <row r="188" spans="2:36" ht="198">
      <c r="B188" s="1247" t="s">
        <v>1599</v>
      </c>
      <c r="C188" s="1261">
        <v>825126099</v>
      </c>
      <c r="D188" s="695" t="s">
        <v>1600</v>
      </c>
      <c r="E188" s="468" t="s">
        <v>1351</v>
      </c>
      <c r="F188" s="468">
        <v>14</v>
      </c>
      <c r="G188" s="468">
        <v>21</v>
      </c>
      <c r="H188" s="468">
        <v>37</v>
      </c>
      <c r="I188" s="468" t="s">
        <v>1601</v>
      </c>
      <c r="J188" s="468">
        <v>0</v>
      </c>
      <c r="K188" s="469">
        <v>50</v>
      </c>
      <c r="L188" s="469">
        <v>37</v>
      </c>
      <c r="M188" s="469">
        <v>14</v>
      </c>
      <c r="N188" s="469">
        <v>21</v>
      </c>
      <c r="O188" s="689"/>
      <c r="P188" s="689"/>
      <c r="Q188" s="689">
        <v>3130000</v>
      </c>
      <c r="R188" s="689">
        <v>2910000</v>
      </c>
      <c r="S188" s="689"/>
      <c r="T188" s="689"/>
      <c r="U188" s="689"/>
      <c r="V188" s="473"/>
      <c r="W188" s="473"/>
      <c r="X188" s="473"/>
      <c r="Y188" s="473"/>
      <c r="Z188" s="473"/>
      <c r="AA188" s="473"/>
      <c r="AB188" s="473"/>
      <c r="AC188" s="473"/>
      <c r="AD188" s="473"/>
      <c r="AE188" s="689">
        <v>3130000</v>
      </c>
      <c r="AF188" s="689">
        <v>2910000</v>
      </c>
      <c r="AG188" s="468" t="s">
        <v>1602</v>
      </c>
      <c r="AH188" s="473"/>
      <c r="AI188" s="774" t="s">
        <v>1494</v>
      </c>
      <c r="AJ188" s="451" t="s">
        <v>835</v>
      </c>
    </row>
    <row r="189" spans="2:36" ht="47.25">
      <c r="B189" s="1248"/>
      <c r="C189" s="1262"/>
      <c r="D189" s="695" t="s">
        <v>1603</v>
      </c>
      <c r="E189" s="468" t="s">
        <v>1604</v>
      </c>
      <c r="F189" s="468">
        <v>1</v>
      </c>
      <c r="G189" s="468">
        <v>0</v>
      </c>
      <c r="H189" s="468">
        <v>1</v>
      </c>
      <c r="I189" s="468" t="s">
        <v>1605</v>
      </c>
      <c r="J189" s="468">
        <v>0</v>
      </c>
      <c r="K189" s="469">
        <v>5</v>
      </c>
      <c r="L189" s="469">
        <v>1</v>
      </c>
      <c r="M189" s="469">
        <v>1</v>
      </c>
      <c r="N189" s="469">
        <v>0</v>
      </c>
      <c r="O189" s="689"/>
      <c r="P189" s="689"/>
      <c r="Q189" s="689">
        <v>100000</v>
      </c>
      <c r="R189" s="689">
        <v>100000</v>
      </c>
      <c r="S189" s="689"/>
      <c r="T189" s="689"/>
      <c r="U189" s="689"/>
      <c r="V189" s="473"/>
      <c r="W189" s="473"/>
      <c r="X189" s="473"/>
      <c r="Y189" s="473"/>
      <c r="Z189" s="473"/>
      <c r="AA189" s="473"/>
      <c r="AB189" s="473"/>
      <c r="AC189" s="473"/>
      <c r="AD189" s="473"/>
      <c r="AE189" s="689">
        <v>100000</v>
      </c>
      <c r="AF189" s="689">
        <v>100000</v>
      </c>
      <c r="AG189" s="468" t="s">
        <v>1606</v>
      </c>
      <c r="AH189" s="473"/>
      <c r="AI189" s="774" t="s">
        <v>1494</v>
      </c>
      <c r="AJ189" s="451" t="s">
        <v>835</v>
      </c>
    </row>
    <row r="190" spans="2:36" ht="123.75">
      <c r="B190" s="1248"/>
      <c r="C190" s="1262"/>
      <c r="D190" s="695" t="s">
        <v>1607</v>
      </c>
      <c r="E190" s="468" t="s">
        <v>1346</v>
      </c>
      <c r="F190" s="468">
        <v>0</v>
      </c>
      <c r="G190" s="468">
        <v>14</v>
      </c>
      <c r="H190" s="468">
        <v>16</v>
      </c>
      <c r="I190" s="468" t="s">
        <v>148</v>
      </c>
      <c r="J190" s="468">
        <v>0</v>
      </c>
      <c r="K190" s="469">
        <v>25</v>
      </c>
      <c r="L190" s="469">
        <v>16</v>
      </c>
      <c r="M190" s="469">
        <v>0</v>
      </c>
      <c r="N190" s="469">
        <v>14</v>
      </c>
      <c r="O190" s="689">
        <v>1920000</v>
      </c>
      <c r="P190" s="689">
        <v>1680000</v>
      </c>
      <c r="Q190" s="473"/>
      <c r="R190" s="473"/>
      <c r="S190" s="473"/>
      <c r="T190" s="473"/>
      <c r="U190" s="473"/>
      <c r="V190" s="473"/>
      <c r="W190" s="473"/>
      <c r="X190" s="473"/>
      <c r="Y190" s="473"/>
      <c r="Z190" s="473"/>
      <c r="AA190" s="473"/>
      <c r="AB190" s="473"/>
      <c r="AC190" s="473"/>
      <c r="AD190" s="473"/>
      <c r="AE190" s="689">
        <v>1920000</v>
      </c>
      <c r="AF190" s="689">
        <v>1680000</v>
      </c>
      <c r="AG190" s="468" t="s">
        <v>1608</v>
      </c>
      <c r="AH190" s="473"/>
      <c r="AI190" s="774" t="s">
        <v>1494</v>
      </c>
      <c r="AJ190" s="451" t="s">
        <v>835</v>
      </c>
    </row>
    <row r="191" spans="2:36" ht="117">
      <c r="B191" s="1248"/>
      <c r="C191" s="1262"/>
      <c r="D191" s="695" t="s">
        <v>1609</v>
      </c>
      <c r="E191" s="468" t="s">
        <v>865</v>
      </c>
      <c r="F191" s="468">
        <v>2</v>
      </c>
      <c r="G191" s="468">
        <v>12</v>
      </c>
      <c r="H191" s="468">
        <v>14</v>
      </c>
      <c r="I191" s="468" t="s">
        <v>564</v>
      </c>
      <c r="J191" s="468">
        <v>0</v>
      </c>
      <c r="K191" s="469">
        <v>25</v>
      </c>
      <c r="L191" s="469">
        <v>14</v>
      </c>
      <c r="M191" s="469">
        <v>2</v>
      </c>
      <c r="N191" s="469">
        <v>12</v>
      </c>
      <c r="O191" s="689">
        <v>320000</v>
      </c>
      <c r="P191" s="689">
        <v>320000</v>
      </c>
      <c r="Q191" s="689">
        <v>1420000</v>
      </c>
      <c r="R191" s="689">
        <v>1420000</v>
      </c>
      <c r="S191" s="689"/>
      <c r="T191" s="689"/>
      <c r="U191" s="689"/>
      <c r="V191" s="689"/>
      <c r="W191" s="689"/>
      <c r="X191" s="689"/>
      <c r="Y191" s="689"/>
      <c r="Z191" s="689"/>
      <c r="AA191" s="689"/>
      <c r="AB191" s="689"/>
      <c r="AC191" s="473"/>
      <c r="AD191" s="473"/>
      <c r="AE191" s="689">
        <f aca="true" t="shared" si="0" ref="AE191:AF193">+O191+Q191</f>
        <v>1740000</v>
      </c>
      <c r="AF191" s="689">
        <f t="shared" si="0"/>
        <v>1740000</v>
      </c>
      <c r="AG191" s="468" t="s">
        <v>1610</v>
      </c>
      <c r="AH191" s="473"/>
      <c r="AI191" s="774" t="s">
        <v>1494</v>
      </c>
      <c r="AJ191" s="451" t="s">
        <v>835</v>
      </c>
    </row>
    <row r="192" spans="2:36" ht="97.5" customHeight="1">
      <c r="B192" s="1248"/>
      <c r="C192" s="1262"/>
      <c r="D192" s="771" t="s">
        <v>1611</v>
      </c>
      <c r="E192" s="468" t="s">
        <v>1612</v>
      </c>
      <c r="F192" s="468">
        <v>2</v>
      </c>
      <c r="G192" s="468">
        <v>2</v>
      </c>
      <c r="H192" s="468">
        <v>4</v>
      </c>
      <c r="I192" s="468" t="s">
        <v>1613</v>
      </c>
      <c r="J192" s="468">
        <v>0</v>
      </c>
      <c r="K192" s="469">
        <v>15</v>
      </c>
      <c r="L192" s="469">
        <v>4</v>
      </c>
      <c r="M192" s="469">
        <v>2</v>
      </c>
      <c r="N192" s="469">
        <v>2</v>
      </c>
      <c r="O192" s="689">
        <v>2500000</v>
      </c>
      <c r="P192" s="689">
        <v>2500000</v>
      </c>
      <c r="Q192" s="689">
        <v>2290000</v>
      </c>
      <c r="R192" s="689">
        <v>2290000</v>
      </c>
      <c r="S192" s="689"/>
      <c r="T192" s="689"/>
      <c r="U192" s="689"/>
      <c r="V192" s="473"/>
      <c r="W192" s="473"/>
      <c r="X192" s="473"/>
      <c r="Y192" s="473"/>
      <c r="Z192" s="473"/>
      <c r="AA192" s="473"/>
      <c r="AB192" s="473"/>
      <c r="AC192" s="473"/>
      <c r="AD192" s="473"/>
      <c r="AE192" s="689">
        <f t="shared" si="0"/>
        <v>4790000</v>
      </c>
      <c r="AF192" s="689">
        <f t="shared" si="0"/>
        <v>4790000</v>
      </c>
      <c r="AG192" s="468" t="s">
        <v>1614</v>
      </c>
      <c r="AH192" s="473"/>
      <c r="AI192" s="774" t="s">
        <v>1494</v>
      </c>
      <c r="AJ192" s="451" t="s">
        <v>835</v>
      </c>
    </row>
    <row r="193" spans="2:36" ht="173.25">
      <c r="B193" s="1248"/>
      <c r="C193" s="1262"/>
      <c r="D193" s="695" t="s">
        <v>1615</v>
      </c>
      <c r="E193" s="468" t="s">
        <v>1351</v>
      </c>
      <c r="F193" s="468">
        <v>7</v>
      </c>
      <c r="G193" s="468">
        <v>7</v>
      </c>
      <c r="H193" s="468">
        <v>14</v>
      </c>
      <c r="I193" s="468" t="s">
        <v>1601</v>
      </c>
      <c r="J193" s="468">
        <v>0</v>
      </c>
      <c r="K193" s="469">
        <v>21</v>
      </c>
      <c r="L193" s="469">
        <v>14</v>
      </c>
      <c r="M193" s="469">
        <v>7</v>
      </c>
      <c r="N193" s="469">
        <v>7</v>
      </c>
      <c r="O193" s="689">
        <v>840000</v>
      </c>
      <c r="P193" s="689">
        <v>840000</v>
      </c>
      <c r="Q193" s="689">
        <v>700000</v>
      </c>
      <c r="R193" s="689">
        <v>700000</v>
      </c>
      <c r="S193" s="689"/>
      <c r="T193" s="689"/>
      <c r="U193" s="689"/>
      <c r="V193" s="689"/>
      <c r="W193" s="689"/>
      <c r="X193" s="473"/>
      <c r="Y193" s="473"/>
      <c r="Z193" s="473"/>
      <c r="AA193" s="473"/>
      <c r="AB193" s="473"/>
      <c r="AC193" s="473"/>
      <c r="AD193" s="473"/>
      <c r="AE193" s="689">
        <f t="shared" si="0"/>
        <v>1540000</v>
      </c>
      <c r="AF193" s="689">
        <f t="shared" si="0"/>
        <v>1540000</v>
      </c>
      <c r="AG193" s="468" t="s">
        <v>1616</v>
      </c>
      <c r="AH193" s="473"/>
      <c r="AI193" s="774" t="s">
        <v>1494</v>
      </c>
      <c r="AJ193" s="451" t="s">
        <v>835</v>
      </c>
    </row>
    <row r="194" spans="2:36" ht="127.5" customHeight="1">
      <c r="B194" s="1248"/>
      <c r="C194" s="1262"/>
      <c r="D194" s="695" t="s">
        <v>1617</v>
      </c>
      <c r="E194" s="468" t="s">
        <v>1346</v>
      </c>
      <c r="F194" s="468">
        <v>0</v>
      </c>
      <c r="G194" s="468">
        <v>3</v>
      </c>
      <c r="H194" s="468">
        <v>5</v>
      </c>
      <c r="I194" s="468" t="s">
        <v>148</v>
      </c>
      <c r="J194" s="468">
        <v>0</v>
      </c>
      <c r="K194" s="469">
        <v>10</v>
      </c>
      <c r="L194" s="469">
        <v>5</v>
      </c>
      <c r="M194" s="469">
        <v>0</v>
      </c>
      <c r="N194" s="469">
        <v>2</v>
      </c>
      <c r="O194" s="689">
        <v>840000</v>
      </c>
      <c r="P194" s="689">
        <v>336000</v>
      </c>
      <c r="Q194" s="473"/>
      <c r="R194" s="473"/>
      <c r="S194" s="473"/>
      <c r="T194" s="473"/>
      <c r="U194" s="473"/>
      <c r="V194" s="473"/>
      <c r="W194" s="473"/>
      <c r="X194" s="473"/>
      <c r="Y194" s="473"/>
      <c r="Z194" s="473"/>
      <c r="AA194" s="473"/>
      <c r="AB194" s="473"/>
      <c r="AC194" s="473"/>
      <c r="AD194" s="473"/>
      <c r="AE194" s="689">
        <v>840000</v>
      </c>
      <c r="AF194" s="689">
        <v>336000</v>
      </c>
      <c r="AG194" s="468" t="s">
        <v>1618</v>
      </c>
      <c r="AH194" s="473"/>
      <c r="AI194" s="774" t="s">
        <v>1494</v>
      </c>
      <c r="AJ194" s="451" t="s">
        <v>835</v>
      </c>
    </row>
    <row r="195" spans="2:36" ht="121.5" customHeight="1">
      <c r="B195" s="1248"/>
      <c r="C195" s="1262"/>
      <c r="D195" s="695" t="s">
        <v>1619</v>
      </c>
      <c r="E195" s="468" t="s">
        <v>850</v>
      </c>
      <c r="F195" s="468">
        <v>2</v>
      </c>
      <c r="G195" s="468">
        <v>4</v>
      </c>
      <c r="H195" s="468">
        <v>6</v>
      </c>
      <c r="I195" s="468" t="s">
        <v>851</v>
      </c>
      <c r="J195" s="468">
        <v>0</v>
      </c>
      <c r="K195" s="469">
        <v>10</v>
      </c>
      <c r="L195" s="469">
        <v>6</v>
      </c>
      <c r="M195" s="469">
        <v>2</v>
      </c>
      <c r="N195" s="469">
        <v>4</v>
      </c>
      <c r="O195" s="689">
        <v>480000</v>
      </c>
      <c r="P195" s="689">
        <v>480000</v>
      </c>
      <c r="Q195" s="689">
        <v>200000</v>
      </c>
      <c r="R195" s="689">
        <v>200000</v>
      </c>
      <c r="S195" s="689"/>
      <c r="T195" s="689"/>
      <c r="U195" s="473"/>
      <c r="V195" s="473"/>
      <c r="W195" s="473"/>
      <c r="X195" s="473"/>
      <c r="Y195" s="473"/>
      <c r="Z195" s="473"/>
      <c r="AA195" s="473"/>
      <c r="AB195" s="473"/>
      <c r="AC195" s="473"/>
      <c r="AD195" s="473"/>
      <c r="AE195" s="689">
        <f>+O195+Q195</f>
        <v>680000</v>
      </c>
      <c r="AF195" s="689">
        <f>+P195+R195</f>
        <v>680000</v>
      </c>
      <c r="AG195" s="468" t="s">
        <v>1620</v>
      </c>
      <c r="AH195" s="473"/>
      <c r="AI195" s="774" t="s">
        <v>1494</v>
      </c>
      <c r="AJ195" s="451" t="s">
        <v>835</v>
      </c>
    </row>
    <row r="196" spans="2:36" ht="132">
      <c r="B196" s="1258"/>
      <c r="C196" s="1263"/>
      <c r="D196" s="695" t="s">
        <v>1621</v>
      </c>
      <c r="E196" s="468" t="s">
        <v>1360</v>
      </c>
      <c r="F196" s="468">
        <v>5</v>
      </c>
      <c r="G196" s="468">
        <v>6</v>
      </c>
      <c r="H196" s="468">
        <v>11</v>
      </c>
      <c r="I196" s="468" t="s">
        <v>1335</v>
      </c>
      <c r="J196" s="468">
        <v>0</v>
      </c>
      <c r="K196" s="469">
        <v>36</v>
      </c>
      <c r="L196" s="469">
        <v>11</v>
      </c>
      <c r="M196" s="469">
        <v>5</v>
      </c>
      <c r="N196" s="469">
        <v>6</v>
      </c>
      <c r="O196" s="689">
        <v>500000</v>
      </c>
      <c r="P196" s="689">
        <v>500000</v>
      </c>
      <c r="Q196" s="689">
        <v>300000</v>
      </c>
      <c r="R196" s="689">
        <v>300000</v>
      </c>
      <c r="S196" s="689"/>
      <c r="T196" s="689"/>
      <c r="U196" s="689"/>
      <c r="V196" s="689"/>
      <c r="W196" s="689"/>
      <c r="X196" s="689"/>
      <c r="Y196" s="689"/>
      <c r="Z196" s="689"/>
      <c r="AA196" s="689"/>
      <c r="AB196" s="689"/>
      <c r="AC196" s="689"/>
      <c r="AD196" s="689"/>
      <c r="AE196" s="689">
        <f>+O196+Q196</f>
        <v>800000</v>
      </c>
      <c r="AF196" s="689">
        <f>+P196+R196</f>
        <v>800000</v>
      </c>
      <c r="AG196" s="468" t="s">
        <v>1622</v>
      </c>
      <c r="AH196" s="473"/>
      <c r="AI196" s="774" t="s">
        <v>1494</v>
      </c>
      <c r="AJ196" s="451" t="s">
        <v>835</v>
      </c>
    </row>
    <row r="197" spans="2:36" ht="51.75" customHeight="1">
      <c r="B197" s="763" t="s">
        <v>1623</v>
      </c>
      <c r="C197" s="473">
        <v>825126099</v>
      </c>
      <c r="D197" s="401" t="s">
        <v>1624</v>
      </c>
      <c r="E197" s="468" t="s">
        <v>838</v>
      </c>
      <c r="F197" s="468">
        <v>0</v>
      </c>
      <c r="G197" s="468">
        <v>0</v>
      </c>
      <c r="H197" s="468">
        <v>0</v>
      </c>
      <c r="I197" s="468" t="s">
        <v>613</v>
      </c>
      <c r="J197" s="468">
        <v>0</v>
      </c>
      <c r="K197" s="803">
        <v>0.07</v>
      </c>
      <c r="L197" s="803">
        <v>0.07</v>
      </c>
      <c r="M197" s="803">
        <v>0.13</v>
      </c>
      <c r="N197" s="803">
        <v>0.13</v>
      </c>
      <c r="O197" s="689">
        <v>0</v>
      </c>
      <c r="P197" s="689">
        <v>0</v>
      </c>
      <c r="Q197" s="689"/>
      <c r="R197" s="689"/>
      <c r="S197" s="689"/>
      <c r="T197" s="689"/>
      <c r="U197" s="689"/>
      <c r="V197" s="689"/>
      <c r="W197" s="689"/>
      <c r="X197" s="689"/>
      <c r="Y197" s="689"/>
      <c r="Z197" s="689"/>
      <c r="AA197" s="689"/>
      <c r="AB197" s="689"/>
      <c r="AC197" s="689"/>
      <c r="AD197" s="689"/>
      <c r="AE197" s="689">
        <v>0</v>
      </c>
      <c r="AF197" s="689">
        <v>0</v>
      </c>
      <c r="AG197" s="468">
        <v>0</v>
      </c>
      <c r="AH197" s="473"/>
      <c r="AI197" s="774" t="s">
        <v>1494</v>
      </c>
      <c r="AJ197" s="451" t="s">
        <v>835</v>
      </c>
    </row>
    <row r="198" spans="2:36" ht="92.25">
      <c r="B198" s="763" t="s">
        <v>1625</v>
      </c>
      <c r="C198" s="473">
        <v>825126099</v>
      </c>
      <c r="D198" s="401" t="s">
        <v>1626</v>
      </c>
      <c r="E198" s="468" t="s">
        <v>1627</v>
      </c>
      <c r="F198" s="468">
        <v>2</v>
      </c>
      <c r="G198" s="468">
        <v>0</v>
      </c>
      <c r="H198" s="468">
        <v>2</v>
      </c>
      <c r="I198" s="468" t="s">
        <v>1544</v>
      </c>
      <c r="J198" s="468">
        <v>0</v>
      </c>
      <c r="K198" s="804">
        <v>5</v>
      </c>
      <c r="L198" s="804">
        <v>2</v>
      </c>
      <c r="M198" s="804">
        <v>2</v>
      </c>
      <c r="N198" s="804">
        <v>0</v>
      </c>
      <c r="O198" s="689"/>
      <c r="P198" s="689"/>
      <c r="Q198" s="689">
        <v>200000</v>
      </c>
      <c r="R198" s="689">
        <v>200000</v>
      </c>
      <c r="S198" s="689"/>
      <c r="T198" s="689"/>
      <c r="U198" s="689"/>
      <c r="V198" s="689"/>
      <c r="W198" s="689"/>
      <c r="X198" s="689"/>
      <c r="Y198" s="689"/>
      <c r="Z198" s="689"/>
      <c r="AA198" s="689"/>
      <c r="AB198" s="689"/>
      <c r="AC198" s="689"/>
      <c r="AD198" s="689"/>
      <c r="AE198" s="689">
        <v>200000</v>
      </c>
      <c r="AF198" s="689">
        <v>200000</v>
      </c>
      <c r="AG198" s="468" t="s">
        <v>1628</v>
      </c>
      <c r="AH198" s="473"/>
      <c r="AI198" s="774" t="s">
        <v>1494</v>
      </c>
      <c r="AJ198" s="451" t="s">
        <v>835</v>
      </c>
    </row>
    <row r="199" spans="2:36" ht="148.5" customHeight="1">
      <c r="B199" s="763" t="s">
        <v>1629</v>
      </c>
      <c r="C199" s="473">
        <v>825126099</v>
      </c>
      <c r="D199" s="695" t="s">
        <v>1630</v>
      </c>
      <c r="E199" s="468" t="s">
        <v>1346</v>
      </c>
      <c r="F199" s="468">
        <v>1</v>
      </c>
      <c r="G199" s="468">
        <v>6</v>
      </c>
      <c r="H199" s="468">
        <v>9</v>
      </c>
      <c r="I199" s="468" t="s">
        <v>148</v>
      </c>
      <c r="J199" s="468">
        <v>0</v>
      </c>
      <c r="K199" s="469">
        <v>20</v>
      </c>
      <c r="L199" s="469">
        <v>9</v>
      </c>
      <c r="M199" s="469">
        <v>1</v>
      </c>
      <c r="N199" s="469">
        <v>6</v>
      </c>
      <c r="O199" s="689">
        <v>800000</v>
      </c>
      <c r="P199" s="689">
        <v>600000</v>
      </c>
      <c r="Q199" s="689">
        <v>100000</v>
      </c>
      <c r="R199" s="689">
        <v>100000</v>
      </c>
      <c r="S199" s="689"/>
      <c r="T199" s="689"/>
      <c r="U199" s="689"/>
      <c r="V199" s="689"/>
      <c r="W199" s="689"/>
      <c r="X199" s="689"/>
      <c r="Y199" s="689"/>
      <c r="Z199" s="689"/>
      <c r="AA199" s="689"/>
      <c r="AB199" s="689"/>
      <c r="AC199" s="689"/>
      <c r="AD199" s="689"/>
      <c r="AE199" s="689">
        <f>+O199+Q199</f>
        <v>900000</v>
      </c>
      <c r="AF199" s="689">
        <f>+P199+R199</f>
        <v>700000</v>
      </c>
      <c r="AG199" s="468" t="s">
        <v>1631</v>
      </c>
      <c r="AH199" s="473"/>
      <c r="AI199" s="774" t="s">
        <v>1494</v>
      </c>
      <c r="AJ199" s="451" t="s">
        <v>835</v>
      </c>
    </row>
    <row r="200" spans="2:36" ht="189.75">
      <c r="B200" s="1231" t="s">
        <v>1632</v>
      </c>
      <c r="C200" s="1264">
        <v>825126099</v>
      </c>
      <c r="D200" s="695" t="s">
        <v>1633</v>
      </c>
      <c r="E200" s="468" t="s">
        <v>1360</v>
      </c>
      <c r="F200" s="468">
        <v>25</v>
      </c>
      <c r="G200" s="468">
        <v>106</v>
      </c>
      <c r="H200" s="468">
        <v>145</v>
      </c>
      <c r="I200" s="468" t="s">
        <v>1335</v>
      </c>
      <c r="J200" s="468">
        <v>0</v>
      </c>
      <c r="K200" s="469">
        <v>300</v>
      </c>
      <c r="L200" s="469">
        <v>145</v>
      </c>
      <c r="M200" s="469">
        <v>25</v>
      </c>
      <c r="N200" s="469">
        <v>120</v>
      </c>
      <c r="O200" s="689">
        <v>4200000</v>
      </c>
      <c r="P200" s="689">
        <v>3710000</v>
      </c>
      <c r="Q200" s="689">
        <v>800000</v>
      </c>
      <c r="R200" s="689">
        <v>800000</v>
      </c>
      <c r="S200" s="689"/>
      <c r="T200" s="689"/>
      <c r="U200" s="689"/>
      <c r="V200" s="689"/>
      <c r="W200" s="689"/>
      <c r="X200" s="689"/>
      <c r="Y200" s="689"/>
      <c r="Z200" s="689"/>
      <c r="AA200" s="689"/>
      <c r="AB200" s="689"/>
      <c r="AC200" s="689"/>
      <c r="AD200" s="689"/>
      <c r="AE200" s="689">
        <f>+O200+Q200</f>
        <v>5000000</v>
      </c>
      <c r="AF200" s="689">
        <f>+P200+R200</f>
        <v>4510000</v>
      </c>
      <c r="AG200" s="468" t="s">
        <v>1634</v>
      </c>
      <c r="AH200" s="473"/>
      <c r="AI200" s="774" t="s">
        <v>1494</v>
      </c>
      <c r="AJ200" s="451" t="s">
        <v>835</v>
      </c>
    </row>
    <row r="201" spans="2:36" ht="88.5">
      <c r="B201" s="1231"/>
      <c r="C201" s="1264"/>
      <c r="D201" s="695" t="s">
        <v>1635</v>
      </c>
      <c r="E201" s="468" t="s">
        <v>1346</v>
      </c>
      <c r="F201" s="468">
        <v>1</v>
      </c>
      <c r="G201" s="468">
        <v>2</v>
      </c>
      <c r="H201" s="468">
        <v>3</v>
      </c>
      <c r="I201" s="468" t="s">
        <v>148</v>
      </c>
      <c r="J201" s="468">
        <v>0</v>
      </c>
      <c r="K201" s="469">
        <v>9</v>
      </c>
      <c r="L201" s="469">
        <v>3</v>
      </c>
      <c r="M201" s="469">
        <v>1</v>
      </c>
      <c r="N201" s="469">
        <v>2</v>
      </c>
      <c r="O201" s="689">
        <v>500000</v>
      </c>
      <c r="P201" s="689">
        <v>500000</v>
      </c>
      <c r="Q201" s="689">
        <v>125000</v>
      </c>
      <c r="R201" s="689">
        <v>125000</v>
      </c>
      <c r="S201" s="689"/>
      <c r="T201" s="689"/>
      <c r="U201" s="689"/>
      <c r="V201" s="689"/>
      <c r="W201" s="689"/>
      <c r="X201" s="689"/>
      <c r="Y201" s="689"/>
      <c r="Z201" s="689"/>
      <c r="AA201" s="689"/>
      <c r="AB201" s="689"/>
      <c r="AC201" s="689"/>
      <c r="AD201" s="689"/>
      <c r="AE201" s="689">
        <v>625000</v>
      </c>
      <c r="AF201" s="689">
        <v>625000</v>
      </c>
      <c r="AG201" s="468" t="s">
        <v>1636</v>
      </c>
      <c r="AH201" s="473"/>
      <c r="AI201" s="774" t="s">
        <v>1494</v>
      </c>
      <c r="AJ201" s="451" t="s">
        <v>835</v>
      </c>
    </row>
    <row r="202" spans="2:36" ht="47.25">
      <c r="B202" s="1231"/>
      <c r="C202" s="1264"/>
      <c r="D202" s="695" t="s">
        <v>1637</v>
      </c>
      <c r="E202" s="468" t="s">
        <v>1638</v>
      </c>
      <c r="F202" s="468">
        <v>1</v>
      </c>
      <c r="G202" s="468">
        <v>0</v>
      </c>
      <c r="H202" s="468">
        <v>1</v>
      </c>
      <c r="I202" s="468" t="s">
        <v>1639</v>
      </c>
      <c r="J202" s="468">
        <v>0</v>
      </c>
      <c r="K202" s="469">
        <v>4</v>
      </c>
      <c r="L202" s="469">
        <v>1</v>
      </c>
      <c r="M202" s="469">
        <v>1</v>
      </c>
      <c r="N202" s="469">
        <v>0</v>
      </c>
      <c r="O202" s="689"/>
      <c r="P202" s="689"/>
      <c r="Q202" s="689">
        <v>2000000</v>
      </c>
      <c r="R202" s="689">
        <v>2000000</v>
      </c>
      <c r="S202" s="689"/>
      <c r="T202" s="689"/>
      <c r="U202" s="689"/>
      <c r="V202" s="689"/>
      <c r="W202" s="689"/>
      <c r="X202" s="689"/>
      <c r="Y202" s="689"/>
      <c r="Z202" s="689"/>
      <c r="AA202" s="689"/>
      <c r="AB202" s="689"/>
      <c r="AC202" s="689"/>
      <c r="AD202" s="689"/>
      <c r="AE202" s="689">
        <v>2000000</v>
      </c>
      <c r="AF202" s="689">
        <v>2000000</v>
      </c>
      <c r="AG202" s="468" t="s">
        <v>1640</v>
      </c>
      <c r="AH202" s="473"/>
      <c r="AI202" s="774" t="s">
        <v>1494</v>
      </c>
      <c r="AJ202" s="451" t="s">
        <v>835</v>
      </c>
    </row>
    <row r="203" spans="2:36" ht="66">
      <c r="B203" s="1231"/>
      <c r="C203" s="1264"/>
      <c r="D203" s="695" t="s">
        <v>1641</v>
      </c>
      <c r="E203" s="468" t="s">
        <v>870</v>
      </c>
      <c r="F203" s="468">
        <v>5</v>
      </c>
      <c r="G203" s="468">
        <v>5</v>
      </c>
      <c r="H203" s="468">
        <v>10</v>
      </c>
      <c r="I203" s="468" t="s">
        <v>570</v>
      </c>
      <c r="J203" s="468">
        <v>0</v>
      </c>
      <c r="K203" s="469">
        <v>20</v>
      </c>
      <c r="L203" s="469">
        <v>10</v>
      </c>
      <c r="M203" s="469">
        <v>5</v>
      </c>
      <c r="N203" s="469">
        <v>5</v>
      </c>
      <c r="O203" s="689">
        <v>600000</v>
      </c>
      <c r="P203" s="689">
        <v>600000</v>
      </c>
      <c r="Q203" s="689">
        <v>500000</v>
      </c>
      <c r="R203" s="689">
        <v>500000</v>
      </c>
      <c r="S203" s="689"/>
      <c r="T203" s="689"/>
      <c r="U203" s="689"/>
      <c r="V203" s="689"/>
      <c r="W203" s="689"/>
      <c r="X203" s="689"/>
      <c r="Y203" s="689"/>
      <c r="Z203" s="689"/>
      <c r="AA203" s="689"/>
      <c r="AB203" s="689"/>
      <c r="AC203" s="689"/>
      <c r="AD203" s="689"/>
      <c r="AE203" s="689">
        <v>1100000</v>
      </c>
      <c r="AF203" s="689">
        <v>1100000</v>
      </c>
      <c r="AG203" s="468" t="s">
        <v>1642</v>
      </c>
      <c r="AH203" s="473"/>
      <c r="AI203" s="774" t="s">
        <v>1494</v>
      </c>
      <c r="AJ203" s="451" t="s">
        <v>835</v>
      </c>
    </row>
    <row r="204" spans="2:36" ht="57.75" customHeight="1">
      <c r="B204" s="1231"/>
      <c r="C204" s="1264"/>
      <c r="D204" s="695" t="s">
        <v>1643</v>
      </c>
      <c r="E204" s="468" t="s">
        <v>865</v>
      </c>
      <c r="F204" s="468">
        <v>5</v>
      </c>
      <c r="G204" s="468">
        <v>20</v>
      </c>
      <c r="H204" s="468">
        <v>25</v>
      </c>
      <c r="I204" s="468" t="s">
        <v>564</v>
      </c>
      <c r="J204" s="468">
        <v>0</v>
      </c>
      <c r="K204" s="469">
        <v>50</v>
      </c>
      <c r="L204" s="469">
        <v>25</v>
      </c>
      <c r="M204" s="469">
        <v>5</v>
      </c>
      <c r="N204" s="469">
        <v>20</v>
      </c>
      <c r="O204" s="689">
        <v>2000000</v>
      </c>
      <c r="P204" s="689">
        <v>2000000</v>
      </c>
      <c r="Q204" s="689">
        <v>500000</v>
      </c>
      <c r="R204" s="689">
        <v>500000</v>
      </c>
      <c r="S204" s="689"/>
      <c r="T204" s="689"/>
      <c r="U204" s="689"/>
      <c r="V204" s="689"/>
      <c r="W204" s="689"/>
      <c r="X204" s="689"/>
      <c r="Y204" s="689"/>
      <c r="Z204" s="689"/>
      <c r="AA204" s="689"/>
      <c r="AB204" s="689"/>
      <c r="AC204" s="689"/>
      <c r="AD204" s="689"/>
      <c r="AE204" s="689">
        <v>2500000</v>
      </c>
      <c r="AF204" s="689">
        <v>2500000</v>
      </c>
      <c r="AG204" s="468" t="s">
        <v>1644</v>
      </c>
      <c r="AH204" s="473"/>
      <c r="AI204" s="774" t="s">
        <v>1494</v>
      </c>
      <c r="AJ204" s="451" t="s">
        <v>835</v>
      </c>
    </row>
    <row r="205" spans="2:36" ht="38.25" customHeight="1">
      <c r="B205" s="1231"/>
      <c r="C205" s="1264"/>
      <c r="D205" s="695" t="s">
        <v>1645</v>
      </c>
      <c r="E205" s="468" t="s">
        <v>1646</v>
      </c>
      <c r="F205" s="468">
        <v>1</v>
      </c>
      <c r="G205" s="468">
        <v>0</v>
      </c>
      <c r="H205" s="468">
        <v>1</v>
      </c>
      <c r="I205" s="468" t="s">
        <v>1647</v>
      </c>
      <c r="J205" s="468">
        <v>0</v>
      </c>
      <c r="K205" s="469">
        <v>2</v>
      </c>
      <c r="L205" s="469">
        <v>1</v>
      </c>
      <c r="M205" s="469">
        <v>1</v>
      </c>
      <c r="N205" s="469">
        <v>0</v>
      </c>
      <c r="O205" s="689"/>
      <c r="P205" s="689"/>
      <c r="Q205" s="689">
        <v>485000</v>
      </c>
      <c r="R205" s="689">
        <v>485000</v>
      </c>
      <c r="S205" s="689"/>
      <c r="T205" s="689"/>
      <c r="U205" s="689"/>
      <c r="V205" s="689"/>
      <c r="W205" s="689"/>
      <c r="X205" s="689"/>
      <c r="Y205" s="689"/>
      <c r="Z205" s="689"/>
      <c r="AA205" s="689"/>
      <c r="AB205" s="689"/>
      <c r="AC205" s="689"/>
      <c r="AD205" s="689"/>
      <c r="AE205" s="689">
        <v>485000</v>
      </c>
      <c r="AF205" s="689">
        <v>485000</v>
      </c>
      <c r="AG205" s="468" t="s">
        <v>833</v>
      </c>
      <c r="AH205" s="473"/>
      <c r="AI205" s="774" t="s">
        <v>1494</v>
      </c>
      <c r="AJ205" s="451" t="s">
        <v>835</v>
      </c>
    </row>
    <row r="206" spans="2:36" s="272" customFormat="1" ht="21.75" customHeight="1">
      <c r="B206" s="442"/>
      <c r="C206" s="805"/>
      <c r="D206" s="443"/>
      <c r="E206" s="791"/>
      <c r="F206" s="791"/>
      <c r="G206" s="791"/>
      <c r="H206" s="791"/>
      <c r="I206" s="791"/>
      <c r="J206" s="791"/>
      <c r="K206" s="445"/>
      <c r="L206" s="445"/>
      <c r="M206" s="445"/>
      <c r="N206" s="445"/>
      <c r="O206" s="447"/>
      <c r="P206" s="447"/>
      <c r="Q206" s="447"/>
      <c r="R206" s="447"/>
      <c r="S206" s="447"/>
      <c r="T206" s="447"/>
      <c r="U206" s="447"/>
      <c r="V206" s="447"/>
      <c r="W206" s="447"/>
      <c r="X206" s="447"/>
      <c r="Y206" s="447"/>
      <c r="Z206" s="447"/>
      <c r="AA206" s="447"/>
      <c r="AB206" s="447"/>
      <c r="AC206" s="447"/>
      <c r="AD206" s="447"/>
      <c r="AE206" s="447"/>
      <c r="AF206" s="447"/>
      <c r="AG206" s="791"/>
      <c r="AH206" s="449"/>
      <c r="AI206" s="450"/>
      <c r="AJ206" s="806"/>
    </row>
    <row r="207" spans="2:36" ht="15">
      <c r="B207" s="1039" t="s">
        <v>108</v>
      </c>
      <c r="C207" s="1039"/>
      <c r="D207" s="1039"/>
      <c r="E207" s="1039"/>
      <c r="F207" s="1039"/>
      <c r="G207" s="1039"/>
      <c r="H207" s="1039"/>
      <c r="I207" s="1039"/>
      <c r="J207" s="1039"/>
      <c r="K207" s="1039"/>
      <c r="L207" s="1039"/>
      <c r="M207" s="1039"/>
      <c r="N207" s="1039"/>
      <c r="O207" s="1039"/>
      <c r="P207" s="1039"/>
      <c r="Q207" s="1039"/>
      <c r="R207" s="1039"/>
      <c r="S207" s="1039"/>
      <c r="T207" s="1039"/>
      <c r="U207" s="1039"/>
      <c r="V207" s="1039"/>
      <c r="W207" s="1039"/>
      <c r="X207" s="1039"/>
      <c r="Y207" s="1039"/>
      <c r="Z207" s="1039"/>
      <c r="AA207" s="1039"/>
      <c r="AB207" s="1039"/>
      <c r="AC207" s="1039"/>
      <c r="AD207" s="1039"/>
      <c r="AE207" s="1039"/>
      <c r="AF207" s="1039"/>
      <c r="AG207" s="1039"/>
      <c r="AH207" s="1039"/>
      <c r="AI207" s="1039"/>
      <c r="AJ207" s="1039"/>
    </row>
    <row r="208" spans="2:36" ht="33" customHeight="1">
      <c r="B208" s="923" t="s">
        <v>36</v>
      </c>
      <c r="C208" s="924"/>
      <c r="D208" s="924"/>
      <c r="E208" s="924"/>
      <c r="F208" s="924"/>
      <c r="G208" s="924"/>
      <c r="H208" s="925"/>
      <c r="I208" s="926" t="s">
        <v>670</v>
      </c>
      <c r="J208" s="927"/>
      <c r="K208" s="927"/>
      <c r="L208" s="927"/>
      <c r="M208" s="927"/>
      <c r="N208" s="927"/>
      <c r="O208" s="927"/>
      <c r="P208" s="927"/>
      <c r="Q208" s="927"/>
      <c r="R208" s="927"/>
      <c r="S208" s="927"/>
      <c r="T208" s="928"/>
      <c r="U208" s="926" t="s">
        <v>71</v>
      </c>
      <c r="V208" s="929"/>
      <c r="W208" s="929"/>
      <c r="X208" s="929"/>
      <c r="Y208" s="929"/>
      <c r="Z208" s="929"/>
      <c r="AA208" s="929"/>
      <c r="AB208" s="929"/>
      <c r="AC208" s="929"/>
      <c r="AD208" s="929"/>
      <c r="AE208" s="929"/>
      <c r="AF208" s="929"/>
      <c r="AG208" s="929"/>
      <c r="AH208" s="929"/>
      <c r="AI208" s="929"/>
      <c r="AJ208" s="930"/>
    </row>
    <row r="209" spans="2:36" ht="62.25" customHeight="1" thickBot="1">
      <c r="B209" s="931" t="s">
        <v>828</v>
      </c>
      <c r="C209" s="932"/>
      <c r="D209" s="932"/>
      <c r="E209" s="932"/>
      <c r="F209" s="933" t="s">
        <v>829</v>
      </c>
      <c r="G209" s="934"/>
      <c r="H209" s="934"/>
      <c r="I209" s="934"/>
      <c r="J209" s="934"/>
      <c r="K209" s="934"/>
      <c r="L209" s="934"/>
      <c r="M209" s="934"/>
      <c r="N209" s="935"/>
      <c r="O209" s="936" t="s">
        <v>0</v>
      </c>
      <c r="P209" s="937"/>
      <c r="Q209" s="937"/>
      <c r="R209" s="937"/>
      <c r="S209" s="937"/>
      <c r="T209" s="937"/>
      <c r="U209" s="937"/>
      <c r="V209" s="937"/>
      <c r="W209" s="937"/>
      <c r="X209" s="937"/>
      <c r="Y209" s="937"/>
      <c r="Z209" s="937"/>
      <c r="AA209" s="937"/>
      <c r="AB209" s="937"/>
      <c r="AC209" s="937"/>
      <c r="AD209" s="937"/>
      <c r="AE209" s="937"/>
      <c r="AF209" s="938"/>
      <c r="AG209" s="939" t="s">
        <v>750</v>
      </c>
      <c r="AH209" s="940"/>
      <c r="AI209" s="940"/>
      <c r="AJ209" s="941"/>
    </row>
    <row r="210" spans="2:36" ht="36.75" customHeight="1">
      <c r="B210" s="942" t="s">
        <v>2</v>
      </c>
      <c r="C210" s="944" t="s">
        <v>3</v>
      </c>
      <c r="D210" s="945"/>
      <c r="E210" s="945"/>
      <c r="F210" s="945"/>
      <c r="G210" s="945"/>
      <c r="H210" s="945"/>
      <c r="I210" s="948" t="s">
        <v>4</v>
      </c>
      <c r="J210" s="950" t="s">
        <v>5</v>
      </c>
      <c r="K210" s="950" t="s">
        <v>6</v>
      </c>
      <c r="L210" s="952" t="s">
        <v>37</v>
      </c>
      <c r="M210" s="954" t="s">
        <v>7</v>
      </c>
      <c r="N210" s="956" t="s">
        <v>8</v>
      </c>
      <c r="O210" s="958" t="s">
        <v>9</v>
      </c>
      <c r="P210" s="959"/>
      <c r="Q210" s="960" t="s">
        <v>10</v>
      </c>
      <c r="R210" s="959"/>
      <c r="S210" s="960" t="s">
        <v>11</v>
      </c>
      <c r="T210" s="959"/>
      <c r="U210" s="960" t="s">
        <v>12</v>
      </c>
      <c r="V210" s="959"/>
      <c r="W210" s="960" t="s">
        <v>13</v>
      </c>
      <c r="X210" s="959"/>
      <c r="Y210" s="960" t="s">
        <v>14</v>
      </c>
      <c r="Z210" s="959"/>
      <c r="AA210" s="960" t="s">
        <v>15</v>
      </c>
      <c r="AB210" s="959"/>
      <c r="AC210" s="960" t="s">
        <v>16</v>
      </c>
      <c r="AD210" s="959"/>
      <c r="AE210" s="960" t="s">
        <v>17</v>
      </c>
      <c r="AF210" s="961"/>
      <c r="AG210" s="1235" t="s">
        <v>18</v>
      </c>
      <c r="AH210" s="978" t="s">
        <v>19</v>
      </c>
      <c r="AI210" s="980" t="s">
        <v>20</v>
      </c>
      <c r="AJ210" s="982" t="s">
        <v>21</v>
      </c>
    </row>
    <row r="211" spans="2:36" ht="60" customHeight="1">
      <c r="B211" s="1085"/>
      <c r="C211" s="1069"/>
      <c r="D211" s="1070"/>
      <c r="E211" s="1070"/>
      <c r="F211" s="1070"/>
      <c r="G211" s="1070"/>
      <c r="H211" s="1070"/>
      <c r="I211" s="949"/>
      <c r="J211" s="951" t="s">
        <v>5</v>
      </c>
      <c r="K211" s="951"/>
      <c r="L211" s="953"/>
      <c r="M211" s="955"/>
      <c r="N211" s="957"/>
      <c r="O211" s="100" t="s">
        <v>22</v>
      </c>
      <c r="P211" s="101" t="s">
        <v>23</v>
      </c>
      <c r="Q211" s="102" t="s">
        <v>22</v>
      </c>
      <c r="R211" s="101" t="s">
        <v>23</v>
      </c>
      <c r="S211" s="102" t="s">
        <v>22</v>
      </c>
      <c r="T211" s="101" t="s">
        <v>23</v>
      </c>
      <c r="U211" s="102" t="s">
        <v>22</v>
      </c>
      <c r="V211" s="101" t="s">
        <v>23</v>
      </c>
      <c r="W211" s="102" t="s">
        <v>22</v>
      </c>
      <c r="X211" s="101" t="s">
        <v>23</v>
      </c>
      <c r="Y211" s="102" t="s">
        <v>22</v>
      </c>
      <c r="Z211" s="101" t="s">
        <v>23</v>
      </c>
      <c r="AA211" s="102" t="s">
        <v>22</v>
      </c>
      <c r="AB211" s="101" t="s">
        <v>24</v>
      </c>
      <c r="AC211" s="102" t="s">
        <v>22</v>
      </c>
      <c r="AD211" s="101" t="s">
        <v>24</v>
      </c>
      <c r="AE211" s="102" t="s">
        <v>22</v>
      </c>
      <c r="AF211" s="103" t="s">
        <v>24</v>
      </c>
      <c r="AG211" s="1236"/>
      <c r="AH211" s="979"/>
      <c r="AI211" s="981"/>
      <c r="AJ211" s="983"/>
    </row>
    <row r="212" spans="2:36" ht="63" customHeight="1">
      <c r="B212" s="686" t="s">
        <v>830</v>
      </c>
      <c r="C212" s="903" t="s">
        <v>1648</v>
      </c>
      <c r="D212" s="903"/>
      <c r="E212" s="903"/>
      <c r="F212" s="903"/>
      <c r="G212" s="903"/>
      <c r="H212" s="903"/>
      <c r="I212" s="11" t="s">
        <v>1649</v>
      </c>
      <c r="J212" s="54">
        <v>0.95</v>
      </c>
      <c r="K212" s="458">
        <v>0.95</v>
      </c>
      <c r="L212" s="458">
        <v>0.95</v>
      </c>
      <c r="M212" s="458">
        <v>0.98</v>
      </c>
      <c r="N212" s="458">
        <v>0.75</v>
      </c>
      <c r="O212" s="687">
        <v>213137465</v>
      </c>
      <c r="P212" s="687">
        <v>158616326</v>
      </c>
      <c r="Q212" s="687">
        <v>66426120</v>
      </c>
      <c r="R212" s="687">
        <v>35262500</v>
      </c>
      <c r="S212" s="687"/>
      <c r="T212" s="687"/>
      <c r="U212" s="687"/>
      <c r="V212" s="687"/>
      <c r="W212" s="687"/>
      <c r="X212" s="687"/>
      <c r="Y212" s="687"/>
      <c r="Z212" s="687"/>
      <c r="AA212" s="687"/>
      <c r="AB212" s="687"/>
      <c r="AC212" s="687"/>
      <c r="AD212" s="687"/>
      <c r="AE212" s="687">
        <f>+O212+Q212</f>
        <v>279563585</v>
      </c>
      <c r="AF212" s="687">
        <f>+P212+R212</f>
        <v>193878826</v>
      </c>
      <c r="AG212" s="779" t="s">
        <v>833</v>
      </c>
      <c r="AH212" s="58"/>
      <c r="AI212" s="807" t="s">
        <v>1494</v>
      </c>
      <c r="AJ212" s="807" t="s">
        <v>835</v>
      </c>
    </row>
    <row r="213" spans="2:36" ht="15" customHeight="1">
      <c r="B213" s="457"/>
      <c r="C213" s="460"/>
      <c r="D213" s="460"/>
      <c r="E213" s="460"/>
      <c r="F213" s="460"/>
      <c r="G213" s="460"/>
      <c r="H213" s="460"/>
      <c r="I213" s="461"/>
      <c r="J213" s="744"/>
      <c r="K213" s="462"/>
      <c r="L213" s="462"/>
      <c r="M213" s="462"/>
      <c r="N213" s="462"/>
      <c r="O213" s="463"/>
      <c r="P213" s="463"/>
      <c r="Q213" s="463"/>
      <c r="R213" s="463"/>
      <c r="S213" s="463"/>
      <c r="T213" s="463"/>
      <c r="U213" s="463"/>
      <c r="V213" s="463"/>
      <c r="W213" s="463"/>
      <c r="X213" s="463"/>
      <c r="Y213" s="463"/>
      <c r="Z213" s="463"/>
      <c r="AA213" s="463"/>
      <c r="AB213" s="463"/>
      <c r="AC213" s="463"/>
      <c r="AD213" s="463"/>
      <c r="AE213" s="463"/>
      <c r="AF213" s="463"/>
      <c r="AG213" s="464"/>
      <c r="AH213" s="465"/>
      <c r="AI213" s="464"/>
      <c r="AJ213" s="464"/>
    </row>
    <row r="214" spans="2:36" ht="33.75">
      <c r="B214" s="60" t="s">
        <v>25</v>
      </c>
      <c r="C214" s="61" t="s">
        <v>26</v>
      </c>
      <c r="D214" s="61" t="s">
        <v>27</v>
      </c>
      <c r="E214" s="61" t="s">
        <v>28</v>
      </c>
      <c r="F214" s="62" t="s">
        <v>29</v>
      </c>
      <c r="G214" s="62" t="s">
        <v>30</v>
      </c>
      <c r="H214" s="63" t="s">
        <v>31</v>
      </c>
      <c r="I214" s="61" t="s">
        <v>32</v>
      </c>
      <c r="J214" s="64"/>
      <c r="K214" s="64"/>
      <c r="L214" s="64"/>
      <c r="M214" s="64"/>
      <c r="N214" s="64"/>
      <c r="O214" s="65"/>
      <c r="P214" s="66"/>
      <c r="Q214" s="65"/>
      <c r="R214" s="66"/>
      <c r="S214" s="65"/>
      <c r="T214" s="66"/>
      <c r="U214" s="65"/>
      <c r="V214" s="66"/>
      <c r="W214" s="65"/>
      <c r="X214" s="66"/>
      <c r="Y214" s="65"/>
      <c r="Z214" s="66"/>
      <c r="AA214" s="65"/>
      <c r="AB214" s="66"/>
      <c r="AC214" s="65"/>
      <c r="AD214" s="66"/>
      <c r="AE214" s="67"/>
      <c r="AF214" s="66"/>
      <c r="AG214" s="68"/>
      <c r="AH214" s="4"/>
      <c r="AI214" s="4"/>
      <c r="AJ214" s="69"/>
    </row>
    <row r="215" spans="2:36" s="94" customFormat="1" ht="60.75" customHeight="1">
      <c r="B215" s="1247" t="s">
        <v>1650</v>
      </c>
      <c r="C215" s="1259">
        <v>825126099</v>
      </c>
      <c r="D215" s="688" t="s">
        <v>1651</v>
      </c>
      <c r="E215" s="688" t="s">
        <v>1351</v>
      </c>
      <c r="F215" s="688">
        <v>917</v>
      </c>
      <c r="G215" s="688"/>
      <c r="H215" s="793">
        <v>2505</v>
      </c>
      <c r="I215" s="688" t="s">
        <v>573</v>
      </c>
      <c r="J215" s="794">
        <v>0</v>
      </c>
      <c r="K215" s="794">
        <v>6000</v>
      </c>
      <c r="L215" s="794">
        <v>2505</v>
      </c>
      <c r="M215" s="794">
        <v>917</v>
      </c>
      <c r="N215" s="794"/>
      <c r="O215" s="800">
        <v>18786380</v>
      </c>
      <c r="P215" s="800">
        <v>0</v>
      </c>
      <c r="Q215" s="800">
        <v>48938620</v>
      </c>
      <c r="R215" s="800">
        <v>20725000</v>
      </c>
      <c r="S215" s="689"/>
      <c r="T215" s="689"/>
      <c r="U215" s="689"/>
      <c r="V215" s="689"/>
      <c r="W215" s="689"/>
      <c r="X215" s="689"/>
      <c r="Y215" s="689"/>
      <c r="Z215" s="689"/>
      <c r="AA215" s="689"/>
      <c r="AB215" s="689"/>
      <c r="AC215" s="689"/>
      <c r="AD215" s="689"/>
      <c r="AE215" s="800">
        <f>+O215+Q215</f>
        <v>67725000</v>
      </c>
      <c r="AF215" s="800">
        <f>+R215</f>
        <v>20725000</v>
      </c>
      <c r="AG215" s="718" t="s">
        <v>833</v>
      </c>
      <c r="AH215" s="797"/>
      <c r="AI215" s="774" t="s">
        <v>1494</v>
      </c>
      <c r="AJ215" s="451" t="s">
        <v>835</v>
      </c>
    </row>
    <row r="216" spans="2:36" ht="62.25" customHeight="1">
      <c r="B216" s="1248"/>
      <c r="C216" s="1181"/>
      <c r="D216" s="718" t="s">
        <v>1652</v>
      </c>
      <c r="E216" s="688" t="s">
        <v>1323</v>
      </c>
      <c r="F216" s="688">
        <v>30</v>
      </c>
      <c r="G216" s="688">
        <v>20</v>
      </c>
      <c r="H216" s="793">
        <v>55</v>
      </c>
      <c r="I216" s="688" t="s">
        <v>1324</v>
      </c>
      <c r="J216" s="794">
        <v>0</v>
      </c>
      <c r="K216" s="794">
        <v>100</v>
      </c>
      <c r="L216" s="794">
        <v>55</v>
      </c>
      <c r="M216" s="794">
        <v>30</v>
      </c>
      <c r="N216" s="794">
        <v>20</v>
      </c>
      <c r="O216" s="808"/>
      <c r="P216" s="724"/>
      <c r="Q216" s="809">
        <v>3605000</v>
      </c>
      <c r="R216" s="809">
        <f>+Q216-1945000</f>
        <v>1660000</v>
      </c>
      <c r="S216" s="809"/>
      <c r="T216" s="724"/>
      <c r="U216" s="724"/>
      <c r="V216" s="724"/>
      <c r="W216" s="724"/>
      <c r="X216" s="724"/>
      <c r="Y216" s="724"/>
      <c r="Z216" s="724"/>
      <c r="AA216" s="724"/>
      <c r="AB216" s="724"/>
      <c r="AC216" s="724"/>
      <c r="AD216" s="724"/>
      <c r="AE216" s="809">
        <v>3605000</v>
      </c>
      <c r="AF216" s="809">
        <v>1125000</v>
      </c>
      <c r="AG216" s="718" t="s">
        <v>833</v>
      </c>
      <c r="AH216" s="808"/>
      <c r="AI216" s="774" t="s">
        <v>1494</v>
      </c>
      <c r="AJ216" s="451" t="s">
        <v>835</v>
      </c>
    </row>
    <row r="217" spans="2:36" ht="62.25" customHeight="1">
      <c r="B217" s="1248"/>
      <c r="C217" s="1181"/>
      <c r="D217" s="718" t="s">
        <v>1653</v>
      </c>
      <c r="E217" s="688" t="s">
        <v>1654</v>
      </c>
      <c r="F217" s="688">
        <v>0</v>
      </c>
      <c r="G217" s="688">
        <v>0</v>
      </c>
      <c r="H217" s="688">
        <v>5</v>
      </c>
      <c r="I217" s="688" t="s">
        <v>1655</v>
      </c>
      <c r="J217" s="794">
        <v>0</v>
      </c>
      <c r="K217" s="794">
        <v>20</v>
      </c>
      <c r="L217" s="794">
        <v>5</v>
      </c>
      <c r="M217" s="794">
        <v>0</v>
      </c>
      <c r="N217" s="794">
        <v>0</v>
      </c>
      <c r="O217" s="808"/>
      <c r="P217" s="724"/>
      <c r="Q217" s="809">
        <v>200000</v>
      </c>
      <c r="R217" s="809">
        <v>0</v>
      </c>
      <c r="S217" s="724"/>
      <c r="T217" s="724"/>
      <c r="U217" s="724"/>
      <c r="V217" s="724"/>
      <c r="W217" s="724"/>
      <c r="X217" s="724"/>
      <c r="Y217" s="724"/>
      <c r="Z217" s="724"/>
      <c r="AA217" s="724"/>
      <c r="AB217" s="724"/>
      <c r="AC217" s="724"/>
      <c r="AD217" s="724"/>
      <c r="AE217" s="809">
        <v>200000</v>
      </c>
      <c r="AF217" s="809">
        <v>0</v>
      </c>
      <c r="AG217" s="718">
        <v>0</v>
      </c>
      <c r="AH217" s="808"/>
      <c r="AI217" s="774" t="s">
        <v>1494</v>
      </c>
      <c r="AJ217" s="451" t="s">
        <v>835</v>
      </c>
    </row>
    <row r="218" spans="2:36" ht="62.25" customHeight="1">
      <c r="B218" s="1248"/>
      <c r="C218" s="1181"/>
      <c r="D218" s="718" t="s">
        <v>1656</v>
      </c>
      <c r="E218" s="688" t="s">
        <v>1360</v>
      </c>
      <c r="F218" s="688">
        <v>0</v>
      </c>
      <c r="G218" s="688">
        <v>0</v>
      </c>
      <c r="H218" s="688">
        <v>0</v>
      </c>
      <c r="I218" s="688" t="s">
        <v>1335</v>
      </c>
      <c r="J218" s="794">
        <v>0</v>
      </c>
      <c r="K218" s="794">
        <v>0</v>
      </c>
      <c r="L218" s="794">
        <v>0</v>
      </c>
      <c r="M218" s="794">
        <v>0</v>
      </c>
      <c r="N218" s="794">
        <v>0</v>
      </c>
      <c r="O218" s="808"/>
      <c r="P218" s="724"/>
      <c r="Q218" s="809">
        <v>150000</v>
      </c>
      <c r="R218" s="809">
        <v>0</v>
      </c>
      <c r="S218" s="724"/>
      <c r="T218" s="724"/>
      <c r="U218" s="724"/>
      <c r="V218" s="724"/>
      <c r="W218" s="724"/>
      <c r="X218" s="724"/>
      <c r="Y218" s="724"/>
      <c r="Z218" s="724"/>
      <c r="AA218" s="724"/>
      <c r="AB218" s="724"/>
      <c r="AC218" s="724"/>
      <c r="AD218" s="724"/>
      <c r="AE218" s="809">
        <v>150000</v>
      </c>
      <c r="AF218" s="809">
        <v>0</v>
      </c>
      <c r="AG218" s="718">
        <v>0</v>
      </c>
      <c r="AH218" s="808"/>
      <c r="AI218" s="774" t="s">
        <v>1494</v>
      </c>
      <c r="AJ218" s="451" t="s">
        <v>835</v>
      </c>
    </row>
    <row r="219" spans="2:36" ht="62.25" customHeight="1">
      <c r="B219" s="1248"/>
      <c r="C219" s="1181"/>
      <c r="D219" s="718" t="s">
        <v>1657</v>
      </c>
      <c r="E219" s="688" t="s">
        <v>1658</v>
      </c>
      <c r="F219" s="688">
        <v>0</v>
      </c>
      <c r="G219" s="688">
        <v>0</v>
      </c>
      <c r="H219" s="688">
        <v>1</v>
      </c>
      <c r="I219" s="688" t="s">
        <v>1659</v>
      </c>
      <c r="J219" s="794">
        <v>0</v>
      </c>
      <c r="K219" s="794">
        <v>1</v>
      </c>
      <c r="L219" s="794">
        <v>1</v>
      </c>
      <c r="M219" s="794">
        <v>0</v>
      </c>
      <c r="N219" s="794">
        <v>0</v>
      </c>
      <c r="O219" s="809">
        <v>250000</v>
      </c>
      <c r="P219" s="724">
        <v>0</v>
      </c>
      <c r="Q219" s="809"/>
      <c r="R219" s="809"/>
      <c r="S219" s="724"/>
      <c r="T219" s="724"/>
      <c r="U219" s="724"/>
      <c r="V219" s="724"/>
      <c r="W219" s="724"/>
      <c r="X219" s="724"/>
      <c r="Y219" s="724"/>
      <c r="Z219" s="724"/>
      <c r="AA219" s="724"/>
      <c r="AB219" s="724"/>
      <c r="AC219" s="724"/>
      <c r="AD219" s="724"/>
      <c r="AE219" s="809">
        <v>250000</v>
      </c>
      <c r="AF219" s="724">
        <v>0</v>
      </c>
      <c r="AG219" s="718">
        <v>0</v>
      </c>
      <c r="AH219" s="808"/>
      <c r="AI219" s="774" t="s">
        <v>1494</v>
      </c>
      <c r="AJ219" s="451" t="s">
        <v>835</v>
      </c>
    </row>
    <row r="220" spans="2:36" ht="62.25" customHeight="1">
      <c r="B220" s="1248"/>
      <c r="C220" s="1181"/>
      <c r="D220" s="718" t="s">
        <v>1660</v>
      </c>
      <c r="E220" s="688" t="s">
        <v>1661</v>
      </c>
      <c r="F220" s="688">
        <v>0</v>
      </c>
      <c r="G220" s="688">
        <v>1</v>
      </c>
      <c r="H220" s="688">
        <v>1</v>
      </c>
      <c r="I220" s="688" t="s">
        <v>1662</v>
      </c>
      <c r="J220" s="794">
        <v>0</v>
      </c>
      <c r="K220" s="794">
        <v>4</v>
      </c>
      <c r="L220" s="794">
        <v>1</v>
      </c>
      <c r="M220" s="794">
        <v>1</v>
      </c>
      <c r="N220" s="794">
        <v>1</v>
      </c>
      <c r="O220" s="809">
        <v>31300000</v>
      </c>
      <c r="P220" s="809">
        <v>14256641</v>
      </c>
      <c r="Q220" s="809">
        <v>4150000</v>
      </c>
      <c r="R220" s="809">
        <v>4150000</v>
      </c>
      <c r="S220" s="724"/>
      <c r="T220" s="724"/>
      <c r="U220" s="724"/>
      <c r="V220" s="724"/>
      <c r="W220" s="724"/>
      <c r="X220" s="724"/>
      <c r="Y220" s="724"/>
      <c r="Z220" s="724"/>
      <c r="AA220" s="724"/>
      <c r="AB220" s="724"/>
      <c r="AC220" s="724"/>
      <c r="AD220" s="724"/>
      <c r="AE220" s="809">
        <f aca="true" t="shared" si="1" ref="AE220:AF222">+O220+Q220</f>
        <v>35450000</v>
      </c>
      <c r="AF220" s="809">
        <f t="shared" si="1"/>
        <v>18406641</v>
      </c>
      <c r="AG220" s="718" t="s">
        <v>833</v>
      </c>
      <c r="AH220" s="808"/>
      <c r="AI220" s="774" t="s">
        <v>1494</v>
      </c>
      <c r="AJ220" s="451" t="s">
        <v>835</v>
      </c>
    </row>
    <row r="221" spans="2:36" ht="62.25" customHeight="1">
      <c r="B221" s="1248"/>
      <c r="C221" s="1181"/>
      <c r="D221" s="718" t="s">
        <v>1663</v>
      </c>
      <c r="E221" s="688" t="s">
        <v>1664</v>
      </c>
      <c r="F221" s="688">
        <v>6</v>
      </c>
      <c r="G221" s="688">
        <v>4</v>
      </c>
      <c r="H221" s="688">
        <v>12</v>
      </c>
      <c r="I221" s="688" t="s">
        <v>1665</v>
      </c>
      <c r="J221" s="794">
        <v>0</v>
      </c>
      <c r="K221" s="794">
        <v>45</v>
      </c>
      <c r="L221" s="794">
        <v>12</v>
      </c>
      <c r="M221" s="794">
        <v>6</v>
      </c>
      <c r="N221" s="794">
        <v>4</v>
      </c>
      <c r="O221" s="809">
        <v>6000000</v>
      </c>
      <c r="P221" s="809">
        <v>1800000</v>
      </c>
      <c r="Q221" s="809">
        <v>3000000</v>
      </c>
      <c r="R221" s="809">
        <v>3000000</v>
      </c>
      <c r="S221" s="724"/>
      <c r="T221" s="724"/>
      <c r="U221" s="724"/>
      <c r="V221" s="724"/>
      <c r="W221" s="724"/>
      <c r="X221" s="724"/>
      <c r="Y221" s="724"/>
      <c r="Z221" s="724"/>
      <c r="AA221" s="724"/>
      <c r="AB221" s="724"/>
      <c r="AC221" s="724"/>
      <c r="AD221" s="724"/>
      <c r="AE221" s="809">
        <f t="shared" si="1"/>
        <v>9000000</v>
      </c>
      <c r="AF221" s="809">
        <f t="shared" si="1"/>
        <v>4800000</v>
      </c>
      <c r="AG221" s="718" t="s">
        <v>833</v>
      </c>
      <c r="AH221" s="808"/>
      <c r="AI221" s="774" t="s">
        <v>1494</v>
      </c>
      <c r="AJ221" s="451" t="s">
        <v>835</v>
      </c>
    </row>
    <row r="222" spans="2:36" ht="62.25" customHeight="1">
      <c r="B222" s="1248"/>
      <c r="C222" s="1181"/>
      <c r="D222" s="718" t="s">
        <v>1666</v>
      </c>
      <c r="E222" s="718" t="s">
        <v>1597</v>
      </c>
      <c r="F222" s="688">
        <v>1</v>
      </c>
      <c r="G222" s="688">
        <v>9</v>
      </c>
      <c r="H222" s="688">
        <v>10</v>
      </c>
      <c r="I222" s="688" t="s">
        <v>1598</v>
      </c>
      <c r="J222" s="794">
        <v>0</v>
      </c>
      <c r="K222" s="794">
        <v>20</v>
      </c>
      <c r="L222" s="794">
        <v>10</v>
      </c>
      <c r="M222" s="794">
        <v>1</v>
      </c>
      <c r="N222" s="794">
        <v>4</v>
      </c>
      <c r="O222" s="809">
        <v>415000</v>
      </c>
      <c r="P222" s="809">
        <v>120000</v>
      </c>
      <c r="Q222" s="809">
        <v>150000</v>
      </c>
      <c r="R222" s="809">
        <v>150000</v>
      </c>
      <c r="S222" s="724"/>
      <c r="T222" s="724"/>
      <c r="U222" s="688"/>
      <c r="V222" s="688"/>
      <c r="W222" s="688"/>
      <c r="X222" s="688"/>
      <c r="Y222" s="810"/>
      <c r="Z222" s="810"/>
      <c r="AA222" s="810"/>
      <c r="AB222" s="724"/>
      <c r="AC222" s="724"/>
      <c r="AD222" s="724"/>
      <c r="AE222" s="809">
        <f t="shared" si="1"/>
        <v>565000</v>
      </c>
      <c r="AF222" s="809">
        <f t="shared" si="1"/>
        <v>270000</v>
      </c>
      <c r="AG222" s="718" t="s">
        <v>833</v>
      </c>
      <c r="AH222" s="808"/>
      <c r="AI222" s="774" t="s">
        <v>1494</v>
      </c>
      <c r="AJ222" s="451" t="s">
        <v>835</v>
      </c>
    </row>
    <row r="223" spans="2:36" ht="62.25" customHeight="1">
      <c r="B223" s="1248"/>
      <c r="C223" s="1181"/>
      <c r="D223" s="718" t="s">
        <v>1667</v>
      </c>
      <c r="E223" s="718" t="s">
        <v>1668</v>
      </c>
      <c r="F223" s="688">
        <v>17</v>
      </c>
      <c r="G223" s="688">
        <v>10</v>
      </c>
      <c r="H223" s="688">
        <v>33</v>
      </c>
      <c r="I223" s="688" t="s">
        <v>1669</v>
      </c>
      <c r="J223" s="794">
        <v>0</v>
      </c>
      <c r="K223" s="794">
        <v>50</v>
      </c>
      <c r="L223" s="794">
        <v>33</v>
      </c>
      <c r="M223" s="794">
        <v>17</v>
      </c>
      <c r="N223" s="794">
        <v>10</v>
      </c>
      <c r="O223" s="809"/>
      <c r="P223" s="809"/>
      <c r="Q223" s="809">
        <v>1172500</v>
      </c>
      <c r="R223" s="809">
        <v>877500</v>
      </c>
      <c r="S223" s="809"/>
      <c r="T223" s="718"/>
      <c r="U223" s="724"/>
      <c r="V223" s="724"/>
      <c r="W223" s="724"/>
      <c r="X223" s="724"/>
      <c r="Y223" s="724"/>
      <c r="Z223" s="724"/>
      <c r="AA223" s="724"/>
      <c r="AB223" s="724"/>
      <c r="AC223" s="724"/>
      <c r="AD223" s="724"/>
      <c r="AE223" s="809">
        <v>1172500</v>
      </c>
      <c r="AF223" s="809">
        <v>877500</v>
      </c>
      <c r="AG223" s="718" t="s">
        <v>833</v>
      </c>
      <c r="AH223" s="808"/>
      <c r="AI223" s="774" t="s">
        <v>1494</v>
      </c>
      <c r="AJ223" s="451" t="s">
        <v>835</v>
      </c>
    </row>
    <row r="224" spans="2:36" ht="62.25" customHeight="1">
      <c r="B224" s="1248"/>
      <c r="C224" s="1181"/>
      <c r="D224" s="718" t="s">
        <v>1670</v>
      </c>
      <c r="E224" s="718" t="s">
        <v>1346</v>
      </c>
      <c r="F224" s="688">
        <v>0</v>
      </c>
      <c r="G224" s="688">
        <v>2</v>
      </c>
      <c r="H224" s="688">
        <v>3</v>
      </c>
      <c r="I224" s="688" t="s">
        <v>148</v>
      </c>
      <c r="J224" s="688">
        <v>0</v>
      </c>
      <c r="K224" s="688">
        <v>10</v>
      </c>
      <c r="L224" s="688">
        <v>3</v>
      </c>
      <c r="M224" s="688">
        <v>0</v>
      </c>
      <c r="N224" s="688">
        <v>2</v>
      </c>
      <c r="O224" s="809">
        <v>300000</v>
      </c>
      <c r="P224" s="809">
        <v>200000</v>
      </c>
      <c r="Q224" s="809"/>
      <c r="R224" s="809"/>
      <c r="S224" s="809"/>
      <c r="T224" s="718"/>
      <c r="U224" s="724"/>
      <c r="V224" s="724"/>
      <c r="W224" s="724"/>
      <c r="X224" s="724"/>
      <c r="Y224" s="724"/>
      <c r="Z224" s="724"/>
      <c r="AA224" s="724"/>
      <c r="AB224" s="724"/>
      <c r="AC224" s="724"/>
      <c r="AD224" s="724"/>
      <c r="AE224" s="809">
        <v>300000</v>
      </c>
      <c r="AF224" s="809">
        <v>200000</v>
      </c>
      <c r="AG224" s="718" t="s">
        <v>1671</v>
      </c>
      <c r="AH224" s="808"/>
      <c r="AI224" s="774" t="s">
        <v>1494</v>
      </c>
      <c r="AJ224" s="451" t="s">
        <v>835</v>
      </c>
    </row>
    <row r="225" spans="2:36" ht="62.25" customHeight="1">
      <c r="B225" s="1248"/>
      <c r="C225" s="1181"/>
      <c r="D225" s="718" t="s">
        <v>1672</v>
      </c>
      <c r="E225" s="718" t="s">
        <v>1360</v>
      </c>
      <c r="F225" s="688">
        <v>0</v>
      </c>
      <c r="G225" s="688">
        <v>0</v>
      </c>
      <c r="H225" s="688">
        <v>3</v>
      </c>
      <c r="I225" s="688" t="s">
        <v>1335</v>
      </c>
      <c r="J225" s="688">
        <v>0</v>
      </c>
      <c r="K225" s="688">
        <v>6</v>
      </c>
      <c r="L225" s="688">
        <v>3</v>
      </c>
      <c r="M225" s="688">
        <v>0</v>
      </c>
      <c r="N225" s="688">
        <v>0</v>
      </c>
      <c r="O225" s="809">
        <v>600000</v>
      </c>
      <c r="P225" s="809">
        <v>0</v>
      </c>
      <c r="Q225" s="809"/>
      <c r="R225" s="809"/>
      <c r="S225" s="809"/>
      <c r="T225" s="718"/>
      <c r="U225" s="724"/>
      <c r="V225" s="724"/>
      <c r="W225" s="724"/>
      <c r="X225" s="724"/>
      <c r="Y225" s="724"/>
      <c r="Z225" s="724"/>
      <c r="AA225" s="724"/>
      <c r="AB225" s="724"/>
      <c r="AC225" s="724"/>
      <c r="AD225" s="724"/>
      <c r="AE225" s="809">
        <v>600000</v>
      </c>
      <c r="AF225" s="809">
        <v>0</v>
      </c>
      <c r="AG225" s="836">
        <v>0</v>
      </c>
      <c r="AH225" s="808"/>
      <c r="AI225" s="774" t="s">
        <v>1494</v>
      </c>
      <c r="AJ225" s="451" t="s">
        <v>835</v>
      </c>
    </row>
    <row r="226" spans="2:36" ht="53.25" customHeight="1">
      <c r="B226" s="1258"/>
      <c r="C226" s="1260"/>
      <c r="D226" s="718" t="s">
        <v>1673</v>
      </c>
      <c r="E226" s="718" t="s">
        <v>1674</v>
      </c>
      <c r="F226" s="688">
        <v>0</v>
      </c>
      <c r="G226" s="688">
        <v>0</v>
      </c>
      <c r="H226" s="688">
        <v>3</v>
      </c>
      <c r="I226" s="688" t="s">
        <v>1288</v>
      </c>
      <c r="J226" s="688">
        <v>0</v>
      </c>
      <c r="K226" s="688">
        <v>10</v>
      </c>
      <c r="L226" s="688">
        <v>3</v>
      </c>
      <c r="M226" s="688">
        <v>0</v>
      </c>
      <c r="N226" s="688">
        <v>0</v>
      </c>
      <c r="O226" s="809"/>
      <c r="P226" s="809"/>
      <c r="Q226" s="809">
        <v>300000</v>
      </c>
      <c r="R226" s="809">
        <v>0</v>
      </c>
      <c r="S226" s="809"/>
      <c r="T226" s="718"/>
      <c r="U226" s="724"/>
      <c r="V226" s="724"/>
      <c r="W226" s="724"/>
      <c r="X226" s="724"/>
      <c r="Y226" s="724"/>
      <c r="Z226" s="724"/>
      <c r="AA226" s="724"/>
      <c r="AB226" s="724"/>
      <c r="AC226" s="724"/>
      <c r="AD226" s="724"/>
      <c r="AE226" s="809">
        <v>300000</v>
      </c>
      <c r="AF226" s="809">
        <v>0</v>
      </c>
      <c r="AG226" s="836">
        <v>0</v>
      </c>
      <c r="AH226" s="808"/>
      <c r="AI226" s="774" t="s">
        <v>1494</v>
      </c>
      <c r="AJ226" s="451" t="s">
        <v>835</v>
      </c>
    </row>
    <row r="227" spans="2:36" ht="33" customHeight="1">
      <c r="B227" s="1247" t="s">
        <v>1675</v>
      </c>
      <c r="C227" s="1249">
        <v>825126099</v>
      </c>
      <c r="D227" s="811" t="s">
        <v>1676</v>
      </c>
      <c r="E227" s="718" t="s">
        <v>850</v>
      </c>
      <c r="F227" s="688">
        <v>3</v>
      </c>
      <c r="G227" s="688">
        <v>0</v>
      </c>
      <c r="H227" s="688">
        <v>6</v>
      </c>
      <c r="I227" s="688" t="s">
        <v>1677</v>
      </c>
      <c r="J227" s="688">
        <v>0</v>
      </c>
      <c r="K227" s="688">
        <v>10</v>
      </c>
      <c r="L227" s="688">
        <v>6</v>
      </c>
      <c r="M227" s="688">
        <v>3</v>
      </c>
      <c r="N227" s="688">
        <v>0</v>
      </c>
      <c r="O227" s="809">
        <v>300000</v>
      </c>
      <c r="P227" s="809">
        <v>0</v>
      </c>
      <c r="Q227" s="809">
        <v>210000</v>
      </c>
      <c r="R227" s="809">
        <v>150000</v>
      </c>
      <c r="S227" s="809"/>
      <c r="T227" s="718"/>
      <c r="U227" s="724"/>
      <c r="V227" s="724"/>
      <c r="W227" s="724"/>
      <c r="X227" s="724"/>
      <c r="Y227" s="724"/>
      <c r="Z227" s="724"/>
      <c r="AA227" s="724"/>
      <c r="AB227" s="724"/>
      <c r="AC227" s="724"/>
      <c r="AD227" s="724"/>
      <c r="AE227" s="809">
        <f>+O227+Q227</f>
        <v>510000</v>
      </c>
      <c r="AF227" s="809">
        <f>+R227</f>
        <v>150000</v>
      </c>
      <c r="AG227" s="718" t="s">
        <v>833</v>
      </c>
      <c r="AH227" s="808"/>
      <c r="AI227" s="774" t="s">
        <v>1494</v>
      </c>
      <c r="AJ227" s="451" t="s">
        <v>835</v>
      </c>
    </row>
    <row r="228" spans="2:36" ht="35.25" customHeight="1">
      <c r="B228" s="1248"/>
      <c r="C228" s="1250"/>
      <c r="D228" s="718" t="s">
        <v>1678</v>
      </c>
      <c r="E228" s="718" t="s">
        <v>1351</v>
      </c>
      <c r="F228" s="688">
        <v>6</v>
      </c>
      <c r="G228" s="688">
        <v>2</v>
      </c>
      <c r="H228" s="688">
        <v>12</v>
      </c>
      <c r="I228" s="688" t="s">
        <v>573</v>
      </c>
      <c r="J228" s="688">
        <v>0</v>
      </c>
      <c r="K228" s="688">
        <v>45</v>
      </c>
      <c r="L228" s="688">
        <v>12</v>
      </c>
      <c r="M228" s="688">
        <v>6</v>
      </c>
      <c r="N228" s="688">
        <v>2</v>
      </c>
      <c r="O228" s="809">
        <v>2300000</v>
      </c>
      <c r="P228" s="809">
        <v>575000</v>
      </c>
      <c r="Q228" s="809">
        <v>2500000</v>
      </c>
      <c r="R228" s="809">
        <v>2500000</v>
      </c>
      <c r="S228" s="809"/>
      <c r="T228" s="718"/>
      <c r="U228" s="724"/>
      <c r="V228" s="724"/>
      <c r="W228" s="724"/>
      <c r="X228" s="724"/>
      <c r="Y228" s="724"/>
      <c r="Z228" s="724"/>
      <c r="AA228" s="724"/>
      <c r="AB228" s="724"/>
      <c r="AC228" s="724"/>
      <c r="AD228" s="724"/>
      <c r="AE228" s="809">
        <f>+O228+Q228</f>
        <v>4800000</v>
      </c>
      <c r="AF228" s="809">
        <f>+P228+R228</f>
        <v>3075000</v>
      </c>
      <c r="AG228" s="718" t="s">
        <v>833</v>
      </c>
      <c r="AH228" s="808"/>
      <c r="AI228" s="774" t="s">
        <v>1494</v>
      </c>
      <c r="AJ228" s="451" t="s">
        <v>835</v>
      </c>
    </row>
    <row r="229" spans="2:36" ht="31.5" customHeight="1">
      <c r="B229" s="1248"/>
      <c r="C229" s="1250"/>
      <c r="D229" s="718" t="s">
        <v>1679</v>
      </c>
      <c r="E229" s="718" t="s">
        <v>858</v>
      </c>
      <c r="F229" s="688">
        <v>7</v>
      </c>
      <c r="G229" s="688">
        <v>15</v>
      </c>
      <c r="H229" s="688">
        <v>22</v>
      </c>
      <c r="I229" s="688" t="s">
        <v>676</v>
      </c>
      <c r="J229" s="688">
        <v>0</v>
      </c>
      <c r="K229" s="688">
        <v>40</v>
      </c>
      <c r="L229" s="688">
        <v>22</v>
      </c>
      <c r="M229" s="688">
        <v>7</v>
      </c>
      <c r="N229" s="688">
        <v>15</v>
      </c>
      <c r="O229" s="809">
        <v>400000</v>
      </c>
      <c r="P229" s="809">
        <v>300000</v>
      </c>
      <c r="Q229" s="809">
        <v>550000</v>
      </c>
      <c r="R229" s="809">
        <v>550000</v>
      </c>
      <c r="S229" s="809"/>
      <c r="T229" s="718"/>
      <c r="U229" s="724"/>
      <c r="V229" s="724"/>
      <c r="W229" s="724"/>
      <c r="X229" s="724"/>
      <c r="Y229" s="724"/>
      <c r="Z229" s="724"/>
      <c r="AA229" s="724"/>
      <c r="AB229" s="724"/>
      <c r="AC229" s="724"/>
      <c r="AD229" s="724"/>
      <c r="AE229" s="809">
        <f>+O229+Q229</f>
        <v>950000</v>
      </c>
      <c r="AF229" s="809">
        <f>+P229+R229</f>
        <v>850000</v>
      </c>
      <c r="AG229" s="718" t="s">
        <v>833</v>
      </c>
      <c r="AH229" s="808"/>
      <c r="AI229" s="774" t="s">
        <v>1494</v>
      </c>
      <c r="AJ229" s="451" t="s">
        <v>835</v>
      </c>
    </row>
    <row r="230" spans="2:36" ht="57">
      <c r="B230" s="812" t="s">
        <v>1680</v>
      </c>
      <c r="C230" s="718">
        <v>825126099</v>
      </c>
      <c r="D230" s="718" t="s">
        <v>1681</v>
      </c>
      <c r="E230" s="718" t="s">
        <v>1682</v>
      </c>
      <c r="F230" s="688">
        <v>1800</v>
      </c>
      <c r="G230" s="688">
        <v>231</v>
      </c>
      <c r="H230" s="688">
        <v>2700</v>
      </c>
      <c r="I230" s="688" t="s">
        <v>1683</v>
      </c>
      <c r="J230" s="688">
        <v>0</v>
      </c>
      <c r="K230" s="688">
        <v>5000</v>
      </c>
      <c r="L230" s="688">
        <v>2700</v>
      </c>
      <c r="M230" s="688">
        <v>1800</v>
      </c>
      <c r="N230" s="688">
        <v>231</v>
      </c>
      <c r="O230" s="809">
        <v>1440000</v>
      </c>
      <c r="P230" s="809">
        <v>369600</v>
      </c>
      <c r="Q230" s="809">
        <v>1500000</v>
      </c>
      <c r="R230" s="809">
        <v>1500000</v>
      </c>
      <c r="S230" s="809"/>
      <c r="T230" s="718"/>
      <c r="U230" s="808"/>
      <c r="V230" s="808"/>
      <c r="W230" s="808"/>
      <c r="X230" s="808"/>
      <c r="Y230" s="808"/>
      <c r="Z230" s="808"/>
      <c r="AA230" s="808"/>
      <c r="AB230" s="808"/>
      <c r="AC230" s="808"/>
      <c r="AD230" s="808"/>
      <c r="AE230" s="809">
        <f>+O230+Q230</f>
        <v>2940000</v>
      </c>
      <c r="AF230" s="809">
        <f>+P230+R230</f>
        <v>1869600</v>
      </c>
      <c r="AG230" s="718" t="s">
        <v>833</v>
      </c>
      <c r="AH230" s="808"/>
      <c r="AI230" s="774" t="s">
        <v>1494</v>
      </c>
      <c r="AJ230" s="451" t="s">
        <v>835</v>
      </c>
    </row>
    <row r="231" spans="2:36" ht="57.75" customHeight="1">
      <c r="B231" s="1251" t="s">
        <v>1684</v>
      </c>
      <c r="C231" s="1252">
        <v>825126099</v>
      </c>
      <c r="D231" s="695" t="s">
        <v>1685</v>
      </c>
      <c r="E231" s="718" t="s">
        <v>1686</v>
      </c>
      <c r="F231" s="718">
        <v>26</v>
      </c>
      <c r="G231" s="718">
        <v>22</v>
      </c>
      <c r="H231" s="718">
        <v>48</v>
      </c>
      <c r="I231" s="718" t="s">
        <v>1687</v>
      </c>
      <c r="J231" s="836">
        <v>0</v>
      </c>
      <c r="K231" s="836">
        <v>200</v>
      </c>
      <c r="L231" s="836">
        <v>48</v>
      </c>
      <c r="M231" s="836">
        <v>26</v>
      </c>
      <c r="N231" s="836">
        <v>22</v>
      </c>
      <c r="O231" s="809">
        <v>7100000</v>
      </c>
      <c r="P231" s="809">
        <v>7100000</v>
      </c>
      <c r="Q231" s="809"/>
      <c r="R231" s="809"/>
      <c r="S231" s="689"/>
      <c r="T231" s="689"/>
      <c r="U231" s="689"/>
      <c r="V231" s="689"/>
      <c r="W231" s="689"/>
      <c r="X231" s="689"/>
      <c r="Y231" s="689"/>
      <c r="Z231" s="689"/>
      <c r="AA231" s="689"/>
      <c r="AB231" s="689"/>
      <c r="AC231" s="689"/>
      <c r="AD231" s="689"/>
      <c r="AE231" s="809">
        <v>7100000</v>
      </c>
      <c r="AF231" s="809">
        <v>7100000</v>
      </c>
      <c r="AG231" s="718" t="s">
        <v>833</v>
      </c>
      <c r="AH231" s="774"/>
      <c r="AI231" s="774" t="s">
        <v>1494</v>
      </c>
      <c r="AJ231" s="451" t="s">
        <v>835</v>
      </c>
    </row>
    <row r="232" spans="2:36" ht="55.5" customHeight="1">
      <c r="B232" s="1251"/>
      <c r="C232" s="1253"/>
      <c r="D232" s="788" t="s">
        <v>1688</v>
      </c>
      <c r="E232" s="718" t="s">
        <v>1689</v>
      </c>
      <c r="F232" s="718">
        <v>12</v>
      </c>
      <c r="G232" s="718">
        <v>6</v>
      </c>
      <c r="H232" s="718">
        <v>6</v>
      </c>
      <c r="I232" s="718" t="s">
        <v>1690</v>
      </c>
      <c r="J232" s="836">
        <v>0</v>
      </c>
      <c r="K232" s="836">
        <v>36</v>
      </c>
      <c r="L232" s="836">
        <v>12</v>
      </c>
      <c r="M232" s="836">
        <v>6</v>
      </c>
      <c r="N232" s="836">
        <v>6</v>
      </c>
      <c r="O232" s="809">
        <v>1200000</v>
      </c>
      <c r="P232" s="809">
        <v>1200000</v>
      </c>
      <c r="Q232" s="808"/>
      <c r="R232" s="808"/>
      <c r="S232" s="808"/>
      <c r="T232" s="808"/>
      <c r="U232" s="808"/>
      <c r="V232" s="808"/>
      <c r="W232" s="808"/>
      <c r="X232" s="808"/>
      <c r="Y232" s="808"/>
      <c r="Z232" s="808"/>
      <c r="AA232" s="808"/>
      <c r="AB232" s="808"/>
      <c r="AC232" s="808"/>
      <c r="AD232" s="808"/>
      <c r="AE232" s="809">
        <v>1200000</v>
      </c>
      <c r="AF232" s="809">
        <v>1200000</v>
      </c>
      <c r="AG232" s="718" t="s">
        <v>833</v>
      </c>
      <c r="AH232" s="808"/>
      <c r="AI232" s="774" t="s">
        <v>1494</v>
      </c>
      <c r="AJ232" s="451" t="s">
        <v>835</v>
      </c>
    </row>
    <row r="233" spans="2:36" ht="55.5" customHeight="1">
      <c r="B233" s="1251" t="s">
        <v>1691</v>
      </c>
      <c r="C233" s="1254">
        <v>825126099</v>
      </c>
      <c r="D233" s="718" t="s">
        <v>1692</v>
      </c>
      <c r="E233" s="718" t="s">
        <v>1511</v>
      </c>
      <c r="F233" s="718">
        <v>12</v>
      </c>
      <c r="G233" s="718">
        <v>6</v>
      </c>
      <c r="H233" s="718">
        <v>6</v>
      </c>
      <c r="I233" s="718" t="s">
        <v>1512</v>
      </c>
      <c r="J233" s="836">
        <v>0</v>
      </c>
      <c r="K233" s="836">
        <v>36</v>
      </c>
      <c r="L233" s="836">
        <v>12</v>
      </c>
      <c r="M233" s="836">
        <v>6</v>
      </c>
      <c r="N233" s="836">
        <v>6</v>
      </c>
      <c r="O233" s="809">
        <v>1400000</v>
      </c>
      <c r="P233" s="809">
        <v>1400000</v>
      </c>
      <c r="Q233" s="808"/>
      <c r="R233" s="808"/>
      <c r="S233" s="808"/>
      <c r="T233" s="808"/>
      <c r="U233" s="808"/>
      <c r="V233" s="808"/>
      <c r="W233" s="808"/>
      <c r="X233" s="808"/>
      <c r="Y233" s="808"/>
      <c r="Z233" s="808"/>
      <c r="AA233" s="808"/>
      <c r="AB233" s="808"/>
      <c r="AC233" s="808"/>
      <c r="AD233" s="808"/>
      <c r="AE233" s="809">
        <v>1400000</v>
      </c>
      <c r="AF233" s="809">
        <v>1400000</v>
      </c>
      <c r="AG233" s="718" t="s">
        <v>833</v>
      </c>
      <c r="AH233" s="808"/>
      <c r="AI233" s="774" t="s">
        <v>1494</v>
      </c>
      <c r="AJ233" s="451" t="s">
        <v>835</v>
      </c>
    </row>
    <row r="234" spans="2:36" ht="189.75">
      <c r="B234" s="1251"/>
      <c r="C234" s="1255"/>
      <c r="D234" s="695" t="s">
        <v>1693</v>
      </c>
      <c r="E234" s="718" t="s">
        <v>496</v>
      </c>
      <c r="F234" s="718">
        <v>12</v>
      </c>
      <c r="G234" s="718">
        <v>6</v>
      </c>
      <c r="H234" s="718">
        <v>6</v>
      </c>
      <c r="I234" s="718" t="s">
        <v>1694</v>
      </c>
      <c r="J234" s="836">
        <v>0</v>
      </c>
      <c r="K234" s="836">
        <v>20</v>
      </c>
      <c r="L234" s="836">
        <v>12</v>
      </c>
      <c r="M234" s="836">
        <v>6</v>
      </c>
      <c r="N234" s="836">
        <v>6</v>
      </c>
      <c r="O234" s="809">
        <v>900000</v>
      </c>
      <c r="P234" s="809">
        <v>900000</v>
      </c>
      <c r="Q234" s="809"/>
      <c r="R234" s="809"/>
      <c r="S234" s="808"/>
      <c r="T234" s="808"/>
      <c r="U234" s="808"/>
      <c r="V234" s="808"/>
      <c r="W234" s="808"/>
      <c r="X234" s="808"/>
      <c r="Y234" s="808"/>
      <c r="Z234" s="808"/>
      <c r="AA234" s="808"/>
      <c r="AB234" s="808"/>
      <c r="AC234" s="808"/>
      <c r="AD234" s="808"/>
      <c r="AE234" s="809">
        <v>900000</v>
      </c>
      <c r="AF234" s="809">
        <v>900000</v>
      </c>
      <c r="AG234" s="718" t="s">
        <v>833</v>
      </c>
      <c r="AH234" s="808"/>
      <c r="AI234" s="774" t="s">
        <v>1494</v>
      </c>
      <c r="AJ234" s="451" t="s">
        <v>835</v>
      </c>
    </row>
    <row r="235" spans="2:36" ht="156.75">
      <c r="B235" s="1251"/>
      <c r="C235" s="1255"/>
      <c r="D235" s="814" t="s">
        <v>1695</v>
      </c>
      <c r="E235" s="718" t="s">
        <v>1696</v>
      </c>
      <c r="F235" s="718">
        <v>1</v>
      </c>
      <c r="G235" s="718">
        <v>0</v>
      </c>
      <c r="H235" s="718">
        <v>1</v>
      </c>
      <c r="I235" s="718" t="s">
        <v>1697</v>
      </c>
      <c r="J235" s="836">
        <v>0</v>
      </c>
      <c r="K235" s="836">
        <v>3</v>
      </c>
      <c r="L235" s="836">
        <v>1</v>
      </c>
      <c r="M235" s="836">
        <v>1</v>
      </c>
      <c r="N235" s="836">
        <v>0</v>
      </c>
      <c r="O235" s="809">
        <v>900000</v>
      </c>
      <c r="P235" s="809">
        <v>900000</v>
      </c>
      <c r="Q235" s="809"/>
      <c r="R235" s="809"/>
      <c r="S235" s="808"/>
      <c r="T235" s="808"/>
      <c r="U235" s="808"/>
      <c r="V235" s="808"/>
      <c r="W235" s="808"/>
      <c r="X235" s="808"/>
      <c r="Y235" s="808"/>
      <c r="Z235" s="808"/>
      <c r="AA235" s="808"/>
      <c r="AB235" s="808"/>
      <c r="AC235" s="808"/>
      <c r="AD235" s="808"/>
      <c r="AE235" s="809">
        <v>900000</v>
      </c>
      <c r="AF235" s="809">
        <v>900000</v>
      </c>
      <c r="AG235" s="718" t="s">
        <v>833</v>
      </c>
      <c r="AH235" s="808"/>
      <c r="AI235" s="774" t="s">
        <v>1494</v>
      </c>
      <c r="AJ235" s="451" t="s">
        <v>835</v>
      </c>
    </row>
    <row r="236" spans="2:36" ht="168.75" customHeight="1">
      <c r="B236" s="1251"/>
      <c r="C236" s="1255"/>
      <c r="D236" s="814" t="s">
        <v>1698</v>
      </c>
      <c r="E236" s="718" t="s">
        <v>1696</v>
      </c>
      <c r="F236" s="718">
        <v>1</v>
      </c>
      <c r="G236" s="718">
        <v>0</v>
      </c>
      <c r="H236" s="718">
        <v>1</v>
      </c>
      <c r="I236" s="718" t="s">
        <v>1697</v>
      </c>
      <c r="J236" s="836">
        <v>0</v>
      </c>
      <c r="K236" s="836">
        <v>1</v>
      </c>
      <c r="L236" s="836">
        <v>1</v>
      </c>
      <c r="M236" s="836">
        <v>0</v>
      </c>
      <c r="N236" s="836">
        <v>1</v>
      </c>
      <c r="O236" s="809">
        <v>680000</v>
      </c>
      <c r="P236" s="809">
        <v>680000</v>
      </c>
      <c r="Q236" s="808"/>
      <c r="R236" s="808"/>
      <c r="S236" s="808"/>
      <c r="T236" s="808"/>
      <c r="U236" s="808"/>
      <c r="V236" s="808"/>
      <c r="W236" s="808"/>
      <c r="X236" s="808"/>
      <c r="Y236" s="808"/>
      <c r="Z236" s="808"/>
      <c r="AA236" s="808"/>
      <c r="AB236" s="808"/>
      <c r="AC236" s="808"/>
      <c r="AD236" s="808"/>
      <c r="AE236" s="809">
        <v>680000</v>
      </c>
      <c r="AF236" s="809">
        <v>680000</v>
      </c>
      <c r="AG236" s="718" t="s">
        <v>833</v>
      </c>
      <c r="AH236" s="808"/>
      <c r="AI236" s="774" t="s">
        <v>1494</v>
      </c>
      <c r="AJ236" s="451" t="s">
        <v>835</v>
      </c>
    </row>
    <row r="237" spans="2:36" ht="90" customHeight="1">
      <c r="B237" s="1251"/>
      <c r="C237" s="1255"/>
      <c r="D237" s="695" t="s">
        <v>1699</v>
      </c>
      <c r="E237" s="718" t="s">
        <v>1360</v>
      </c>
      <c r="F237" s="718">
        <v>6</v>
      </c>
      <c r="G237" s="718">
        <v>6</v>
      </c>
      <c r="H237" s="718">
        <v>12</v>
      </c>
      <c r="I237" s="718" t="s">
        <v>1335</v>
      </c>
      <c r="J237" s="836">
        <v>0</v>
      </c>
      <c r="K237" s="836">
        <v>45</v>
      </c>
      <c r="L237" s="836">
        <v>12</v>
      </c>
      <c r="M237" s="836">
        <v>6</v>
      </c>
      <c r="N237" s="836">
        <v>6</v>
      </c>
      <c r="O237" s="809">
        <v>600000</v>
      </c>
      <c r="P237" s="809">
        <v>600000</v>
      </c>
      <c r="Q237" s="808"/>
      <c r="R237" s="808"/>
      <c r="S237" s="808"/>
      <c r="T237" s="808"/>
      <c r="U237" s="808"/>
      <c r="V237" s="808"/>
      <c r="W237" s="808"/>
      <c r="X237" s="808"/>
      <c r="Y237" s="808"/>
      <c r="Z237" s="808"/>
      <c r="AA237" s="808"/>
      <c r="AB237" s="808"/>
      <c r="AC237" s="808"/>
      <c r="AD237" s="808"/>
      <c r="AE237" s="809">
        <v>600000</v>
      </c>
      <c r="AF237" s="809">
        <v>600000</v>
      </c>
      <c r="AG237" s="718" t="s">
        <v>833</v>
      </c>
      <c r="AH237" s="808"/>
      <c r="AI237" s="774" t="s">
        <v>1494</v>
      </c>
      <c r="AJ237" s="451" t="s">
        <v>835</v>
      </c>
    </row>
    <row r="238" spans="2:36" ht="96" customHeight="1">
      <c r="B238" s="1251"/>
      <c r="C238" s="1255"/>
      <c r="D238" s="695" t="s">
        <v>1700</v>
      </c>
      <c r="E238" s="718" t="s">
        <v>1701</v>
      </c>
      <c r="F238" s="718">
        <v>6</v>
      </c>
      <c r="G238" s="718">
        <v>6</v>
      </c>
      <c r="H238" s="718">
        <v>12</v>
      </c>
      <c r="I238" s="718" t="s">
        <v>1702</v>
      </c>
      <c r="J238" s="836">
        <v>0</v>
      </c>
      <c r="K238" s="836">
        <v>45</v>
      </c>
      <c r="L238" s="836">
        <v>12</v>
      </c>
      <c r="M238" s="836">
        <v>6</v>
      </c>
      <c r="N238" s="836">
        <v>6</v>
      </c>
      <c r="O238" s="809">
        <v>1620000</v>
      </c>
      <c r="P238" s="809">
        <v>1620000</v>
      </c>
      <c r="Q238" s="808"/>
      <c r="R238" s="808"/>
      <c r="S238" s="808"/>
      <c r="T238" s="808"/>
      <c r="U238" s="808"/>
      <c r="V238" s="808"/>
      <c r="W238" s="808"/>
      <c r="X238" s="808"/>
      <c r="Y238" s="808"/>
      <c r="Z238" s="808"/>
      <c r="AA238" s="808"/>
      <c r="AB238" s="808"/>
      <c r="AC238" s="808"/>
      <c r="AD238" s="808"/>
      <c r="AE238" s="809">
        <v>1620000</v>
      </c>
      <c r="AF238" s="809">
        <v>1620000</v>
      </c>
      <c r="AG238" s="718" t="s">
        <v>833</v>
      </c>
      <c r="AH238" s="808"/>
      <c r="AI238" s="774" t="s">
        <v>1494</v>
      </c>
      <c r="AJ238" s="451" t="s">
        <v>835</v>
      </c>
    </row>
    <row r="239" spans="2:36" ht="55.5" customHeight="1">
      <c r="B239" s="1251"/>
      <c r="C239" s="1255"/>
      <c r="D239" s="695" t="s">
        <v>1703</v>
      </c>
      <c r="E239" s="718" t="s">
        <v>1701</v>
      </c>
      <c r="F239" s="718">
        <v>2</v>
      </c>
      <c r="G239" s="718">
        <v>2</v>
      </c>
      <c r="H239" s="718">
        <v>4</v>
      </c>
      <c r="I239" s="718" t="s">
        <v>1702</v>
      </c>
      <c r="J239" s="836">
        <v>0</v>
      </c>
      <c r="K239" s="836">
        <v>12</v>
      </c>
      <c r="L239" s="836">
        <v>4</v>
      </c>
      <c r="M239" s="836">
        <v>2</v>
      </c>
      <c r="N239" s="836">
        <v>2</v>
      </c>
      <c r="O239" s="809">
        <v>900000</v>
      </c>
      <c r="P239" s="809">
        <v>900000</v>
      </c>
      <c r="Q239" s="808"/>
      <c r="R239" s="808"/>
      <c r="S239" s="808"/>
      <c r="T239" s="808"/>
      <c r="U239" s="808"/>
      <c r="V239" s="808"/>
      <c r="W239" s="808"/>
      <c r="X239" s="808"/>
      <c r="Y239" s="808"/>
      <c r="Z239" s="808"/>
      <c r="AA239" s="808"/>
      <c r="AB239" s="808"/>
      <c r="AC239" s="808"/>
      <c r="AD239" s="808"/>
      <c r="AE239" s="809">
        <v>900000</v>
      </c>
      <c r="AF239" s="809">
        <v>900000</v>
      </c>
      <c r="AG239" s="718" t="s">
        <v>833</v>
      </c>
      <c r="AH239" s="808"/>
      <c r="AI239" s="774" t="s">
        <v>1494</v>
      </c>
      <c r="AJ239" s="451" t="s">
        <v>835</v>
      </c>
    </row>
    <row r="240" spans="2:36" ht="110.25" customHeight="1">
      <c r="B240" s="1251"/>
      <c r="C240" s="1255"/>
      <c r="D240" s="695" t="s">
        <v>1704</v>
      </c>
      <c r="E240" s="718" t="s">
        <v>1701</v>
      </c>
      <c r="F240" s="718">
        <v>2</v>
      </c>
      <c r="G240" s="718">
        <v>2</v>
      </c>
      <c r="H240" s="718">
        <v>5</v>
      </c>
      <c r="I240" s="718" t="s">
        <v>1702</v>
      </c>
      <c r="J240" s="836">
        <v>0</v>
      </c>
      <c r="K240" s="836">
        <v>15</v>
      </c>
      <c r="L240" s="836">
        <v>5</v>
      </c>
      <c r="M240" s="836">
        <v>2</v>
      </c>
      <c r="N240" s="836">
        <v>2</v>
      </c>
      <c r="O240" s="809">
        <v>1200000</v>
      </c>
      <c r="P240" s="809">
        <v>967000</v>
      </c>
      <c r="Q240" s="808"/>
      <c r="R240" s="808"/>
      <c r="S240" s="808"/>
      <c r="T240" s="808"/>
      <c r="U240" s="808"/>
      <c r="V240" s="808"/>
      <c r="W240" s="808"/>
      <c r="X240" s="808"/>
      <c r="Y240" s="808"/>
      <c r="Z240" s="808"/>
      <c r="AA240" s="808"/>
      <c r="AB240" s="808"/>
      <c r="AC240" s="808"/>
      <c r="AD240" s="808"/>
      <c r="AE240" s="809">
        <v>1200000</v>
      </c>
      <c r="AF240" s="809">
        <v>967000</v>
      </c>
      <c r="AG240" s="718" t="s">
        <v>833</v>
      </c>
      <c r="AH240" s="808"/>
      <c r="AI240" s="774" t="s">
        <v>1494</v>
      </c>
      <c r="AJ240" s="451" t="s">
        <v>835</v>
      </c>
    </row>
    <row r="241" spans="2:36" ht="125.25" customHeight="1">
      <c r="B241" s="1251"/>
      <c r="C241" s="1255"/>
      <c r="D241" s="718" t="s">
        <v>1705</v>
      </c>
      <c r="E241" s="718" t="s">
        <v>1360</v>
      </c>
      <c r="F241" s="718">
        <v>6</v>
      </c>
      <c r="G241" s="718">
        <v>6</v>
      </c>
      <c r="H241" s="718">
        <v>12</v>
      </c>
      <c r="I241" s="718" t="s">
        <v>1706</v>
      </c>
      <c r="J241" s="836">
        <v>0</v>
      </c>
      <c r="K241" s="836">
        <v>36</v>
      </c>
      <c r="L241" s="836">
        <v>12</v>
      </c>
      <c r="M241" s="836">
        <v>6</v>
      </c>
      <c r="N241" s="836">
        <v>6</v>
      </c>
      <c r="O241" s="809">
        <v>1100000</v>
      </c>
      <c r="P241" s="809">
        <v>1100000</v>
      </c>
      <c r="Q241" s="808"/>
      <c r="R241" s="808"/>
      <c r="S241" s="808"/>
      <c r="T241" s="808"/>
      <c r="U241" s="808"/>
      <c r="V241" s="808"/>
      <c r="W241" s="808"/>
      <c r="X241" s="808"/>
      <c r="Y241" s="808"/>
      <c r="Z241" s="808"/>
      <c r="AA241" s="808"/>
      <c r="AB241" s="808"/>
      <c r="AC241" s="808"/>
      <c r="AD241" s="808"/>
      <c r="AE241" s="809">
        <v>1100000</v>
      </c>
      <c r="AF241" s="809">
        <v>1100000</v>
      </c>
      <c r="AG241" s="718" t="s">
        <v>833</v>
      </c>
      <c r="AH241" s="808"/>
      <c r="AI241" s="774" t="s">
        <v>1494</v>
      </c>
      <c r="AJ241" s="451" t="s">
        <v>835</v>
      </c>
    </row>
    <row r="242" spans="2:36" ht="59.25" customHeight="1">
      <c r="B242" s="1251"/>
      <c r="C242" s="1256"/>
      <c r="D242" s="695" t="s">
        <v>1707</v>
      </c>
      <c r="E242" s="718" t="s">
        <v>1708</v>
      </c>
      <c r="F242" s="718">
        <v>1</v>
      </c>
      <c r="G242" s="718">
        <v>1</v>
      </c>
      <c r="H242" s="718">
        <v>2</v>
      </c>
      <c r="I242" s="718" t="s">
        <v>1709</v>
      </c>
      <c r="J242" s="836">
        <v>0</v>
      </c>
      <c r="K242" s="836">
        <v>8</v>
      </c>
      <c r="L242" s="836">
        <v>2</v>
      </c>
      <c r="M242" s="836">
        <v>1</v>
      </c>
      <c r="N242" s="836">
        <v>1</v>
      </c>
      <c r="O242" s="809">
        <v>900000</v>
      </c>
      <c r="P242" s="809">
        <v>900000</v>
      </c>
      <c r="Q242" s="808"/>
      <c r="R242" s="808"/>
      <c r="S242" s="808"/>
      <c r="T242" s="808"/>
      <c r="U242" s="808"/>
      <c r="V242" s="808"/>
      <c r="W242" s="808"/>
      <c r="X242" s="808"/>
      <c r="Y242" s="808"/>
      <c r="Z242" s="808"/>
      <c r="AA242" s="808"/>
      <c r="AB242" s="808"/>
      <c r="AC242" s="808"/>
      <c r="AD242" s="808"/>
      <c r="AE242" s="809">
        <v>900000</v>
      </c>
      <c r="AF242" s="809">
        <v>900000</v>
      </c>
      <c r="AG242" s="718" t="s">
        <v>833</v>
      </c>
      <c r="AH242" s="808"/>
      <c r="AI242" s="774" t="s">
        <v>1494</v>
      </c>
      <c r="AJ242" s="451" t="s">
        <v>835</v>
      </c>
    </row>
    <row r="243" spans="2:36" ht="184.5" customHeight="1">
      <c r="B243" s="1251"/>
      <c r="C243" s="1252">
        <v>825126099</v>
      </c>
      <c r="D243" s="695" t="s">
        <v>1710</v>
      </c>
      <c r="E243" s="718" t="s">
        <v>1597</v>
      </c>
      <c r="F243" s="718">
        <v>2</v>
      </c>
      <c r="G243" s="718">
        <v>2</v>
      </c>
      <c r="H243" s="718">
        <v>4</v>
      </c>
      <c r="I243" s="718" t="s">
        <v>1598</v>
      </c>
      <c r="J243" s="836">
        <v>0</v>
      </c>
      <c r="K243" s="836">
        <v>15</v>
      </c>
      <c r="L243" s="836">
        <v>4</v>
      </c>
      <c r="M243" s="836">
        <v>2</v>
      </c>
      <c r="N243" s="836">
        <v>2</v>
      </c>
      <c r="O243" s="809">
        <v>1450000</v>
      </c>
      <c r="P243" s="809">
        <v>145000</v>
      </c>
      <c r="Q243" s="808"/>
      <c r="R243" s="808"/>
      <c r="S243" s="808"/>
      <c r="T243" s="808"/>
      <c r="U243" s="808"/>
      <c r="V243" s="808"/>
      <c r="W243" s="808"/>
      <c r="X243" s="808"/>
      <c r="Y243" s="808"/>
      <c r="Z243" s="808"/>
      <c r="AA243" s="808"/>
      <c r="AB243" s="808"/>
      <c r="AC243" s="808"/>
      <c r="AD243" s="808"/>
      <c r="AE243" s="809">
        <v>1450000</v>
      </c>
      <c r="AF243" s="809">
        <v>145000</v>
      </c>
      <c r="AG243" s="718" t="s">
        <v>833</v>
      </c>
      <c r="AH243" s="808"/>
      <c r="AI243" s="774" t="s">
        <v>1494</v>
      </c>
      <c r="AJ243" s="451" t="s">
        <v>835</v>
      </c>
    </row>
    <row r="244" spans="2:36" ht="81.75" customHeight="1">
      <c r="B244" s="1251"/>
      <c r="C244" s="1257"/>
      <c r="D244" s="815" t="s">
        <v>1711</v>
      </c>
      <c r="E244" s="718" t="s">
        <v>1360</v>
      </c>
      <c r="F244" s="718">
        <v>6</v>
      </c>
      <c r="G244" s="718">
        <v>6</v>
      </c>
      <c r="H244" s="718">
        <v>12</v>
      </c>
      <c r="I244" s="718" t="s">
        <v>1335</v>
      </c>
      <c r="J244" s="836">
        <v>0</v>
      </c>
      <c r="K244" s="836">
        <v>36</v>
      </c>
      <c r="L244" s="836">
        <v>12</v>
      </c>
      <c r="M244" s="836">
        <v>6</v>
      </c>
      <c r="N244" s="836">
        <v>6</v>
      </c>
      <c r="O244" s="809">
        <v>500000</v>
      </c>
      <c r="P244" s="809">
        <v>500000</v>
      </c>
      <c r="Q244" s="808"/>
      <c r="R244" s="808"/>
      <c r="S244" s="808"/>
      <c r="T244" s="808"/>
      <c r="U244" s="808"/>
      <c r="V244" s="808"/>
      <c r="W244" s="808"/>
      <c r="X244" s="808"/>
      <c r="Y244" s="808"/>
      <c r="Z244" s="808"/>
      <c r="AA244" s="808"/>
      <c r="AB244" s="808"/>
      <c r="AC244" s="808"/>
      <c r="AD244" s="808"/>
      <c r="AE244" s="809">
        <v>500000</v>
      </c>
      <c r="AF244" s="809">
        <v>500000</v>
      </c>
      <c r="AG244" s="718" t="s">
        <v>833</v>
      </c>
      <c r="AH244" s="808"/>
      <c r="AI244" s="774" t="s">
        <v>1494</v>
      </c>
      <c r="AJ244" s="451" t="s">
        <v>835</v>
      </c>
    </row>
    <row r="245" spans="2:36" ht="81.75" customHeight="1">
      <c r="B245" s="1248" t="s">
        <v>1712</v>
      </c>
      <c r="C245" s="1257"/>
      <c r="D245" s="815" t="s">
        <v>1713</v>
      </c>
      <c r="E245" s="718" t="s">
        <v>1714</v>
      </c>
      <c r="F245" s="718">
        <v>4</v>
      </c>
      <c r="G245" s="718">
        <v>4</v>
      </c>
      <c r="H245" s="718">
        <v>8</v>
      </c>
      <c r="I245" s="718" t="s">
        <v>66</v>
      </c>
      <c r="J245" s="836">
        <v>0</v>
      </c>
      <c r="K245" s="836">
        <v>16</v>
      </c>
      <c r="L245" s="836">
        <v>8</v>
      </c>
      <c r="M245" s="836">
        <v>4</v>
      </c>
      <c r="N245" s="836">
        <v>4</v>
      </c>
      <c r="O245" s="809">
        <v>160000</v>
      </c>
      <c r="P245" s="809">
        <v>160000</v>
      </c>
      <c r="Q245" s="808"/>
      <c r="R245" s="808"/>
      <c r="S245" s="808"/>
      <c r="T245" s="808"/>
      <c r="U245" s="808"/>
      <c r="V245" s="808"/>
      <c r="W245" s="808"/>
      <c r="X245" s="808"/>
      <c r="Y245" s="808"/>
      <c r="Z245" s="808"/>
      <c r="AA245" s="808"/>
      <c r="AB245" s="808"/>
      <c r="AC245" s="808"/>
      <c r="AD245" s="808"/>
      <c r="AE245" s="809">
        <v>160000</v>
      </c>
      <c r="AF245" s="809">
        <v>160000</v>
      </c>
      <c r="AG245" s="718" t="s">
        <v>833</v>
      </c>
      <c r="AH245" s="808"/>
      <c r="AI245" s="774" t="s">
        <v>1494</v>
      </c>
      <c r="AJ245" s="451" t="s">
        <v>835</v>
      </c>
    </row>
    <row r="246" spans="2:36" ht="82.5" customHeight="1">
      <c r="B246" s="1248"/>
      <c r="C246" s="1257"/>
      <c r="D246" s="816" t="s">
        <v>1715</v>
      </c>
      <c r="E246" s="718" t="s">
        <v>1716</v>
      </c>
      <c r="F246" s="718">
        <v>1</v>
      </c>
      <c r="G246" s="718">
        <v>1</v>
      </c>
      <c r="H246" s="718">
        <v>2</v>
      </c>
      <c r="I246" s="718" t="s">
        <v>1717</v>
      </c>
      <c r="J246" s="836">
        <v>0</v>
      </c>
      <c r="K246" s="836">
        <v>5</v>
      </c>
      <c r="L246" s="836">
        <v>2</v>
      </c>
      <c r="M246" s="836">
        <v>1</v>
      </c>
      <c r="N246" s="836">
        <v>1</v>
      </c>
      <c r="O246" s="809">
        <v>180000</v>
      </c>
      <c r="P246" s="809">
        <v>180000</v>
      </c>
      <c r="Q246" s="808"/>
      <c r="R246" s="808"/>
      <c r="S246" s="718"/>
      <c r="T246" s="718"/>
      <c r="U246" s="808"/>
      <c r="V246" s="808"/>
      <c r="W246" s="808"/>
      <c r="X246" s="808"/>
      <c r="Y246" s="808"/>
      <c r="Z246" s="808"/>
      <c r="AA246" s="808"/>
      <c r="AB246" s="808"/>
      <c r="AC246" s="808"/>
      <c r="AD246" s="808"/>
      <c r="AE246" s="809">
        <v>180000</v>
      </c>
      <c r="AF246" s="809">
        <v>180000</v>
      </c>
      <c r="AG246" s="718" t="s">
        <v>833</v>
      </c>
      <c r="AH246" s="808"/>
      <c r="AI246" s="774" t="s">
        <v>1494</v>
      </c>
      <c r="AJ246" s="451" t="s">
        <v>835</v>
      </c>
    </row>
    <row r="247" spans="2:36" ht="96" customHeight="1">
      <c r="B247" s="1248"/>
      <c r="C247" s="1257"/>
      <c r="D247" s="816" t="s">
        <v>1718</v>
      </c>
      <c r="E247" s="718" t="s">
        <v>1346</v>
      </c>
      <c r="F247" s="718">
        <v>1</v>
      </c>
      <c r="G247" s="718">
        <v>6</v>
      </c>
      <c r="H247" s="718">
        <v>7</v>
      </c>
      <c r="I247" s="718" t="s">
        <v>148</v>
      </c>
      <c r="J247" s="836">
        <v>0</v>
      </c>
      <c r="K247" s="836">
        <v>15</v>
      </c>
      <c r="L247" s="836">
        <v>7</v>
      </c>
      <c r="M247" s="836">
        <v>1</v>
      </c>
      <c r="N247" s="836">
        <v>6</v>
      </c>
      <c r="O247" s="809">
        <v>800000</v>
      </c>
      <c r="P247" s="809">
        <v>800000</v>
      </c>
      <c r="Q247" s="808"/>
      <c r="R247" s="808"/>
      <c r="S247" s="718"/>
      <c r="T247" s="718"/>
      <c r="U247" s="808"/>
      <c r="V247" s="808"/>
      <c r="W247" s="808"/>
      <c r="X247" s="808"/>
      <c r="Y247" s="808"/>
      <c r="Z247" s="808"/>
      <c r="AA247" s="808"/>
      <c r="AB247" s="808"/>
      <c r="AC247" s="808"/>
      <c r="AD247" s="808"/>
      <c r="AE247" s="809">
        <v>800000</v>
      </c>
      <c r="AF247" s="809">
        <v>800000</v>
      </c>
      <c r="AG247" s="718" t="s">
        <v>833</v>
      </c>
      <c r="AH247" s="808"/>
      <c r="AI247" s="774" t="s">
        <v>1494</v>
      </c>
      <c r="AJ247" s="451" t="s">
        <v>835</v>
      </c>
    </row>
    <row r="248" spans="2:39" ht="83.25" customHeight="1">
      <c r="B248" s="1248"/>
      <c r="C248" s="1257"/>
      <c r="D248" s="816" t="s">
        <v>1719</v>
      </c>
      <c r="E248" s="718" t="s">
        <v>870</v>
      </c>
      <c r="F248" s="718">
        <v>1</v>
      </c>
      <c r="G248" s="718">
        <v>1</v>
      </c>
      <c r="H248" s="718">
        <v>2</v>
      </c>
      <c r="I248" s="718" t="s">
        <v>570</v>
      </c>
      <c r="J248" s="836">
        <v>0</v>
      </c>
      <c r="K248" s="836">
        <v>5</v>
      </c>
      <c r="L248" s="836">
        <v>2</v>
      </c>
      <c r="M248" s="836">
        <v>1</v>
      </c>
      <c r="N248" s="836">
        <v>1</v>
      </c>
      <c r="O248" s="809">
        <v>200000</v>
      </c>
      <c r="P248" s="809">
        <v>200000</v>
      </c>
      <c r="Q248" s="808"/>
      <c r="R248" s="808"/>
      <c r="S248" s="808"/>
      <c r="T248" s="808"/>
      <c r="U248" s="808"/>
      <c r="V248" s="808"/>
      <c r="W248" s="808"/>
      <c r="X248" s="808"/>
      <c r="Y248" s="808"/>
      <c r="Z248" s="808"/>
      <c r="AA248" s="808"/>
      <c r="AB248" s="808"/>
      <c r="AC248" s="808"/>
      <c r="AD248" s="808"/>
      <c r="AE248" s="809">
        <v>200000</v>
      </c>
      <c r="AF248" s="809">
        <v>200000</v>
      </c>
      <c r="AG248" s="718" t="s">
        <v>833</v>
      </c>
      <c r="AH248" s="808"/>
      <c r="AI248" s="774" t="s">
        <v>1494</v>
      </c>
      <c r="AJ248" s="451" t="s">
        <v>835</v>
      </c>
      <c r="AK248" s="817"/>
      <c r="AL248" s="272"/>
      <c r="AM248" s="272"/>
    </row>
    <row r="249" spans="2:39" ht="45" customHeight="1">
      <c r="B249" s="1248"/>
      <c r="C249" s="1257"/>
      <c r="D249" s="816" t="s">
        <v>1720</v>
      </c>
      <c r="E249" s="718" t="s">
        <v>870</v>
      </c>
      <c r="F249" s="718">
        <v>6</v>
      </c>
      <c r="G249" s="718">
        <v>6</v>
      </c>
      <c r="H249" s="718">
        <v>12</v>
      </c>
      <c r="I249" s="718" t="s">
        <v>570</v>
      </c>
      <c r="J249" s="836">
        <v>0</v>
      </c>
      <c r="K249" s="836">
        <v>20</v>
      </c>
      <c r="L249" s="836">
        <v>12</v>
      </c>
      <c r="M249" s="836">
        <v>6</v>
      </c>
      <c r="N249" s="836">
        <v>6</v>
      </c>
      <c r="O249" s="809">
        <v>1200000</v>
      </c>
      <c r="P249" s="809">
        <v>1200000</v>
      </c>
      <c r="Q249" s="808"/>
      <c r="R249" s="808"/>
      <c r="S249" s="808"/>
      <c r="T249" s="808"/>
      <c r="U249" s="808"/>
      <c r="V249" s="808"/>
      <c r="W249" s="808"/>
      <c r="X249" s="808"/>
      <c r="Y249" s="808"/>
      <c r="Z249" s="808"/>
      <c r="AA249" s="808"/>
      <c r="AB249" s="808"/>
      <c r="AC249" s="808"/>
      <c r="AD249" s="808"/>
      <c r="AE249" s="809">
        <v>1200000</v>
      </c>
      <c r="AF249" s="809">
        <v>1200000</v>
      </c>
      <c r="AG249" s="718" t="s">
        <v>1721</v>
      </c>
      <c r="AH249" s="808"/>
      <c r="AI249" s="774" t="s">
        <v>1494</v>
      </c>
      <c r="AJ249" s="451" t="s">
        <v>835</v>
      </c>
      <c r="AK249" s="450"/>
      <c r="AL249" s="806"/>
      <c r="AM249" s="272"/>
    </row>
    <row r="250" spans="2:39" ht="137.25" customHeight="1">
      <c r="B250" s="1248"/>
      <c r="C250" s="1257"/>
      <c r="D250" s="816" t="s">
        <v>1722</v>
      </c>
      <c r="E250" s="718" t="s">
        <v>496</v>
      </c>
      <c r="F250" s="718">
        <v>3</v>
      </c>
      <c r="G250" s="718">
        <v>9</v>
      </c>
      <c r="H250" s="718">
        <v>13</v>
      </c>
      <c r="I250" s="718" t="s">
        <v>1694</v>
      </c>
      <c r="J250" s="836">
        <v>0</v>
      </c>
      <c r="K250" s="836">
        <v>20</v>
      </c>
      <c r="L250" s="836">
        <v>13</v>
      </c>
      <c r="M250" s="836">
        <v>3</v>
      </c>
      <c r="N250" s="836">
        <v>9</v>
      </c>
      <c r="O250" s="809">
        <v>1700000</v>
      </c>
      <c r="P250" s="809">
        <v>1590000</v>
      </c>
      <c r="Q250" s="808"/>
      <c r="R250" s="808"/>
      <c r="S250" s="808"/>
      <c r="T250" s="808"/>
      <c r="U250" s="808"/>
      <c r="V250" s="808"/>
      <c r="W250" s="808"/>
      <c r="X250" s="808"/>
      <c r="Y250" s="808"/>
      <c r="Z250" s="808"/>
      <c r="AA250" s="808"/>
      <c r="AB250" s="808"/>
      <c r="AC250" s="808"/>
      <c r="AD250" s="808"/>
      <c r="AE250" s="809">
        <v>1700000</v>
      </c>
      <c r="AF250" s="809">
        <v>1590000</v>
      </c>
      <c r="AG250" s="786" t="s">
        <v>1723</v>
      </c>
      <c r="AH250" s="808"/>
      <c r="AI250" s="774" t="s">
        <v>1494</v>
      </c>
      <c r="AJ250" s="451" t="s">
        <v>835</v>
      </c>
      <c r="AK250" s="817"/>
      <c r="AL250" s="272"/>
      <c r="AM250" s="272"/>
    </row>
    <row r="251" spans="2:39" ht="61.5" customHeight="1">
      <c r="B251" s="1248"/>
      <c r="C251" s="1257"/>
      <c r="D251" s="816" t="s">
        <v>1724</v>
      </c>
      <c r="E251" s="718" t="s">
        <v>1725</v>
      </c>
      <c r="F251" s="718">
        <v>300</v>
      </c>
      <c r="G251" s="718">
        <v>0</v>
      </c>
      <c r="H251" s="718">
        <v>300</v>
      </c>
      <c r="I251" s="718" t="s">
        <v>1726</v>
      </c>
      <c r="J251" s="836">
        <v>0</v>
      </c>
      <c r="K251" s="836">
        <v>400</v>
      </c>
      <c r="L251" s="836">
        <v>300</v>
      </c>
      <c r="M251" s="836">
        <v>300</v>
      </c>
      <c r="N251" s="836">
        <v>0</v>
      </c>
      <c r="O251" s="809">
        <v>300000</v>
      </c>
      <c r="P251" s="809">
        <v>300000</v>
      </c>
      <c r="Q251" s="808"/>
      <c r="R251" s="808"/>
      <c r="S251" s="808"/>
      <c r="T251" s="808"/>
      <c r="U251" s="808"/>
      <c r="V251" s="808"/>
      <c r="W251" s="808"/>
      <c r="X251" s="808"/>
      <c r="Y251" s="808"/>
      <c r="Z251" s="808"/>
      <c r="AA251" s="808"/>
      <c r="AB251" s="808"/>
      <c r="AC251" s="808"/>
      <c r="AD251" s="808"/>
      <c r="AE251" s="809">
        <v>300000</v>
      </c>
      <c r="AF251" s="809">
        <v>300000</v>
      </c>
      <c r="AG251" s="786" t="s">
        <v>1727</v>
      </c>
      <c r="AH251" s="808"/>
      <c r="AI251" s="774" t="s">
        <v>1494</v>
      </c>
      <c r="AJ251" s="451" t="s">
        <v>835</v>
      </c>
      <c r="AK251" s="272"/>
      <c r="AL251" s="272"/>
      <c r="AM251" s="272"/>
    </row>
    <row r="252" spans="2:36" ht="105.75" customHeight="1">
      <c r="B252" s="1248"/>
      <c r="C252" s="1257"/>
      <c r="D252" s="816" t="s">
        <v>1728</v>
      </c>
      <c r="E252" s="718" t="s">
        <v>870</v>
      </c>
      <c r="F252" s="718">
        <v>1</v>
      </c>
      <c r="G252" s="718">
        <v>1</v>
      </c>
      <c r="H252" s="718">
        <v>2</v>
      </c>
      <c r="I252" s="718" t="s">
        <v>570</v>
      </c>
      <c r="J252" s="836">
        <v>0</v>
      </c>
      <c r="K252" s="836">
        <v>5</v>
      </c>
      <c r="L252" s="836">
        <v>2</v>
      </c>
      <c r="M252" s="836">
        <v>1</v>
      </c>
      <c r="N252" s="836">
        <v>1</v>
      </c>
      <c r="O252" s="809">
        <v>206085</v>
      </c>
      <c r="P252" s="809">
        <v>206085</v>
      </c>
      <c r="Q252" s="808"/>
      <c r="R252" s="808"/>
      <c r="S252" s="808"/>
      <c r="T252" s="808"/>
      <c r="U252" s="808"/>
      <c r="V252" s="808"/>
      <c r="W252" s="808"/>
      <c r="X252" s="808"/>
      <c r="Y252" s="808"/>
      <c r="Z252" s="808"/>
      <c r="AA252" s="808"/>
      <c r="AB252" s="808"/>
      <c r="AC252" s="808"/>
      <c r="AD252" s="808"/>
      <c r="AE252" s="809">
        <v>206085</v>
      </c>
      <c r="AF252" s="809">
        <v>206085</v>
      </c>
      <c r="AG252" s="718" t="s">
        <v>833</v>
      </c>
      <c r="AH252" s="808"/>
      <c r="AI252" s="774" t="s">
        <v>1494</v>
      </c>
      <c r="AJ252" s="451" t="s">
        <v>835</v>
      </c>
    </row>
    <row r="253" spans="2:36" ht="117.75" customHeight="1">
      <c r="B253" s="1248"/>
      <c r="C253" s="1257"/>
      <c r="D253" s="816" t="s">
        <v>1729</v>
      </c>
      <c r="E253" s="718" t="s">
        <v>1730</v>
      </c>
      <c r="F253" s="718">
        <v>2</v>
      </c>
      <c r="G253" s="718">
        <v>2</v>
      </c>
      <c r="H253" s="718">
        <v>4</v>
      </c>
      <c r="I253" s="718" t="s">
        <v>1731</v>
      </c>
      <c r="J253" s="836">
        <v>0</v>
      </c>
      <c r="K253" s="836">
        <v>5</v>
      </c>
      <c r="L253" s="836">
        <v>4</v>
      </c>
      <c r="M253" s="836">
        <v>2</v>
      </c>
      <c r="N253" s="836">
        <v>2</v>
      </c>
      <c r="O253" s="809">
        <v>400000</v>
      </c>
      <c r="P253" s="809">
        <v>400000</v>
      </c>
      <c r="Q253" s="808"/>
      <c r="R253" s="808"/>
      <c r="S253" s="808"/>
      <c r="T253" s="808"/>
      <c r="U253" s="808"/>
      <c r="V253" s="808"/>
      <c r="W253" s="808"/>
      <c r="X253" s="808"/>
      <c r="Y253" s="808"/>
      <c r="Z253" s="808"/>
      <c r="AA253" s="808"/>
      <c r="AB253" s="808"/>
      <c r="AC253" s="808"/>
      <c r="AD253" s="808"/>
      <c r="AE253" s="809">
        <v>400000</v>
      </c>
      <c r="AF253" s="809">
        <v>400000</v>
      </c>
      <c r="AG253" s="718" t="s">
        <v>833</v>
      </c>
      <c r="AH253" s="808"/>
      <c r="AI253" s="774" t="s">
        <v>1494</v>
      </c>
      <c r="AJ253" s="451" t="s">
        <v>835</v>
      </c>
    </row>
    <row r="254" spans="2:36" ht="105" customHeight="1">
      <c r="B254" s="1248"/>
      <c r="C254" s="1257"/>
      <c r="D254" s="818" t="s">
        <v>1732</v>
      </c>
      <c r="E254" s="718" t="s">
        <v>1733</v>
      </c>
      <c r="F254" s="718">
        <v>1</v>
      </c>
      <c r="G254" s="718">
        <v>2</v>
      </c>
      <c r="H254" s="718">
        <v>3</v>
      </c>
      <c r="I254" s="718" t="s">
        <v>1734</v>
      </c>
      <c r="J254" s="836">
        <v>0</v>
      </c>
      <c r="K254" s="836">
        <v>5</v>
      </c>
      <c r="L254" s="836">
        <v>3</v>
      </c>
      <c r="M254" s="836">
        <v>1</v>
      </c>
      <c r="N254" s="836">
        <v>2</v>
      </c>
      <c r="O254" s="809">
        <v>200000</v>
      </c>
      <c r="P254" s="809">
        <v>200000</v>
      </c>
      <c r="Q254" s="808"/>
      <c r="R254" s="808"/>
      <c r="S254" s="808"/>
      <c r="T254" s="808"/>
      <c r="U254" s="808"/>
      <c r="V254" s="808"/>
      <c r="W254" s="808"/>
      <c r="X254" s="808"/>
      <c r="Y254" s="808"/>
      <c r="Z254" s="808"/>
      <c r="AA254" s="808"/>
      <c r="AB254" s="808"/>
      <c r="AC254" s="808"/>
      <c r="AD254" s="808"/>
      <c r="AE254" s="809">
        <v>200000</v>
      </c>
      <c r="AF254" s="809">
        <v>200000</v>
      </c>
      <c r="AG254" s="718" t="s">
        <v>1735</v>
      </c>
      <c r="AH254" s="808"/>
      <c r="AI254" s="774" t="s">
        <v>1494</v>
      </c>
      <c r="AJ254" s="451" t="s">
        <v>835</v>
      </c>
    </row>
    <row r="255" spans="2:36" ht="123" customHeight="1">
      <c r="B255" s="1248"/>
      <c r="C255" s="1257"/>
      <c r="D255" s="816" t="s">
        <v>1736</v>
      </c>
      <c r="E255" s="718" t="s">
        <v>1351</v>
      </c>
      <c r="F255" s="718">
        <v>6</v>
      </c>
      <c r="G255" s="718">
        <v>0</v>
      </c>
      <c r="H255" s="718">
        <v>6</v>
      </c>
      <c r="I255" s="718" t="s">
        <v>573</v>
      </c>
      <c r="J255" s="836">
        <v>0</v>
      </c>
      <c r="K255" s="836">
        <v>10</v>
      </c>
      <c r="L255" s="836">
        <v>6</v>
      </c>
      <c r="M255" s="836">
        <v>6</v>
      </c>
      <c r="N255" s="836">
        <v>0</v>
      </c>
      <c r="O255" s="809">
        <v>1200000</v>
      </c>
      <c r="P255" s="809">
        <v>800000</v>
      </c>
      <c r="Q255" s="808"/>
      <c r="R255" s="808"/>
      <c r="S255" s="808"/>
      <c r="T255" s="808"/>
      <c r="U255" s="808"/>
      <c r="V255" s="808"/>
      <c r="W255" s="808"/>
      <c r="X255" s="808"/>
      <c r="Y255" s="808"/>
      <c r="Z255" s="808"/>
      <c r="AA255" s="808"/>
      <c r="AB255" s="808"/>
      <c r="AC255" s="808"/>
      <c r="AD255" s="808"/>
      <c r="AE255" s="809">
        <v>1200000</v>
      </c>
      <c r="AF255" s="809">
        <v>800000</v>
      </c>
      <c r="AG255" s="718" t="s">
        <v>1737</v>
      </c>
      <c r="AH255" s="808"/>
      <c r="AI255" s="774" t="s">
        <v>1494</v>
      </c>
      <c r="AJ255" s="451" t="s">
        <v>835</v>
      </c>
    </row>
    <row r="256" spans="2:36" ht="132" customHeight="1">
      <c r="B256" s="1248"/>
      <c r="C256" s="1257"/>
      <c r="D256" s="819" t="s">
        <v>1738</v>
      </c>
      <c r="E256" s="718" t="s">
        <v>427</v>
      </c>
      <c r="F256" s="718">
        <v>2</v>
      </c>
      <c r="G256" s="718">
        <v>2</v>
      </c>
      <c r="H256" s="718">
        <v>4</v>
      </c>
      <c r="I256" s="718" t="s">
        <v>428</v>
      </c>
      <c r="J256" s="836">
        <v>0</v>
      </c>
      <c r="K256" s="836">
        <v>15</v>
      </c>
      <c r="L256" s="836">
        <v>4</v>
      </c>
      <c r="M256" s="836">
        <v>2</v>
      </c>
      <c r="N256" s="836">
        <v>2</v>
      </c>
      <c r="O256" s="809">
        <v>550000</v>
      </c>
      <c r="P256" s="809">
        <v>550000</v>
      </c>
      <c r="Q256" s="808"/>
      <c r="R256" s="808"/>
      <c r="S256" s="808"/>
      <c r="T256" s="808"/>
      <c r="U256" s="808"/>
      <c r="V256" s="808"/>
      <c r="W256" s="808"/>
      <c r="X256" s="808"/>
      <c r="Y256" s="808"/>
      <c r="Z256" s="808"/>
      <c r="AA256" s="808"/>
      <c r="AB256" s="808"/>
      <c r="AC256" s="808"/>
      <c r="AD256" s="808"/>
      <c r="AE256" s="809">
        <v>550000</v>
      </c>
      <c r="AF256" s="809">
        <v>550000</v>
      </c>
      <c r="AG256" s="718" t="s">
        <v>833</v>
      </c>
      <c r="AH256" s="808"/>
      <c r="AI256" s="774" t="s">
        <v>1494</v>
      </c>
      <c r="AJ256" s="451" t="s">
        <v>835</v>
      </c>
    </row>
    <row r="257" spans="2:36" ht="54" customHeight="1">
      <c r="B257" s="1258"/>
      <c r="C257" s="1253"/>
      <c r="D257" s="820" t="s">
        <v>1739</v>
      </c>
      <c r="E257" s="718" t="s">
        <v>1740</v>
      </c>
      <c r="F257" s="718">
        <v>48</v>
      </c>
      <c r="G257" s="718">
        <v>26</v>
      </c>
      <c r="H257" s="718">
        <v>22</v>
      </c>
      <c r="I257" s="718" t="s">
        <v>1741</v>
      </c>
      <c r="J257" s="836">
        <v>0</v>
      </c>
      <c r="K257" s="836">
        <v>150</v>
      </c>
      <c r="L257" s="836">
        <v>48</v>
      </c>
      <c r="M257" s="836">
        <v>26</v>
      </c>
      <c r="N257" s="836">
        <v>22</v>
      </c>
      <c r="O257" s="809">
        <v>0</v>
      </c>
      <c r="P257" s="809">
        <v>0</v>
      </c>
      <c r="Q257" s="808"/>
      <c r="R257" s="808"/>
      <c r="S257" s="808"/>
      <c r="T257" s="808"/>
      <c r="U257" s="808"/>
      <c r="V257" s="808"/>
      <c r="W257" s="808"/>
      <c r="X257" s="808"/>
      <c r="Y257" s="821"/>
      <c r="Z257" s="821"/>
      <c r="AA257" s="821"/>
      <c r="AB257" s="821"/>
      <c r="AC257" s="821"/>
      <c r="AD257" s="821"/>
      <c r="AE257" s="733">
        <v>0</v>
      </c>
      <c r="AF257" s="733">
        <v>0</v>
      </c>
      <c r="AG257" s="718" t="s">
        <v>833</v>
      </c>
      <c r="AH257" s="821"/>
      <c r="AI257" s="774" t="s">
        <v>1494</v>
      </c>
      <c r="AJ257" s="451" t="s">
        <v>835</v>
      </c>
    </row>
    <row r="258" spans="2:36" ht="192" customHeight="1">
      <c r="B258" s="1231" t="s">
        <v>1742</v>
      </c>
      <c r="C258" s="1244">
        <v>825126099</v>
      </c>
      <c r="D258" s="822" t="s">
        <v>1743</v>
      </c>
      <c r="E258" s="718" t="s">
        <v>1744</v>
      </c>
      <c r="F258" s="718">
        <v>2525</v>
      </c>
      <c r="G258" s="718">
        <v>3000</v>
      </c>
      <c r="H258" s="718">
        <v>5525</v>
      </c>
      <c r="I258" s="718" t="s">
        <v>1745</v>
      </c>
      <c r="J258" s="836">
        <v>0</v>
      </c>
      <c r="K258" s="836">
        <v>7000</v>
      </c>
      <c r="L258" s="836">
        <v>7000</v>
      </c>
      <c r="M258" s="836">
        <v>2525</v>
      </c>
      <c r="N258" s="836">
        <v>3000</v>
      </c>
      <c r="O258" s="809">
        <v>26428571</v>
      </c>
      <c r="P258" s="809">
        <f>+O258-1720000</f>
        <v>24708571</v>
      </c>
      <c r="Q258" s="808"/>
      <c r="R258" s="808"/>
      <c r="S258" s="808"/>
      <c r="T258" s="808"/>
      <c r="U258" s="808"/>
      <c r="V258" s="808"/>
      <c r="W258" s="808"/>
      <c r="X258" s="808"/>
      <c r="Y258" s="808"/>
      <c r="Z258" s="808"/>
      <c r="AA258" s="808"/>
      <c r="AB258" s="808"/>
      <c r="AC258" s="808"/>
      <c r="AD258" s="808"/>
      <c r="AE258" s="809">
        <v>26428571</v>
      </c>
      <c r="AF258" s="809">
        <f>+AE258-1720000</f>
        <v>24708571</v>
      </c>
      <c r="AG258" s="718" t="s">
        <v>1746</v>
      </c>
      <c r="AH258" s="808"/>
      <c r="AI258" s="774" t="s">
        <v>1494</v>
      </c>
      <c r="AJ258" s="451" t="s">
        <v>835</v>
      </c>
    </row>
    <row r="259" spans="2:36" ht="77.25" customHeight="1">
      <c r="B259" s="1231"/>
      <c r="C259" s="1245"/>
      <c r="D259" s="757" t="s">
        <v>1747</v>
      </c>
      <c r="E259" s="718" t="s">
        <v>850</v>
      </c>
      <c r="F259" s="718">
        <v>108</v>
      </c>
      <c r="G259" s="718">
        <v>56</v>
      </c>
      <c r="H259" s="718">
        <v>164</v>
      </c>
      <c r="I259" s="718" t="s">
        <v>1677</v>
      </c>
      <c r="J259" s="836">
        <v>0</v>
      </c>
      <c r="K259" s="836">
        <v>250</v>
      </c>
      <c r="L259" s="836">
        <v>164</v>
      </c>
      <c r="M259" s="836">
        <v>108</v>
      </c>
      <c r="N259" s="836">
        <v>56</v>
      </c>
      <c r="O259" s="809">
        <v>6428571</v>
      </c>
      <c r="P259" s="809">
        <v>6428571</v>
      </c>
      <c r="Q259" s="808"/>
      <c r="R259" s="808"/>
      <c r="S259" s="808"/>
      <c r="T259" s="808"/>
      <c r="U259" s="808"/>
      <c r="V259" s="808"/>
      <c r="W259" s="808"/>
      <c r="X259" s="808"/>
      <c r="Y259" s="808"/>
      <c r="Z259" s="808"/>
      <c r="AA259" s="808"/>
      <c r="AB259" s="808"/>
      <c r="AC259" s="808"/>
      <c r="AD259" s="808"/>
      <c r="AE259" s="809">
        <v>6428571</v>
      </c>
      <c r="AF259" s="809">
        <v>6428571</v>
      </c>
      <c r="AG259" s="718" t="s">
        <v>1748</v>
      </c>
      <c r="AH259" s="808"/>
      <c r="AI259" s="774" t="s">
        <v>1494</v>
      </c>
      <c r="AJ259" s="451" t="s">
        <v>835</v>
      </c>
    </row>
    <row r="260" spans="2:36" ht="273" customHeight="1">
      <c r="B260" s="1231"/>
      <c r="C260" s="1245"/>
      <c r="D260" s="757" t="s">
        <v>1749</v>
      </c>
      <c r="E260" s="718" t="s">
        <v>1750</v>
      </c>
      <c r="F260" s="718">
        <v>1</v>
      </c>
      <c r="G260" s="718">
        <v>1</v>
      </c>
      <c r="H260" s="718">
        <v>2</v>
      </c>
      <c r="I260" s="718" t="s">
        <v>1751</v>
      </c>
      <c r="J260" s="836">
        <v>0</v>
      </c>
      <c r="K260" s="836">
        <v>4</v>
      </c>
      <c r="L260" s="836">
        <v>2</v>
      </c>
      <c r="M260" s="836">
        <v>1</v>
      </c>
      <c r="N260" s="836">
        <v>1</v>
      </c>
      <c r="O260" s="809">
        <v>26478571</v>
      </c>
      <c r="P260" s="809">
        <v>26478571</v>
      </c>
      <c r="Q260" s="808"/>
      <c r="R260" s="808"/>
      <c r="S260" s="808"/>
      <c r="T260" s="808"/>
      <c r="U260" s="808"/>
      <c r="V260" s="808"/>
      <c r="W260" s="808"/>
      <c r="X260" s="808"/>
      <c r="Y260" s="808"/>
      <c r="Z260" s="808"/>
      <c r="AA260" s="808"/>
      <c r="AB260" s="808"/>
      <c r="AC260" s="808"/>
      <c r="AD260" s="808"/>
      <c r="AE260" s="809">
        <v>26478571</v>
      </c>
      <c r="AF260" s="809">
        <v>26478571</v>
      </c>
      <c r="AG260" s="718" t="s">
        <v>1752</v>
      </c>
      <c r="AH260" s="808"/>
      <c r="AI260" s="774" t="s">
        <v>1494</v>
      </c>
      <c r="AJ260" s="451" t="s">
        <v>835</v>
      </c>
    </row>
    <row r="261" spans="2:36" ht="132">
      <c r="B261" s="1231"/>
      <c r="C261" s="1245"/>
      <c r="D261" s="757" t="s">
        <v>1753</v>
      </c>
      <c r="E261" s="718" t="s">
        <v>1754</v>
      </c>
      <c r="F261" s="718">
        <v>7</v>
      </c>
      <c r="G261" s="718">
        <v>7</v>
      </c>
      <c r="H261" s="718">
        <v>7</v>
      </c>
      <c r="I261" s="718" t="s">
        <v>1755</v>
      </c>
      <c r="J261" s="836">
        <v>0</v>
      </c>
      <c r="K261" s="836">
        <v>7</v>
      </c>
      <c r="L261" s="836">
        <v>7</v>
      </c>
      <c r="M261" s="836">
        <v>7</v>
      </c>
      <c r="N261" s="836">
        <v>7</v>
      </c>
      <c r="O261" s="809">
        <v>26478571</v>
      </c>
      <c r="P261" s="809">
        <v>26478571</v>
      </c>
      <c r="Q261" s="808"/>
      <c r="R261" s="808"/>
      <c r="S261" s="808"/>
      <c r="T261" s="808"/>
      <c r="U261" s="808"/>
      <c r="V261" s="808"/>
      <c r="W261" s="808"/>
      <c r="X261" s="808"/>
      <c r="Y261" s="808"/>
      <c r="Z261" s="808"/>
      <c r="AA261" s="808"/>
      <c r="AB261" s="808"/>
      <c r="AC261" s="808"/>
      <c r="AD261" s="808"/>
      <c r="AE261" s="809">
        <v>26478571</v>
      </c>
      <c r="AF261" s="809">
        <v>26478571</v>
      </c>
      <c r="AG261" s="718" t="s">
        <v>1746</v>
      </c>
      <c r="AH261" s="808"/>
      <c r="AI261" s="774" t="s">
        <v>1494</v>
      </c>
      <c r="AJ261" s="451" t="s">
        <v>835</v>
      </c>
    </row>
    <row r="262" spans="2:36" ht="129.75" customHeight="1">
      <c r="B262" s="1231"/>
      <c r="C262" s="1245"/>
      <c r="D262" s="757" t="s">
        <v>1756</v>
      </c>
      <c r="E262" s="718" t="s">
        <v>1757</v>
      </c>
      <c r="F262" s="718">
        <v>120</v>
      </c>
      <c r="G262" s="718">
        <v>70</v>
      </c>
      <c r="H262" s="718">
        <v>190</v>
      </c>
      <c r="I262" s="718" t="s">
        <v>1758</v>
      </c>
      <c r="J262" s="836">
        <v>0</v>
      </c>
      <c r="K262" s="836">
        <v>250</v>
      </c>
      <c r="L262" s="836">
        <v>190</v>
      </c>
      <c r="M262" s="836">
        <v>120</v>
      </c>
      <c r="N262" s="836">
        <v>70</v>
      </c>
      <c r="O262" s="809">
        <v>17185716</v>
      </c>
      <c r="P262" s="809">
        <v>17185716</v>
      </c>
      <c r="Q262" s="808"/>
      <c r="R262" s="808"/>
      <c r="S262" s="808"/>
      <c r="T262" s="808"/>
      <c r="U262" s="808"/>
      <c r="V262" s="808"/>
      <c r="W262" s="808"/>
      <c r="X262" s="808"/>
      <c r="Y262" s="808"/>
      <c r="Z262" s="808"/>
      <c r="AA262" s="808"/>
      <c r="AB262" s="808"/>
      <c r="AC262" s="808"/>
      <c r="AD262" s="808"/>
      <c r="AE262" s="809">
        <v>17185716</v>
      </c>
      <c r="AF262" s="809">
        <v>17185716</v>
      </c>
      <c r="AG262" s="718" t="s">
        <v>1759</v>
      </c>
      <c r="AH262" s="808"/>
      <c r="AI262" s="774" t="s">
        <v>1494</v>
      </c>
      <c r="AJ262" s="451" t="s">
        <v>835</v>
      </c>
    </row>
    <row r="263" spans="2:36" ht="123.75">
      <c r="B263" s="1231"/>
      <c r="C263" s="1245"/>
      <c r="D263" s="823" t="s">
        <v>1760</v>
      </c>
      <c r="E263" s="718" t="s">
        <v>1761</v>
      </c>
      <c r="F263" s="718">
        <v>5</v>
      </c>
      <c r="G263" s="718">
        <v>3</v>
      </c>
      <c r="H263" s="718">
        <v>8</v>
      </c>
      <c r="I263" s="718" t="s">
        <v>1762</v>
      </c>
      <c r="J263" s="836">
        <v>0</v>
      </c>
      <c r="K263" s="836">
        <v>30</v>
      </c>
      <c r="L263" s="836">
        <v>8</v>
      </c>
      <c r="M263" s="836">
        <v>5</v>
      </c>
      <c r="N263" s="836">
        <v>3</v>
      </c>
      <c r="O263" s="809">
        <v>0</v>
      </c>
      <c r="P263" s="809">
        <v>0</v>
      </c>
      <c r="Q263" s="808"/>
      <c r="R263" s="808"/>
      <c r="S263" s="808"/>
      <c r="T263" s="808"/>
      <c r="U263" s="808"/>
      <c r="V263" s="808"/>
      <c r="W263" s="808"/>
      <c r="X263" s="808"/>
      <c r="Y263" s="808"/>
      <c r="Z263" s="808"/>
      <c r="AA263" s="808"/>
      <c r="AB263" s="808"/>
      <c r="AC263" s="808"/>
      <c r="AD263" s="808"/>
      <c r="AE263" s="809">
        <v>0</v>
      </c>
      <c r="AF263" s="809">
        <v>0</v>
      </c>
      <c r="AG263" s="718" t="s">
        <v>1746</v>
      </c>
      <c r="AH263" s="808"/>
      <c r="AI263" s="774" t="s">
        <v>1494</v>
      </c>
      <c r="AJ263" s="451" t="s">
        <v>835</v>
      </c>
    </row>
    <row r="264" spans="2:36" ht="62.25" customHeight="1">
      <c r="B264" s="1231"/>
      <c r="C264" s="1245"/>
      <c r="D264" s="710" t="s">
        <v>1763</v>
      </c>
      <c r="E264" s="718" t="s">
        <v>1764</v>
      </c>
      <c r="F264" s="718">
        <v>1</v>
      </c>
      <c r="G264" s="718">
        <v>0</v>
      </c>
      <c r="H264" s="718">
        <v>1</v>
      </c>
      <c r="I264" s="718" t="s">
        <v>1765</v>
      </c>
      <c r="J264" s="836">
        <v>0</v>
      </c>
      <c r="K264" s="836">
        <v>4</v>
      </c>
      <c r="L264" s="836">
        <v>1</v>
      </c>
      <c r="M264" s="836">
        <v>1</v>
      </c>
      <c r="N264" s="836">
        <v>0</v>
      </c>
      <c r="O264" s="809">
        <v>10000000</v>
      </c>
      <c r="P264" s="809">
        <v>3717000</v>
      </c>
      <c r="Q264" s="808"/>
      <c r="R264" s="808"/>
      <c r="S264" s="808"/>
      <c r="T264" s="808"/>
      <c r="U264" s="808"/>
      <c r="V264" s="808"/>
      <c r="W264" s="808"/>
      <c r="X264" s="808"/>
      <c r="Y264" s="808"/>
      <c r="Z264" s="808"/>
      <c r="AA264" s="808"/>
      <c r="AB264" s="808"/>
      <c r="AC264" s="808"/>
      <c r="AD264" s="808"/>
      <c r="AE264" s="809">
        <v>10000000</v>
      </c>
      <c r="AF264" s="809">
        <v>3717000</v>
      </c>
      <c r="AG264" s="718" t="s">
        <v>1746</v>
      </c>
      <c r="AH264" s="808"/>
      <c r="AI264" s="774" t="s">
        <v>1494</v>
      </c>
      <c r="AJ264" s="451" t="s">
        <v>835</v>
      </c>
    </row>
    <row r="265" spans="2:36" ht="198.75" customHeight="1">
      <c r="B265" s="1231"/>
      <c r="C265" s="1245"/>
      <c r="D265" s="710" t="s">
        <v>1766</v>
      </c>
      <c r="E265" s="718" t="s">
        <v>1767</v>
      </c>
      <c r="F265" s="718">
        <v>0</v>
      </c>
      <c r="G265" s="718">
        <v>1</v>
      </c>
      <c r="H265" s="718">
        <v>1</v>
      </c>
      <c r="I265" s="718" t="s">
        <v>1768</v>
      </c>
      <c r="J265" s="836">
        <v>0</v>
      </c>
      <c r="K265" s="836">
        <v>3</v>
      </c>
      <c r="L265" s="836">
        <v>1</v>
      </c>
      <c r="M265" s="836">
        <v>0</v>
      </c>
      <c r="N265" s="836">
        <v>1</v>
      </c>
      <c r="O265" s="809">
        <v>4500000</v>
      </c>
      <c r="P265" s="809">
        <v>4500000</v>
      </c>
      <c r="Q265" s="808"/>
      <c r="R265" s="808"/>
      <c r="S265" s="808"/>
      <c r="T265" s="808"/>
      <c r="U265" s="808"/>
      <c r="V265" s="808"/>
      <c r="W265" s="808"/>
      <c r="X265" s="808"/>
      <c r="Y265" s="808"/>
      <c r="Z265" s="808"/>
      <c r="AA265" s="808"/>
      <c r="AB265" s="808"/>
      <c r="AC265" s="808"/>
      <c r="AD265" s="808"/>
      <c r="AE265" s="809">
        <v>4500000</v>
      </c>
      <c r="AF265" s="809">
        <v>4500000</v>
      </c>
      <c r="AG265" s="718" t="s">
        <v>1746</v>
      </c>
      <c r="AH265" s="808"/>
      <c r="AI265" s="774" t="s">
        <v>1494</v>
      </c>
      <c r="AJ265" s="451" t="s">
        <v>835</v>
      </c>
    </row>
    <row r="266" spans="2:36" ht="61.5" customHeight="1">
      <c r="B266" s="1231"/>
      <c r="C266" s="1246"/>
      <c r="D266" s="710" t="s">
        <v>1769</v>
      </c>
      <c r="E266" s="718" t="s">
        <v>1646</v>
      </c>
      <c r="F266" s="718">
        <v>0</v>
      </c>
      <c r="G266" s="718">
        <v>1</v>
      </c>
      <c r="H266" s="718">
        <v>1</v>
      </c>
      <c r="I266" s="718" t="s">
        <v>1647</v>
      </c>
      <c r="J266" s="836">
        <v>0</v>
      </c>
      <c r="K266" s="836">
        <v>1</v>
      </c>
      <c r="L266" s="836">
        <v>1</v>
      </c>
      <c r="M266" s="836">
        <v>0</v>
      </c>
      <c r="N266" s="836">
        <v>1</v>
      </c>
      <c r="O266" s="809">
        <v>6000000</v>
      </c>
      <c r="P266" s="809">
        <v>6000000</v>
      </c>
      <c r="Q266" s="808"/>
      <c r="R266" s="808"/>
      <c r="S266" s="808"/>
      <c r="T266" s="824"/>
      <c r="U266" s="824"/>
      <c r="V266" s="824"/>
      <c r="W266" s="824"/>
      <c r="X266" s="824"/>
      <c r="Y266" s="824"/>
      <c r="Z266" s="824"/>
      <c r="AA266" s="824"/>
      <c r="AB266" s="824"/>
      <c r="AC266" s="824"/>
      <c r="AD266" s="824"/>
      <c r="AE266" s="809">
        <v>6000000</v>
      </c>
      <c r="AF266" s="809">
        <v>6000000</v>
      </c>
      <c r="AG266" s="718" t="s">
        <v>1746</v>
      </c>
      <c r="AH266" s="808"/>
      <c r="AI266" s="774" t="s">
        <v>1494</v>
      </c>
      <c r="AJ266" s="451" t="s">
        <v>835</v>
      </c>
    </row>
    <row r="267" spans="2:36" ht="24.75" customHeight="1">
      <c r="B267" s="442"/>
      <c r="C267" s="825"/>
      <c r="D267" s="825"/>
      <c r="E267" s="825"/>
      <c r="F267" s="825"/>
      <c r="G267" s="825"/>
      <c r="H267" s="825"/>
      <c r="I267" s="825"/>
      <c r="J267" s="825"/>
      <c r="K267" s="825"/>
      <c r="L267" s="825"/>
      <c r="M267" s="825"/>
      <c r="N267" s="825"/>
      <c r="O267" s="826"/>
      <c r="P267" s="826"/>
      <c r="Q267" s="826"/>
      <c r="R267" s="826"/>
      <c r="S267" s="826"/>
      <c r="T267" s="825"/>
      <c r="U267" s="825"/>
      <c r="V267" s="825"/>
      <c r="W267" s="825"/>
      <c r="X267" s="825"/>
      <c r="Y267" s="825"/>
      <c r="Z267" s="825"/>
      <c r="AA267" s="825"/>
      <c r="AB267" s="825"/>
      <c r="AC267" s="825"/>
      <c r="AD267" s="825"/>
      <c r="AE267" s="825"/>
      <c r="AF267" s="825"/>
      <c r="AG267" s="825"/>
      <c r="AH267" s="825"/>
      <c r="AI267" s="825"/>
      <c r="AJ267" s="825"/>
    </row>
    <row r="268" spans="2:36" ht="15">
      <c r="B268" s="1039" t="s">
        <v>108</v>
      </c>
      <c r="C268" s="1039"/>
      <c r="D268" s="1039"/>
      <c r="E268" s="1039"/>
      <c r="F268" s="1039"/>
      <c r="G268" s="1039"/>
      <c r="H268" s="1039"/>
      <c r="I268" s="1039"/>
      <c r="J268" s="1039"/>
      <c r="K268" s="1039"/>
      <c r="L268" s="1039"/>
      <c r="M268" s="1039"/>
      <c r="N268" s="1039"/>
      <c r="O268" s="1111"/>
      <c r="P268" s="1111"/>
      <c r="Q268" s="1111"/>
      <c r="R268" s="1111"/>
      <c r="S268" s="1111"/>
      <c r="T268" s="1111"/>
      <c r="U268" s="1111"/>
      <c r="V268" s="1039"/>
      <c r="W268" s="1039"/>
      <c r="X268" s="1039"/>
      <c r="Y268" s="1039"/>
      <c r="Z268" s="1039"/>
      <c r="AA268" s="1039"/>
      <c r="AB268" s="1039"/>
      <c r="AC268" s="1039"/>
      <c r="AD268" s="1039"/>
      <c r="AE268" s="1039"/>
      <c r="AF268" s="1039"/>
      <c r="AG268" s="1039"/>
      <c r="AH268" s="1039"/>
      <c r="AI268" s="1039"/>
      <c r="AJ268" s="1039"/>
    </row>
    <row r="269" spans="2:36" ht="15">
      <c r="B269" s="923" t="s">
        <v>36</v>
      </c>
      <c r="C269" s="924"/>
      <c r="D269" s="924"/>
      <c r="E269" s="924"/>
      <c r="F269" s="924"/>
      <c r="G269" s="924"/>
      <c r="H269" s="925"/>
      <c r="I269" s="926" t="s">
        <v>670</v>
      </c>
      <c r="J269" s="927"/>
      <c r="K269" s="927"/>
      <c r="L269" s="927"/>
      <c r="M269" s="927"/>
      <c r="N269" s="927"/>
      <c r="O269" s="927"/>
      <c r="P269" s="927"/>
      <c r="Q269" s="927"/>
      <c r="R269" s="927"/>
      <c r="S269" s="927"/>
      <c r="T269" s="928"/>
      <c r="U269" s="926" t="s">
        <v>71</v>
      </c>
      <c r="V269" s="929"/>
      <c r="W269" s="929"/>
      <c r="X269" s="929"/>
      <c r="Y269" s="929"/>
      <c r="Z269" s="929"/>
      <c r="AA269" s="929"/>
      <c r="AB269" s="929"/>
      <c r="AC269" s="929"/>
      <c r="AD269" s="929"/>
      <c r="AE269" s="929"/>
      <c r="AF269" s="929"/>
      <c r="AG269" s="929"/>
      <c r="AH269" s="929"/>
      <c r="AI269" s="929"/>
      <c r="AJ269" s="930"/>
    </row>
    <row r="270" spans="2:36" ht="56.25" customHeight="1" thickBot="1">
      <c r="B270" s="931" t="s">
        <v>828</v>
      </c>
      <c r="C270" s="932"/>
      <c r="D270" s="932"/>
      <c r="E270" s="932"/>
      <c r="F270" s="933" t="s">
        <v>829</v>
      </c>
      <c r="G270" s="934"/>
      <c r="H270" s="934"/>
      <c r="I270" s="934"/>
      <c r="J270" s="934"/>
      <c r="K270" s="934"/>
      <c r="L270" s="934"/>
      <c r="M270" s="934"/>
      <c r="N270" s="935"/>
      <c r="O270" s="936" t="s">
        <v>0</v>
      </c>
      <c r="P270" s="937"/>
      <c r="Q270" s="937"/>
      <c r="R270" s="937"/>
      <c r="S270" s="937"/>
      <c r="T270" s="937"/>
      <c r="U270" s="937"/>
      <c r="V270" s="937"/>
      <c r="W270" s="937"/>
      <c r="X270" s="937"/>
      <c r="Y270" s="937"/>
      <c r="Z270" s="937"/>
      <c r="AA270" s="937"/>
      <c r="AB270" s="937"/>
      <c r="AC270" s="937"/>
      <c r="AD270" s="937"/>
      <c r="AE270" s="937"/>
      <c r="AF270" s="938"/>
      <c r="AG270" s="939" t="s">
        <v>750</v>
      </c>
      <c r="AH270" s="940"/>
      <c r="AI270" s="940"/>
      <c r="AJ270" s="941"/>
    </row>
    <row r="271" spans="2:36" ht="15">
      <c r="B271" s="942" t="s">
        <v>2</v>
      </c>
      <c r="C271" s="944" t="s">
        <v>3</v>
      </c>
      <c r="D271" s="945"/>
      <c r="E271" s="945"/>
      <c r="F271" s="945"/>
      <c r="G271" s="945"/>
      <c r="H271" s="945"/>
      <c r="I271" s="948" t="s">
        <v>4</v>
      </c>
      <c r="J271" s="950" t="s">
        <v>5</v>
      </c>
      <c r="K271" s="950" t="s">
        <v>6</v>
      </c>
      <c r="L271" s="952" t="s">
        <v>37</v>
      </c>
      <c r="M271" s="954" t="s">
        <v>7</v>
      </c>
      <c r="N271" s="956" t="s">
        <v>8</v>
      </c>
      <c r="O271" s="958" t="s">
        <v>9</v>
      </c>
      <c r="P271" s="959"/>
      <c r="Q271" s="960" t="s">
        <v>10</v>
      </c>
      <c r="R271" s="959"/>
      <c r="S271" s="960" t="s">
        <v>11</v>
      </c>
      <c r="T271" s="959"/>
      <c r="U271" s="960" t="s">
        <v>12</v>
      </c>
      <c r="V271" s="959"/>
      <c r="W271" s="960" t="s">
        <v>13</v>
      </c>
      <c r="X271" s="959"/>
      <c r="Y271" s="960" t="s">
        <v>14</v>
      </c>
      <c r="Z271" s="959"/>
      <c r="AA271" s="960" t="s">
        <v>15</v>
      </c>
      <c r="AB271" s="959"/>
      <c r="AC271" s="960" t="s">
        <v>16</v>
      </c>
      <c r="AD271" s="959"/>
      <c r="AE271" s="960" t="s">
        <v>17</v>
      </c>
      <c r="AF271" s="961"/>
      <c r="AG271" s="1235" t="s">
        <v>18</v>
      </c>
      <c r="AH271" s="978" t="s">
        <v>19</v>
      </c>
      <c r="AI271" s="980" t="s">
        <v>20</v>
      </c>
      <c r="AJ271" s="982" t="s">
        <v>21</v>
      </c>
    </row>
    <row r="272" spans="2:36" ht="53.25" thickBot="1">
      <c r="B272" s="943"/>
      <c r="C272" s="946"/>
      <c r="D272" s="947"/>
      <c r="E272" s="947"/>
      <c r="F272" s="947"/>
      <c r="G272" s="947"/>
      <c r="H272" s="947"/>
      <c r="I272" s="949"/>
      <c r="J272" s="951" t="s">
        <v>5</v>
      </c>
      <c r="K272" s="951"/>
      <c r="L272" s="953"/>
      <c r="M272" s="955"/>
      <c r="N272" s="957"/>
      <c r="O272" s="100" t="s">
        <v>22</v>
      </c>
      <c r="P272" s="101" t="s">
        <v>23</v>
      </c>
      <c r="Q272" s="102" t="s">
        <v>22</v>
      </c>
      <c r="R272" s="101" t="s">
        <v>23</v>
      </c>
      <c r="S272" s="102" t="s">
        <v>22</v>
      </c>
      <c r="T272" s="101" t="s">
        <v>23</v>
      </c>
      <c r="U272" s="102" t="s">
        <v>22</v>
      </c>
      <c r="V272" s="101" t="s">
        <v>23</v>
      </c>
      <c r="W272" s="102" t="s">
        <v>22</v>
      </c>
      <c r="X272" s="101" t="s">
        <v>23</v>
      </c>
      <c r="Y272" s="102" t="s">
        <v>22</v>
      </c>
      <c r="Z272" s="101" t="s">
        <v>23</v>
      </c>
      <c r="AA272" s="102" t="s">
        <v>22</v>
      </c>
      <c r="AB272" s="101" t="s">
        <v>24</v>
      </c>
      <c r="AC272" s="102" t="s">
        <v>22</v>
      </c>
      <c r="AD272" s="101" t="s">
        <v>24</v>
      </c>
      <c r="AE272" s="102" t="s">
        <v>22</v>
      </c>
      <c r="AF272" s="103" t="s">
        <v>24</v>
      </c>
      <c r="AG272" s="1243"/>
      <c r="AH272" s="979"/>
      <c r="AI272" s="981"/>
      <c r="AJ272" s="983"/>
    </row>
    <row r="273" spans="2:36" ht="75.75" customHeight="1" thickBot="1">
      <c r="B273" s="104" t="s">
        <v>830</v>
      </c>
      <c r="C273" s="964" t="s">
        <v>1770</v>
      </c>
      <c r="D273" s="965"/>
      <c r="E273" s="965"/>
      <c r="F273" s="965"/>
      <c r="G273" s="965"/>
      <c r="H273" s="966"/>
      <c r="I273" s="400" t="s">
        <v>1771</v>
      </c>
      <c r="J273" s="105">
        <v>0</v>
      </c>
      <c r="K273" s="397">
        <v>1</v>
      </c>
      <c r="L273" s="397">
        <v>1</v>
      </c>
      <c r="M273" s="397">
        <v>0.99</v>
      </c>
      <c r="N273" s="397">
        <v>0.95</v>
      </c>
      <c r="O273" s="109">
        <v>25050000</v>
      </c>
      <c r="P273" s="110">
        <v>24480000</v>
      </c>
      <c r="Q273" s="109"/>
      <c r="R273" s="109"/>
      <c r="S273" s="110"/>
      <c r="T273" s="110"/>
      <c r="U273" s="110"/>
      <c r="V273" s="110"/>
      <c r="W273" s="110"/>
      <c r="X273" s="110"/>
      <c r="Y273" s="110"/>
      <c r="Z273" s="110"/>
      <c r="AA273" s="110"/>
      <c r="AB273" s="110"/>
      <c r="AC273" s="110"/>
      <c r="AD273" s="110"/>
      <c r="AE273" s="109">
        <v>25050000</v>
      </c>
      <c r="AF273" s="110">
        <v>24480000</v>
      </c>
      <c r="AG273" s="779" t="s">
        <v>833</v>
      </c>
      <c r="AH273" s="114"/>
      <c r="AI273" s="807" t="s">
        <v>1494</v>
      </c>
      <c r="AJ273" s="807" t="s">
        <v>835</v>
      </c>
    </row>
    <row r="274" spans="2:36" ht="34.5" thickBot="1">
      <c r="B274" s="158" t="s">
        <v>25</v>
      </c>
      <c r="C274" s="61" t="s">
        <v>26</v>
      </c>
      <c r="D274" s="61" t="s">
        <v>27</v>
      </c>
      <c r="E274" s="61" t="s">
        <v>28</v>
      </c>
      <c r="F274" s="62" t="s">
        <v>29</v>
      </c>
      <c r="G274" s="62" t="s">
        <v>30</v>
      </c>
      <c r="H274" s="63" t="s">
        <v>31</v>
      </c>
      <c r="I274" s="61" t="s">
        <v>32</v>
      </c>
      <c r="J274" s="64"/>
      <c r="K274" s="64"/>
      <c r="L274" s="64"/>
      <c r="M274" s="64"/>
      <c r="N274" s="64"/>
      <c r="O274" s="65"/>
      <c r="P274" s="66"/>
      <c r="Q274" s="65"/>
      <c r="R274" s="66"/>
      <c r="S274" s="65"/>
      <c r="T274" s="66"/>
      <c r="U274" s="65"/>
      <c r="V274" s="66"/>
      <c r="W274" s="65"/>
      <c r="X274" s="66"/>
      <c r="Y274" s="65"/>
      <c r="Z274" s="66"/>
      <c r="AA274" s="65"/>
      <c r="AB274" s="66"/>
      <c r="AC274" s="65"/>
      <c r="AD274" s="66"/>
      <c r="AE274" s="67"/>
      <c r="AF274" s="66"/>
      <c r="AG274" s="68"/>
      <c r="AH274" s="4"/>
      <c r="AI274" s="4"/>
      <c r="AJ274" s="69"/>
    </row>
    <row r="275" spans="2:36" ht="123.75">
      <c r="B275" s="1239" t="s">
        <v>1772</v>
      </c>
      <c r="C275" s="1241">
        <v>825126099</v>
      </c>
      <c r="D275" s="827" t="s">
        <v>1773</v>
      </c>
      <c r="E275" s="718" t="s">
        <v>1346</v>
      </c>
      <c r="F275" s="718">
        <v>1</v>
      </c>
      <c r="G275" s="718">
        <v>0</v>
      </c>
      <c r="H275" s="718">
        <v>1</v>
      </c>
      <c r="I275" s="718" t="s">
        <v>148</v>
      </c>
      <c r="J275" s="718">
        <v>0</v>
      </c>
      <c r="K275" s="718">
        <v>4</v>
      </c>
      <c r="L275" s="718">
        <v>1</v>
      </c>
      <c r="M275" s="718">
        <v>1</v>
      </c>
      <c r="N275" s="718">
        <v>0</v>
      </c>
      <c r="O275" s="809">
        <v>100000</v>
      </c>
      <c r="P275" s="809">
        <v>100000</v>
      </c>
      <c r="Q275" s="808"/>
      <c r="R275" s="808"/>
      <c r="S275" s="808"/>
      <c r="T275" s="808"/>
      <c r="U275" s="808"/>
      <c r="V275" s="808"/>
      <c r="W275" s="808"/>
      <c r="X275" s="808"/>
      <c r="Y275" s="808"/>
      <c r="Z275" s="808"/>
      <c r="AA275" s="809"/>
      <c r="AB275" s="809"/>
      <c r="AC275" s="809"/>
      <c r="AD275" s="809"/>
      <c r="AE275" s="809">
        <v>100000</v>
      </c>
      <c r="AF275" s="809">
        <v>10000</v>
      </c>
      <c r="AG275" s="718" t="s">
        <v>1774</v>
      </c>
      <c r="AH275" s="808"/>
      <c r="AI275" s="718" t="s">
        <v>834</v>
      </c>
      <c r="AJ275" s="718" t="s">
        <v>835</v>
      </c>
    </row>
    <row r="276" spans="2:36" ht="144" customHeight="1">
      <c r="B276" s="1240"/>
      <c r="C276" s="1242"/>
      <c r="D276" s="828" t="s">
        <v>1775</v>
      </c>
      <c r="E276" s="718" t="s">
        <v>1612</v>
      </c>
      <c r="F276" s="718">
        <v>900</v>
      </c>
      <c r="G276" s="718">
        <v>0</v>
      </c>
      <c r="H276" s="718">
        <v>900</v>
      </c>
      <c r="I276" s="718" t="s">
        <v>1613</v>
      </c>
      <c r="J276" s="718">
        <v>0</v>
      </c>
      <c r="K276" s="718">
        <v>900</v>
      </c>
      <c r="L276" s="718">
        <v>900</v>
      </c>
      <c r="M276" s="718">
        <v>900</v>
      </c>
      <c r="N276" s="718">
        <v>0</v>
      </c>
      <c r="O276" s="809">
        <v>6000000</v>
      </c>
      <c r="P276" s="809">
        <v>5800000</v>
      </c>
      <c r="Q276" s="808"/>
      <c r="R276" s="808"/>
      <c r="S276" s="808"/>
      <c r="T276" s="808"/>
      <c r="U276" s="808"/>
      <c r="V276" s="808"/>
      <c r="W276" s="808"/>
      <c r="X276" s="808"/>
      <c r="Y276" s="808"/>
      <c r="Z276" s="808"/>
      <c r="AA276" s="809"/>
      <c r="AB276" s="809"/>
      <c r="AC276" s="809"/>
      <c r="AD276" s="809"/>
      <c r="AE276" s="809">
        <v>6000000</v>
      </c>
      <c r="AF276" s="809">
        <v>5800000</v>
      </c>
      <c r="AG276" s="718" t="s">
        <v>1776</v>
      </c>
      <c r="AH276" s="808"/>
      <c r="AI276" s="718" t="s">
        <v>834</v>
      </c>
      <c r="AJ276" s="718" t="s">
        <v>835</v>
      </c>
    </row>
    <row r="277" spans="2:36" ht="99" customHeight="1">
      <c r="B277" s="1240"/>
      <c r="C277" s="1242"/>
      <c r="D277" s="829" t="s">
        <v>1777</v>
      </c>
      <c r="E277" s="718" t="s">
        <v>1346</v>
      </c>
      <c r="F277" s="718">
        <v>1</v>
      </c>
      <c r="G277" s="718">
        <v>0</v>
      </c>
      <c r="H277" s="718">
        <v>1</v>
      </c>
      <c r="I277" s="718" t="s">
        <v>1778</v>
      </c>
      <c r="J277" s="718">
        <v>0</v>
      </c>
      <c r="K277" s="718">
        <v>4</v>
      </c>
      <c r="L277" s="718">
        <v>1</v>
      </c>
      <c r="M277" s="718">
        <v>1</v>
      </c>
      <c r="N277" s="718">
        <v>0</v>
      </c>
      <c r="O277" s="809">
        <v>200000</v>
      </c>
      <c r="P277" s="809">
        <v>200000</v>
      </c>
      <c r="Q277" s="808"/>
      <c r="R277" s="808"/>
      <c r="S277" s="808"/>
      <c r="T277" s="808"/>
      <c r="U277" s="808"/>
      <c r="V277" s="808"/>
      <c r="W277" s="808"/>
      <c r="X277" s="808"/>
      <c r="Y277" s="808"/>
      <c r="Z277" s="808"/>
      <c r="AA277" s="809"/>
      <c r="AB277" s="809"/>
      <c r="AC277" s="809"/>
      <c r="AD277" s="809"/>
      <c r="AE277" s="809">
        <v>200000</v>
      </c>
      <c r="AF277" s="809">
        <v>200000</v>
      </c>
      <c r="AG277" s="718" t="s">
        <v>1779</v>
      </c>
      <c r="AH277" s="808"/>
      <c r="AI277" s="718" t="s">
        <v>834</v>
      </c>
      <c r="AJ277" s="718" t="s">
        <v>835</v>
      </c>
    </row>
    <row r="278" spans="2:36" ht="113.25" customHeight="1">
      <c r="B278" s="1240"/>
      <c r="C278" s="1242"/>
      <c r="D278" s="829" t="s">
        <v>1780</v>
      </c>
      <c r="E278" s="718" t="s">
        <v>1730</v>
      </c>
      <c r="F278" s="718">
        <v>4</v>
      </c>
      <c r="G278" s="718">
        <v>0</v>
      </c>
      <c r="H278" s="718">
        <v>4</v>
      </c>
      <c r="I278" s="718" t="s">
        <v>1731</v>
      </c>
      <c r="J278" s="718">
        <v>0</v>
      </c>
      <c r="K278" s="718">
        <v>5</v>
      </c>
      <c r="L278" s="718">
        <v>4</v>
      </c>
      <c r="M278" s="718">
        <v>4</v>
      </c>
      <c r="N278" s="718">
        <v>0</v>
      </c>
      <c r="O278" s="809">
        <v>400000</v>
      </c>
      <c r="P278" s="809">
        <v>400000</v>
      </c>
      <c r="Q278" s="808"/>
      <c r="R278" s="808"/>
      <c r="S278" s="808"/>
      <c r="T278" s="808"/>
      <c r="U278" s="808"/>
      <c r="V278" s="808"/>
      <c r="W278" s="808"/>
      <c r="X278" s="808"/>
      <c r="Y278" s="808"/>
      <c r="Z278" s="808"/>
      <c r="AA278" s="809"/>
      <c r="AB278" s="809"/>
      <c r="AC278" s="809"/>
      <c r="AD278" s="809"/>
      <c r="AE278" s="809">
        <v>400000</v>
      </c>
      <c r="AF278" s="809">
        <v>400000</v>
      </c>
      <c r="AG278" s="718">
        <v>180</v>
      </c>
      <c r="AH278" s="808"/>
      <c r="AI278" s="718" t="s">
        <v>834</v>
      </c>
      <c r="AJ278" s="718" t="s">
        <v>835</v>
      </c>
    </row>
    <row r="279" spans="2:36" ht="120" customHeight="1">
      <c r="B279" s="1240"/>
      <c r="C279" s="1242"/>
      <c r="D279" s="829" t="s">
        <v>1781</v>
      </c>
      <c r="E279" s="718" t="s">
        <v>1360</v>
      </c>
      <c r="F279" s="718">
        <v>4</v>
      </c>
      <c r="G279" s="718">
        <v>0</v>
      </c>
      <c r="H279" s="718">
        <v>4</v>
      </c>
      <c r="I279" s="718" t="s">
        <v>1335</v>
      </c>
      <c r="J279" s="718">
        <v>0</v>
      </c>
      <c r="K279" s="718">
        <v>8</v>
      </c>
      <c r="L279" s="718">
        <v>4</v>
      </c>
      <c r="M279" s="718">
        <v>4</v>
      </c>
      <c r="N279" s="718">
        <v>0</v>
      </c>
      <c r="O279" s="809">
        <v>600000</v>
      </c>
      <c r="P279" s="809">
        <v>600000</v>
      </c>
      <c r="Q279" s="808"/>
      <c r="R279" s="808"/>
      <c r="S279" s="808"/>
      <c r="T279" s="808"/>
      <c r="U279" s="808"/>
      <c r="V279" s="808"/>
      <c r="W279" s="808"/>
      <c r="X279" s="808"/>
      <c r="Y279" s="808"/>
      <c r="Z279" s="808"/>
      <c r="AA279" s="809"/>
      <c r="AB279" s="809"/>
      <c r="AC279" s="809"/>
      <c r="AD279" s="809"/>
      <c r="AE279" s="809">
        <v>600000</v>
      </c>
      <c r="AF279" s="809">
        <v>600000</v>
      </c>
      <c r="AG279" s="718" t="s">
        <v>1782</v>
      </c>
      <c r="AH279" s="808"/>
      <c r="AI279" s="718" t="s">
        <v>834</v>
      </c>
      <c r="AJ279" s="718" t="s">
        <v>835</v>
      </c>
    </row>
    <row r="280" spans="2:36" ht="59.25" customHeight="1">
      <c r="B280" s="1240"/>
      <c r="C280" s="1242"/>
      <c r="D280" s="830" t="s">
        <v>1783</v>
      </c>
      <c r="E280" s="718" t="s">
        <v>865</v>
      </c>
      <c r="F280" s="718">
        <v>5</v>
      </c>
      <c r="G280" s="718">
        <v>0</v>
      </c>
      <c r="H280" s="718">
        <v>5</v>
      </c>
      <c r="I280" s="718" t="s">
        <v>564</v>
      </c>
      <c r="J280" s="718">
        <v>0</v>
      </c>
      <c r="K280" s="718">
        <v>10</v>
      </c>
      <c r="L280" s="718">
        <v>5</v>
      </c>
      <c r="M280" s="718">
        <v>5</v>
      </c>
      <c r="N280" s="718">
        <v>0</v>
      </c>
      <c r="O280" s="809">
        <v>500000</v>
      </c>
      <c r="P280" s="809">
        <v>500000</v>
      </c>
      <c r="Q280" s="808"/>
      <c r="R280" s="808"/>
      <c r="S280" s="808"/>
      <c r="T280" s="808"/>
      <c r="U280" s="808"/>
      <c r="V280" s="808"/>
      <c r="W280" s="808"/>
      <c r="X280" s="808"/>
      <c r="Y280" s="808"/>
      <c r="Z280" s="808"/>
      <c r="AA280" s="809"/>
      <c r="AB280" s="809"/>
      <c r="AC280" s="809"/>
      <c r="AD280" s="809"/>
      <c r="AE280" s="809">
        <v>500000</v>
      </c>
      <c r="AF280" s="809">
        <v>500000</v>
      </c>
      <c r="AG280" s="718" t="s">
        <v>1784</v>
      </c>
      <c r="AH280" s="808"/>
      <c r="AI280" s="718" t="s">
        <v>834</v>
      </c>
      <c r="AJ280" s="718" t="s">
        <v>835</v>
      </c>
    </row>
    <row r="281" spans="2:36" ht="78" customHeight="1">
      <c r="B281" s="1240"/>
      <c r="C281" s="1242"/>
      <c r="D281" s="831" t="s">
        <v>1785</v>
      </c>
      <c r="E281" s="718" t="s">
        <v>865</v>
      </c>
      <c r="F281" s="718">
        <v>5</v>
      </c>
      <c r="G281" s="718">
        <v>0</v>
      </c>
      <c r="H281" s="718">
        <v>5</v>
      </c>
      <c r="I281" s="718" t="s">
        <v>564</v>
      </c>
      <c r="J281" s="718">
        <v>0</v>
      </c>
      <c r="K281" s="718">
        <v>10</v>
      </c>
      <c r="L281" s="718">
        <v>5</v>
      </c>
      <c r="M281" s="718">
        <v>5</v>
      </c>
      <c r="N281" s="718">
        <v>0</v>
      </c>
      <c r="O281" s="809">
        <v>500000</v>
      </c>
      <c r="P281" s="809">
        <v>500000</v>
      </c>
      <c r="Q281" s="808"/>
      <c r="R281" s="808"/>
      <c r="S281" s="808"/>
      <c r="T281" s="808"/>
      <c r="U281" s="808"/>
      <c r="V281" s="808"/>
      <c r="W281" s="808"/>
      <c r="X281" s="808"/>
      <c r="Y281" s="808"/>
      <c r="Z281" s="808"/>
      <c r="AA281" s="809"/>
      <c r="AB281" s="809"/>
      <c r="AC281" s="809"/>
      <c r="AD281" s="809"/>
      <c r="AE281" s="809">
        <v>500000</v>
      </c>
      <c r="AF281" s="809">
        <v>500000</v>
      </c>
      <c r="AG281" s="718" t="s">
        <v>1786</v>
      </c>
      <c r="AH281" s="808"/>
      <c r="AI281" s="718" t="s">
        <v>834</v>
      </c>
      <c r="AJ281" s="718" t="s">
        <v>835</v>
      </c>
    </row>
    <row r="282" spans="2:36" ht="83.25" customHeight="1">
      <c r="B282" s="1240"/>
      <c r="C282" s="1242"/>
      <c r="D282" s="831" t="s">
        <v>1787</v>
      </c>
      <c r="E282" s="718" t="s">
        <v>1346</v>
      </c>
      <c r="F282" s="718">
        <v>2</v>
      </c>
      <c r="G282" s="718">
        <v>0</v>
      </c>
      <c r="H282" s="718">
        <v>2</v>
      </c>
      <c r="I282" s="718" t="s">
        <v>148</v>
      </c>
      <c r="J282" s="718">
        <v>0</v>
      </c>
      <c r="K282" s="718">
        <v>4</v>
      </c>
      <c r="L282" s="718">
        <v>2</v>
      </c>
      <c r="M282" s="718">
        <v>2</v>
      </c>
      <c r="N282" s="718">
        <v>0</v>
      </c>
      <c r="O282" s="809">
        <v>200000</v>
      </c>
      <c r="P282" s="809">
        <v>200000</v>
      </c>
      <c r="Q282" s="808"/>
      <c r="R282" s="808"/>
      <c r="S282" s="808"/>
      <c r="T282" s="808"/>
      <c r="U282" s="808"/>
      <c r="V282" s="808"/>
      <c r="W282" s="808"/>
      <c r="X282" s="808"/>
      <c r="Y282" s="808"/>
      <c r="Z282" s="808"/>
      <c r="AA282" s="809"/>
      <c r="AB282" s="809"/>
      <c r="AC282" s="809"/>
      <c r="AD282" s="809"/>
      <c r="AE282" s="809">
        <v>200000</v>
      </c>
      <c r="AF282" s="809">
        <v>200000</v>
      </c>
      <c r="AG282" s="718" t="s">
        <v>1788</v>
      </c>
      <c r="AH282" s="808"/>
      <c r="AI282" s="718" t="s">
        <v>834</v>
      </c>
      <c r="AJ282" s="718" t="s">
        <v>835</v>
      </c>
    </row>
    <row r="283" spans="2:36" ht="102" customHeight="1">
      <c r="B283" s="1240"/>
      <c r="C283" s="1242"/>
      <c r="D283" s="831" t="s">
        <v>1789</v>
      </c>
      <c r="E283" s="718" t="s">
        <v>1597</v>
      </c>
      <c r="F283" s="718">
        <v>2</v>
      </c>
      <c r="G283" s="718">
        <v>0</v>
      </c>
      <c r="H283" s="718">
        <v>2</v>
      </c>
      <c r="I283" s="718" t="s">
        <v>1598</v>
      </c>
      <c r="J283" s="718">
        <v>0</v>
      </c>
      <c r="K283" s="718">
        <v>4</v>
      </c>
      <c r="L283" s="718">
        <v>2</v>
      </c>
      <c r="M283" s="718">
        <v>2</v>
      </c>
      <c r="N283" s="718">
        <v>0</v>
      </c>
      <c r="O283" s="809">
        <v>200000</v>
      </c>
      <c r="P283" s="809">
        <v>200000</v>
      </c>
      <c r="Q283" s="808"/>
      <c r="R283" s="808"/>
      <c r="S283" s="808"/>
      <c r="T283" s="808"/>
      <c r="U283" s="808"/>
      <c r="V283" s="808"/>
      <c r="W283" s="808"/>
      <c r="X283" s="808"/>
      <c r="Y283" s="808"/>
      <c r="Z283" s="808"/>
      <c r="AA283" s="809"/>
      <c r="AB283" s="809"/>
      <c r="AC283" s="809"/>
      <c r="AD283" s="809"/>
      <c r="AE283" s="809">
        <v>200000</v>
      </c>
      <c r="AF283" s="809">
        <v>200000</v>
      </c>
      <c r="AG283" s="718" t="s">
        <v>1790</v>
      </c>
      <c r="AH283" s="808"/>
      <c r="AI283" s="718" t="s">
        <v>834</v>
      </c>
      <c r="AJ283" s="718" t="s">
        <v>835</v>
      </c>
    </row>
    <row r="284" spans="2:36" ht="131.25" customHeight="1">
      <c r="B284" s="1240"/>
      <c r="C284" s="1242"/>
      <c r="D284" s="831" t="s">
        <v>1791</v>
      </c>
      <c r="E284" s="718" t="s">
        <v>1792</v>
      </c>
      <c r="F284" s="718">
        <v>1</v>
      </c>
      <c r="G284" s="718">
        <v>0</v>
      </c>
      <c r="H284" s="718">
        <v>1</v>
      </c>
      <c r="I284" s="718" t="s">
        <v>1578</v>
      </c>
      <c r="J284" s="718">
        <v>0</v>
      </c>
      <c r="K284" s="718">
        <v>2</v>
      </c>
      <c r="L284" s="718">
        <v>1</v>
      </c>
      <c r="M284" s="718">
        <v>1</v>
      </c>
      <c r="N284" s="718">
        <v>0</v>
      </c>
      <c r="O284" s="809">
        <v>400000</v>
      </c>
      <c r="P284" s="809">
        <v>400000</v>
      </c>
      <c r="Q284" s="808"/>
      <c r="R284" s="808"/>
      <c r="S284" s="808"/>
      <c r="T284" s="808"/>
      <c r="U284" s="808"/>
      <c r="V284" s="808"/>
      <c r="W284" s="808"/>
      <c r="X284" s="808"/>
      <c r="Y284" s="808"/>
      <c r="Z284" s="808"/>
      <c r="AA284" s="809"/>
      <c r="AB284" s="809"/>
      <c r="AC284" s="809"/>
      <c r="AD284" s="809"/>
      <c r="AE284" s="809">
        <v>400000</v>
      </c>
      <c r="AF284" s="809">
        <v>400000</v>
      </c>
      <c r="AG284" s="718" t="s">
        <v>833</v>
      </c>
      <c r="AH284" s="808"/>
      <c r="AI284" s="718" t="s">
        <v>834</v>
      </c>
      <c r="AJ284" s="718" t="s">
        <v>835</v>
      </c>
    </row>
    <row r="285" spans="2:36" ht="69.75" customHeight="1">
      <c r="B285" s="1240"/>
      <c r="C285" s="1242"/>
      <c r="D285" s="831" t="s">
        <v>1793</v>
      </c>
      <c r="E285" s="718" t="s">
        <v>1346</v>
      </c>
      <c r="F285" s="718">
        <v>1</v>
      </c>
      <c r="G285" s="718">
        <v>0</v>
      </c>
      <c r="H285" s="718">
        <v>1</v>
      </c>
      <c r="I285" s="718" t="s">
        <v>148</v>
      </c>
      <c r="J285" s="718">
        <v>0</v>
      </c>
      <c r="K285" s="718">
        <v>3</v>
      </c>
      <c r="L285" s="718">
        <v>1</v>
      </c>
      <c r="M285" s="718">
        <v>1</v>
      </c>
      <c r="N285" s="718">
        <v>0</v>
      </c>
      <c r="O285" s="809">
        <v>100000</v>
      </c>
      <c r="P285" s="809">
        <v>100000</v>
      </c>
      <c r="Q285" s="808"/>
      <c r="R285" s="808"/>
      <c r="S285" s="808"/>
      <c r="T285" s="808"/>
      <c r="U285" s="808"/>
      <c r="V285" s="808"/>
      <c r="W285" s="808"/>
      <c r="X285" s="808"/>
      <c r="Y285" s="808"/>
      <c r="Z285" s="808"/>
      <c r="AA285" s="809"/>
      <c r="AB285" s="809"/>
      <c r="AC285" s="809"/>
      <c r="AD285" s="809"/>
      <c r="AE285" s="809">
        <v>100000</v>
      </c>
      <c r="AF285" s="809">
        <v>100000</v>
      </c>
      <c r="AG285" s="718" t="s">
        <v>1794</v>
      </c>
      <c r="AH285" s="808"/>
      <c r="AI285" s="718" t="s">
        <v>834</v>
      </c>
      <c r="AJ285" s="718" t="s">
        <v>835</v>
      </c>
    </row>
    <row r="286" spans="2:36" ht="81" customHeight="1">
      <c r="B286" s="1240"/>
      <c r="C286" s="1242"/>
      <c r="D286" s="831" t="s">
        <v>1795</v>
      </c>
      <c r="E286" s="718" t="s">
        <v>1529</v>
      </c>
      <c r="F286" s="718">
        <v>1</v>
      </c>
      <c r="G286" s="718">
        <v>0</v>
      </c>
      <c r="H286" s="718">
        <v>1</v>
      </c>
      <c r="I286" s="718" t="s">
        <v>559</v>
      </c>
      <c r="J286" s="718">
        <v>0</v>
      </c>
      <c r="K286" s="718">
        <v>2</v>
      </c>
      <c r="L286" s="718">
        <v>1</v>
      </c>
      <c r="M286" s="718">
        <v>1</v>
      </c>
      <c r="N286" s="718">
        <v>0</v>
      </c>
      <c r="O286" s="809">
        <v>100000</v>
      </c>
      <c r="P286" s="809">
        <v>100000</v>
      </c>
      <c r="Q286" s="808"/>
      <c r="R286" s="808"/>
      <c r="S286" s="808"/>
      <c r="T286" s="808"/>
      <c r="U286" s="808"/>
      <c r="V286" s="808"/>
      <c r="W286" s="808"/>
      <c r="X286" s="808"/>
      <c r="Y286" s="808"/>
      <c r="Z286" s="808"/>
      <c r="AA286" s="809"/>
      <c r="AB286" s="809"/>
      <c r="AC286" s="809"/>
      <c r="AD286" s="809"/>
      <c r="AE286" s="809">
        <v>100000</v>
      </c>
      <c r="AF286" s="809">
        <v>100000</v>
      </c>
      <c r="AG286" s="718" t="s">
        <v>1796</v>
      </c>
      <c r="AH286" s="808"/>
      <c r="AI286" s="718" t="s">
        <v>834</v>
      </c>
      <c r="AJ286" s="718" t="s">
        <v>835</v>
      </c>
    </row>
    <row r="287" spans="2:36" ht="68.25" customHeight="1">
      <c r="B287" s="1240"/>
      <c r="C287" s="1242"/>
      <c r="D287" s="831" t="s">
        <v>1797</v>
      </c>
      <c r="E287" s="718" t="s">
        <v>870</v>
      </c>
      <c r="F287" s="718">
        <v>2</v>
      </c>
      <c r="G287" s="718">
        <v>0</v>
      </c>
      <c r="H287" s="718">
        <v>2</v>
      </c>
      <c r="I287" s="718" t="s">
        <v>570</v>
      </c>
      <c r="J287" s="718">
        <v>0</v>
      </c>
      <c r="K287" s="718">
        <v>4</v>
      </c>
      <c r="L287" s="718">
        <v>2</v>
      </c>
      <c r="M287" s="718">
        <v>2</v>
      </c>
      <c r="N287" s="718">
        <v>0</v>
      </c>
      <c r="O287" s="809">
        <v>200000</v>
      </c>
      <c r="P287" s="809">
        <v>200000</v>
      </c>
      <c r="Q287" s="808"/>
      <c r="R287" s="808"/>
      <c r="S287" s="808"/>
      <c r="T287" s="808"/>
      <c r="U287" s="808"/>
      <c r="V287" s="808"/>
      <c r="W287" s="808"/>
      <c r="X287" s="808"/>
      <c r="Y287" s="808"/>
      <c r="Z287" s="808"/>
      <c r="AA287" s="809"/>
      <c r="AB287" s="809"/>
      <c r="AC287" s="809"/>
      <c r="AD287" s="809"/>
      <c r="AE287" s="809">
        <v>200000</v>
      </c>
      <c r="AF287" s="809">
        <v>200000</v>
      </c>
      <c r="AG287" s="718" t="s">
        <v>1798</v>
      </c>
      <c r="AH287" s="808"/>
      <c r="AI287" s="718" t="s">
        <v>834</v>
      </c>
      <c r="AJ287" s="718" t="s">
        <v>835</v>
      </c>
    </row>
    <row r="288" spans="2:36" ht="70.5" customHeight="1">
      <c r="B288" s="1240"/>
      <c r="C288" s="1242"/>
      <c r="D288" s="831" t="s">
        <v>1799</v>
      </c>
      <c r="E288" s="718" t="s">
        <v>865</v>
      </c>
      <c r="F288" s="718">
        <v>5</v>
      </c>
      <c r="G288" s="718">
        <v>0</v>
      </c>
      <c r="H288" s="718">
        <v>5</v>
      </c>
      <c r="I288" s="718" t="s">
        <v>1800</v>
      </c>
      <c r="J288" s="718">
        <v>0</v>
      </c>
      <c r="K288" s="718">
        <v>10</v>
      </c>
      <c r="L288" s="718">
        <v>5</v>
      </c>
      <c r="M288" s="718">
        <v>5</v>
      </c>
      <c r="N288" s="718">
        <v>0</v>
      </c>
      <c r="O288" s="809">
        <v>500000</v>
      </c>
      <c r="P288" s="809">
        <v>500000</v>
      </c>
      <c r="Q288" s="808"/>
      <c r="R288" s="808"/>
      <c r="S288" s="808"/>
      <c r="T288" s="808"/>
      <c r="U288" s="808"/>
      <c r="V288" s="808"/>
      <c r="W288" s="808"/>
      <c r="X288" s="808"/>
      <c r="Y288" s="808"/>
      <c r="Z288" s="808"/>
      <c r="AA288" s="809"/>
      <c r="AB288" s="809"/>
      <c r="AC288" s="809"/>
      <c r="AD288" s="809"/>
      <c r="AE288" s="809">
        <v>500000</v>
      </c>
      <c r="AF288" s="809">
        <v>500000</v>
      </c>
      <c r="AG288" s="718" t="s">
        <v>1801</v>
      </c>
      <c r="AH288" s="808"/>
      <c r="AI288" s="718" t="s">
        <v>834</v>
      </c>
      <c r="AJ288" s="718" t="s">
        <v>835</v>
      </c>
    </row>
    <row r="289" spans="2:36" ht="87" customHeight="1">
      <c r="B289" s="1240"/>
      <c r="C289" s="1242"/>
      <c r="D289" s="831" t="s">
        <v>1802</v>
      </c>
      <c r="E289" s="718" t="s">
        <v>1360</v>
      </c>
      <c r="F289" s="836">
        <v>4</v>
      </c>
      <c r="G289" s="836">
        <v>0</v>
      </c>
      <c r="H289" s="836">
        <v>4</v>
      </c>
      <c r="I289" s="718" t="s">
        <v>1335</v>
      </c>
      <c r="J289" s="836">
        <v>0</v>
      </c>
      <c r="K289" s="836">
        <v>10</v>
      </c>
      <c r="L289" s="836">
        <v>4</v>
      </c>
      <c r="M289" s="836">
        <v>4</v>
      </c>
      <c r="N289" s="836">
        <v>0</v>
      </c>
      <c r="O289" s="809">
        <v>100000</v>
      </c>
      <c r="P289" s="809" t="s">
        <v>1803</v>
      </c>
      <c r="Q289" s="808"/>
      <c r="R289" s="808"/>
      <c r="S289" s="808"/>
      <c r="T289" s="808"/>
      <c r="U289" s="808"/>
      <c r="V289" s="808"/>
      <c r="W289" s="808"/>
      <c r="X289" s="808"/>
      <c r="Y289" s="808"/>
      <c r="Z289" s="808"/>
      <c r="AA289" s="808"/>
      <c r="AB289" s="808"/>
      <c r="AC289" s="808"/>
      <c r="AD289" s="808"/>
      <c r="AE289" s="809">
        <v>100000</v>
      </c>
      <c r="AF289" s="809" t="s">
        <v>1803</v>
      </c>
      <c r="AG289" s="718" t="s">
        <v>1804</v>
      </c>
      <c r="AH289" s="808"/>
      <c r="AI289" s="718" t="s">
        <v>834</v>
      </c>
      <c r="AJ289" s="718" t="s">
        <v>835</v>
      </c>
    </row>
    <row r="290" spans="2:36" ht="64.5" customHeight="1">
      <c r="B290" s="1240"/>
      <c r="C290" s="1242"/>
      <c r="D290" s="831" t="s">
        <v>1805</v>
      </c>
      <c r="E290" s="718" t="s">
        <v>1346</v>
      </c>
      <c r="F290" s="718">
        <v>0</v>
      </c>
      <c r="G290" s="718">
        <v>0</v>
      </c>
      <c r="H290" s="718">
        <v>1</v>
      </c>
      <c r="I290" s="718" t="s">
        <v>148</v>
      </c>
      <c r="J290" s="718">
        <v>0</v>
      </c>
      <c r="K290" s="718">
        <v>4</v>
      </c>
      <c r="L290" s="836">
        <v>1</v>
      </c>
      <c r="M290" s="836">
        <v>0</v>
      </c>
      <c r="N290" s="836">
        <v>0</v>
      </c>
      <c r="O290" s="809">
        <v>100000</v>
      </c>
      <c r="P290" s="809">
        <v>0</v>
      </c>
      <c r="Q290" s="808"/>
      <c r="R290" s="808"/>
      <c r="S290" s="808"/>
      <c r="T290" s="808"/>
      <c r="U290" s="808"/>
      <c r="V290" s="808"/>
      <c r="W290" s="808"/>
      <c r="X290" s="808"/>
      <c r="Y290" s="808"/>
      <c r="Z290" s="808"/>
      <c r="AA290" s="808"/>
      <c r="AB290" s="808"/>
      <c r="AC290" s="808"/>
      <c r="AD290" s="808"/>
      <c r="AE290" s="809">
        <v>100000</v>
      </c>
      <c r="AF290" s="809">
        <v>0</v>
      </c>
      <c r="AG290" s="836">
        <v>0</v>
      </c>
      <c r="AH290" s="808"/>
      <c r="AI290" s="718" t="s">
        <v>834</v>
      </c>
      <c r="AJ290" s="718" t="s">
        <v>835</v>
      </c>
    </row>
    <row r="291" spans="2:36" ht="146.25" customHeight="1">
      <c r="B291" s="1240"/>
      <c r="C291" s="1242"/>
      <c r="D291" s="832" t="s">
        <v>1806</v>
      </c>
      <c r="E291" s="718" t="s">
        <v>870</v>
      </c>
      <c r="F291" s="718">
        <v>0</v>
      </c>
      <c r="G291" s="718">
        <v>1</v>
      </c>
      <c r="H291" s="718">
        <v>2</v>
      </c>
      <c r="I291" s="718" t="s">
        <v>1807</v>
      </c>
      <c r="J291" s="718">
        <v>0</v>
      </c>
      <c r="K291" s="718">
        <v>4</v>
      </c>
      <c r="L291" s="836">
        <v>2</v>
      </c>
      <c r="M291" s="836">
        <v>0</v>
      </c>
      <c r="N291" s="836">
        <v>1</v>
      </c>
      <c r="O291" s="809">
        <v>500000</v>
      </c>
      <c r="P291" s="809">
        <v>300000</v>
      </c>
      <c r="Q291" s="808"/>
      <c r="R291" s="808"/>
      <c r="S291" s="808"/>
      <c r="T291" s="808"/>
      <c r="U291" s="808"/>
      <c r="V291" s="808"/>
      <c r="W291" s="808"/>
      <c r="X291" s="808"/>
      <c r="Y291" s="808"/>
      <c r="Z291" s="808"/>
      <c r="AA291" s="808"/>
      <c r="AB291" s="808"/>
      <c r="AC291" s="808"/>
      <c r="AD291" s="808"/>
      <c r="AE291" s="809">
        <v>500000</v>
      </c>
      <c r="AF291" s="809">
        <v>300000</v>
      </c>
      <c r="AG291" s="718" t="s">
        <v>1808</v>
      </c>
      <c r="AH291" s="808"/>
      <c r="AI291" s="718" t="s">
        <v>834</v>
      </c>
      <c r="AJ291" s="718" t="s">
        <v>835</v>
      </c>
    </row>
    <row r="292" spans="2:36" ht="62.25" customHeight="1">
      <c r="B292" s="1240"/>
      <c r="C292" s="1242"/>
      <c r="D292" s="833" t="s">
        <v>1809</v>
      </c>
      <c r="E292" s="718" t="s">
        <v>1730</v>
      </c>
      <c r="F292" s="836">
        <v>0</v>
      </c>
      <c r="G292" s="836">
        <v>1</v>
      </c>
      <c r="H292" s="836">
        <v>1</v>
      </c>
      <c r="I292" s="718" t="s">
        <v>1731</v>
      </c>
      <c r="J292" s="836">
        <v>0</v>
      </c>
      <c r="K292" s="836">
        <v>4</v>
      </c>
      <c r="L292" s="836">
        <v>1</v>
      </c>
      <c r="M292" s="836">
        <v>0</v>
      </c>
      <c r="N292" s="836">
        <v>1</v>
      </c>
      <c r="O292" s="809">
        <v>12000</v>
      </c>
      <c r="P292" s="809">
        <v>120000</v>
      </c>
      <c r="Q292" s="809"/>
      <c r="R292" s="808"/>
      <c r="S292" s="808"/>
      <c r="T292" s="808"/>
      <c r="U292" s="808"/>
      <c r="V292" s="808"/>
      <c r="W292" s="808"/>
      <c r="X292" s="808"/>
      <c r="Y292" s="808"/>
      <c r="Z292" s="808"/>
      <c r="AA292" s="808"/>
      <c r="AB292" s="808"/>
      <c r="AC292" s="808"/>
      <c r="AD292" s="808"/>
      <c r="AE292" s="809">
        <v>12000</v>
      </c>
      <c r="AF292" s="809">
        <v>120000</v>
      </c>
      <c r="AG292" s="836" t="s">
        <v>1810</v>
      </c>
      <c r="AH292" s="808"/>
      <c r="AI292" s="718" t="s">
        <v>834</v>
      </c>
      <c r="AJ292" s="718" t="s">
        <v>835</v>
      </c>
    </row>
    <row r="293" spans="2:36" ht="95.25" customHeight="1">
      <c r="B293" s="1240"/>
      <c r="C293" s="1242"/>
      <c r="D293" s="832" t="s">
        <v>1811</v>
      </c>
      <c r="E293" s="718" t="s">
        <v>1346</v>
      </c>
      <c r="F293" s="836">
        <v>0</v>
      </c>
      <c r="G293" s="836">
        <v>49</v>
      </c>
      <c r="H293" s="836">
        <v>52</v>
      </c>
      <c r="I293" s="718" t="s">
        <v>148</v>
      </c>
      <c r="J293" s="836">
        <v>0</v>
      </c>
      <c r="K293" s="836">
        <v>60</v>
      </c>
      <c r="L293" s="836">
        <v>52</v>
      </c>
      <c r="M293" s="836">
        <v>0</v>
      </c>
      <c r="N293" s="836">
        <v>49</v>
      </c>
      <c r="O293" s="809">
        <v>6248000</v>
      </c>
      <c r="P293" s="809">
        <v>5548000</v>
      </c>
      <c r="Q293" s="809"/>
      <c r="R293" s="808"/>
      <c r="S293" s="808"/>
      <c r="T293" s="808"/>
      <c r="U293" s="808"/>
      <c r="V293" s="808"/>
      <c r="W293" s="808"/>
      <c r="X293" s="808"/>
      <c r="Y293" s="808"/>
      <c r="Z293" s="808"/>
      <c r="AA293" s="808"/>
      <c r="AB293" s="808"/>
      <c r="AC293" s="808"/>
      <c r="AD293" s="808"/>
      <c r="AE293" s="809">
        <v>6248000</v>
      </c>
      <c r="AF293" s="809">
        <v>5548000</v>
      </c>
      <c r="AG293" s="836" t="s">
        <v>1812</v>
      </c>
      <c r="AH293" s="808"/>
      <c r="AI293" s="718" t="s">
        <v>834</v>
      </c>
      <c r="AJ293" s="718" t="s">
        <v>835</v>
      </c>
    </row>
    <row r="294" spans="2:36" ht="59.25" customHeight="1">
      <c r="B294" s="1240"/>
      <c r="C294" s="1242"/>
      <c r="D294" s="832" t="s">
        <v>1813</v>
      </c>
      <c r="E294" s="718" t="s">
        <v>1597</v>
      </c>
      <c r="F294" s="836">
        <v>0</v>
      </c>
      <c r="G294" s="836">
        <v>2</v>
      </c>
      <c r="H294" s="836">
        <v>3</v>
      </c>
      <c r="I294" s="718" t="s">
        <v>1598</v>
      </c>
      <c r="J294" s="836">
        <v>0</v>
      </c>
      <c r="K294" s="836">
        <v>5</v>
      </c>
      <c r="L294" s="836">
        <v>3</v>
      </c>
      <c r="M294" s="836">
        <v>0</v>
      </c>
      <c r="N294" s="836">
        <v>2</v>
      </c>
      <c r="O294" s="809">
        <v>240000</v>
      </c>
      <c r="P294" s="809">
        <v>1200000</v>
      </c>
      <c r="Q294" s="809"/>
      <c r="R294" s="808"/>
      <c r="S294" s="808"/>
      <c r="T294" s="808"/>
      <c r="U294" s="808"/>
      <c r="V294" s="808"/>
      <c r="W294" s="808"/>
      <c r="X294" s="808"/>
      <c r="Y294" s="808"/>
      <c r="Z294" s="808"/>
      <c r="AA294" s="808"/>
      <c r="AB294" s="808"/>
      <c r="AC294" s="808"/>
      <c r="AD294" s="808"/>
      <c r="AE294" s="809">
        <v>240000</v>
      </c>
      <c r="AF294" s="809">
        <v>1200000</v>
      </c>
      <c r="AG294" s="718" t="s">
        <v>833</v>
      </c>
      <c r="AH294" s="808"/>
      <c r="AI294" s="718" t="s">
        <v>834</v>
      </c>
      <c r="AJ294" s="718" t="s">
        <v>835</v>
      </c>
    </row>
    <row r="295" spans="2:36" ht="59.25" customHeight="1">
      <c r="B295" s="1240"/>
      <c r="C295" s="1242"/>
      <c r="D295" s="832" t="s">
        <v>1814</v>
      </c>
      <c r="E295" s="718" t="s">
        <v>1351</v>
      </c>
      <c r="F295" s="836">
        <v>0</v>
      </c>
      <c r="G295" s="836">
        <v>3</v>
      </c>
      <c r="H295" s="836">
        <v>3</v>
      </c>
      <c r="I295" s="718" t="s">
        <v>573</v>
      </c>
      <c r="J295" s="836">
        <v>0</v>
      </c>
      <c r="K295" s="836">
        <v>5</v>
      </c>
      <c r="L295" s="836">
        <v>3</v>
      </c>
      <c r="M295" s="836">
        <v>0</v>
      </c>
      <c r="N295" s="836">
        <v>3</v>
      </c>
      <c r="O295" s="809">
        <v>320000</v>
      </c>
      <c r="P295" s="809">
        <v>32000</v>
      </c>
      <c r="Q295" s="809"/>
      <c r="R295" s="808"/>
      <c r="S295" s="808"/>
      <c r="T295" s="808"/>
      <c r="U295" s="808"/>
      <c r="V295" s="808"/>
      <c r="W295" s="808"/>
      <c r="X295" s="808"/>
      <c r="Y295" s="808"/>
      <c r="Z295" s="808"/>
      <c r="AA295" s="808"/>
      <c r="AB295" s="808"/>
      <c r="AC295" s="808"/>
      <c r="AD295" s="808"/>
      <c r="AE295" s="809">
        <v>320000</v>
      </c>
      <c r="AF295" s="809">
        <v>32000</v>
      </c>
      <c r="AG295" s="718" t="s">
        <v>1815</v>
      </c>
      <c r="AH295" s="808"/>
      <c r="AI295" s="718" t="s">
        <v>834</v>
      </c>
      <c r="AJ295" s="718" t="s">
        <v>835</v>
      </c>
    </row>
    <row r="296" spans="2:36" ht="59.25" customHeight="1">
      <c r="B296" s="1240"/>
      <c r="C296" s="1242"/>
      <c r="D296" s="834" t="s">
        <v>1816</v>
      </c>
      <c r="E296" s="813" t="s">
        <v>1817</v>
      </c>
      <c r="F296" s="733">
        <v>0</v>
      </c>
      <c r="G296" s="733">
        <v>6</v>
      </c>
      <c r="H296" s="733">
        <v>6</v>
      </c>
      <c r="I296" s="813" t="s">
        <v>1818</v>
      </c>
      <c r="J296" s="733">
        <v>0</v>
      </c>
      <c r="K296" s="733">
        <v>10</v>
      </c>
      <c r="L296" s="733">
        <v>6</v>
      </c>
      <c r="M296" s="733">
        <v>0</v>
      </c>
      <c r="N296" s="733">
        <v>6</v>
      </c>
      <c r="O296" s="835">
        <v>680000</v>
      </c>
      <c r="P296" s="835">
        <v>680000</v>
      </c>
      <c r="Q296" s="835"/>
      <c r="R296" s="821"/>
      <c r="S296" s="821"/>
      <c r="T296" s="821"/>
      <c r="U296" s="821"/>
      <c r="V296" s="821"/>
      <c r="W296" s="821"/>
      <c r="X296" s="821"/>
      <c r="Y296" s="821"/>
      <c r="Z296" s="821"/>
      <c r="AA296" s="821"/>
      <c r="AB296" s="821"/>
      <c r="AC296" s="821"/>
      <c r="AD296" s="821"/>
      <c r="AE296" s="835">
        <v>680000</v>
      </c>
      <c r="AF296" s="835">
        <v>680000</v>
      </c>
      <c r="AG296" s="813" t="s">
        <v>1819</v>
      </c>
      <c r="AH296" s="821"/>
      <c r="AI296" s="813" t="s">
        <v>834</v>
      </c>
      <c r="AJ296" s="813" t="s">
        <v>835</v>
      </c>
    </row>
    <row r="297" spans="2:36" ht="169.5" customHeight="1">
      <c r="B297" s="1231" t="s">
        <v>1820</v>
      </c>
      <c r="C297" s="1237">
        <v>825126099</v>
      </c>
      <c r="D297" s="837" t="s">
        <v>1821</v>
      </c>
      <c r="E297" s="832" t="s">
        <v>1597</v>
      </c>
      <c r="F297" s="718">
        <v>0</v>
      </c>
      <c r="G297" s="836">
        <v>1</v>
      </c>
      <c r="H297" s="836">
        <v>1</v>
      </c>
      <c r="I297" s="718" t="s">
        <v>1598</v>
      </c>
      <c r="J297" s="718">
        <v>0</v>
      </c>
      <c r="K297" s="836">
        <v>3</v>
      </c>
      <c r="L297" s="836">
        <v>1</v>
      </c>
      <c r="M297" s="836">
        <v>0</v>
      </c>
      <c r="N297" s="836">
        <v>1</v>
      </c>
      <c r="O297" s="809">
        <v>300000</v>
      </c>
      <c r="P297" s="809">
        <v>250000</v>
      </c>
      <c r="Q297" s="809"/>
      <c r="R297" s="809"/>
      <c r="S297" s="808"/>
      <c r="T297" s="808"/>
      <c r="U297" s="808"/>
      <c r="V297" s="808"/>
      <c r="W297" s="808"/>
      <c r="X297" s="808"/>
      <c r="Y297" s="808"/>
      <c r="Z297" s="808"/>
      <c r="AA297" s="808"/>
      <c r="AB297" s="808"/>
      <c r="AC297" s="808"/>
      <c r="AD297" s="808"/>
      <c r="AE297" s="809">
        <v>300000</v>
      </c>
      <c r="AF297" s="809">
        <v>250000</v>
      </c>
      <c r="AG297" s="718" t="s">
        <v>833</v>
      </c>
      <c r="AH297" s="808"/>
      <c r="AI297" s="718" t="s">
        <v>834</v>
      </c>
      <c r="AJ297" s="718" t="s">
        <v>835</v>
      </c>
    </row>
    <row r="298" spans="2:36" ht="81.75" customHeight="1">
      <c r="B298" s="1231"/>
      <c r="C298" s="1237"/>
      <c r="D298" s="437" t="s">
        <v>1822</v>
      </c>
      <c r="E298" s="832" t="s">
        <v>870</v>
      </c>
      <c r="F298" s="718">
        <v>1</v>
      </c>
      <c r="G298" s="836">
        <v>1</v>
      </c>
      <c r="H298" s="836">
        <v>2</v>
      </c>
      <c r="I298" s="718" t="s">
        <v>570</v>
      </c>
      <c r="J298" s="718">
        <v>0</v>
      </c>
      <c r="K298" s="836">
        <v>6</v>
      </c>
      <c r="L298" s="836">
        <v>2</v>
      </c>
      <c r="M298" s="836">
        <v>1</v>
      </c>
      <c r="N298" s="836">
        <v>1</v>
      </c>
      <c r="O298" s="809">
        <v>400000</v>
      </c>
      <c r="P298" s="809">
        <v>400000</v>
      </c>
      <c r="Q298" s="809"/>
      <c r="R298" s="809"/>
      <c r="S298" s="808"/>
      <c r="T298" s="808"/>
      <c r="U298" s="808"/>
      <c r="V298" s="808"/>
      <c r="W298" s="808"/>
      <c r="X298" s="808"/>
      <c r="Y298" s="808"/>
      <c r="Z298" s="808"/>
      <c r="AA298" s="808"/>
      <c r="AB298" s="808"/>
      <c r="AC298" s="808"/>
      <c r="AD298" s="808"/>
      <c r="AE298" s="809">
        <v>400000</v>
      </c>
      <c r="AF298" s="809">
        <v>400000</v>
      </c>
      <c r="AG298" s="718" t="s">
        <v>833</v>
      </c>
      <c r="AH298" s="808"/>
      <c r="AI298" s="718" t="s">
        <v>834</v>
      </c>
      <c r="AJ298" s="718" t="s">
        <v>835</v>
      </c>
    </row>
    <row r="299" spans="2:36" ht="102.75" customHeight="1">
      <c r="B299" s="1231"/>
      <c r="C299" s="1237"/>
      <c r="D299" s="437" t="s">
        <v>1823</v>
      </c>
      <c r="E299" s="718" t="s">
        <v>1824</v>
      </c>
      <c r="F299" s="718">
        <v>0</v>
      </c>
      <c r="G299" s="718">
        <v>25</v>
      </c>
      <c r="H299" s="718">
        <v>25</v>
      </c>
      <c r="I299" s="718" t="s">
        <v>148</v>
      </c>
      <c r="J299" s="718">
        <v>0</v>
      </c>
      <c r="K299" s="836">
        <v>50</v>
      </c>
      <c r="L299" s="836">
        <v>25</v>
      </c>
      <c r="M299" s="836">
        <v>0</v>
      </c>
      <c r="N299" s="836">
        <v>25</v>
      </c>
      <c r="O299" s="809">
        <v>2500000</v>
      </c>
      <c r="P299" s="809">
        <v>2500000</v>
      </c>
      <c r="Q299" s="809"/>
      <c r="R299" s="809"/>
      <c r="S299" s="808"/>
      <c r="T299" s="808"/>
      <c r="U299" s="808"/>
      <c r="V299" s="808"/>
      <c r="W299" s="808"/>
      <c r="X299" s="808"/>
      <c r="Y299" s="808"/>
      <c r="Z299" s="808"/>
      <c r="AA299" s="808"/>
      <c r="AB299" s="808"/>
      <c r="AC299" s="808"/>
      <c r="AD299" s="808"/>
      <c r="AE299" s="809">
        <v>2500000</v>
      </c>
      <c r="AF299" s="809">
        <v>2500000</v>
      </c>
      <c r="AG299" s="718" t="s">
        <v>1825</v>
      </c>
      <c r="AH299" s="808"/>
      <c r="AI299" s="718" t="s">
        <v>834</v>
      </c>
      <c r="AJ299" s="718" t="s">
        <v>835</v>
      </c>
    </row>
    <row r="300" spans="2:36" ht="81" customHeight="1">
      <c r="B300" s="1231"/>
      <c r="C300" s="1237"/>
      <c r="D300" s="830" t="s">
        <v>1826</v>
      </c>
      <c r="E300" s="838" t="s">
        <v>870</v>
      </c>
      <c r="F300" s="836">
        <v>1</v>
      </c>
      <c r="G300" s="836">
        <v>1</v>
      </c>
      <c r="H300" s="836">
        <v>2</v>
      </c>
      <c r="I300" s="718" t="s">
        <v>570</v>
      </c>
      <c r="J300" s="836">
        <v>0</v>
      </c>
      <c r="K300" s="836">
        <v>4</v>
      </c>
      <c r="L300" s="836">
        <v>2</v>
      </c>
      <c r="M300" s="836">
        <v>1</v>
      </c>
      <c r="N300" s="836">
        <v>1</v>
      </c>
      <c r="O300" s="809">
        <v>520000</v>
      </c>
      <c r="P300" s="809">
        <v>520000</v>
      </c>
      <c r="Q300" s="809"/>
      <c r="R300" s="809"/>
      <c r="S300" s="808"/>
      <c r="T300" s="808"/>
      <c r="U300" s="808"/>
      <c r="V300" s="808"/>
      <c r="W300" s="808"/>
      <c r="X300" s="808"/>
      <c r="Y300" s="808"/>
      <c r="Z300" s="808"/>
      <c r="AA300" s="808"/>
      <c r="AB300" s="808"/>
      <c r="AC300" s="808"/>
      <c r="AD300" s="808"/>
      <c r="AE300" s="809">
        <v>520000</v>
      </c>
      <c r="AF300" s="809">
        <v>520000</v>
      </c>
      <c r="AG300" s="718" t="s">
        <v>833</v>
      </c>
      <c r="AH300" s="808"/>
      <c r="AI300" s="718" t="s">
        <v>834</v>
      </c>
      <c r="AJ300" s="718" t="s">
        <v>835</v>
      </c>
    </row>
    <row r="301" spans="2:36" ht="81" customHeight="1">
      <c r="B301" s="1231"/>
      <c r="C301" s="1237"/>
      <c r="D301" s="830" t="s">
        <v>1827</v>
      </c>
      <c r="E301" s="838" t="s">
        <v>870</v>
      </c>
      <c r="F301" s="836">
        <v>1</v>
      </c>
      <c r="G301" s="836">
        <v>0</v>
      </c>
      <c r="H301" s="836">
        <v>1</v>
      </c>
      <c r="I301" s="718" t="s">
        <v>570</v>
      </c>
      <c r="J301" s="836">
        <v>0</v>
      </c>
      <c r="K301" s="836">
        <v>1</v>
      </c>
      <c r="L301" s="836">
        <v>1</v>
      </c>
      <c r="M301" s="836">
        <v>1</v>
      </c>
      <c r="N301" s="836">
        <v>0</v>
      </c>
      <c r="O301" s="809">
        <v>100000</v>
      </c>
      <c r="P301" s="809">
        <v>100000</v>
      </c>
      <c r="Q301" s="809"/>
      <c r="R301" s="809"/>
      <c r="S301" s="808"/>
      <c r="T301" s="808"/>
      <c r="U301" s="808"/>
      <c r="V301" s="808"/>
      <c r="W301" s="808"/>
      <c r="X301" s="808"/>
      <c r="Y301" s="808"/>
      <c r="Z301" s="808"/>
      <c r="AA301" s="808"/>
      <c r="AB301" s="808"/>
      <c r="AC301" s="808"/>
      <c r="AD301" s="808"/>
      <c r="AE301" s="809">
        <v>100000</v>
      </c>
      <c r="AF301" s="809">
        <v>100000</v>
      </c>
      <c r="AG301" s="718" t="s">
        <v>833</v>
      </c>
      <c r="AH301" s="808"/>
      <c r="AI301" s="718" t="s">
        <v>834</v>
      </c>
      <c r="AJ301" s="718" t="s">
        <v>835</v>
      </c>
    </row>
    <row r="302" spans="2:36" ht="93" customHeight="1">
      <c r="B302" s="1231"/>
      <c r="C302" s="1237"/>
      <c r="D302" s="437" t="s">
        <v>1828</v>
      </c>
      <c r="E302" s="838" t="s">
        <v>870</v>
      </c>
      <c r="F302" s="836">
        <v>2</v>
      </c>
      <c r="G302" s="836">
        <v>3</v>
      </c>
      <c r="H302" s="836">
        <v>5</v>
      </c>
      <c r="I302" s="718" t="s">
        <v>570</v>
      </c>
      <c r="J302" s="836">
        <v>0</v>
      </c>
      <c r="K302" s="836">
        <v>10</v>
      </c>
      <c r="L302" s="836">
        <v>5</v>
      </c>
      <c r="M302" s="836">
        <v>2</v>
      </c>
      <c r="N302" s="836">
        <v>3</v>
      </c>
      <c r="O302" s="809">
        <v>560000</v>
      </c>
      <c r="P302" s="809">
        <v>560000</v>
      </c>
      <c r="Q302" s="809"/>
      <c r="R302" s="808"/>
      <c r="S302" s="808"/>
      <c r="T302" s="808"/>
      <c r="U302" s="808"/>
      <c r="V302" s="808"/>
      <c r="W302" s="808"/>
      <c r="X302" s="808"/>
      <c r="Y302" s="808"/>
      <c r="Z302" s="808"/>
      <c r="AA302" s="808"/>
      <c r="AB302" s="808"/>
      <c r="AC302" s="808"/>
      <c r="AD302" s="808"/>
      <c r="AE302" s="809">
        <v>560000</v>
      </c>
      <c r="AF302" s="809">
        <v>560000</v>
      </c>
      <c r="AG302" s="718" t="s">
        <v>1829</v>
      </c>
      <c r="AH302" s="808"/>
      <c r="AI302" s="718" t="s">
        <v>834</v>
      </c>
      <c r="AJ302" s="718" t="s">
        <v>835</v>
      </c>
    </row>
    <row r="303" spans="2:36" ht="121.5" customHeight="1">
      <c r="B303" s="1231"/>
      <c r="C303" s="1237"/>
      <c r="D303" s="437" t="s">
        <v>1830</v>
      </c>
      <c r="E303" s="718" t="s">
        <v>1831</v>
      </c>
      <c r="F303" s="836">
        <v>1</v>
      </c>
      <c r="G303" s="836">
        <v>1</v>
      </c>
      <c r="H303" s="836">
        <v>2</v>
      </c>
      <c r="I303" s="718" t="s">
        <v>1832</v>
      </c>
      <c r="J303" s="836">
        <v>0</v>
      </c>
      <c r="K303" s="836">
        <v>7</v>
      </c>
      <c r="L303" s="836">
        <v>2</v>
      </c>
      <c r="M303" s="836">
        <v>1</v>
      </c>
      <c r="N303" s="836">
        <v>1</v>
      </c>
      <c r="O303" s="809">
        <v>390000</v>
      </c>
      <c r="P303" s="809">
        <v>390000</v>
      </c>
      <c r="Q303" s="809"/>
      <c r="R303" s="808"/>
      <c r="S303" s="808"/>
      <c r="T303" s="808"/>
      <c r="U303" s="808"/>
      <c r="V303" s="808"/>
      <c r="W303" s="808"/>
      <c r="X303" s="808"/>
      <c r="Y303" s="808"/>
      <c r="Z303" s="808"/>
      <c r="AA303" s="808"/>
      <c r="AB303" s="808"/>
      <c r="AC303" s="808"/>
      <c r="AD303" s="808"/>
      <c r="AE303" s="809">
        <v>390000</v>
      </c>
      <c r="AF303" s="809">
        <v>390000</v>
      </c>
      <c r="AG303" s="718" t="s">
        <v>1833</v>
      </c>
      <c r="AH303" s="808"/>
      <c r="AI303" s="718" t="s">
        <v>834</v>
      </c>
      <c r="AJ303" s="718" t="s">
        <v>835</v>
      </c>
    </row>
    <row r="304" spans="2:36" ht="105" customHeight="1">
      <c r="B304" s="1231"/>
      <c r="C304" s="1237"/>
      <c r="D304" s="839" t="s">
        <v>1834</v>
      </c>
      <c r="E304" s="718" t="s">
        <v>1351</v>
      </c>
      <c r="F304" s="718">
        <v>0</v>
      </c>
      <c r="G304" s="718">
        <v>10</v>
      </c>
      <c r="H304" s="718">
        <v>10</v>
      </c>
      <c r="I304" s="718" t="s">
        <v>573</v>
      </c>
      <c r="J304" s="836">
        <v>0</v>
      </c>
      <c r="K304" s="836">
        <v>20</v>
      </c>
      <c r="L304" s="836">
        <v>10</v>
      </c>
      <c r="M304" s="836">
        <v>0</v>
      </c>
      <c r="N304" s="836">
        <v>10</v>
      </c>
      <c r="O304" s="809">
        <v>1000000</v>
      </c>
      <c r="P304" s="809">
        <v>1000000</v>
      </c>
      <c r="Q304" s="809"/>
      <c r="R304" s="809"/>
      <c r="S304" s="808"/>
      <c r="T304" s="808"/>
      <c r="U304" s="808"/>
      <c r="V304" s="808"/>
      <c r="W304" s="808"/>
      <c r="X304" s="808"/>
      <c r="Y304" s="808"/>
      <c r="Z304" s="808"/>
      <c r="AA304" s="808"/>
      <c r="AB304" s="808"/>
      <c r="AC304" s="808"/>
      <c r="AD304" s="808"/>
      <c r="AE304" s="809">
        <v>1000000</v>
      </c>
      <c r="AF304" s="809">
        <v>1000000</v>
      </c>
      <c r="AG304" s="718" t="s">
        <v>1808</v>
      </c>
      <c r="AH304" s="808"/>
      <c r="AI304" s="718" t="s">
        <v>834</v>
      </c>
      <c r="AJ304" s="718" t="s">
        <v>835</v>
      </c>
    </row>
    <row r="305" spans="2:36" ht="203.25" customHeight="1">
      <c r="B305" s="1231"/>
      <c r="C305" s="1237"/>
      <c r="D305" s="840" t="s">
        <v>1835</v>
      </c>
      <c r="E305" s="718" t="s">
        <v>870</v>
      </c>
      <c r="F305" s="718">
        <v>0</v>
      </c>
      <c r="G305" s="718">
        <v>9</v>
      </c>
      <c r="H305" s="718">
        <v>9</v>
      </c>
      <c r="I305" s="718" t="s">
        <v>570</v>
      </c>
      <c r="J305" s="718">
        <v>0</v>
      </c>
      <c r="K305" s="836">
        <v>20</v>
      </c>
      <c r="L305" s="836">
        <v>9</v>
      </c>
      <c r="M305" s="836">
        <v>0</v>
      </c>
      <c r="N305" s="836">
        <v>9</v>
      </c>
      <c r="O305" s="809">
        <v>1080000</v>
      </c>
      <c r="P305" s="809">
        <v>1080000</v>
      </c>
      <c r="Q305" s="809"/>
      <c r="R305" s="809"/>
      <c r="S305" s="808"/>
      <c r="T305" s="808"/>
      <c r="U305" s="808"/>
      <c r="V305" s="808"/>
      <c r="W305" s="808"/>
      <c r="X305" s="808"/>
      <c r="Y305" s="808"/>
      <c r="Z305" s="808"/>
      <c r="AA305" s="808"/>
      <c r="AB305" s="808"/>
      <c r="AC305" s="808"/>
      <c r="AD305" s="808"/>
      <c r="AE305" s="809">
        <v>1080000</v>
      </c>
      <c r="AF305" s="809">
        <v>1080000</v>
      </c>
      <c r="AG305" s="718" t="s">
        <v>1836</v>
      </c>
      <c r="AH305" s="808"/>
      <c r="AI305" s="718" t="s">
        <v>834</v>
      </c>
      <c r="AJ305" s="718" t="s">
        <v>835</v>
      </c>
    </row>
    <row r="306" spans="2:36" ht="15" customHeight="1">
      <c r="B306" s="442"/>
      <c r="C306" s="841"/>
      <c r="D306" s="842"/>
      <c r="E306" s="843"/>
      <c r="F306" s="843"/>
      <c r="G306" s="843"/>
      <c r="H306" s="843"/>
      <c r="I306" s="843"/>
      <c r="J306" s="843"/>
      <c r="K306" s="841"/>
      <c r="L306" s="841"/>
      <c r="M306" s="841"/>
      <c r="N306" s="841"/>
      <c r="O306" s="844"/>
      <c r="P306" s="844"/>
      <c r="Q306" s="844"/>
      <c r="R306" s="844"/>
      <c r="S306" s="825"/>
      <c r="T306" s="825"/>
      <c r="U306" s="825"/>
      <c r="V306" s="825"/>
      <c r="W306" s="825"/>
      <c r="X306" s="825"/>
      <c r="Y306" s="825"/>
      <c r="Z306" s="825"/>
      <c r="AA306" s="825"/>
      <c r="AB306" s="825"/>
      <c r="AC306" s="825"/>
      <c r="AD306" s="825"/>
      <c r="AE306" s="844"/>
      <c r="AF306" s="844"/>
      <c r="AG306" s="843"/>
      <c r="AH306" s="825"/>
      <c r="AI306" s="843"/>
      <c r="AJ306" s="843"/>
    </row>
    <row r="307" spans="2:36" ht="75.75" customHeight="1" hidden="1">
      <c r="B307" s="1238" t="s">
        <v>108</v>
      </c>
      <c r="C307" s="1238"/>
      <c r="D307" s="1238"/>
      <c r="E307" s="1238"/>
      <c r="F307" s="1238"/>
      <c r="G307" s="1238"/>
      <c r="H307" s="1238"/>
      <c r="I307" s="1238"/>
      <c r="J307" s="1238"/>
      <c r="K307" s="1238"/>
      <c r="L307" s="1238"/>
      <c r="M307" s="1238"/>
      <c r="N307" s="1238"/>
      <c r="O307" s="1238"/>
      <c r="P307" s="1238"/>
      <c r="Q307" s="1238"/>
      <c r="R307" s="1238"/>
      <c r="S307" s="1238"/>
      <c r="T307" s="1238"/>
      <c r="U307" s="1238"/>
      <c r="V307" s="1238"/>
      <c r="W307" s="1238"/>
      <c r="X307" s="1238"/>
      <c r="Y307" s="1238"/>
      <c r="Z307" s="1238"/>
      <c r="AA307" s="1238"/>
      <c r="AB307" s="1238"/>
      <c r="AC307" s="1238"/>
      <c r="AD307" s="1238"/>
      <c r="AE307" s="1238"/>
      <c r="AF307" s="1238"/>
      <c r="AG307" s="1238"/>
      <c r="AH307" s="1238"/>
      <c r="AI307" s="1238"/>
      <c r="AJ307" s="1238"/>
    </row>
    <row r="308" spans="2:36" ht="15">
      <c r="B308" s="1039" t="s">
        <v>108</v>
      </c>
      <c r="C308" s="1039"/>
      <c r="D308" s="1039"/>
      <c r="E308" s="1039"/>
      <c r="F308" s="1039"/>
      <c r="G308" s="1039"/>
      <c r="H308" s="1039"/>
      <c r="I308" s="1039"/>
      <c r="J308" s="1039"/>
      <c r="K308" s="1039"/>
      <c r="L308" s="1039"/>
      <c r="M308" s="1039"/>
      <c r="N308" s="1039"/>
      <c r="O308" s="1111"/>
      <c r="P308" s="1111"/>
      <c r="Q308" s="1111"/>
      <c r="R308" s="1111"/>
      <c r="S308" s="1111"/>
      <c r="T308" s="1111"/>
      <c r="U308" s="1111"/>
      <c r="V308" s="1039"/>
      <c r="W308" s="1039"/>
      <c r="X308" s="1039"/>
      <c r="Y308" s="1039"/>
      <c r="Z308" s="1039"/>
      <c r="AA308" s="1039"/>
      <c r="AB308" s="1039"/>
      <c r="AC308" s="1039"/>
      <c r="AD308" s="1039"/>
      <c r="AE308" s="1039"/>
      <c r="AF308" s="1039"/>
      <c r="AG308" s="1039"/>
      <c r="AH308" s="1039"/>
      <c r="AI308" s="1039"/>
      <c r="AJ308" s="1039"/>
    </row>
    <row r="309" spans="2:36" ht="25.5" customHeight="1">
      <c r="B309" s="923" t="s">
        <v>36</v>
      </c>
      <c r="C309" s="924"/>
      <c r="D309" s="924"/>
      <c r="E309" s="924"/>
      <c r="F309" s="924"/>
      <c r="G309" s="924"/>
      <c r="H309" s="925"/>
      <c r="I309" s="926" t="s">
        <v>670</v>
      </c>
      <c r="J309" s="927"/>
      <c r="K309" s="927"/>
      <c r="L309" s="927"/>
      <c r="M309" s="927"/>
      <c r="N309" s="927"/>
      <c r="O309" s="927"/>
      <c r="P309" s="927"/>
      <c r="Q309" s="927"/>
      <c r="R309" s="927"/>
      <c r="S309" s="927"/>
      <c r="T309" s="928"/>
      <c r="U309" s="926" t="s">
        <v>71</v>
      </c>
      <c r="V309" s="929"/>
      <c r="W309" s="929"/>
      <c r="X309" s="929"/>
      <c r="Y309" s="929"/>
      <c r="Z309" s="929"/>
      <c r="AA309" s="929"/>
      <c r="AB309" s="929"/>
      <c r="AC309" s="929"/>
      <c r="AD309" s="929"/>
      <c r="AE309" s="929"/>
      <c r="AF309" s="929"/>
      <c r="AG309" s="929"/>
      <c r="AH309" s="929"/>
      <c r="AI309" s="929"/>
      <c r="AJ309" s="930"/>
    </row>
    <row r="310" spans="2:36" ht="58.5" customHeight="1" thickBot="1">
      <c r="B310" s="931" t="s">
        <v>828</v>
      </c>
      <c r="C310" s="932"/>
      <c r="D310" s="932"/>
      <c r="E310" s="932"/>
      <c r="F310" s="933" t="s">
        <v>829</v>
      </c>
      <c r="G310" s="934"/>
      <c r="H310" s="934"/>
      <c r="I310" s="934"/>
      <c r="J310" s="934"/>
      <c r="K310" s="934"/>
      <c r="L310" s="934"/>
      <c r="M310" s="934"/>
      <c r="N310" s="935"/>
      <c r="O310" s="936" t="s">
        <v>0</v>
      </c>
      <c r="P310" s="937"/>
      <c r="Q310" s="937"/>
      <c r="R310" s="937"/>
      <c r="S310" s="937"/>
      <c r="T310" s="937"/>
      <c r="U310" s="937"/>
      <c r="V310" s="937"/>
      <c r="W310" s="937"/>
      <c r="X310" s="937"/>
      <c r="Y310" s="937"/>
      <c r="Z310" s="937"/>
      <c r="AA310" s="937"/>
      <c r="AB310" s="937"/>
      <c r="AC310" s="937"/>
      <c r="AD310" s="937"/>
      <c r="AE310" s="937"/>
      <c r="AF310" s="938"/>
      <c r="AG310" s="939" t="s">
        <v>750</v>
      </c>
      <c r="AH310" s="940"/>
      <c r="AI310" s="940"/>
      <c r="AJ310" s="941"/>
    </row>
    <row r="311" spans="2:36" ht="15">
      <c r="B311" s="942" t="s">
        <v>2</v>
      </c>
      <c r="C311" s="944" t="s">
        <v>3</v>
      </c>
      <c r="D311" s="945"/>
      <c r="E311" s="945"/>
      <c r="F311" s="945"/>
      <c r="G311" s="945"/>
      <c r="H311" s="945"/>
      <c r="I311" s="948" t="s">
        <v>4</v>
      </c>
      <c r="J311" s="950" t="s">
        <v>5</v>
      </c>
      <c r="K311" s="950" t="s">
        <v>6</v>
      </c>
      <c r="L311" s="952" t="s">
        <v>37</v>
      </c>
      <c r="M311" s="954" t="s">
        <v>7</v>
      </c>
      <c r="N311" s="956" t="s">
        <v>8</v>
      </c>
      <c r="O311" s="958" t="s">
        <v>9</v>
      </c>
      <c r="P311" s="959"/>
      <c r="Q311" s="960" t="s">
        <v>10</v>
      </c>
      <c r="R311" s="959"/>
      <c r="S311" s="960" t="s">
        <v>11</v>
      </c>
      <c r="T311" s="959"/>
      <c r="U311" s="960" t="s">
        <v>12</v>
      </c>
      <c r="V311" s="959"/>
      <c r="W311" s="960" t="s">
        <v>13</v>
      </c>
      <c r="X311" s="959"/>
      <c r="Y311" s="960" t="s">
        <v>14</v>
      </c>
      <c r="Z311" s="959"/>
      <c r="AA311" s="960" t="s">
        <v>15</v>
      </c>
      <c r="AB311" s="959"/>
      <c r="AC311" s="960" t="s">
        <v>16</v>
      </c>
      <c r="AD311" s="959"/>
      <c r="AE311" s="960" t="s">
        <v>17</v>
      </c>
      <c r="AF311" s="961"/>
      <c r="AG311" s="1235" t="s">
        <v>18</v>
      </c>
      <c r="AH311" s="978" t="s">
        <v>19</v>
      </c>
      <c r="AI311" s="980" t="s">
        <v>20</v>
      </c>
      <c r="AJ311" s="982" t="s">
        <v>21</v>
      </c>
    </row>
    <row r="312" spans="2:36" ht="52.5">
      <c r="B312" s="1085"/>
      <c r="C312" s="1069"/>
      <c r="D312" s="1070"/>
      <c r="E312" s="1070"/>
      <c r="F312" s="1070"/>
      <c r="G312" s="1070"/>
      <c r="H312" s="1070"/>
      <c r="I312" s="949"/>
      <c r="J312" s="951" t="s">
        <v>5</v>
      </c>
      <c r="K312" s="951"/>
      <c r="L312" s="953"/>
      <c r="M312" s="955"/>
      <c r="N312" s="957"/>
      <c r="O312" s="100" t="s">
        <v>22</v>
      </c>
      <c r="P312" s="101" t="s">
        <v>23</v>
      </c>
      <c r="Q312" s="102" t="s">
        <v>22</v>
      </c>
      <c r="R312" s="101" t="s">
        <v>23</v>
      </c>
      <c r="S312" s="102" t="s">
        <v>22</v>
      </c>
      <c r="T312" s="101" t="s">
        <v>23</v>
      </c>
      <c r="U312" s="102" t="s">
        <v>22</v>
      </c>
      <c r="V312" s="101" t="s">
        <v>23</v>
      </c>
      <c r="W312" s="102" t="s">
        <v>22</v>
      </c>
      <c r="X312" s="101" t="s">
        <v>23</v>
      </c>
      <c r="Y312" s="102" t="s">
        <v>22</v>
      </c>
      <c r="Z312" s="101" t="s">
        <v>23</v>
      </c>
      <c r="AA312" s="102" t="s">
        <v>22</v>
      </c>
      <c r="AB312" s="101" t="s">
        <v>24</v>
      </c>
      <c r="AC312" s="102" t="s">
        <v>22</v>
      </c>
      <c r="AD312" s="101" t="s">
        <v>24</v>
      </c>
      <c r="AE312" s="102" t="s">
        <v>22</v>
      </c>
      <c r="AF312" s="103" t="s">
        <v>24</v>
      </c>
      <c r="AG312" s="1236"/>
      <c r="AH312" s="979"/>
      <c r="AI312" s="981"/>
      <c r="AJ312" s="983"/>
    </row>
    <row r="313" spans="2:36" ht="51" customHeight="1">
      <c r="B313" s="686" t="s">
        <v>830</v>
      </c>
      <c r="C313" s="903" t="s">
        <v>1837</v>
      </c>
      <c r="D313" s="903"/>
      <c r="E313" s="903"/>
      <c r="F313" s="903"/>
      <c r="G313" s="903"/>
      <c r="H313" s="903"/>
      <c r="I313" s="11" t="s">
        <v>1838</v>
      </c>
      <c r="J313" s="458">
        <v>0.69</v>
      </c>
      <c r="K313" s="458">
        <v>0.95</v>
      </c>
      <c r="L313" s="458">
        <v>0.95</v>
      </c>
      <c r="M313" s="458">
        <v>0.7</v>
      </c>
      <c r="N313" s="458">
        <v>0.8</v>
      </c>
      <c r="O313" s="845">
        <v>17250000</v>
      </c>
      <c r="P313" s="845">
        <v>12357333</v>
      </c>
      <c r="Q313" s="687"/>
      <c r="R313" s="687"/>
      <c r="S313" s="687"/>
      <c r="T313" s="687"/>
      <c r="U313" s="687"/>
      <c r="V313" s="687"/>
      <c r="W313" s="687"/>
      <c r="X313" s="687"/>
      <c r="Y313" s="687"/>
      <c r="Z313" s="687"/>
      <c r="AA313" s="687"/>
      <c r="AB313" s="687"/>
      <c r="AC313" s="687"/>
      <c r="AD313" s="687"/>
      <c r="AE313" s="845">
        <v>17250000</v>
      </c>
      <c r="AF313" s="845">
        <v>12357333</v>
      </c>
      <c r="AG313" s="779" t="s">
        <v>833</v>
      </c>
      <c r="AH313" s="58"/>
      <c r="AI313" s="807" t="s">
        <v>1494</v>
      </c>
      <c r="AJ313" s="807" t="s">
        <v>835</v>
      </c>
    </row>
    <row r="314" spans="2:37" ht="20.25" customHeight="1">
      <c r="B314" s="457"/>
      <c r="C314" s="460"/>
      <c r="D314" s="460"/>
      <c r="E314" s="460"/>
      <c r="F314" s="460"/>
      <c r="G314" s="460"/>
      <c r="H314" s="460"/>
      <c r="I314" s="461"/>
      <c r="J314" s="462"/>
      <c r="K314" s="462"/>
      <c r="L314" s="462"/>
      <c r="M314" s="462"/>
      <c r="N314" s="462"/>
      <c r="O314" s="463"/>
      <c r="P314" s="463"/>
      <c r="Q314" s="463"/>
      <c r="R314" s="463"/>
      <c r="S314" s="463"/>
      <c r="T314" s="463"/>
      <c r="U314" s="463"/>
      <c r="V314" s="463"/>
      <c r="W314" s="463"/>
      <c r="X314" s="463"/>
      <c r="Y314" s="463"/>
      <c r="Z314" s="463"/>
      <c r="AA314" s="463"/>
      <c r="AB314" s="463"/>
      <c r="AC314" s="463"/>
      <c r="AD314" s="463"/>
      <c r="AE314" s="463"/>
      <c r="AF314" s="463"/>
      <c r="AG314" s="464"/>
      <c r="AH314" s="465"/>
      <c r="AI314" s="464"/>
      <c r="AJ314" s="464"/>
      <c r="AK314" s="453"/>
    </row>
    <row r="315" spans="2:36" ht="33.75">
      <c r="B315" s="60" t="s">
        <v>25</v>
      </c>
      <c r="C315" s="61" t="s">
        <v>26</v>
      </c>
      <c r="D315" s="61" t="s">
        <v>27</v>
      </c>
      <c r="E315" s="61" t="s">
        <v>28</v>
      </c>
      <c r="F315" s="62" t="s">
        <v>29</v>
      </c>
      <c r="G315" s="62" t="s">
        <v>30</v>
      </c>
      <c r="H315" s="63" t="s">
        <v>31</v>
      </c>
      <c r="I315" s="61" t="s">
        <v>32</v>
      </c>
      <c r="J315" s="64"/>
      <c r="K315" s="64"/>
      <c r="L315" s="64"/>
      <c r="M315" s="64"/>
      <c r="N315" s="64"/>
      <c r="O315" s="65"/>
      <c r="P315" s="66"/>
      <c r="Q315" s="65"/>
      <c r="R315" s="66"/>
      <c r="S315" s="65"/>
      <c r="T315" s="66"/>
      <c r="U315" s="65"/>
      <c r="V315" s="66"/>
      <c r="W315" s="65"/>
      <c r="X315" s="66"/>
      <c r="Y315" s="65"/>
      <c r="Z315" s="66"/>
      <c r="AA315" s="65"/>
      <c r="AB315" s="66"/>
      <c r="AC315" s="65"/>
      <c r="AD315" s="66"/>
      <c r="AE315" s="67"/>
      <c r="AF315" s="66"/>
      <c r="AG315" s="68"/>
      <c r="AH315" s="4"/>
      <c r="AI315" s="4"/>
      <c r="AJ315" s="69"/>
    </row>
    <row r="316" spans="2:36" s="94" customFormat="1" ht="81.75" customHeight="1">
      <c r="B316" s="690" t="s">
        <v>1839</v>
      </c>
      <c r="C316" s="688">
        <v>825126099</v>
      </c>
      <c r="D316" s="688" t="s">
        <v>1840</v>
      </c>
      <c r="E316" s="688" t="s">
        <v>1841</v>
      </c>
      <c r="F316" s="688">
        <v>0</v>
      </c>
      <c r="G316" s="688">
        <v>4</v>
      </c>
      <c r="H316" s="688">
        <v>6</v>
      </c>
      <c r="I316" s="688" t="s">
        <v>1842</v>
      </c>
      <c r="J316" s="836">
        <v>0</v>
      </c>
      <c r="K316" s="836">
        <v>15</v>
      </c>
      <c r="L316" s="836">
        <v>6</v>
      </c>
      <c r="M316" s="836">
        <v>0</v>
      </c>
      <c r="N316" s="836">
        <v>4</v>
      </c>
      <c r="O316" s="809">
        <v>680000</v>
      </c>
      <c r="P316" s="809">
        <v>453333</v>
      </c>
      <c r="Q316" s="809"/>
      <c r="R316" s="808"/>
      <c r="S316" s="808"/>
      <c r="T316" s="808"/>
      <c r="U316" s="808"/>
      <c r="V316" s="808"/>
      <c r="W316" s="689"/>
      <c r="X316" s="689"/>
      <c r="Y316" s="689"/>
      <c r="Z316" s="689"/>
      <c r="AA316" s="689"/>
      <c r="AB316" s="689"/>
      <c r="AC316" s="689"/>
      <c r="AD316" s="689"/>
      <c r="AE316" s="809">
        <v>680000</v>
      </c>
      <c r="AF316" s="809">
        <v>453333</v>
      </c>
      <c r="AG316" s="846" t="s">
        <v>1843</v>
      </c>
      <c r="AH316" s="797"/>
      <c r="AI316" s="718" t="s">
        <v>834</v>
      </c>
      <c r="AJ316" s="718" t="s">
        <v>835</v>
      </c>
    </row>
    <row r="317" spans="2:36" ht="76.5" customHeight="1">
      <c r="B317" s="1231" t="s">
        <v>1844</v>
      </c>
      <c r="C317" s="1232">
        <v>825126099</v>
      </c>
      <c r="D317" s="73" t="s">
        <v>1845</v>
      </c>
      <c r="E317" s="688" t="s">
        <v>1846</v>
      </c>
      <c r="F317" s="688">
        <v>300</v>
      </c>
      <c r="G317" s="688">
        <v>0</v>
      </c>
      <c r="H317" s="688">
        <v>300</v>
      </c>
      <c r="I317" s="688" t="s">
        <v>1847</v>
      </c>
      <c r="J317" s="836">
        <v>0</v>
      </c>
      <c r="K317" s="836">
        <v>500</v>
      </c>
      <c r="L317" s="836">
        <v>300</v>
      </c>
      <c r="M317" s="836">
        <v>300</v>
      </c>
      <c r="N317" s="836">
        <v>0</v>
      </c>
      <c r="O317" s="809">
        <v>300000</v>
      </c>
      <c r="P317" s="809">
        <v>300000</v>
      </c>
      <c r="Q317" s="809"/>
      <c r="R317" s="808"/>
      <c r="S317" s="808"/>
      <c r="T317" s="808"/>
      <c r="U317" s="808"/>
      <c r="V317" s="808"/>
      <c r="W317" s="689"/>
      <c r="X317" s="689"/>
      <c r="Y317" s="689"/>
      <c r="Z317" s="689"/>
      <c r="AA317" s="689"/>
      <c r="AB317" s="689"/>
      <c r="AC317" s="689"/>
      <c r="AD317" s="689"/>
      <c r="AE317" s="809">
        <v>300000</v>
      </c>
      <c r="AF317" s="809">
        <v>300000</v>
      </c>
      <c r="AG317" s="846" t="s">
        <v>1848</v>
      </c>
      <c r="AH317" s="473"/>
      <c r="AI317" s="718" t="s">
        <v>834</v>
      </c>
      <c r="AJ317" s="718" t="s">
        <v>835</v>
      </c>
    </row>
    <row r="318" spans="2:36" ht="119.25" customHeight="1">
      <c r="B318" s="1231"/>
      <c r="C318" s="1233"/>
      <c r="D318" s="73" t="s">
        <v>1849</v>
      </c>
      <c r="E318" s="688" t="s">
        <v>1351</v>
      </c>
      <c r="F318" s="688">
        <v>3</v>
      </c>
      <c r="G318" s="688">
        <v>0</v>
      </c>
      <c r="H318" s="688">
        <v>5</v>
      </c>
      <c r="I318" s="688" t="s">
        <v>573</v>
      </c>
      <c r="J318" s="836">
        <v>0</v>
      </c>
      <c r="K318" s="836">
        <v>5</v>
      </c>
      <c r="L318" s="836">
        <v>5</v>
      </c>
      <c r="M318" s="836">
        <v>3</v>
      </c>
      <c r="N318" s="836">
        <v>5</v>
      </c>
      <c r="O318" s="809">
        <v>350000</v>
      </c>
      <c r="P318" s="809">
        <v>140000</v>
      </c>
      <c r="Q318" s="809"/>
      <c r="R318" s="808"/>
      <c r="S318" s="808"/>
      <c r="T318" s="808"/>
      <c r="U318" s="808"/>
      <c r="V318" s="808"/>
      <c r="W318" s="808"/>
      <c r="X318" s="808"/>
      <c r="Y318" s="808"/>
      <c r="Z318" s="808"/>
      <c r="AA318" s="808"/>
      <c r="AB318" s="808"/>
      <c r="AC318" s="808"/>
      <c r="AD318" s="808"/>
      <c r="AE318" s="809">
        <v>350000</v>
      </c>
      <c r="AF318" s="809">
        <v>140000</v>
      </c>
      <c r="AG318" s="846" t="s">
        <v>1843</v>
      </c>
      <c r="AH318" s="473"/>
      <c r="AI318" s="718" t="s">
        <v>834</v>
      </c>
      <c r="AJ318" s="718" t="s">
        <v>835</v>
      </c>
    </row>
    <row r="319" spans="2:36" ht="82.5">
      <c r="B319" s="1231"/>
      <c r="C319" s="1233"/>
      <c r="D319" s="73" t="s">
        <v>1850</v>
      </c>
      <c r="E319" s="688" t="s">
        <v>1351</v>
      </c>
      <c r="F319" s="688">
        <v>0</v>
      </c>
      <c r="G319" s="688">
        <v>0</v>
      </c>
      <c r="H319" s="688">
        <v>5</v>
      </c>
      <c r="I319" s="688" t="s">
        <v>573</v>
      </c>
      <c r="J319" s="836">
        <v>0</v>
      </c>
      <c r="K319" s="836">
        <v>5</v>
      </c>
      <c r="L319" s="836">
        <v>5</v>
      </c>
      <c r="M319" s="836">
        <v>0</v>
      </c>
      <c r="N319" s="836">
        <v>0</v>
      </c>
      <c r="O319" s="847">
        <v>350000</v>
      </c>
      <c r="P319" s="847">
        <v>0</v>
      </c>
      <c r="Q319" s="808"/>
      <c r="R319" s="808"/>
      <c r="S319" s="808"/>
      <c r="T319" s="808"/>
      <c r="U319" s="808"/>
      <c r="V319" s="808"/>
      <c r="W319" s="808"/>
      <c r="X319" s="808"/>
      <c r="Y319" s="808"/>
      <c r="Z319" s="808"/>
      <c r="AA319" s="808"/>
      <c r="AB319" s="808"/>
      <c r="AC319" s="808"/>
      <c r="AD319" s="808"/>
      <c r="AE319" s="847">
        <v>350000</v>
      </c>
      <c r="AF319" s="847">
        <v>0</v>
      </c>
      <c r="AG319" s="469">
        <v>0</v>
      </c>
      <c r="AH319" s="473"/>
      <c r="AI319" s="718" t="s">
        <v>834</v>
      </c>
      <c r="AJ319" s="718" t="s">
        <v>835</v>
      </c>
    </row>
    <row r="320" spans="2:36" ht="146.25">
      <c r="B320" s="1231"/>
      <c r="C320" s="1233"/>
      <c r="D320" s="73" t="s">
        <v>1851</v>
      </c>
      <c r="E320" s="718" t="s">
        <v>1852</v>
      </c>
      <c r="F320" s="836">
        <v>5</v>
      </c>
      <c r="G320" s="836">
        <v>0</v>
      </c>
      <c r="H320" s="836">
        <v>5</v>
      </c>
      <c r="I320" s="718" t="s">
        <v>1335</v>
      </c>
      <c r="J320" s="836">
        <v>0</v>
      </c>
      <c r="K320" s="836">
        <v>5</v>
      </c>
      <c r="L320" s="836">
        <v>5</v>
      </c>
      <c r="M320" s="836">
        <v>5</v>
      </c>
      <c r="N320" s="836">
        <v>0</v>
      </c>
      <c r="O320" s="847">
        <v>350000</v>
      </c>
      <c r="P320" s="847">
        <v>350000</v>
      </c>
      <c r="Q320" s="808"/>
      <c r="R320" s="808"/>
      <c r="S320" s="808"/>
      <c r="T320" s="808"/>
      <c r="U320" s="808"/>
      <c r="V320" s="808"/>
      <c r="W320" s="808"/>
      <c r="X320" s="808"/>
      <c r="Y320" s="808"/>
      <c r="Z320" s="808"/>
      <c r="AA320" s="808"/>
      <c r="AB320" s="808"/>
      <c r="AC320" s="808"/>
      <c r="AD320" s="808"/>
      <c r="AE320" s="847">
        <v>350000</v>
      </c>
      <c r="AF320" s="847">
        <v>350000</v>
      </c>
      <c r="AG320" s="846" t="s">
        <v>1843</v>
      </c>
      <c r="AH320" s="473"/>
      <c r="AI320" s="718" t="s">
        <v>834</v>
      </c>
      <c r="AJ320" s="718" t="s">
        <v>835</v>
      </c>
    </row>
    <row r="321" spans="2:36" ht="116.25">
      <c r="B321" s="1231"/>
      <c r="C321" s="1233"/>
      <c r="D321" s="73" t="s">
        <v>1853</v>
      </c>
      <c r="E321" s="688" t="s">
        <v>1351</v>
      </c>
      <c r="F321" s="836">
        <v>5</v>
      </c>
      <c r="G321" s="836">
        <v>0</v>
      </c>
      <c r="H321" s="836">
        <v>2</v>
      </c>
      <c r="I321" s="688" t="s">
        <v>573</v>
      </c>
      <c r="J321" s="836">
        <v>0</v>
      </c>
      <c r="K321" s="836">
        <v>5</v>
      </c>
      <c r="L321" s="836">
        <v>5</v>
      </c>
      <c r="M321" s="836">
        <v>2</v>
      </c>
      <c r="N321" s="836">
        <v>0</v>
      </c>
      <c r="O321" s="847">
        <v>500000</v>
      </c>
      <c r="P321" s="847">
        <v>200000</v>
      </c>
      <c r="Q321" s="808"/>
      <c r="R321" s="808"/>
      <c r="S321" s="808"/>
      <c r="T321" s="808"/>
      <c r="U321" s="808"/>
      <c r="V321" s="808"/>
      <c r="W321" s="808"/>
      <c r="X321" s="808"/>
      <c r="Y321" s="808"/>
      <c r="Z321" s="808"/>
      <c r="AA321" s="808"/>
      <c r="AB321" s="808"/>
      <c r="AC321" s="808"/>
      <c r="AD321" s="808"/>
      <c r="AE321" s="847">
        <v>500000</v>
      </c>
      <c r="AF321" s="847">
        <v>200000</v>
      </c>
      <c r="AG321" s="846" t="s">
        <v>1854</v>
      </c>
      <c r="AH321" s="473"/>
      <c r="AI321" s="718" t="s">
        <v>834</v>
      </c>
      <c r="AJ321" s="718" t="s">
        <v>835</v>
      </c>
    </row>
    <row r="322" spans="2:36" ht="143.25">
      <c r="B322" s="1231"/>
      <c r="C322" s="1233"/>
      <c r="D322" s="73" t="s">
        <v>1855</v>
      </c>
      <c r="E322" s="688" t="s">
        <v>1351</v>
      </c>
      <c r="F322" s="836">
        <v>2</v>
      </c>
      <c r="G322" s="836">
        <v>0</v>
      </c>
      <c r="H322" s="836">
        <v>5</v>
      </c>
      <c r="I322" s="688" t="s">
        <v>573</v>
      </c>
      <c r="J322" s="836">
        <v>0</v>
      </c>
      <c r="K322" s="836">
        <v>5</v>
      </c>
      <c r="L322" s="836">
        <v>5</v>
      </c>
      <c r="M322" s="836">
        <v>2</v>
      </c>
      <c r="N322" s="836">
        <v>0</v>
      </c>
      <c r="O322" s="847">
        <v>350000</v>
      </c>
      <c r="P322" s="847">
        <v>140000</v>
      </c>
      <c r="Q322" s="808"/>
      <c r="R322" s="808"/>
      <c r="S322" s="808"/>
      <c r="T322" s="808"/>
      <c r="U322" s="808"/>
      <c r="V322" s="808"/>
      <c r="W322" s="808"/>
      <c r="X322" s="808"/>
      <c r="Y322" s="808"/>
      <c r="Z322" s="808"/>
      <c r="AA322" s="808"/>
      <c r="AB322" s="808"/>
      <c r="AC322" s="808"/>
      <c r="AD322" s="808"/>
      <c r="AE322" s="847">
        <v>350000</v>
      </c>
      <c r="AF322" s="847">
        <v>140000</v>
      </c>
      <c r="AG322" s="846" t="s">
        <v>1854</v>
      </c>
      <c r="AH322" s="473"/>
      <c r="AI322" s="718" t="s">
        <v>834</v>
      </c>
      <c r="AJ322" s="718" t="s">
        <v>835</v>
      </c>
    </row>
    <row r="323" spans="2:36" ht="185.25">
      <c r="B323" s="1231"/>
      <c r="C323" s="1233"/>
      <c r="D323" s="848" t="s">
        <v>1856</v>
      </c>
      <c r="E323" s="688" t="s">
        <v>1841</v>
      </c>
      <c r="F323" s="836">
        <v>4</v>
      </c>
      <c r="G323" s="836">
        <v>0</v>
      </c>
      <c r="H323" s="836">
        <v>5</v>
      </c>
      <c r="I323" s="688" t="s">
        <v>1842</v>
      </c>
      <c r="J323" s="836">
        <v>0</v>
      </c>
      <c r="K323" s="836">
        <v>5</v>
      </c>
      <c r="L323" s="836">
        <v>5</v>
      </c>
      <c r="M323" s="836">
        <v>4</v>
      </c>
      <c r="N323" s="836">
        <v>0</v>
      </c>
      <c r="O323" s="847">
        <v>250000</v>
      </c>
      <c r="P323" s="847">
        <v>200000</v>
      </c>
      <c r="Q323" s="808"/>
      <c r="R323" s="808"/>
      <c r="S323" s="808"/>
      <c r="T323" s="808"/>
      <c r="U323" s="808"/>
      <c r="V323" s="808"/>
      <c r="W323" s="808"/>
      <c r="X323" s="808"/>
      <c r="Y323" s="808"/>
      <c r="Z323" s="808"/>
      <c r="AA323" s="808"/>
      <c r="AB323" s="808"/>
      <c r="AC323" s="808"/>
      <c r="AD323" s="808"/>
      <c r="AE323" s="847">
        <v>250000</v>
      </c>
      <c r="AF323" s="847">
        <v>200000</v>
      </c>
      <c r="AG323" s="846" t="s">
        <v>1857</v>
      </c>
      <c r="AH323" s="473"/>
      <c r="AI323" s="718" t="s">
        <v>834</v>
      </c>
      <c r="AJ323" s="718" t="s">
        <v>835</v>
      </c>
    </row>
    <row r="324" spans="2:36" ht="140.25">
      <c r="B324" s="1231"/>
      <c r="C324" s="1233"/>
      <c r="D324" s="849" t="s">
        <v>1858</v>
      </c>
      <c r="E324" s="718" t="s">
        <v>1360</v>
      </c>
      <c r="F324" s="836">
        <v>4</v>
      </c>
      <c r="G324" s="836">
        <v>2</v>
      </c>
      <c r="H324" s="836">
        <v>6</v>
      </c>
      <c r="I324" s="718" t="s">
        <v>1335</v>
      </c>
      <c r="J324" s="836">
        <v>0</v>
      </c>
      <c r="K324" s="836">
        <v>30</v>
      </c>
      <c r="L324" s="836">
        <v>6</v>
      </c>
      <c r="M324" s="836">
        <v>4</v>
      </c>
      <c r="N324" s="836">
        <v>4</v>
      </c>
      <c r="O324" s="847">
        <v>600000</v>
      </c>
      <c r="P324" s="847">
        <v>600000</v>
      </c>
      <c r="Q324" s="808"/>
      <c r="R324" s="808"/>
      <c r="S324" s="808"/>
      <c r="T324" s="808"/>
      <c r="U324" s="808"/>
      <c r="V324" s="808"/>
      <c r="W324" s="808"/>
      <c r="X324" s="808"/>
      <c r="Y324" s="808"/>
      <c r="Z324" s="808"/>
      <c r="AA324" s="808"/>
      <c r="AB324" s="808"/>
      <c r="AC324" s="808"/>
      <c r="AD324" s="808"/>
      <c r="AE324" s="847">
        <v>600000</v>
      </c>
      <c r="AF324" s="847">
        <v>600000</v>
      </c>
      <c r="AG324" s="718" t="s">
        <v>833</v>
      </c>
      <c r="AH324" s="473"/>
      <c r="AI324" s="718" t="s">
        <v>834</v>
      </c>
      <c r="AJ324" s="718" t="s">
        <v>835</v>
      </c>
    </row>
    <row r="325" spans="2:36" ht="156.75">
      <c r="B325" s="1231"/>
      <c r="C325" s="1233"/>
      <c r="D325" s="688" t="s">
        <v>1859</v>
      </c>
      <c r="E325" s="718" t="s">
        <v>427</v>
      </c>
      <c r="F325" s="836">
        <v>2</v>
      </c>
      <c r="G325" s="836">
        <v>2</v>
      </c>
      <c r="H325" s="836">
        <v>4</v>
      </c>
      <c r="I325" s="718" t="s">
        <v>1860</v>
      </c>
      <c r="J325" s="836">
        <v>0</v>
      </c>
      <c r="K325" s="836">
        <v>15</v>
      </c>
      <c r="L325" s="836">
        <v>4</v>
      </c>
      <c r="M325" s="836">
        <v>0</v>
      </c>
      <c r="N325" s="836">
        <v>2</v>
      </c>
      <c r="O325" s="847">
        <v>300000</v>
      </c>
      <c r="P325" s="847">
        <v>300000</v>
      </c>
      <c r="Q325" s="808"/>
      <c r="R325" s="808"/>
      <c r="S325" s="808"/>
      <c r="T325" s="808"/>
      <c r="U325" s="808"/>
      <c r="V325" s="808"/>
      <c r="W325" s="808"/>
      <c r="X325" s="808"/>
      <c r="Y325" s="808"/>
      <c r="Z325" s="808"/>
      <c r="AA325" s="808"/>
      <c r="AB325" s="808"/>
      <c r="AC325" s="808"/>
      <c r="AD325" s="808"/>
      <c r="AE325" s="847">
        <v>300000</v>
      </c>
      <c r="AF325" s="847">
        <v>300000</v>
      </c>
      <c r="AG325" s="718" t="s">
        <v>833</v>
      </c>
      <c r="AH325" s="473"/>
      <c r="AI325" s="718" t="s">
        <v>834</v>
      </c>
      <c r="AJ325" s="718" t="s">
        <v>835</v>
      </c>
    </row>
    <row r="326" spans="2:36" ht="99">
      <c r="B326" s="1231"/>
      <c r="C326" s="1233"/>
      <c r="D326" s="850" t="s">
        <v>1861</v>
      </c>
      <c r="E326" s="718" t="s">
        <v>1696</v>
      </c>
      <c r="F326" s="836">
        <v>2</v>
      </c>
      <c r="G326" s="836">
        <v>1</v>
      </c>
      <c r="H326" s="836">
        <v>3</v>
      </c>
      <c r="I326" s="718" t="s">
        <v>1697</v>
      </c>
      <c r="J326" s="836">
        <v>0</v>
      </c>
      <c r="K326" s="836">
        <v>6</v>
      </c>
      <c r="L326" s="836">
        <v>3</v>
      </c>
      <c r="M326" s="836">
        <v>2</v>
      </c>
      <c r="N326" s="836">
        <v>1</v>
      </c>
      <c r="O326" s="847">
        <v>440000</v>
      </c>
      <c r="P326" s="847">
        <v>44000</v>
      </c>
      <c r="Q326" s="808"/>
      <c r="R326" s="808"/>
      <c r="S326" s="808"/>
      <c r="T326" s="808"/>
      <c r="U326" s="808"/>
      <c r="V326" s="808"/>
      <c r="W326" s="808"/>
      <c r="X326" s="808"/>
      <c r="Y326" s="808"/>
      <c r="Z326" s="808"/>
      <c r="AA326" s="808"/>
      <c r="AB326" s="808"/>
      <c r="AC326" s="808"/>
      <c r="AD326" s="808"/>
      <c r="AE326" s="847">
        <v>440000</v>
      </c>
      <c r="AF326" s="847">
        <v>44000</v>
      </c>
      <c r="AG326" s="718" t="s">
        <v>833</v>
      </c>
      <c r="AH326" s="473"/>
      <c r="AI326" s="718" t="s">
        <v>834</v>
      </c>
      <c r="AJ326" s="718" t="s">
        <v>835</v>
      </c>
    </row>
    <row r="327" spans="2:36" ht="51" customHeight="1">
      <c r="B327" s="1231"/>
      <c r="C327" s="1233"/>
      <c r="D327" s="849" t="s">
        <v>1862</v>
      </c>
      <c r="E327" s="718" t="s">
        <v>870</v>
      </c>
      <c r="F327" s="836">
        <v>0</v>
      </c>
      <c r="G327" s="836">
        <v>1</v>
      </c>
      <c r="H327" s="836">
        <v>1</v>
      </c>
      <c r="I327" s="718" t="s">
        <v>570</v>
      </c>
      <c r="J327" s="836">
        <v>0</v>
      </c>
      <c r="K327" s="836">
        <v>4</v>
      </c>
      <c r="L327" s="836">
        <v>1</v>
      </c>
      <c r="M327" s="836">
        <v>0</v>
      </c>
      <c r="N327" s="836">
        <v>1</v>
      </c>
      <c r="O327" s="847">
        <v>120000</v>
      </c>
      <c r="P327" s="847">
        <v>120000</v>
      </c>
      <c r="Q327" s="808"/>
      <c r="R327" s="808"/>
      <c r="S327" s="808"/>
      <c r="T327" s="808"/>
      <c r="U327" s="808"/>
      <c r="V327" s="808"/>
      <c r="W327" s="808"/>
      <c r="X327" s="808"/>
      <c r="Y327" s="808"/>
      <c r="Z327" s="808"/>
      <c r="AA327" s="808"/>
      <c r="AB327" s="808"/>
      <c r="AC327" s="808"/>
      <c r="AD327" s="808"/>
      <c r="AE327" s="847">
        <v>120000</v>
      </c>
      <c r="AF327" s="847">
        <v>120000</v>
      </c>
      <c r="AG327" s="402" t="s">
        <v>1863</v>
      </c>
      <c r="AH327" s="473"/>
      <c r="AI327" s="718" t="s">
        <v>834</v>
      </c>
      <c r="AJ327" s="718" t="s">
        <v>835</v>
      </c>
    </row>
    <row r="328" spans="2:36" ht="57.75">
      <c r="B328" s="1231"/>
      <c r="C328" s="1233"/>
      <c r="D328" s="849" t="s">
        <v>1864</v>
      </c>
      <c r="E328" s="718" t="s">
        <v>1351</v>
      </c>
      <c r="F328" s="836">
        <v>0</v>
      </c>
      <c r="G328" s="836">
        <v>20</v>
      </c>
      <c r="H328" s="836">
        <v>20</v>
      </c>
      <c r="I328" s="718" t="s">
        <v>573</v>
      </c>
      <c r="J328" s="836">
        <v>0</v>
      </c>
      <c r="K328" s="836">
        <v>150</v>
      </c>
      <c r="L328" s="836">
        <v>20</v>
      </c>
      <c r="M328" s="836">
        <v>0</v>
      </c>
      <c r="N328" s="836">
        <v>20</v>
      </c>
      <c r="O328" s="847">
        <v>2000000</v>
      </c>
      <c r="P328" s="847">
        <v>2000000</v>
      </c>
      <c r="Q328" s="808"/>
      <c r="R328" s="808"/>
      <c r="S328" s="808"/>
      <c r="T328" s="808"/>
      <c r="U328" s="808"/>
      <c r="V328" s="808"/>
      <c r="W328" s="808"/>
      <c r="X328" s="808"/>
      <c r="Y328" s="808"/>
      <c r="Z328" s="808"/>
      <c r="AA328" s="808"/>
      <c r="AB328" s="808"/>
      <c r="AC328" s="808"/>
      <c r="AD328" s="808"/>
      <c r="AE328" s="847">
        <v>2000000</v>
      </c>
      <c r="AF328" s="847">
        <v>2000000</v>
      </c>
      <c r="AG328" s="402" t="s">
        <v>1863</v>
      </c>
      <c r="AH328" s="473"/>
      <c r="AI328" s="718" t="s">
        <v>834</v>
      </c>
      <c r="AJ328" s="718" t="s">
        <v>835</v>
      </c>
    </row>
    <row r="329" spans="2:36" ht="51" customHeight="1">
      <c r="B329" s="1231"/>
      <c r="C329" s="1233"/>
      <c r="D329" s="849" t="s">
        <v>1865</v>
      </c>
      <c r="E329" s="718" t="s">
        <v>1866</v>
      </c>
      <c r="F329" s="836">
        <v>0</v>
      </c>
      <c r="G329" s="836">
        <v>20</v>
      </c>
      <c r="H329" s="836">
        <v>20</v>
      </c>
      <c r="I329" s="718" t="s">
        <v>1867</v>
      </c>
      <c r="J329" s="836">
        <v>0</v>
      </c>
      <c r="K329" s="836">
        <v>150</v>
      </c>
      <c r="L329" s="836">
        <v>20</v>
      </c>
      <c r="M329" s="836">
        <v>0</v>
      </c>
      <c r="N329" s="836">
        <v>20</v>
      </c>
      <c r="O329" s="847">
        <v>2000000</v>
      </c>
      <c r="P329" s="847">
        <v>2000000</v>
      </c>
      <c r="Q329" s="808"/>
      <c r="R329" s="808"/>
      <c r="S329" s="808"/>
      <c r="T329" s="808"/>
      <c r="U329" s="808"/>
      <c r="V329" s="808"/>
      <c r="W329" s="808"/>
      <c r="X329" s="808"/>
      <c r="Y329" s="808"/>
      <c r="Z329" s="808"/>
      <c r="AA329" s="808"/>
      <c r="AB329" s="808"/>
      <c r="AC329" s="808"/>
      <c r="AD329" s="808"/>
      <c r="AE329" s="847">
        <v>2000000</v>
      </c>
      <c r="AF329" s="847">
        <v>2000000</v>
      </c>
      <c r="AG329" s="402" t="s">
        <v>1863</v>
      </c>
      <c r="AH329" s="473"/>
      <c r="AI329" s="718" t="s">
        <v>834</v>
      </c>
      <c r="AJ329" s="718" t="s">
        <v>835</v>
      </c>
    </row>
    <row r="330" spans="2:36" ht="41.25">
      <c r="B330" s="1231"/>
      <c r="C330" s="1233"/>
      <c r="D330" s="849" t="s">
        <v>1868</v>
      </c>
      <c r="E330" s="718" t="s">
        <v>1351</v>
      </c>
      <c r="F330" s="836">
        <v>0</v>
      </c>
      <c r="G330" s="836">
        <v>0</v>
      </c>
      <c r="H330" s="836">
        <v>20</v>
      </c>
      <c r="I330" s="718" t="s">
        <v>573</v>
      </c>
      <c r="J330" s="836">
        <v>0</v>
      </c>
      <c r="K330" s="836">
        <v>150</v>
      </c>
      <c r="L330" s="836">
        <v>20</v>
      </c>
      <c r="M330" s="836">
        <v>0</v>
      </c>
      <c r="N330" s="836">
        <v>0</v>
      </c>
      <c r="O330" s="847">
        <v>2000000</v>
      </c>
      <c r="P330" s="847">
        <v>0</v>
      </c>
      <c r="Q330" s="808"/>
      <c r="R330" s="808"/>
      <c r="S330" s="808"/>
      <c r="T330" s="808"/>
      <c r="U330" s="808"/>
      <c r="V330" s="808"/>
      <c r="W330" s="808"/>
      <c r="X330" s="808"/>
      <c r="Y330" s="808"/>
      <c r="Z330" s="808"/>
      <c r="AA330" s="808"/>
      <c r="AB330" s="808"/>
      <c r="AC330" s="808"/>
      <c r="AD330" s="808"/>
      <c r="AE330" s="847">
        <v>2000000</v>
      </c>
      <c r="AF330" s="847">
        <v>0</v>
      </c>
      <c r="AG330" s="469">
        <v>0</v>
      </c>
      <c r="AH330" s="473"/>
      <c r="AI330" s="718" t="s">
        <v>834</v>
      </c>
      <c r="AJ330" s="718" t="s">
        <v>835</v>
      </c>
    </row>
    <row r="331" spans="2:36" ht="49.5">
      <c r="B331" s="1231"/>
      <c r="C331" s="1233"/>
      <c r="D331" s="849" t="s">
        <v>1869</v>
      </c>
      <c r="E331" s="718" t="s">
        <v>865</v>
      </c>
      <c r="F331" s="836">
        <v>0</v>
      </c>
      <c r="G331" s="836">
        <v>2</v>
      </c>
      <c r="H331" s="836">
        <v>2</v>
      </c>
      <c r="I331" s="718" t="s">
        <v>564</v>
      </c>
      <c r="J331" s="836">
        <v>0</v>
      </c>
      <c r="K331" s="836">
        <v>10</v>
      </c>
      <c r="L331" s="836">
        <v>2</v>
      </c>
      <c r="M331" s="836">
        <v>0</v>
      </c>
      <c r="N331" s="836">
        <v>2</v>
      </c>
      <c r="O331" s="847">
        <v>240000</v>
      </c>
      <c r="P331" s="847">
        <v>240000</v>
      </c>
      <c r="Q331" s="808"/>
      <c r="R331" s="808"/>
      <c r="S331" s="808"/>
      <c r="T331" s="808"/>
      <c r="U331" s="808"/>
      <c r="V331" s="808"/>
      <c r="W331" s="808"/>
      <c r="X331" s="808"/>
      <c r="Y331" s="808"/>
      <c r="Z331" s="808"/>
      <c r="AA331" s="808"/>
      <c r="AB331" s="808"/>
      <c r="AC331" s="808"/>
      <c r="AD331" s="808"/>
      <c r="AE331" s="847">
        <v>240000</v>
      </c>
      <c r="AF331" s="847">
        <v>240000</v>
      </c>
      <c r="AG331" s="836" t="s">
        <v>1870</v>
      </c>
      <c r="AH331" s="169"/>
      <c r="AI331" s="718" t="s">
        <v>834</v>
      </c>
      <c r="AJ331" s="718" t="s">
        <v>835</v>
      </c>
    </row>
    <row r="332" spans="2:36" ht="85.5" customHeight="1">
      <c r="B332" s="1231"/>
      <c r="C332" s="1233"/>
      <c r="D332" s="73" t="s">
        <v>1871</v>
      </c>
      <c r="E332" s="718" t="s">
        <v>858</v>
      </c>
      <c r="F332" s="836">
        <v>0</v>
      </c>
      <c r="G332" s="836">
        <v>0</v>
      </c>
      <c r="H332" s="836">
        <v>1</v>
      </c>
      <c r="I332" s="718" t="s">
        <v>858</v>
      </c>
      <c r="J332" s="836">
        <v>0</v>
      </c>
      <c r="K332" s="836">
        <v>1</v>
      </c>
      <c r="L332" s="836">
        <v>1</v>
      </c>
      <c r="M332" s="836">
        <v>0</v>
      </c>
      <c r="N332" s="836">
        <v>0</v>
      </c>
      <c r="O332" s="847">
        <v>300000</v>
      </c>
      <c r="P332" s="847">
        <v>0</v>
      </c>
      <c r="Q332" s="808"/>
      <c r="R332" s="808"/>
      <c r="S332" s="808"/>
      <c r="T332" s="808"/>
      <c r="U332" s="808"/>
      <c r="V332" s="808"/>
      <c r="W332" s="808"/>
      <c r="X332" s="808"/>
      <c r="Y332" s="808"/>
      <c r="Z332" s="808"/>
      <c r="AA332" s="808"/>
      <c r="AB332" s="808"/>
      <c r="AC332" s="808"/>
      <c r="AD332" s="808"/>
      <c r="AE332" s="847">
        <v>300000</v>
      </c>
      <c r="AF332" s="847">
        <v>0</v>
      </c>
      <c r="AG332" s="433">
        <v>0</v>
      </c>
      <c r="AH332" s="433"/>
      <c r="AI332" s="718" t="s">
        <v>834</v>
      </c>
      <c r="AJ332" s="718" t="s">
        <v>835</v>
      </c>
    </row>
    <row r="333" spans="2:36" ht="76.5" customHeight="1">
      <c r="B333" s="1231"/>
      <c r="C333" s="1233"/>
      <c r="D333" s="73" t="s">
        <v>1872</v>
      </c>
      <c r="E333" s="851" t="s">
        <v>1873</v>
      </c>
      <c r="F333" s="852">
        <v>1</v>
      </c>
      <c r="G333" s="836">
        <v>0</v>
      </c>
      <c r="H333" s="836">
        <v>1</v>
      </c>
      <c r="I333" s="718" t="s">
        <v>1874</v>
      </c>
      <c r="J333" s="836">
        <v>0</v>
      </c>
      <c r="K333" s="836">
        <v>2</v>
      </c>
      <c r="L333" s="836">
        <v>1</v>
      </c>
      <c r="M333" s="836">
        <v>1</v>
      </c>
      <c r="N333" s="836">
        <v>0</v>
      </c>
      <c r="O333" s="847">
        <v>200000</v>
      </c>
      <c r="P333" s="847">
        <v>200000</v>
      </c>
      <c r="Q333" s="808"/>
      <c r="R333" s="808"/>
      <c r="S333" s="808"/>
      <c r="T333" s="808"/>
      <c r="U333" s="808"/>
      <c r="V333" s="808"/>
      <c r="W333" s="808"/>
      <c r="X333" s="808"/>
      <c r="Y333" s="808"/>
      <c r="Z333" s="808"/>
      <c r="AA333" s="808"/>
      <c r="AB333" s="808"/>
      <c r="AC333" s="808"/>
      <c r="AD333" s="808"/>
      <c r="AE333" s="847">
        <v>200000</v>
      </c>
      <c r="AF333" s="847">
        <v>200000</v>
      </c>
      <c r="AG333" s="718" t="s">
        <v>833</v>
      </c>
      <c r="AH333" s="169"/>
      <c r="AI333" s="718" t="s">
        <v>834</v>
      </c>
      <c r="AJ333" s="718" t="s">
        <v>835</v>
      </c>
    </row>
    <row r="334" spans="2:36" ht="99" customHeight="1">
      <c r="B334" s="1231"/>
      <c r="C334" s="1233"/>
      <c r="D334" s="73" t="s">
        <v>1875</v>
      </c>
      <c r="E334" s="851" t="s">
        <v>1597</v>
      </c>
      <c r="F334" s="852">
        <v>2</v>
      </c>
      <c r="G334" s="852">
        <v>2</v>
      </c>
      <c r="H334" s="836">
        <v>4</v>
      </c>
      <c r="I334" s="718" t="s">
        <v>1598</v>
      </c>
      <c r="J334" s="836">
        <v>0</v>
      </c>
      <c r="K334" s="836">
        <v>15</v>
      </c>
      <c r="L334" s="836">
        <v>4</v>
      </c>
      <c r="M334" s="836">
        <v>2</v>
      </c>
      <c r="N334" s="836">
        <v>2</v>
      </c>
      <c r="O334" s="847">
        <v>100000</v>
      </c>
      <c r="P334" s="847">
        <v>100000</v>
      </c>
      <c r="Q334" s="808"/>
      <c r="R334" s="808"/>
      <c r="S334" s="808"/>
      <c r="T334" s="808"/>
      <c r="U334" s="808"/>
      <c r="V334" s="808"/>
      <c r="W334" s="808"/>
      <c r="X334" s="808"/>
      <c r="Y334" s="808"/>
      <c r="Z334" s="808"/>
      <c r="AA334" s="808"/>
      <c r="AB334" s="808"/>
      <c r="AC334" s="808"/>
      <c r="AD334" s="808"/>
      <c r="AE334" s="847">
        <v>100000</v>
      </c>
      <c r="AF334" s="847">
        <v>100000</v>
      </c>
      <c r="AG334" s="718" t="s">
        <v>833</v>
      </c>
      <c r="AH334" s="169"/>
      <c r="AI334" s="718" t="s">
        <v>834</v>
      </c>
      <c r="AJ334" s="718" t="s">
        <v>835</v>
      </c>
    </row>
    <row r="335" spans="2:36" ht="115.5" customHeight="1">
      <c r="B335" s="1231"/>
      <c r="C335" s="1233"/>
      <c r="D335" s="73" t="s">
        <v>1876</v>
      </c>
      <c r="E335" s="851" t="s">
        <v>1597</v>
      </c>
      <c r="F335" s="852">
        <v>1</v>
      </c>
      <c r="G335" s="836">
        <v>1</v>
      </c>
      <c r="H335" s="836">
        <v>2</v>
      </c>
      <c r="I335" s="718" t="s">
        <v>1598</v>
      </c>
      <c r="J335" s="836">
        <v>0</v>
      </c>
      <c r="K335" s="836">
        <v>4</v>
      </c>
      <c r="L335" s="836">
        <v>2</v>
      </c>
      <c r="M335" s="836">
        <v>1</v>
      </c>
      <c r="N335" s="836">
        <v>1</v>
      </c>
      <c r="O335" s="847">
        <v>400000</v>
      </c>
      <c r="P335" s="847">
        <v>300000</v>
      </c>
      <c r="Q335" s="808"/>
      <c r="R335" s="808"/>
      <c r="S335" s="808"/>
      <c r="T335" s="808"/>
      <c r="U335" s="808"/>
      <c r="V335" s="808"/>
      <c r="W335" s="808"/>
      <c r="X335" s="808"/>
      <c r="Y335" s="808"/>
      <c r="Z335" s="808"/>
      <c r="AA335" s="808"/>
      <c r="AB335" s="808"/>
      <c r="AC335" s="808"/>
      <c r="AD335" s="808"/>
      <c r="AE335" s="847">
        <v>400000</v>
      </c>
      <c r="AF335" s="847">
        <v>300000</v>
      </c>
      <c r="AG335" s="718" t="s">
        <v>833</v>
      </c>
      <c r="AH335" s="169"/>
      <c r="AI335" s="718" t="s">
        <v>834</v>
      </c>
      <c r="AJ335" s="718" t="s">
        <v>835</v>
      </c>
    </row>
    <row r="336" spans="2:36" ht="45" customHeight="1">
      <c r="B336" s="1231"/>
      <c r="C336" s="1233"/>
      <c r="D336" s="73" t="s">
        <v>1877</v>
      </c>
      <c r="E336" s="851" t="s">
        <v>1529</v>
      </c>
      <c r="F336" s="852">
        <v>1</v>
      </c>
      <c r="G336" s="836">
        <v>0</v>
      </c>
      <c r="H336" s="836">
        <v>1</v>
      </c>
      <c r="I336" s="718" t="s">
        <v>559</v>
      </c>
      <c r="J336" s="836">
        <v>0</v>
      </c>
      <c r="K336" s="836">
        <v>2</v>
      </c>
      <c r="L336" s="836">
        <v>1</v>
      </c>
      <c r="M336" s="836">
        <v>1</v>
      </c>
      <c r="N336" s="836">
        <v>0</v>
      </c>
      <c r="O336" s="847">
        <v>200000</v>
      </c>
      <c r="P336" s="847">
        <v>200000</v>
      </c>
      <c r="Q336" s="808"/>
      <c r="R336" s="808"/>
      <c r="S336" s="808"/>
      <c r="T336" s="808"/>
      <c r="U336" s="808"/>
      <c r="V336" s="808"/>
      <c r="W336" s="808"/>
      <c r="X336" s="808"/>
      <c r="Y336" s="808"/>
      <c r="Z336" s="808"/>
      <c r="AA336" s="808"/>
      <c r="AB336" s="808"/>
      <c r="AC336" s="808"/>
      <c r="AD336" s="808"/>
      <c r="AE336" s="847">
        <v>200000</v>
      </c>
      <c r="AF336" s="847">
        <v>200000</v>
      </c>
      <c r="AG336" s="718" t="s">
        <v>833</v>
      </c>
      <c r="AH336" s="169"/>
      <c r="AI336" s="718" t="s">
        <v>834</v>
      </c>
      <c r="AJ336" s="718" t="s">
        <v>835</v>
      </c>
    </row>
    <row r="337" spans="2:36" ht="115.5">
      <c r="B337" s="1231"/>
      <c r="C337" s="1233"/>
      <c r="D337" s="73" t="s">
        <v>1878</v>
      </c>
      <c r="E337" s="851" t="s">
        <v>1360</v>
      </c>
      <c r="F337" s="852">
        <v>6</v>
      </c>
      <c r="G337" s="836">
        <v>6</v>
      </c>
      <c r="H337" s="836">
        <v>12</v>
      </c>
      <c r="I337" s="718" t="s">
        <v>1335</v>
      </c>
      <c r="J337" s="836">
        <v>0</v>
      </c>
      <c r="K337" s="836">
        <v>36</v>
      </c>
      <c r="L337" s="836">
        <v>12</v>
      </c>
      <c r="M337" s="836">
        <v>6</v>
      </c>
      <c r="N337" s="836">
        <v>3</v>
      </c>
      <c r="O337" s="847">
        <v>240000</v>
      </c>
      <c r="P337" s="847">
        <v>120000</v>
      </c>
      <c r="Q337" s="808"/>
      <c r="R337" s="808"/>
      <c r="S337" s="808"/>
      <c r="T337" s="808"/>
      <c r="U337" s="808"/>
      <c r="V337" s="808"/>
      <c r="W337" s="808"/>
      <c r="X337" s="808"/>
      <c r="Y337" s="808"/>
      <c r="Z337" s="808"/>
      <c r="AA337" s="808"/>
      <c r="AB337" s="808"/>
      <c r="AC337" s="808"/>
      <c r="AD337" s="808"/>
      <c r="AE337" s="847">
        <v>240000</v>
      </c>
      <c r="AF337" s="847">
        <v>120000</v>
      </c>
      <c r="AG337" s="718" t="s">
        <v>833</v>
      </c>
      <c r="AH337" s="169"/>
      <c r="AI337" s="718" t="s">
        <v>834</v>
      </c>
      <c r="AJ337" s="718" t="s">
        <v>835</v>
      </c>
    </row>
    <row r="338" spans="2:36" ht="90.75" customHeight="1">
      <c r="B338" s="1231"/>
      <c r="C338" s="1233"/>
      <c r="D338" s="72" t="s">
        <v>1879</v>
      </c>
      <c r="E338" s="851" t="s">
        <v>1880</v>
      </c>
      <c r="F338" s="852">
        <v>0</v>
      </c>
      <c r="G338" s="836">
        <v>15</v>
      </c>
      <c r="H338" s="836">
        <v>15</v>
      </c>
      <c r="I338" s="718" t="s">
        <v>1881</v>
      </c>
      <c r="J338" s="836">
        <v>0</v>
      </c>
      <c r="K338" s="836">
        <v>50</v>
      </c>
      <c r="L338" s="836">
        <v>15</v>
      </c>
      <c r="M338" s="836">
        <v>0</v>
      </c>
      <c r="N338" s="836">
        <v>15</v>
      </c>
      <c r="O338" s="847">
        <v>1500000</v>
      </c>
      <c r="P338" s="847">
        <v>1500000</v>
      </c>
      <c r="Q338" s="808"/>
      <c r="R338" s="808"/>
      <c r="S338" s="808"/>
      <c r="T338" s="808"/>
      <c r="U338" s="808"/>
      <c r="V338" s="808"/>
      <c r="W338" s="808"/>
      <c r="X338" s="808"/>
      <c r="Y338" s="808"/>
      <c r="Z338" s="808"/>
      <c r="AA338" s="808"/>
      <c r="AB338" s="808"/>
      <c r="AC338" s="808"/>
      <c r="AD338" s="808"/>
      <c r="AE338" s="847">
        <v>1500000</v>
      </c>
      <c r="AF338" s="847">
        <v>1500000</v>
      </c>
      <c r="AG338" s="718" t="s">
        <v>1882</v>
      </c>
      <c r="AH338" s="169"/>
      <c r="AI338" s="718" t="s">
        <v>834</v>
      </c>
      <c r="AJ338" s="718" t="s">
        <v>835</v>
      </c>
    </row>
    <row r="339" spans="2:36" ht="94.5" customHeight="1">
      <c r="B339" s="1231"/>
      <c r="C339" s="1233"/>
      <c r="D339" s="73" t="s">
        <v>1883</v>
      </c>
      <c r="E339" s="851" t="s">
        <v>1360</v>
      </c>
      <c r="F339" s="852">
        <v>0</v>
      </c>
      <c r="G339" s="836">
        <v>15</v>
      </c>
      <c r="H339" s="836">
        <v>15</v>
      </c>
      <c r="I339" s="718" t="s">
        <v>1335</v>
      </c>
      <c r="J339" s="836">
        <v>0</v>
      </c>
      <c r="K339" s="836">
        <v>50</v>
      </c>
      <c r="L339" s="836">
        <v>15</v>
      </c>
      <c r="M339" s="836">
        <v>0</v>
      </c>
      <c r="N339" s="836">
        <v>15</v>
      </c>
      <c r="O339" s="847">
        <v>1500000</v>
      </c>
      <c r="P339" s="847">
        <v>1300000</v>
      </c>
      <c r="Q339" s="808"/>
      <c r="R339" s="808"/>
      <c r="S339" s="808"/>
      <c r="T339" s="808"/>
      <c r="U339" s="808"/>
      <c r="V339" s="808"/>
      <c r="W339" s="808"/>
      <c r="X339" s="808"/>
      <c r="Y339" s="808"/>
      <c r="Z339" s="808"/>
      <c r="AA339" s="808"/>
      <c r="AB339" s="808"/>
      <c r="AC339" s="808"/>
      <c r="AD339" s="808"/>
      <c r="AE339" s="847">
        <v>1500000</v>
      </c>
      <c r="AF339" s="847">
        <v>1300000</v>
      </c>
      <c r="AG339" s="718" t="s">
        <v>1882</v>
      </c>
      <c r="AH339" s="169"/>
      <c r="AI339" s="718" t="s">
        <v>834</v>
      </c>
      <c r="AJ339" s="718" t="s">
        <v>835</v>
      </c>
    </row>
    <row r="340" spans="2:36" ht="191.25" customHeight="1">
      <c r="B340" s="1231"/>
      <c r="C340" s="1233"/>
      <c r="D340" s="73" t="s">
        <v>1884</v>
      </c>
      <c r="E340" s="851" t="s">
        <v>870</v>
      </c>
      <c r="F340" s="852">
        <v>4</v>
      </c>
      <c r="G340" s="836">
        <v>1</v>
      </c>
      <c r="H340" s="836">
        <v>6</v>
      </c>
      <c r="I340" s="718" t="s">
        <v>570</v>
      </c>
      <c r="J340" s="836">
        <v>0</v>
      </c>
      <c r="K340" s="836">
        <v>10</v>
      </c>
      <c r="L340" s="836">
        <v>6</v>
      </c>
      <c r="M340" s="836">
        <v>5</v>
      </c>
      <c r="N340" s="836">
        <v>1</v>
      </c>
      <c r="O340" s="847">
        <v>500000</v>
      </c>
      <c r="P340" s="847">
        <v>320000</v>
      </c>
      <c r="Q340" s="808"/>
      <c r="R340" s="808"/>
      <c r="S340" s="808"/>
      <c r="T340" s="808"/>
      <c r="U340" s="808"/>
      <c r="V340" s="808"/>
      <c r="W340" s="808"/>
      <c r="X340" s="808"/>
      <c r="Y340" s="808"/>
      <c r="Z340" s="808"/>
      <c r="AA340" s="808"/>
      <c r="AB340" s="808"/>
      <c r="AC340" s="808"/>
      <c r="AD340" s="808"/>
      <c r="AE340" s="847">
        <v>500000</v>
      </c>
      <c r="AF340" s="847">
        <v>320000</v>
      </c>
      <c r="AG340" s="718" t="s">
        <v>833</v>
      </c>
      <c r="AH340" s="169"/>
      <c r="AI340" s="718" t="s">
        <v>834</v>
      </c>
      <c r="AJ340" s="718" t="s">
        <v>835</v>
      </c>
    </row>
    <row r="341" spans="2:36" ht="116.25" customHeight="1">
      <c r="B341" s="1231"/>
      <c r="C341" s="1233"/>
      <c r="D341" s="72" t="s">
        <v>1885</v>
      </c>
      <c r="E341" s="851" t="s">
        <v>1577</v>
      </c>
      <c r="F341" s="852">
        <v>0</v>
      </c>
      <c r="G341" s="836">
        <v>0</v>
      </c>
      <c r="H341" s="836">
        <v>1</v>
      </c>
      <c r="I341" s="718" t="s">
        <v>1578</v>
      </c>
      <c r="J341" s="836">
        <v>0</v>
      </c>
      <c r="K341" s="836">
        <v>2</v>
      </c>
      <c r="L341" s="836">
        <v>1</v>
      </c>
      <c r="M341" s="836">
        <v>0</v>
      </c>
      <c r="N341" s="836">
        <v>0</v>
      </c>
      <c r="O341" s="847">
        <v>100000</v>
      </c>
      <c r="P341" s="847">
        <v>0</v>
      </c>
      <c r="Q341" s="808"/>
      <c r="R341" s="808"/>
      <c r="S341" s="808"/>
      <c r="T341" s="808"/>
      <c r="U341" s="808"/>
      <c r="V341" s="808"/>
      <c r="W341" s="808"/>
      <c r="X341" s="808"/>
      <c r="Y341" s="808"/>
      <c r="Z341" s="808"/>
      <c r="AA341" s="808"/>
      <c r="AB341" s="808"/>
      <c r="AC341" s="808"/>
      <c r="AD341" s="808"/>
      <c r="AE341" s="847">
        <v>100000</v>
      </c>
      <c r="AF341" s="847">
        <v>0</v>
      </c>
      <c r="AG341" s="469">
        <v>0</v>
      </c>
      <c r="AH341" s="169"/>
      <c r="AI341" s="718" t="s">
        <v>834</v>
      </c>
      <c r="AJ341" s="718" t="s">
        <v>835</v>
      </c>
    </row>
    <row r="342" spans="2:36" ht="61.5" customHeight="1">
      <c r="B342" s="1231"/>
      <c r="C342" s="1233"/>
      <c r="D342" s="73" t="s">
        <v>1886</v>
      </c>
      <c r="E342" s="851" t="s">
        <v>1887</v>
      </c>
      <c r="F342" s="852">
        <v>0</v>
      </c>
      <c r="G342" s="836">
        <v>0</v>
      </c>
      <c r="H342" s="836">
        <v>1</v>
      </c>
      <c r="I342" s="718" t="s">
        <v>1888</v>
      </c>
      <c r="J342" s="836">
        <v>0</v>
      </c>
      <c r="K342" s="836">
        <v>1</v>
      </c>
      <c r="L342" s="836">
        <v>1</v>
      </c>
      <c r="M342" s="836">
        <v>0</v>
      </c>
      <c r="N342" s="836">
        <v>0</v>
      </c>
      <c r="O342" s="847">
        <v>150000</v>
      </c>
      <c r="P342" s="847">
        <v>0</v>
      </c>
      <c r="Q342" s="808"/>
      <c r="R342" s="808"/>
      <c r="S342" s="808"/>
      <c r="T342" s="808"/>
      <c r="U342" s="808"/>
      <c r="V342" s="808"/>
      <c r="W342" s="808"/>
      <c r="X342" s="808"/>
      <c r="Y342" s="808"/>
      <c r="Z342" s="808"/>
      <c r="AA342" s="808"/>
      <c r="AB342" s="808"/>
      <c r="AC342" s="808"/>
      <c r="AD342" s="808"/>
      <c r="AE342" s="847">
        <v>150000</v>
      </c>
      <c r="AF342" s="847">
        <v>0</v>
      </c>
      <c r="AG342" s="469">
        <v>0</v>
      </c>
      <c r="AH342" s="169"/>
      <c r="AI342" s="718" t="s">
        <v>834</v>
      </c>
      <c r="AJ342" s="718" t="s">
        <v>835</v>
      </c>
    </row>
    <row r="343" spans="2:36" ht="57.75" customHeight="1">
      <c r="B343" s="1231"/>
      <c r="C343" s="1233"/>
      <c r="D343" s="73" t="s">
        <v>1889</v>
      </c>
      <c r="E343" s="851" t="s">
        <v>1890</v>
      </c>
      <c r="F343" s="851">
        <v>1</v>
      </c>
      <c r="G343" s="851">
        <v>0</v>
      </c>
      <c r="H343" s="851">
        <v>1</v>
      </c>
      <c r="I343" s="851" t="s">
        <v>1891</v>
      </c>
      <c r="J343" s="852">
        <v>0</v>
      </c>
      <c r="K343" s="852">
        <v>2</v>
      </c>
      <c r="L343" s="852">
        <v>1</v>
      </c>
      <c r="M343" s="852">
        <v>1</v>
      </c>
      <c r="N343" s="852">
        <v>0</v>
      </c>
      <c r="O343" s="847">
        <v>200000</v>
      </c>
      <c r="P343" s="847">
        <v>200000</v>
      </c>
      <c r="Q343" s="808"/>
      <c r="R343" s="808"/>
      <c r="S343" s="808"/>
      <c r="T343" s="808"/>
      <c r="U343" s="808"/>
      <c r="V343" s="808"/>
      <c r="W343" s="808"/>
      <c r="X343" s="808"/>
      <c r="Y343" s="808"/>
      <c r="Z343" s="808"/>
      <c r="AA343" s="808"/>
      <c r="AB343" s="808"/>
      <c r="AC343" s="808"/>
      <c r="AD343" s="808"/>
      <c r="AE343" s="847">
        <v>200000</v>
      </c>
      <c r="AF343" s="847">
        <v>200000</v>
      </c>
      <c r="AG343" s="718" t="s">
        <v>833</v>
      </c>
      <c r="AH343" s="169"/>
      <c r="AI343" s="718" t="s">
        <v>834</v>
      </c>
      <c r="AJ343" s="718" t="s">
        <v>835</v>
      </c>
    </row>
    <row r="344" spans="2:36" ht="117.75" customHeight="1">
      <c r="B344" s="1231"/>
      <c r="C344" s="1233"/>
      <c r="D344" s="73" t="s">
        <v>1892</v>
      </c>
      <c r="E344" s="851" t="s">
        <v>1351</v>
      </c>
      <c r="F344" s="851">
        <v>6</v>
      </c>
      <c r="G344" s="851">
        <v>0</v>
      </c>
      <c r="H344" s="851">
        <v>6</v>
      </c>
      <c r="I344" s="851" t="s">
        <v>573</v>
      </c>
      <c r="J344" s="852">
        <v>0</v>
      </c>
      <c r="K344" s="852">
        <v>10</v>
      </c>
      <c r="L344" s="852">
        <v>6</v>
      </c>
      <c r="M344" s="852">
        <v>6</v>
      </c>
      <c r="N344" s="852">
        <v>0</v>
      </c>
      <c r="O344" s="847">
        <v>480000</v>
      </c>
      <c r="P344" s="847">
        <v>480000</v>
      </c>
      <c r="Q344" s="808"/>
      <c r="R344" s="808"/>
      <c r="S344" s="808"/>
      <c r="T344" s="808"/>
      <c r="U344" s="808"/>
      <c r="V344" s="808"/>
      <c r="W344" s="808"/>
      <c r="X344" s="808"/>
      <c r="Y344" s="808"/>
      <c r="Z344" s="808"/>
      <c r="AA344" s="808"/>
      <c r="AB344" s="808"/>
      <c r="AC344" s="808"/>
      <c r="AD344" s="808"/>
      <c r="AE344" s="847">
        <v>480000</v>
      </c>
      <c r="AF344" s="847">
        <v>480000</v>
      </c>
      <c r="AG344" s="468" t="s">
        <v>1893</v>
      </c>
      <c r="AH344" s="169"/>
      <c r="AI344" s="718" t="s">
        <v>834</v>
      </c>
      <c r="AJ344" s="718" t="s">
        <v>835</v>
      </c>
    </row>
    <row r="345" spans="2:36" ht="57" customHeight="1">
      <c r="B345" s="1231"/>
      <c r="C345" s="1233"/>
      <c r="D345" s="73" t="s">
        <v>1894</v>
      </c>
      <c r="E345" s="851" t="s">
        <v>1351</v>
      </c>
      <c r="F345" s="851">
        <v>2</v>
      </c>
      <c r="G345" s="851">
        <v>0</v>
      </c>
      <c r="H345" s="851">
        <v>2</v>
      </c>
      <c r="I345" s="851" t="s">
        <v>573</v>
      </c>
      <c r="J345" s="852">
        <v>0</v>
      </c>
      <c r="K345" s="852">
        <v>5</v>
      </c>
      <c r="L345" s="852">
        <v>2</v>
      </c>
      <c r="M345" s="852">
        <v>2</v>
      </c>
      <c r="N345" s="852">
        <v>0</v>
      </c>
      <c r="O345" s="847">
        <v>200000</v>
      </c>
      <c r="P345" s="847">
        <v>200000</v>
      </c>
      <c r="Q345" s="808"/>
      <c r="R345" s="808"/>
      <c r="S345" s="808"/>
      <c r="T345" s="808"/>
      <c r="U345" s="808"/>
      <c r="V345" s="808"/>
      <c r="W345" s="808"/>
      <c r="X345" s="808"/>
      <c r="Y345" s="808"/>
      <c r="Z345" s="808"/>
      <c r="AA345" s="808"/>
      <c r="AB345" s="808"/>
      <c r="AC345" s="808"/>
      <c r="AD345" s="808"/>
      <c r="AE345" s="847">
        <v>200000</v>
      </c>
      <c r="AF345" s="847">
        <v>200000</v>
      </c>
      <c r="AG345" s="468" t="s">
        <v>1895</v>
      </c>
      <c r="AH345" s="169"/>
      <c r="AI345" s="718" t="s">
        <v>834</v>
      </c>
      <c r="AJ345" s="718" t="s">
        <v>835</v>
      </c>
    </row>
    <row r="346" spans="2:36" ht="99">
      <c r="B346" s="1231"/>
      <c r="C346" s="1234"/>
      <c r="D346" s="73" t="s">
        <v>1896</v>
      </c>
      <c r="E346" s="851" t="s">
        <v>1351</v>
      </c>
      <c r="F346" s="851">
        <v>5</v>
      </c>
      <c r="G346" s="851">
        <v>0</v>
      </c>
      <c r="H346" s="851">
        <v>5</v>
      </c>
      <c r="I346" s="851" t="s">
        <v>573</v>
      </c>
      <c r="J346" s="852">
        <v>0</v>
      </c>
      <c r="K346" s="852">
        <v>10</v>
      </c>
      <c r="L346" s="852">
        <v>5</v>
      </c>
      <c r="M346" s="852">
        <v>5</v>
      </c>
      <c r="N346" s="852">
        <v>0</v>
      </c>
      <c r="O346" s="847">
        <v>350000</v>
      </c>
      <c r="P346" s="847">
        <v>350000</v>
      </c>
      <c r="Q346" s="808"/>
      <c r="R346" s="808"/>
      <c r="S346" s="808"/>
      <c r="T346" s="808"/>
      <c r="U346" s="808"/>
      <c r="V346" s="808"/>
      <c r="W346" s="808"/>
      <c r="X346" s="808"/>
      <c r="Y346" s="808"/>
      <c r="Z346" s="808"/>
      <c r="AA346" s="808"/>
      <c r="AB346" s="808"/>
      <c r="AC346" s="808"/>
      <c r="AD346" s="808"/>
      <c r="AE346" s="847">
        <v>350000</v>
      </c>
      <c r="AF346" s="847">
        <v>350000</v>
      </c>
      <c r="AG346" s="468" t="s">
        <v>1895</v>
      </c>
      <c r="AH346" s="169"/>
      <c r="AI346" s="718" t="s">
        <v>834</v>
      </c>
      <c r="AJ346" s="718" t="s">
        <v>835</v>
      </c>
    </row>
    <row r="347" spans="13:37" ht="56.25" customHeight="1">
      <c r="M347" s="272"/>
      <c r="N347" s="272"/>
      <c r="O347" s="853"/>
      <c r="P347" s="853"/>
      <c r="Q347" s="775"/>
      <c r="R347" s="775"/>
      <c r="S347" s="775"/>
      <c r="T347" s="775"/>
      <c r="U347" s="775"/>
      <c r="V347" s="775"/>
      <c r="W347" s="775"/>
      <c r="X347" s="775"/>
      <c r="Y347" s="775"/>
      <c r="Z347" s="775"/>
      <c r="AA347" s="775"/>
      <c r="AB347" s="775"/>
      <c r="AC347" s="775"/>
      <c r="AD347" s="775"/>
      <c r="AE347" s="853"/>
      <c r="AF347" s="853"/>
      <c r="AG347" s="272"/>
      <c r="AH347" s="272"/>
      <c r="AI347" s="272"/>
      <c r="AJ347" s="272"/>
      <c r="AK347" s="272"/>
    </row>
    <row r="348" spans="13:37" ht="15">
      <c r="M348" s="272"/>
      <c r="N348" s="272"/>
      <c r="O348" s="272"/>
      <c r="P348" s="272"/>
      <c r="Q348" s="272"/>
      <c r="R348" s="272"/>
      <c r="S348" s="272"/>
      <c r="T348" s="272"/>
      <c r="U348" s="272"/>
      <c r="V348" s="272"/>
      <c r="W348" s="272"/>
      <c r="X348" s="272"/>
      <c r="Y348" s="272"/>
      <c r="Z348" s="272"/>
      <c r="AA348" s="272"/>
      <c r="AB348" s="272"/>
      <c r="AC348" s="272"/>
      <c r="AD348" s="272"/>
      <c r="AE348" s="272"/>
      <c r="AF348" s="272"/>
      <c r="AG348" s="272"/>
      <c r="AH348" s="272"/>
      <c r="AI348" s="272"/>
      <c r="AJ348" s="272"/>
      <c r="AK348" s="272"/>
    </row>
  </sheetData>
  <sheetProtection/>
  <mergeCells count="304">
    <mergeCell ref="AH311:AH312"/>
    <mergeCell ref="AI311:AI312"/>
    <mergeCell ref="AJ311:AJ312"/>
    <mergeCell ref="C313:H313"/>
    <mergeCell ref="B317:B346"/>
    <mergeCell ref="C317:C346"/>
    <mergeCell ref="W311:X311"/>
    <mergeCell ref="Y311:Z311"/>
    <mergeCell ref="AA311:AB311"/>
    <mergeCell ref="AC311:AD311"/>
    <mergeCell ref="AE311:AF311"/>
    <mergeCell ref="AG311:AG312"/>
    <mergeCell ref="M311:M312"/>
    <mergeCell ref="N311:N312"/>
    <mergeCell ref="O311:P311"/>
    <mergeCell ref="Q311:R311"/>
    <mergeCell ref="S311:T311"/>
    <mergeCell ref="U311:V311"/>
    <mergeCell ref="B310:E310"/>
    <mergeCell ref="F310:N310"/>
    <mergeCell ref="O310:AF310"/>
    <mergeCell ref="AG310:AJ310"/>
    <mergeCell ref="B311:B312"/>
    <mergeCell ref="C311:H312"/>
    <mergeCell ref="I311:I312"/>
    <mergeCell ref="J311:J312"/>
    <mergeCell ref="K311:K312"/>
    <mergeCell ref="L311:L312"/>
    <mergeCell ref="B297:B305"/>
    <mergeCell ref="C297:C305"/>
    <mergeCell ref="B307:AJ307"/>
    <mergeCell ref="B308:AJ308"/>
    <mergeCell ref="B309:H309"/>
    <mergeCell ref="I309:T309"/>
    <mergeCell ref="U309:AJ309"/>
    <mergeCell ref="AH271:AH272"/>
    <mergeCell ref="AI271:AI272"/>
    <mergeCell ref="AJ271:AJ272"/>
    <mergeCell ref="C273:H273"/>
    <mergeCell ref="B275:B296"/>
    <mergeCell ref="C275:C296"/>
    <mergeCell ref="W271:X271"/>
    <mergeCell ref="Y271:Z271"/>
    <mergeCell ref="AA271:AB271"/>
    <mergeCell ref="AC271:AD271"/>
    <mergeCell ref="AE271:AF271"/>
    <mergeCell ref="AG271:AG272"/>
    <mergeCell ref="M271:M272"/>
    <mergeCell ref="N271:N272"/>
    <mergeCell ref="O271:P271"/>
    <mergeCell ref="Q271:R271"/>
    <mergeCell ref="S271:T271"/>
    <mergeCell ref="U271:V271"/>
    <mergeCell ref="B270:E270"/>
    <mergeCell ref="F270:N270"/>
    <mergeCell ref="O270:AF270"/>
    <mergeCell ref="AG270:AJ270"/>
    <mergeCell ref="B271:B272"/>
    <mergeCell ref="C271:H272"/>
    <mergeCell ref="I271:I272"/>
    <mergeCell ref="J271:J272"/>
    <mergeCell ref="K271:K272"/>
    <mergeCell ref="L271:L272"/>
    <mergeCell ref="B258:B266"/>
    <mergeCell ref="C258:C266"/>
    <mergeCell ref="B268:AJ268"/>
    <mergeCell ref="B269:H269"/>
    <mergeCell ref="I269:T269"/>
    <mergeCell ref="U269:AJ269"/>
    <mergeCell ref="B227:B229"/>
    <mergeCell ref="C227:C229"/>
    <mergeCell ref="B231:B232"/>
    <mergeCell ref="C231:C232"/>
    <mergeCell ref="B233:B244"/>
    <mergeCell ref="C233:C242"/>
    <mergeCell ref="C243:C257"/>
    <mergeCell ref="B245:B257"/>
    <mergeCell ref="AH210:AH211"/>
    <mergeCell ref="AI210:AI211"/>
    <mergeCell ref="AJ210:AJ211"/>
    <mergeCell ref="C212:H212"/>
    <mergeCell ref="B215:B226"/>
    <mergeCell ref="C215:C226"/>
    <mergeCell ref="W210:X210"/>
    <mergeCell ref="Y210:Z210"/>
    <mergeCell ref="AA210:AB210"/>
    <mergeCell ref="AC210:AD210"/>
    <mergeCell ref="AE210:AF210"/>
    <mergeCell ref="AG210:AG211"/>
    <mergeCell ref="M210:M211"/>
    <mergeCell ref="N210:N211"/>
    <mergeCell ref="O210:P210"/>
    <mergeCell ref="Q210:R210"/>
    <mergeCell ref="S210:T210"/>
    <mergeCell ref="U210:V210"/>
    <mergeCell ref="B210:B211"/>
    <mergeCell ref="C210:H211"/>
    <mergeCell ref="I210:I211"/>
    <mergeCell ref="J210:J211"/>
    <mergeCell ref="K210:K211"/>
    <mergeCell ref="L210:L211"/>
    <mergeCell ref="B207:AJ207"/>
    <mergeCell ref="B208:H208"/>
    <mergeCell ref="I208:T208"/>
    <mergeCell ref="U208:AJ208"/>
    <mergeCell ref="B209:E209"/>
    <mergeCell ref="F209:N209"/>
    <mergeCell ref="O209:AF209"/>
    <mergeCell ref="AG209:AJ209"/>
    <mergeCell ref="B183:B187"/>
    <mergeCell ref="C183:C187"/>
    <mergeCell ref="B188:B196"/>
    <mergeCell ref="C188:C196"/>
    <mergeCell ref="B200:B205"/>
    <mergeCell ref="C200:C205"/>
    <mergeCell ref="AH175:AH176"/>
    <mergeCell ref="AI175:AI176"/>
    <mergeCell ref="AJ175:AJ176"/>
    <mergeCell ref="C177:H177"/>
    <mergeCell ref="B179:B182"/>
    <mergeCell ref="C179:C182"/>
    <mergeCell ref="W175:X175"/>
    <mergeCell ref="Y175:Z175"/>
    <mergeCell ref="AA175:AB175"/>
    <mergeCell ref="AC175:AD175"/>
    <mergeCell ref="AE175:AF175"/>
    <mergeCell ref="AG175:AG176"/>
    <mergeCell ref="M175:M176"/>
    <mergeCell ref="N175:N176"/>
    <mergeCell ref="O175:P175"/>
    <mergeCell ref="Q175:R175"/>
    <mergeCell ref="S175:T175"/>
    <mergeCell ref="U175:V175"/>
    <mergeCell ref="B175:B176"/>
    <mergeCell ref="C175:H176"/>
    <mergeCell ref="I175:I176"/>
    <mergeCell ref="J175:J176"/>
    <mergeCell ref="K175:K176"/>
    <mergeCell ref="L175:L176"/>
    <mergeCell ref="B173:H173"/>
    <mergeCell ref="I173:T173"/>
    <mergeCell ref="U173:AJ173"/>
    <mergeCell ref="B174:E174"/>
    <mergeCell ref="F174:N174"/>
    <mergeCell ref="O174:AF174"/>
    <mergeCell ref="AG174:AJ174"/>
    <mergeCell ref="B148:B149"/>
    <mergeCell ref="B150:B164"/>
    <mergeCell ref="C150:C164"/>
    <mergeCell ref="B165:B170"/>
    <mergeCell ref="C165:C170"/>
    <mergeCell ref="B172:AJ172"/>
    <mergeCell ref="AH136:AH137"/>
    <mergeCell ref="AI136:AI137"/>
    <mergeCell ref="AJ136:AJ137"/>
    <mergeCell ref="C138:H138"/>
    <mergeCell ref="B141:B146"/>
    <mergeCell ref="C141:C146"/>
    <mergeCell ref="W136:X136"/>
    <mergeCell ref="Y136:Z136"/>
    <mergeCell ref="AA136:AB136"/>
    <mergeCell ref="AC136:AD136"/>
    <mergeCell ref="AE136:AF136"/>
    <mergeCell ref="AG136:AG137"/>
    <mergeCell ref="M136:M137"/>
    <mergeCell ref="N136:N137"/>
    <mergeCell ref="O136:P136"/>
    <mergeCell ref="Q136:R136"/>
    <mergeCell ref="S136:T136"/>
    <mergeCell ref="U136:V136"/>
    <mergeCell ref="B136:B137"/>
    <mergeCell ref="C136:H137"/>
    <mergeCell ref="I136:I137"/>
    <mergeCell ref="J136:J137"/>
    <mergeCell ref="K136:K137"/>
    <mergeCell ref="L136:L137"/>
    <mergeCell ref="B133:AJ133"/>
    <mergeCell ref="B134:H134"/>
    <mergeCell ref="I134:T134"/>
    <mergeCell ref="U134:AJ134"/>
    <mergeCell ref="B135:E135"/>
    <mergeCell ref="F135:N135"/>
    <mergeCell ref="O135:AF135"/>
    <mergeCell ref="AG135:AJ135"/>
    <mergeCell ref="B111:B112"/>
    <mergeCell ref="C111:C112"/>
    <mergeCell ref="B113:B122"/>
    <mergeCell ref="C113:C122"/>
    <mergeCell ref="B123:B126"/>
    <mergeCell ref="C123:C126"/>
    <mergeCell ref="AH97:AH98"/>
    <mergeCell ref="AI97:AI98"/>
    <mergeCell ref="AJ97:AJ98"/>
    <mergeCell ref="C99:H99"/>
    <mergeCell ref="B102:B110"/>
    <mergeCell ref="C105:C110"/>
    <mergeCell ref="W97:X97"/>
    <mergeCell ref="Y97:Z97"/>
    <mergeCell ref="AA97:AB97"/>
    <mergeCell ref="AC97:AD97"/>
    <mergeCell ref="AE97:AF97"/>
    <mergeCell ref="AG97:AG98"/>
    <mergeCell ref="M97:M98"/>
    <mergeCell ref="N97:N98"/>
    <mergeCell ref="O97:P97"/>
    <mergeCell ref="Q97:R97"/>
    <mergeCell ref="S97:T97"/>
    <mergeCell ref="U97:V97"/>
    <mergeCell ref="B96:E96"/>
    <mergeCell ref="F96:N96"/>
    <mergeCell ref="O96:AF96"/>
    <mergeCell ref="AG96:AJ96"/>
    <mergeCell ref="B97:B98"/>
    <mergeCell ref="C97:H98"/>
    <mergeCell ref="I97:I98"/>
    <mergeCell ref="J97:J98"/>
    <mergeCell ref="K97:K98"/>
    <mergeCell ref="L97:L98"/>
    <mergeCell ref="B82:B86"/>
    <mergeCell ref="C82:C86"/>
    <mergeCell ref="B87:B90"/>
    <mergeCell ref="C87:C90"/>
    <mergeCell ref="B94:AJ94"/>
    <mergeCell ref="B95:H95"/>
    <mergeCell ref="I95:T95"/>
    <mergeCell ref="U95:AJ95"/>
    <mergeCell ref="B64:B71"/>
    <mergeCell ref="C64:C71"/>
    <mergeCell ref="B72:B73"/>
    <mergeCell ref="C72:C73"/>
    <mergeCell ref="B75:B81"/>
    <mergeCell ref="C75:C81"/>
    <mergeCell ref="AH56:AH57"/>
    <mergeCell ref="AI56:AI57"/>
    <mergeCell ref="AJ56:AJ57"/>
    <mergeCell ref="C58:H58"/>
    <mergeCell ref="B61:B63"/>
    <mergeCell ref="C61:C63"/>
    <mergeCell ref="W56:X56"/>
    <mergeCell ref="Y56:Z56"/>
    <mergeCell ref="AA56:AB56"/>
    <mergeCell ref="AC56:AD56"/>
    <mergeCell ref="AE56:AF56"/>
    <mergeCell ref="AG56:AG57"/>
    <mergeCell ref="M56:M57"/>
    <mergeCell ref="N56:N57"/>
    <mergeCell ref="O56:P56"/>
    <mergeCell ref="Q56:R56"/>
    <mergeCell ref="S56:T56"/>
    <mergeCell ref="U56:V56"/>
    <mergeCell ref="B55:E55"/>
    <mergeCell ref="F55:N55"/>
    <mergeCell ref="O55:AF55"/>
    <mergeCell ref="AG55:AJ55"/>
    <mergeCell ref="B56:B57"/>
    <mergeCell ref="C56:H57"/>
    <mergeCell ref="I56:I57"/>
    <mergeCell ref="J56:J57"/>
    <mergeCell ref="K56:K57"/>
    <mergeCell ref="L56:L57"/>
    <mergeCell ref="B49:B51"/>
    <mergeCell ref="C49:C51"/>
    <mergeCell ref="B53:AJ53"/>
    <mergeCell ref="B54:H54"/>
    <mergeCell ref="I54:T54"/>
    <mergeCell ref="U54:AJ54"/>
    <mergeCell ref="B11:B26"/>
    <mergeCell ref="C11:C26"/>
    <mergeCell ref="B29:B45"/>
    <mergeCell ref="C29:C45"/>
    <mergeCell ref="B46:B48"/>
    <mergeCell ref="C46:C48"/>
    <mergeCell ref="C8:H8"/>
    <mergeCell ref="S6:T6"/>
    <mergeCell ref="U6:V6"/>
    <mergeCell ref="W6:X6"/>
    <mergeCell ref="Y6:Z6"/>
    <mergeCell ref="B9:AJ9"/>
    <mergeCell ref="Q6:R6"/>
    <mergeCell ref="AE6:AF6"/>
    <mergeCell ref="AG6:AG7"/>
    <mergeCell ref="AH6:AH7"/>
    <mergeCell ref="AI6:AI7"/>
    <mergeCell ref="AJ6:AJ7"/>
    <mergeCell ref="F5:N5"/>
    <mergeCell ref="O5:AF5"/>
    <mergeCell ref="AG5:AJ5"/>
    <mergeCell ref="AA6:AB6"/>
    <mergeCell ref="AC6:AD6"/>
    <mergeCell ref="K6:K7"/>
    <mergeCell ref="L6:L7"/>
    <mergeCell ref="M6:M7"/>
    <mergeCell ref="N6:N7"/>
    <mergeCell ref="O6:P6"/>
    <mergeCell ref="B2:AJ2"/>
    <mergeCell ref="B3:AJ3"/>
    <mergeCell ref="B4:H4"/>
    <mergeCell ref="B6:B7"/>
    <mergeCell ref="C6:H7"/>
    <mergeCell ref="I6:I7"/>
    <mergeCell ref="J6:J7"/>
    <mergeCell ref="I4:T4"/>
    <mergeCell ref="U4:AJ4"/>
    <mergeCell ref="B5:E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28"/>
  <sheetViews>
    <sheetView zoomScalePageLayoutView="0" workbookViewId="0" topLeftCell="A1">
      <selection activeCell="J10" sqref="J10"/>
    </sheetView>
  </sheetViews>
  <sheetFormatPr defaultColWidth="11.421875" defaultRowHeight="15"/>
  <cols>
    <col min="1" max="1" width="16.7109375" style="0" customWidth="1"/>
    <col min="14" max="14" width="3.57421875" style="0" customWidth="1"/>
    <col min="15" max="15" width="3.421875" style="0" customWidth="1"/>
    <col min="16" max="29" width="3.28125" style="0" customWidth="1"/>
    <col min="30" max="31" width="4.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
      <c r="A2" s="883" t="s">
        <v>74</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5"/>
    </row>
    <row r="3" spans="1:35" ht="29.25" customHeight="1">
      <c r="A3" s="886" t="s">
        <v>36</v>
      </c>
      <c r="B3" s="886"/>
      <c r="C3" s="886"/>
      <c r="D3" s="886"/>
      <c r="E3" s="886"/>
      <c r="F3" s="886"/>
      <c r="G3" s="886"/>
      <c r="H3" s="887" t="s">
        <v>75</v>
      </c>
      <c r="I3" s="887"/>
      <c r="J3" s="887"/>
      <c r="K3" s="887"/>
      <c r="L3" s="887"/>
      <c r="M3" s="887"/>
      <c r="N3" s="887"/>
      <c r="O3" s="887"/>
      <c r="P3" s="887"/>
      <c r="Q3" s="887"/>
      <c r="R3" s="887"/>
      <c r="S3" s="887"/>
      <c r="T3" s="887" t="s">
        <v>71</v>
      </c>
      <c r="U3" s="888"/>
      <c r="V3" s="888"/>
      <c r="W3" s="888"/>
      <c r="X3" s="888"/>
      <c r="Y3" s="888"/>
      <c r="Z3" s="888"/>
      <c r="AA3" s="888"/>
      <c r="AB3" s="888"/>
      <c r="AC3" s="888"/>
      <c r="AD3" s="888"/>
      <c r="AE3" s="888"/>
      <c r="AF3" s="888"/>
      <c r="AG3" s="888"/>
      <c r="AH3" s="888"/>
      <c r="AI3" s="888"/>
    </row>
    <row r="4" spans="1:35" ht="30.75" customHeight="1">
      <c r="A4" s="889" t="s">
        <v>76</v>
      </c>
      <c r="B4" s="889"/>
      <c r="C4" s="889"/>
      <c r="D4" s="889"/>
      <c r="E4" s="890" t="s">
        <v>77</v>
      </c>
      <c r="F4" s="890"/>
      <c r="G4" s="890"/>
      <c r="H4" s="890"/>
      <c r="I4" s="890"/>
      <c r="J4" s="890"/>
      <c r="K4" s="890"/>
      <c r="L4" s="890"/>
      <c r="M4" s="890"/>
      <c r="N4" s="891" t="s">
        <v>0</v>
      </c>
      <c r="O4" s="891"/>
      <c r="P4" s="891"/>
      <c r="Q4" s="891"/>
      <c r="R4" s="891"/>
      <c r="S4" s="891"/>
      <c r="T4" s="891"/>
      <c r="U4" s="891"/>
      <c r="V4" s="891"/>
      <c r="W4" s="891"/>
      <c r="X4" s="891"/>
      <c r="Y4" s="891"/>
      <c r="Z4" s="891"/>
      <c r="AA4" s="891"/>
      <c r="AB4" s="891"/>
      <c r="AC4" s="891"/>
      <c r="AD4" s="891"/>
      <c r="AE4" s="891"/>
      <c r="AF4" s="892" t="s">
        <v>78</v>
      </c>
      <c r="AG4" s="892"/>
      <c r="AH4" s="892"/>
      <c r="AI4" s="892"/>
    </row>
    <row r="5" spans="1:35" ht="15">
      <c r="A5" s="893" t="s">
        <v>2</v>
      </c>
      <c r="B5" s="894" t="s">
        <v>3</v>
      </c>
      <c r="C5" s="894"/>
      <c r="D5" s="894"/>
      <c r="E5" s="894"/>
      <c r="F5" s="894"/>
      <c r="G5" s="894"/>
      <c r="H5" s="895" t="s">
        <v>4</v>
      </c>
      <c r="I5" s="896" t="s">
        <v>5</v>
      </c>
      <c r="J5" s="896" t="s">
        <v>6</v>
      </c>
      <c r="K5" s="897" t="s">
        <v>79</v>
      </c>
      <c r="L5" s="900" t="s">
        <v>7</v>
      </c>
      <c r="M5" s="900" t="s">
        <v>8</v>
      </c>
      <c r="N5" s="898" t="s">
        <v>9</v>
      </c>
      <c r="O5" s="898"/>
      <c r="P5" s="898" t="s">
        <v>10</v>
      </c>
      <c r="Q5" s="898"/>
      <c r="R5" s="898" t="s">
        <v>11</v>
      </c>
      <c r="S5" s="898"/>
      <c r="T5" s="898" t="s">
        <v>12</v>
      </c>
      <c r="U5" s="898"/>
      <c r="V5" s="898" t="s">
        <v>13</v>
      </c>
      <c r="W5" s="898"/>
      <c r="X5" s="898" t="s">
        <v>14</v>
      </c>
      <c r="Y5" s="898"/>
      <c r="Z5" s="898" t="s">
        <v>15</v>
      </c>
      <c r="AA5" s="898"/>
      <c r="AB5" s="898" t="s">
        <v>16</v>
      </c>
      <c r="AC5" s="898"/>
      <c r="AD5" s="898" t="s">
        <v>17</v>
      </c>
      <c r="AE5" s="898"/>
      <c r="AF5" s="899" t="s">
        <v>18</v>
      </c>
      <c r="AG5" s="901" t="s">
        <v>19</v>
      </c>
      <c r="AH5" s="902" t="s">
        <v>20</v>
      </c>
      <c r="AI5" s="901" t="s">
        <v>21</v>
      </c>
    </row>
    <row r="6" spans="1:35" ht="58.5" customHeight="1">
      <c r="A6" s="893"/>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899"/>
      <c r="AG6" s="901"/>
      <c r="AH6" s="902"/>
      <c r="AI6" s="901"/>
    </row>
    <row r="7" spans="1:35" ht="67.5">
      <c r="A7" s="53" t="s">
        <v>80</v>
      </c>
      <c r="B7" s="903" t="s">
        <v>81</v>
      </c>
      <c r="C7" s="903"/>
      <c r="D7" s="903"/>
      <c r="E7" s="903"/>
      <c r="F7" s="903"/>
      <c r="G7" s="903"/>
      <c r="H7" s="54" t="s">
        <v>82</v>
      </c>
      <c r="I7" s="54">
        <v>1793</v>
      </c>
      <c r="J7" s="54">
        <v>2500</v>
      </c>
      <c r="K7" s="55">
        <v>1800</v>
      </c>
      <c r="L7" s="56">
        <v>1515</v>
      </c>
      <c r="M7" s="56">
        <v>582</v>
      </c>
      <c r="N7" s="57">
        <v>13000000</v>
      </c>
      <c r="O7" s="57">
        <v>13000000</v>
      </c>
      <c r="P7" s="57">
        <v>138893353</v>
      </c>
      <c r="Q7" s="57">
        <v>138893353</v>
      </c>
      <c r="R7" s="57">
        <v>0</v>
      </c>
      <c r="S7" s="57">
        <v>0</v>
      </c>
      <c r="T7" s="57">
        <v>0</v>
      </c>
      <c r="U7" s="57">
        <v>0</v>
      </c>
      <c r="V7" s="57">
        <v>0</v>
      </c>
      <c r="W7" s="57">
        <v>0</v>
      </c>
      <c r="X7" s="57">
        <v>0</v>
      </c>
      <c r="Y7" s="57">
        <v>0</v>
      </c>
      <c r="Z7" s="57">
        <v>0</v>
      </c>
      <c r="AA7" s="57">
        <v>0</v>
      </c>
      <c r="AB7" s="57">
        <v>241504000</v>
      </c>
      <c r="AC7" s="57">
        <v>241504000</v>
      </c>
      <c r="AD7" s="57">
        <f>AB7+N7+P7</f>
        <v>393397353</v>
      </c>
      <c r="AE7" s="57">
        <f>AC7+Q7+O7</f>
        <v>393397353</v>
      </c>
      <c r="AF7" s="58">
        <v>0</v>
      </c>
      <c r="AG7" s="58"/>
      <c r="AH7" s="58"/>
      <c r="AI7" s="59"/>
    </row>
    <row r="8" spans="1:35" ht="15">
      <c r="A8" s="904"/>
      <c r="B8" s="905"/>
      <c r="C8" s="905"/>
      <c r="D8" s="905"/>
      <c r="E8" s="905"/>
      <c r="F8" s="905"/>
      <c r="G8" s="905"/>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6"/>
    </row>
    <row r="9" spans="1:35" ht="33.75">
      <c r="A9" s="60" t="s">
        <v>25</v>
      </c>
      <c r="B9" s="61" t="s">
        <v>26</v>
      </c>
      <c r="C9" s="61" t="s">
        <v>27</v>
      </c>
      <c r="D9" s="61" t="s">
        <v>28</v>
      </c>
      <c r="E9" s="62" t="s">
        <v>29</v>
      </c>
      <c r="F9" s="62" t="s">
        <v>30</v>
      </c>
      <c r="G9" s="63" t="s">
        <v>31</v>
      </c>
      <c r="H9" s="61" t="s">
        <v>32</v>
      </c>
      <c r="I9" s="64"/>
      <c r="J9" s="64"/>
      <c r="K9" s="64"/>
      <c r="L9" s="64"/>
      <c r="M9" s="64"/>
      <c r="N9" s="65">
        <v>0</v>
      </c>
      <c r="O9" s="66">
        <v>0</v>
      </c>
      <c r="P9" s="65">
        <v>0</v>
      </c>
      <c r="Q9" s="66">
        <v>0</v>
      </c>
      <c r="R9" s="65"/>
      <c r="S9" s="66"/>
      <c r="T9" s="65"/>
      <c r="U9" s="66"/>
      <c r="V9" s="65"/>
      <c r="W9" s="66"/>
      <c r="X9" s="65"/>
      <c r="Y9" s="66"/>
      <c r="Z9" s="65"/>
      <c r="AA9" s="66"/>
      <c r="AB9" s="65"/>
      <c r="AC9" s="66"/>
      <c r="AD9" s="67">
        <v>0</v>
      </c>
      <c r="AE9" s="66">
        <v>0</v>
      </c>
      <c r="AF9" s="68">
        <v>0</v>
      </c>
      <c r="AG9" s="4"/>
      <c r="AH9" s="4"/>
      <c r="AI9" s="69"/>
    </row>
    <row r="10" spans="1:35" ht="129" customHeight="1">
      <c r="A10" s="70" t="s">
        <v>83</v>
      </c>
      <c r="B10" s="71"/>
      <c r="C10" s="72" t="s">
        <v>84</v>
      </c>
      <c r="D10" s="73" t="s">
        <v>85</v>
      </c>
      <c r="E10" s="74" t="s">
        <v>86</v>
      </c>
      <c r="F10" s="74" t="s">
        <v>87</v>
      </c>
      <c r="G10" s="73">
        <v>22</v>
      </c>
      <c r="H10" s="73" t="s">
        <v>85</v>
      </c>
      <c r="I10" s="75">
        <v>20</v>
      </c>
      <c r="J10" s="76">
        <v>30</v>
      </c>
      <c r="K10" s="77">
        <v>22</v>
      </c>
      <c r="L10" s="77">
        <v>20</v>
      </c>
      <c r="M10" s="71">
        <v>22</v>
      </c>
      <c r="N10" s="78">
        <v>1680000</v>
      </c>
      <c r="O10" s="78">
        <v>1680000</v>
      </c>
      <c r="P10" s="79"/>
      <c r="Q10" s="79"/>
      <c r="R10" s="79"/>
      <c r="S10" s="79"/>
      <c r="T10" s="79"/>
      <c r="U10" s="79"/>
      <c r="V10" s="79"/>
      <c r="W10" s="79"/>
      <c r="X10" s="79"/>
      <c r="Y10" s="79"/>
      <c r="Z10" s="79"/>
      <c r="AA10" s="79"/>
      <c r="AB10" s="79">
        <v>200000000</v>
      </c>
      <c r="AC10" s="79">
        <v>200000000</v>
      </c>
      <c r="AD10" s="80">
        <f>AB10+N10</f>
        <v>201680000</v>
      </c>
      <c r="AE10" s="80">
        <f>AC10+O10</f>
        <v>201680000</v>
      </c>
      <c r="AF10" s="81" t="s">
        <v>42</v>
      </c>
      <c r="AG10" s="82"/>
      <c r="AH10" s="82"/>
      <c r="AI10" s="77" t="s">
        <v>88</v>
      </c>
    </row>
    <row r="11" spans="1:35" ht="15">
      <c r="A11" s="907"/>
      <c r="B11" s="908"/>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9"/>
    </row>
    <row r="12" spans="1:35" ht="33.75">
      <c r="A12" s="60" t="s">
        <v>25</v>
      </c>
      <c r="B12" s="61" t="s">
        <v>26</v>
      </c>
      <c r="C12" s="61" t="s">
        <v>27</v>
      </c>
      <c r="D12" s="61" t="s">
        <v>33</v>
      </c>
      <c r="E12" s="62" t="s">
        <v>29</v>
      </c>
      <c r="F12" s="62" t="s">
        <v>30</v>
      </c>
      <c r="G12" s="63" t="s">
        <v>34</v>
      </c>
      <c r="H12" s="61" t="s">
        <v>32</v>
      </c>
      <c r="I12" s="84"/>
      <c r="J12" s="85"/>
      <c r="K12" s="85"/>
      <c r="L12" s="64"/>
      <c r="M12" s="64"/>
      <c r="N12" s="65">
        <v>0</v>
      </c>
      <c r="O12" s="66">
        <v>0</v>
      </c>
      <c r="P12" s="65">
        <v>0</v>
      </c>
      <c r="Q12" s="66">
        <v>0</v>
      </c>
      <c r="R12" s="65"/>
      <c r="S12" s="66"/>
      <c r="T12" s="65"/>
      <c r="U12" s="66"/>
      <c r="V12" s="65"/>
      <c r="W12" s="66"/>
      <c r="X12" s="65"/>
      <c r="Y12" s="66"/>
      <c r="Z12" s="65"/>
      <c r="AA12" s="66"/>
      <c r="AB12" s="65"/>
      <c r="AC12" s="66"/>
      <c r="AD12" s="65">
        <v>0</v>
      </c>
      <c r="AE12" s="66">
        <v>0</v>
      </c>
      <c r="AF12" s="68">
        <v>0</v>
      </c>
      <c r="AG12" s="4"/>
      <c r="AH12" s="4"/>
      <c r="AI12" s="69"/>
    </row>
    <row r="13" spans="1:35" ht="51" customHeight="1">
      <c r="A13" s="911" t="s">
        <v>89</v>
      </c>
      <c r="B13" s="912"/>
      <c r="C13" s="72" t="s">
        <v>90</v>
      </c>
      <c r="D13" s="72" t="s">
        <v>91</v>
      </c>
      <c r="E13" s="87">
        <v>28</v>
      </c>
      <c r="F13" s="87">
        <v>16</v>
      </c>
      <c r="G13" s="912">
        <v>25</v>
      </c>
      <c r="H13" s="72" t="s">
        <v>92</v>
      </c>
      <c r="I13" s="87">
        <v>25</v>
      </c>
      <c r="J13" s="87">
        <v>160</v>
      </c>
      <c r="K13" s="87">
        <v>44</v>
      </c>
      <c r="L13" s="87">
        <v>28</v>
      </c>
      <c r="M13" s="87">
        <v>16</v>
      </c>
      <c r="N13" s="78">
        <v>296818992</v>
      </c>
      <c r="O13" s="78">
        <v>296818992</v>
      </c>
      <c r="P13" s="80"/>
      <c r="Q13" s="80"/>
      <c r="R13" s="80"/>
      <c r="S13" s="80"/>
      <c r="T13" s="80"/>
      <c r="U13" s="80"/>
      <c r="V13" s="80"/>
      <c r="W13" s="80"/>
      <c r="X13" s="80"/>
      <c r="Y13" s="80"/>
      <c r="Z13" s="80">
        <v>25000000</v>
      </c>
      <c r="AA13" s="80">
        <v>25000000</v>
      </c>
      <c r="AB13" s="80"/>
      <c r="AC13" s="80"/>
      <c r="AD13" s="88">
        <f>+N13+Z13</f>
        <v>321818992</v>
      </c>
      <c r="AE13" s="88">
        <f>+O13+AA13</f>
        <v>321818992</v>
      </c>
      <c r="AF13" s="915" t="s">
        <v>42</v>
      </c>
      <c r="AG13" s="918"/>
      <c r="AH13" s="919"/>
      <c r="AI13" s="910" t="s">
        <v>88</v>
      </c>
    </row>
    <row r="14" spans="1:35" ht="94.5" customHeight="1">
      <c r="A14" s="911"/>
      <c r="B14" s="913"/>
      <c r="C14" s="72" t="s">
        <v>93</v>
      </c>
      <c r="D14" s="72" t="s">
        <v>94</v>
      </c>
      <c r="E14" s="90">
        <v>56</v>
      </c>
      <c r="F14" s="70">
        <v>40</v>
      </c>
      <c r="G14" s="913"/>
      <c r="H14" s="72" t="s">
        <v>95</v>
      </c>
      <c r="I14" s="87">
        <v>80</v>
      </c>
      <c r="J14" s="87">
        <v>280</v>
      </c>
      <c r="K14" s="87">
        <v>96</v>
      </c>
      <c r="L14" s="87">
        <v>56</v>
      </c>
      <c r="M14" s="87">
        <v>40</v>
      </c>
      <c r="N14" s="78">
        <v>115711687</v>
      </c>
      <c r="O14" s="78">
        <v>115711687</v>
      </c>
      <c r="P14" s="80"/>
      <c r="Q14" s="80"/>
      <c r="R14" s="80"/>
      <c r="S14" s="80"/>
      <c r="T14" s="80"/>
      <c r="U14" s="80"/>
      <c r="V14" s="80"/>
      <c r="W14" s="80"/>
      <c r="X14" s="80"/>
      <c r="Y14" s="80"/>
      <c r="Z14" s="80"/>
      <c r="AA14" s="80"/>
      <c r="AB14" s="80"/>
      <c r="AC14" s="80"/>
      <c r="AD14" s="78">
        <v>115711687</v>
      </c>
      <c r="AE14" s="78">
        <v>115711687</v>
      </c>
      <c r="AF14" s="916"/>
      <c r="AG14" s="918"/>
      <c r="AH14" s="919"/>
      <c r="AI14" s="910"/>
    </row>
    <row r="15" spans="1:35" ht="51" customHeight="1">
      <c r="A15" s="911"/>
      <c r="B15" s="913"/>
      <c r="C15" s="72" t="s">
        <v>96</v>
      </c>
      <c r="D15" s="72" t="s">
        <v>97</v>
      </c>
      <c r="E15" s="91">
        <v>0</v>
      </c>
      <c r="F15" s="70">
        <v>0</v>
      </c>
      <c r="G15" s="913"/>
      <c r="H15" s="72" t="s">
        <v>98</v>
      </c>
      <c r="I15" s="87">
        <v>16</v>
      </c>
      <c r="J15" s="87">
        <v>18</v>
      </c>
      <c r="K15" s="87">
        <v>0</v>
      </c>
      <c r="L15" s="87">
        <v>0</v>
      </c>
      <c r="M15" s="87">
        <v>0</v>
      </c>
      <c r="N15" s="92">
        <v>0</v>
      </c>
      <c r="O15" s="92">
        <v>0</v>
      </c>
      <c r="P15" s="80"/>
      <c r="Q15" s="80"/>
      <c r="R15" s="80"/>
      <c r="S15" s="80"/>
      <c r="T15" s="80"/>
      <c r="U15" s="80"/>
      <c r="V15" s="80"/>
      <c r="W15" s="80"/>
      <c r="X15" s="80"/>
      <c r="Y15" s="80"/>
      <c r="Z15" s="80"/>
      <c r="AA15" s="80"/>
      <c r="AB15" s="80"/>
      <c r="AC15" s="80"/>
      <c r="AD15" s="88"/>
      <c r="AE15" s="88"/>
      <c r="AF15" s="916"/>
      <c r="AG15" s="918"/>
      <c r="AH15" s="919"/>
      <c r="AI15" s="910"/>
    </row>
    <row r="16" spans="1:36" ht="54.75" customHeight="1">
      <c r="A16" s="911"/>
      <c r="B16" s="914"/>
      <c r="C16" s="72" t="s">
        <v>99</v>
      </c>
      <c r="D16" s="72" t="s">
        <v>100</v>
      </c>
      <c r="E16" s="91">
        <v>414</v>
      </c>
      <c r="F16" s="70">
        <v>86</v>
      </c>
      <c r="G16" s="914"/>
      <c r="H16" s="72" t="s">
        <v>100</v>
      </c>
      <c r="I16" s="87">
        <v>352</v>
      </c>
      <c r="J16" s="87">
        <v>750</v>
      </c>
      <c r="K16" s="87">
        <v>500</v>
      </c>
      <c r="L16" s="87">
        <v>414</v>
      </c>
      <c r="M16" s="87">
        <v>86</v>
      </c>
      <c r="N16" s="92">
        <v>0</v>
      </c>
      <c r="O16" s="92">
        <v>0</v>
      </c>
      <c r="P16" s="80"/>
      <c r="Q16" s="80"/>
      <c r="R16" s="80"/>
      <c r="S16" s="80"/>
      <c r="T16" s="80"/>
      <c r="U16" s="80"/>
      <c r="V16" s="80"/>
      <c r="W16" s="80"/>
      <c r="X16" s="80"/>
      <c r="Y16" s="80"/>
      <c r="Z16" s="80"/>
      <c r="AA16" s="80"/>
      <c r="AB16" s="80">
        <v>20000000</v>
      </c>
      <c r="AC16" s="80">
        <v>20000000</v>
      </c>
      <c r="AD16" s="80">
        <v>20000000</v>
      </c>
      <c r="AE16" s="80">
        <v>20000000</v>
      </c>
      <c r="AF16" s="917"/>
      <c r="AG16" s="918"/>
      <c r="AH16" s="919"/>
      <c r="AI16" s="910"/>
      <c r="AJ16" s="94"/>
    </row>
    <row r="17" spans="1:36" ht="15">
      <c r="A17" s="907"/>
      <c r="B17" s="908"/>
      <c r="C17" s="908"/>
      <c r="D17" s="908"/>
      <c r="E17" s="908"/>
      <c r="F17" s="908"/>
      <c r="G17" s="908"/>
      <c r="H17" s="908"/>
      <c r="I17" s="908"/>
      <c r="J17" s="908"/>
      <c r="K17" s="908"/>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8"/>
      <c r="AI17" s="909"/>
      <c r="AJ17" s="94"/>
    </row>
    <row r="18" spans="1:36" ht="33.75">
      <c r="A18" s="60" t="s">
        <v>25</v>
      </c>
      <c r="B18" s="61" t="s">
        <v>26</v>
      </c>
      <c r="C18" s="61" t="s">
        <v>27</v>
      </c>
      <c r="D18" s="61" t="s">
        <v>33</v>
      </c>
      <c r="E18" s="62" t="s">
        <v>29</v>
      </c>
      <c r="F18" s="62" t="s">
        <v>30</v>
      </c>
      <c r="G18" s="63" t="s">
        <v>101</v>
      </c>
      <c r="H18" s="61" t="s">
        <v>32</v>
      </c>
      <c r="I18" s="84"/>
      <c r="J18" s="95"/>
      <c r="K18" s="85"/>
      <c r="L18" s="64"/>
      <c r="M18" s="64"/>
      <c r="N18" s="65">
        <v>0</v>
      </c>
      <c r="O18" s="66">
        <v>0</v>
      </c>
      <c r="P18" s="65">
        <v>0</v>
      </c>
      <c r="Q18" s="66">
        <v>0</v>
      </c>
      <c r="R18" s="65"/>
      <c r="S18" s="66"/>
      <c r="T18" s="65"/>
      <c r="U18" s="66"/>
      <c r="V18" s="65"/>
      <c r="W18" s="66"/>
      <c r="X18" s="65"/>
      <c r="Y18" s="66"/>
      <c r="Z18" s="65"/>
      <c r="AA18" s="66"/>
      <c r="AB18" s="65"/>
      <c r="AC18" s="66"/>
      <c r="AD18" s="96">
        <v>0</v>
      </c>
      <c r="AE18" s="66">
        <v>0</v>
      </c>
      <c r="AF18" s="68">
        <v>0</v>
      </c>
      <c r="AG18" s="4"/>
      <c r="AH18" s="4"/>
      <c r="AI18" s="69"/>
      <c r="AJ18" s="94"/>
    </row>
    <row r="19" spans="1:36" ht="120" customHeight="1">
      <c r="A19" s="70" t="s">
        <v>102</v>
      </c>
      <c r="B19" s="71"/>
      <c r="C19" s="72" t="s">
        <v>103</v>
      </c>
      <c r="D19" s="72" t="s">
        <v>97</v>
      </c>
      <c r="E19" s="90">
        <v>1</v>
      </c>
      <c r="F19" s="70">
        <v>0</v>
      </c>
      <c r="G19" s="90">
        <v>2</v>
      </c>
      <c r="H19" s="72" t="s">
        <v>104</v>
      </c>
      <c r="I19" s="90">
        <v>0</v>
      </c>
      <c r="J19" s="90">
        <v>2</v>
      </c>
      <c r="K19" s="90">
        <v>1</v>
      </c>
      <c r="L19" s="90">
        <v>1</v>
      </c>
      <c r="M19" s="90">
        <v>0</v>
      </c>
      <c r="N19" s="80"/>
      <c r="O19" s="80"/>
      <c r="P19" s="97"/>
      <c r="Q19" s="80"/>
      <c r="R19" s="80"/>
      <c r="S19" s="80"/>
      <c r="T19" s="80"/>
      <c r="U19" s="80"/>
      <c r="V19" s="80"/>
      <c r="W19" s="80"/>
      <c r="X19" s="80"/>
      <c r="Y19" s="80"/>
      <c r="Z19" s="80"/>
      <c r="AA19" s="80"/>
      <c r="AB19" s="80">
        <v>9000000</v>
      </c>
      <c r="AC19" s="80">
        <v>9000000</v>
      </c>
      <c r="AD19" s="80">
        <f>AB19</f>
        <v>9000000</v>
      </c>
      <c r="AE19" s="80">
        <f>AC19</f>
        <v>9000000</v>
      </c>
      <c r="AF19" s="98" t="s">
        <v>42</v>
      </c>
      <c r="AG19" s="49"/>
      <c r="AH19" s="49"/>
      <c r="AI19" s="89" t="s">
        <v>88</v>
      </c>
      <c r="AJ19" s="94"/>
    </row>
    <row r="21" spans="1:36" ht="33.75">
      <c r="A21" s="60" t="s">
        <v>25</v>
      </c>
      <c r="B21" s="61" t="s">
        <v>26</v>
      </c>
      <c r="C21" s="61" t="s">
        <v>27</v>
      </c>
      <c r="D21" s="61" t="s">
        <v>33</v>
      </c>
      <c r="E21" s="62" t="s">
        <v>29</v>
      </c>
      <c r="F21" s="62" t="s">
        <v>30</v>
      </c>
      <c r="G21" s="63" t="s">
        <v>101</v>
      </c>
      <c r="H21" s="61" t="s">
        <v>32</v>
      </c>
      <c r="I21" s="84"/>
      <c r="J21" s="95"/>
      <c r="K21" s="85"/>
      <c r="L21" s="64"/>
      <c r="M21" s="64"/>
      <c r="N21" s="65">
        <v>0</v>
      </c>
      <c r="O21" s="66">
        <v>0</v>
      </c>
      <c r="P21" s="65">
        <v>0</v>
      </c>
      <c r="Q21" s="66">
        <v>0</v>
      </c>
      <c r="R21" s="65"/>
      <c r="S21" s="66"/>
      <c r="T21" s="65"/>
      <c r="U21" s="66"/>
      <c r="V21" s="65"/>
      <c r="W21" s="66"/>
      <c r="X21" s="65"/>
      <c r="Y21" s="66"/>
      <c r="Z21" s="65"/>
      <c r="AA21" s="66"/>
      <c r="AB21" s="65"/>
      <c r="AC21" s="66"/>
      <c r="AD21" s="96">
        <v>0</v>
      </c>
      <c r="AE21" s="66">
        <v>0</v>
      </c>
      <c r="AF21" s="68">
        <v>0</v>
      </c>
      <c r="AG21" s="4"/>
      <c r="AH21" s="4"/>
      <c r="AI21" s="69"/>
      <c r="AJ21" s="94"/>
    </row>
    <row r="22" spans="1:36" ht="135" customHeight="1">
      <c r="A22" s="70" t="s">
        <v>105</v>
      </c>
      <c r="B22" s="71"/>
      <c r="C22" s="72" t="s">
        <v>106</v>
      </c>
      <c r="D22" s="72" t="s">
        <v>94</v>
      </c>
      <c r="E22" s="90">
        <v>16</v>
      </c>
      <c r="F22" s="90">
        <v>15</v>
      </c>
      <c r="G22" s="91">
        <v>30</v>
      </c>
      <c r="H22" s="72" t="s">
        <v>95</v>
      </c>
      <c r="I22" s="90">
        <v>0</v>
      </c>
      <c r="J22" s="90">
        <v>120</v>
      </c>
      <c r="K22" s="90">
        <v>30</v>
      </c>
      <c r="L22" s="90">
        <v>16</v>
      </c>
      <c r="M22" s="90">
        <v>15</v>
      </c>
      <c r="N22" s="80"/>
      <c r="O22" s="80"/>
      <c r="P22" s="97"/>
      <c r="Q22" s="80"/>
      <c r="R22" s="80"/>
      <c r="S22" s="80"/>
      <c r="T22" s="80"/>
      <c r="U22" s="80"/>
      <c r="V22" s="80"/>
      <c r="W22" s="80"/>
      <c r="X22" s="80"/>
      <c r="Y22" s="80"/>
      <c r="Z22" s="80"/>
      <c r="AA22" s="80"/>
      <c r="AB22" s="80">
        <v>49183000</v>
      </c>
      <c r="AC22" s="80">
        <v>49183000</v>
      </c>
      <c r="AD22" s="80">
        <v>49183000</v>
      </c>
      <c r="AE22" s="80">
        <v>49183000</v>
      </c>
      <c r="AF22" s="98" t="s">
        <v>107</v>
      </c>
      <c r="AG22" s="49"/>
      <c r="AH22" s="49"/>
      <c r="AI22" s="89" t="s">
        <v>88</v>
      </c>
      <c r="AJ22" s="94"/>
    </row>
    <row r="28" spans="8:9" ht="15">
      <c r="H28" s="99"/>
      <c r="I28" s="99"/>
    </row>
  </sheetData>
  <sheetProtection/>
  <mergeCells count="41">
    <mergeCell ref="AI13:AI16"/>
    <mergeCell ref="A17:AI17"/>
    <mergeCell ref="A13:A16"/>
    <mergeCell ref="B13:B16"/>
    <mergeCell ref="G13:G16"/>
    <mergeCell ref="AF13:AF16"/>
    <mergeCell ref="AG13:AG16"/>
    <mergeCell ref="AH13:AH16"/>
    <mergeCell ref="AG5:AG6"/>
    <mergeCell ref="AH5:AH6"/>
    <mergeCell ref="AI5:AI6"/>
    <mergeCell ref="B7:G7"/>
    <mergeCell ref="A8:AI8"/>
    <mergeCell ref="A11:AI11"/>
    <mergeCell ref="V5:W5"/>
    <mergeCell ref="X5:Y5"/>
    <mergeCell ref="Z5:AA5"/>
    <mergeCell ref="AB5:AC5"/>
    <mergeCell ref="AD5:AE5"/>
    <mergeCell ref="AF5:AF6"/>
    <mergeCell ref="L5:L6"/>
    <mergeCell ref="M5:M6"/>
    <mergeCell ref="N5:O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I25"/>
  <sheetViews>
    <sheetView zoomScalePageLayoutView="0" workbookViewId="0" topLeftCell="A1">
      <selection activeCell="B5" sqref="B5:G6"/>
    </sheetView>
  </sheetViews>
  <sheetFormatPr defaultColWidth="11.421875" defaultRowHeight="94.5" customHeight="1"/>
  <cols>
    <col min="1" max="1" width="15.00390625" style="279" customWidth="1"/>
    <col min="2" max="2" width="14.7109375" style="279" customWidth="1"/>
    <col min="3" max="3" width="23.140625" style="279" bestFit="1" customWidth="1"/>
    <col min="4" max="4" width="11.421875" style="279" customWidth="1"/>
    <col min="5" max="5" width="12.28125" style="279" customWidth="1"/>
    <col min="6" max="6" width="12.57421875" style="279" customWidth="1"/>
    <col min="7" max="7" width="25.57421875" style="279" customWidth="1"/>
    <col min="8" max="8" width="18.57421875" style="279" customWidth="1"/>
    <col min="9" max="9" width="13.140625" style="279" customWidth="1"/>
    <col min="10" max="10" width="13.8515625" style="279" customWidth="1"/>
    <col min="11" max="11" width="9.140625" style="279" customWidth="1"/>
    <col min="12" max="13" width="9.00390625" style="279" customWidth="1"/>
    <col min="14" max="31" width="3.7109375" style="279" customWidth="1"/>
    <col min="32" max="33" width="11.421875" style="279" customWidth="1"/>
    <col min="34" max="16384" width="11.421875" style="279" customWidth="1"/>
  </cols>
  <sheetData>
    <row r="1" spans="1:35" ht="27.75" customHeight="1">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26.25" customHeight="1" thickBot="1">
      <c r="A2" s="920" t="s">
        <v>108</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50.25" customHeight="1">
      <c r="A3" s="1329" t="s">
        <v>36</v>
      </c>
      <c r="B3" s="1330"/>
      <c r="C3" s="1330"/>
      <c r="D3" s="1330"/>
      <c r="E3" s="1330"/>
      <c r="F3" s="1330"/>
      <c r="G3" s="1331"/>
      <c r="H3" s="1332" t="s">
        <v>670</v>
      </c>
      <c r="I3" s="1333"/>
      <c r="J3" s="1333"/>
      <c r="K3" s="1333"/>
      <c r="L3" s="1333"/>
      <c r="M3" s="1333"/>
      <c r="N3" s="1333"/>
      <c r="O3" s="1333"/>
      <c r="P3" s="1333"/>
      <c r="Q3" s="1333"/>
      <c r="R3" s="1333"/>
      <c r="S3" s="1334"/>
      <c r="T3" s="1335" t="s">
        <v>904</v>
      </c>
      <c r="U3" s="1336"/>
      <c r="V3" s="1336"/>
      <c r="W3" s="1336"/>
      <c r="X3" s="1336"/>
      <c r="Y3" s="1336"/>
      <c r="Z3" s="1336"/>
      <c r="AA3" s="1336"/>
      <c r="AB3" s="1336"/>
      <c r="AC3" s="1336"/>
      <c r="AD3" s="1336"/>
      <c r="AE3" s="1336"/>
      <c r="AF3" s="1336"/>
      <c r="AG3" s="1336"/>
      <c r="AH3" s="1336"/>
      <c r="AI3" s="1337"/>
    </row>
    <row r="4" spans="1:35" ht="48" customHeight="1" thickBot="1">
      <c r="A4" s="1338" t="s">
        <v>905</v>
      </c>
      <c r="B4" s="1339"/>
      <c r="C4" s="1339"/>
      <c r="D4" s="1340"/>
      <c r="E4" s="1341" t="s">
        <v>906</v>
      </c>
      <c r="F4" s="1342"/>
      <c r="G4" s="1342"/>
      <c r="H4" s="1342"/>
      <c r="I4" s="1342"/>
      <c r="J4" s="1342"/>
      <c r="K4" s="1342"/>
      <c r="L4" s="1342"/>
      <c r="M4" s="1343"/>
      <c r="N4" s="1344" t="s">
        <v>0</v>
      </c>
      <c r="O4" s="1345"/>
      <c r="P4" s="1345"/>
      <c r="Q4" s="1345"/>
      <c r="R4" s="1345"/>
      <c r="S4" s="1345"/>
      <c r="T4" s="1345"/>
      <c r="U4" s="1345"/>
      <c r="V4" s="1345"/>
      <c r="W4" s="1345"/>
      <c r="X4" s="1345"/>
      <c r="Y4" s="1345"/>
      <c r="Z4" s="1345"/>
      <c r="AA4" s="1345"/>
      <c r="AB4" s="1345"/>
      <c r="AC4" s="1345"/>
      <c r="AD4" s="1345"/>
      <c r="AE4" s="1346"/>
      <c r="AF4" s="1347" t="s">
        <v>750</v>
      </c>
      <c r="AG4" s="1348"/>
      <c r="AH4" s="1348"/>
      <c r="AI4" s="1349"/>
    </row>
    <row r="5" spans="1:35" ht="94.5" customHeight="1">
      <c r="A5" s="1323" t="s">
        <v>2</v>
      </c>
      <c r="B5" s="1325" t="s">
        <v>3</v>
      </c>
      <c r="C5" s="1325"/>
      <c r="D5" s="1325"/>
      <c r="E5" s="1325"/>
      <c r="F5" s="1325"/>
      <c r="G5" s="1325"/>
      <c r="H5" s="1326" t="s">
        <v>4</v>
      </c>
      <c r="I5" s="1327" t="s">
        <v>5</v>
      </c>
      <c r="J5" s="1327" t="s">
        <v>6</v>
      </c>
      <c r="K5" s="1328" t="s">
        <v>37</v>
      </c>
      <c r="L5" s="1322" t="s">
        <v>7</v>
      </c>
      <c r="M5" s="1322" t="s">
        <v>8</v>
      </c>
      <c r="N5" s="1320" t="s">
        <v>9</v>
      </c>
      <c r="O5" s="1320"/>
      <c r="P5" s="1320" t="s">
        <v>10</v>
      </c>
      <c r="Q5" s="1320"/>
      <c r="R5" s="1320" t="s">
        <v>11</v>
      </c>
      <c r="S5" s="1320"/>
      <c r="T5" s="1320" t="s">
        <v>12</v>
      </c>
      <c r="U5" s="1320"/>
      <c r="V5" s="1320" t="s">
        <v>13</v>
      </c>
      <c r="W5" s="1320"/>
      <c r="X5" s="1320" t="s">
        <v>14</v>
      </c>
      <c r="Y5" s="1320"/>
      <c r="Z5" s="1320" t="s">
        <v>15</v>
      </c>
      <c r="AA5" s="1320"/>
      <c r="AB5" s="1320" t="s">
        <v>16</v>
      </c>
      <c r="AC5" s="1320"/>
      <c r="AD5" s="1320" t="s">
        <v>17</v>
      </c>
      <c r="AE5" s="1320"/>
      <c r="AF5" s="1321" t="s">
        <v>18</v>
      </c>
      <c r="AG5" s="1305" t="s">
        <v>19</v>
      </c>
      <c r="AH5" s="1306" t="s">
        <v>20</v>
      </c>
      <c r="AI5" s="1307" t="s">
        <v>21</v>
      </c>
    </row>
    <row r="6" spans="1:35" ht="78.75" customHeight="1">
      <c r="A6" s="1324"/>
      <c r="B6" s="1107"/>
      <c r="C6" s="1107"/>
      <c r="D6" s="1107"/>
      <c r="E6" s="1107"/>
      <c r="F6" s="1107"/>
      <c r="G6" s="1107"/>
      <c r="H6" s="1108"/>
      <c r="I6" s="1109" t="s">
        <v>5</v>
      </c>
      <c r="J6" s="1109"/>
      <c r="K6" s="1110"/>
      <c r="L6" s="1105"/>
      <c r="M6" s="1105"/>
      <c r="N6" s="280" t="s">
        <v>22</v>
      </c>
      <c r="O6" s="281" t="s">
        <v>23</v>
      </c>
      <c r="P6" s="280" t="s">
        <v>22</v>
      </c>
      <c r="Q6" s="281" t="s">
        <v>23</v>
      </c>
      <c r="R6" s="280" t="s">
        <v>22</v>
      </c>
      <c r="S6" s="281" t="s">
        <v>23</v>
      </c>
      <c r="T6" s="280" t="s">
        <v>22</v>
      </c>
      <c r="U6" s="281" t="s">
        <v>23</v>
      </c>
      <c r="V6" s="280" t="s">
        <v>22</v>
      </c>
      <c r="W6" s="281" t="s">
        <v>23</v>
      </c>
      <c r="X6" s="280" t="s">
        <v>22</v>
      </c>
      <c r="Y6" s="281" t="s">
        <v>23</v>
      </c>
      <c r="Z6" s="280" t="s">
        <v>22</v>
      </c>
      <c r="AA6" s="281" t="s">
        <v>24</v>
      </c>
      <c r="AB6" s="280" t="s">
        <v>22</v>
      </c>
      <c r="AC6" s="281" t="s">
        <v>24</v>
      </c>
      <c r="AD6" s="280" t="s">
        <v>22</v>
      </c>
      <c r="AE6" s="281" t="s">
        <v>24</v>
      </c>
      <c r="AF6" s="1104"/>
      <c r="AG6" s="1095"/>
      <c r="AH6" s="1096"/>
      <c r="AI6" s="1308"/>
    </row>
    <row r="7" spans="1:35" ht="139.5" customHeight="1" thickBot="1">
      <c r="A7" s="480" t="s">
        <v>907</v>
      </c>
      <c r="B7" s="1309" t="s">
        <v>908</v>
      </c>
      <c r="C7" s="1309"/>
      <c r="D7" s="1309"/>
      <c r="E7" s="1309"/>
      <c r="F7" s="1309"/>
      <c r="G7" s="1309"/>
      <c r="H7" s="481" t="s">
        <v>909</v>
      </c>
      <c r="I7" s="482">
        <v>1</v>
      </c>
      <c r="J7" s="482">
        <v>1</v>
      </c>
      <c r="K7" s="482">
        <v>1</v>
      </c>
      <c r="L7" s="483">
        <v>100</v>
      </c>
      <c r="M7" s="483">
        <v>100</v>
      </c>
      <c r="N7" s="484">
        <v>197700334</v>
      </c>
      <c r="O7" s="484">
        <v>197700334</v>
      </c>
      <c r="P7" s="484">
        <v>0</v>
      </c>
      <c r="Q7" s="484">
        <v>0</v>
      </c>
      <c r="R7" s="484">
        <v>0</v>
      </c>
      <c r="S7" s="484">
        <v>0</v>
      </c>
      <c r="T7" s="484">
        <v>0</v>
      </c>
      <c r="U7" s="484">
        <v>0</v>
      </c>
      <c r="V7" s="484">
        <v>0</v>
      </c>
      <c r="W7" s="484">
        <v>0</v>
      </c>
      <c r="X7" s="484">
        <v>0</v>
      </c>
      <c r="Y7" s="484">
        <v>0</v>
      </c>
      <c r="Z7" s="484">
        <v>0</v>
      </c>
      <c r="AA7" s="484">
        <v>0</v>
      </c>
      <c r="AB7" s="484">
        <v>0</v>
      </c>
      <c r="AC7" s="484">
        <v>0</v>
      </c>
      <c r="AD7" s="484">
        <v>197700334</v>
      </c>
      <c r="AE7" s="484">
        <v>197700334</v>
      </c>
      <c r="AF7" s="485">
        <v>45948</v>
      </c>
      <c r="AG7" s="485"/>
      <c r="AH7" s="486" t="s">
        <v>910</v>
      </c>
      <c r="AI7" s="486" t="s">
        <v>911</v>
      </c>
    </row>
    <row r="8" spans="1:35" ht="18" customHeight="1" thickBot="1">
      <c r="A8" s="1310"/>
      <c r="B8" s="1311"/>
      <c r="C8" s="1311"/>
      <c r="D8" s="1311"/>
      <c r="E8" s="1311"/>
      <c r="F8" s="1311"/>
      <c r="G8" s="1311"/>
      <c r="H8" s="1311"/>
      <c r="I8" s="1311"/>
      <c r="J8" s="1311"/>
      <c r="K8" s="1311"/>
      <c r="L8" s="1311"/>
      <c r="M8" s="1311"/>
      <c r="N8" s="1311"/>
      <c r="O8" s="1311"/>
      <c r="P8" s="1311"/>
      <c r="Q8" s="1311"/>
      <c r="R8" s="1311"/>
      <c r="S8" s="1311"/>
      <c r="T8" s="1311"/>
      <c r="U8" s="1311"/>
      <c r="V8" s="1311"/>
      <c r="W8" s="1311"/>
      <c r="X8" s="1311"/>
      <c r="Y8" s="1311"/>
      <c r="Z8" s="1311"/>
      <c r="AA8" s="1311"/>
      <c r="AB8" s="1311"/>
      <c r="AC8" s="1311"/>
      <c r="AD8" s="1311"/>
      <c r="AE8" s="1311"/>
      <c r="AF8" s="1311"/>
      <c r="AG8" s="1311"/>
      <c r="AH8" s="1311"/>
      <c r="AI8" s="1312"/>
    </row>
    <row r="9" spans="1:35" ht="58.5" customHeight="1" thickBot="1">
      <c r="A9" s="487" t="s">
        <v>25</v>
      </c>
      <c r="B9" s="488" t="s">
        <v>26</v>
      </c>
      <c r="C9" s="488" t="s">
        <v>27</v>
      </c>
      <c r="D9" s="488" t="s">
        <v>28</v>
      </c>
      <c r="E9" s="488" t="s">
        <v>29</v>
      </c>
      <c r="F9" s="488" t="s">
        <v>30</v>
      </c>
      <c r="G9" s="488" t="s">
        <v>31</v>
      </c>
      <c r="H9" s="488" t="s">
        <v>32</v>
      </c>
      <c r="I9" s="489"/>
      <c r="J9" s="489"/>
      <c r="K9" s="489"/>
      <c r="L9" s="490"/>
      <c r="M9" s="490"/>
      <c r="N9" s="491">
        <v>0</v>
      </c>
      <c r="O9" s="492">
        <v>0</v>
      </c>
      <c r="P9" s="491">
        <v>0</v>
      </c>
      <c r="Q9" s="492">
        <v>0</v>
      </c>
      <c r="R9" s="491">
        <v>0</v>
      </c>
      <c r="S9" s="492">
        <v>0</v>
      </c>
      <c r="T9" s="491">
        <v>0</v>
      </c>
      <c r="U9" s="492">
        <v>0</v>
      </c>
      <c r="V9" s="491">
        <v>0</v>
      </c>
      <c r="W9" s="492">
        <v>0</v>
      </c>
      <c r="X9" s="491">
        <v>0</v>
      </c>
      <c r="Y9" s="492">
        <v>0</v>
      </c>
      <c r="Z9" s="491">
        <v>0</v>
      </c>
      <c r="AA9" s="492">
        <v>0</v>
      </c>
      <c r="AB9" s="491">
        <v>0</v>
      </c>
      <c r="AC9" s="492">
        <v>0</v>
      </c>
      <c r="AD9" s="491">
        <v>0</v>
      </c>
      <c r="AE9" s="492">
        <v>0</v>
      </c>
      <c r="AF9" s="493"/>
      <c r="AG9" s="494"/>
      <c r="AH9" s="494"/>
      <c r="AI9" s="495"/>
    </row>
    <row r="10" spans="1:35" ht="182.25" customHeight="1">
      <c r="A10" s="1350" t="s">
        <v>912</v>
      </c>
      <c r="B10" s="1314" t="s">
        <v>913</v>
      </c>
      <c r="C10" s="297" t="s">
        <v>914</v>
      </c>
      <c r="D10" s="297" t="s">
        <v>915</v>
      </c>
      <c r="E10" s="298">
        <v>100</v>
      </c>
      <c r="F10" s="297">
        <v>100</v>
      </c>
      <c r="G10" s="496" t="s">
        <v>916</v>
      </c>
      <c r="H10" s="497" t="s">
        <v>917</v>
      </c>
      <c r="I10" s="498">
        <v>1</v>
      </c>
      <c r="J10" s="498">
        <v>1</v>
      </c>
      <c r="K10" s="498">
        <v>1</v>
      </c>
      <c r="L10" s="498">
        <v>1</v>
      </c>
      <c r="M10" s="498">
        <v>1</v>
      </c>
      <c r="N10" s="300">
        <v>192700334</v>
      </c>
      <c r="O10" s="300">
        <v>192700334</v>
      </c>
      <c r="P10" s="300"/>
      <c r="Q10" s="300"/>
      <c r="R10" s="300"/>
      <c r="S10" s="300"/>
      <c r="T10" s="300"/>
      <c r="U10" s="300"/>
      <c r="V10" s="300"/>
      <c r="W10" s="300"/>
      <c r="X10" s="300"/>
      <c r="Y10" s="300"/>
      <c r="Z10" s="300"/>
      <c r="AA10" s="300"/>
      <c r="AB10" s="300"/>
      <c r="AC10" s="300"/>
      <c r="AD10" s="300">
        <v>192700334</v>
      </c>
      <c r="AE10" s="300">
        <v>192700334</v>
      </c>
      <c r="AF10" s="499"/>
      <c r="AG10" s="500"/>
      <c r="AH10" s="302" t="s">
        <v>910</v>
      </c>
      <c r="AI10" s="316" t="s">
        <v>911</v>
      </c>
    </row>
    <row r="11" spans="1:35" ht="148.5" customHeight="1">
      <c r="A11" s="1351"/>
      <c r="B11" s="1352"/>
      <c r="C11" s="297" t="s">
        <v>918</v>
      </c>
      <c r="D11" s="297" t="s">
        <v>919</v>
      </c>
      <c r="E11" s="298">
        <v>0</v>
      </c>
      <c r="F11" s="297">
        <v>1</v>
      </c>
      <c r="G11" s="501" t="s">
        <v>920</v>
      </c>
      <c r="H11" s="502" t="s">
        <v>921</v>
      </c>
      <c r="I11" s="503">
        <v>0</v>
      </c>
      <c r="J11" s="498">
        <v>0.95</v>
      </c>
      <c r="K11" s="498">
        <v>0.2</v>
      </c>
      <c r="L11" s="498">
        <v>0</v>
      </c>
      <c r="M11" s="498">
        <v>0.2</v>
      </c>
      <c r="N11" s="300">
        <v>5000000</v>
      </c>
      <c r="O11" s="300">
        <v>5000000</v>
      </c>
      <c r="P11" s="300"/>
      <c r="Q11" s="300"/>
      <c r="R11" s="300"/>
      <c r="S11" s="300"/>
      <c r="T11" s="300"/>
      <c r="U11" s="300"/>
      <c r="V11" s="300"/>
      <c r="W11" s="300"/>
      <c r="X11" s="300"/>
      <c r="Y11" s="300"/>
      <c r="Z11" s="300"/>
      <c r="AA11" s="300"/>
      <c r="AB11" s="300"/>
      <c r="AC11" s="300"/>
      <c r="AD11" s="300">
        <v>5000000</v>
      </c>
      <c r="AE11" s="300">
        <v>5000000</v>
      </c>
      <c r="AF11" s="499"/>
      <c r="AG11" s="500"/>
      <c r="AH11" s="302" t="s">
        <v>910</v>
      </c>
      <c r="AI11" s="316" t="s">
        <v>911</v>
      </c>
    </row>
    <row r="12" ht="33.75" customHeight="1" thickBot="1">
      <c r="A12" s="504"/>
    </row>
    <row r="13" spans="1:35" ht="25.5" customHeight="1">
      <c r="A13" s="880" t="s">
        <v>35</v>
      </c>
      <c r="B13" s="881"/>
      <c r="C13" s="881"/>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1"/>
      <c r="AE13" s="881"/>
      <c r="AF13" s="881"/>
      <c r="AG13" s="881"/>
      <c r="AH13" s="881"/>
      <c r="AI13" s="882"/>
    </row>
    <row r="14" spans="1:35" ht="30" customHeight="1" thickBot="1">
      <c r="A14" s="920" t="s">
        <v>108</v>
      </c>
      <c r="B14" s="921"/>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2"/>
    </row>
    <row r="15" spans="1:35" ht="59.25" customHeight="1">
      <c r="A15" s="1329" t="s">
        <v>36</v>
      </c>
      <c r="B15" s="1330"/>
      <c r="C15" s="1330"/>
      <c r="D15" s="1330"/>
      <c r="E15" s="1330"/>
      <c r="F15" s="1330"/>
      <c r="G15" s="1331"/>
      <c r="H15" s="1332" t="s">
        <v>670</v>
      </c>
      <c r="I15" s="1333"/>
      <c r="J15" s="1333"/>
      <c r="K15" s="1333"/>
      <c r="L15" s="1333"/>
      <c r="M15" s="1333"/>
      <c r="N15" s="1333"/>
      <c r="O15" s="1333"/>
      <c r="P15" s="1333"/>
      <c r="Q15" s="1333"/>
      <c r="R15" s="1333"/>
      <c r="S15" s="1334"/>
      <c r="T15" s="1335" t="s">
        <v>904</v>
      </c>
      <c r="U15" s="1336"/>
      <c r="V15" s="1336"/>
      <c r="W15" s="1336"/>
      <c r="X15" s="1336"/>
      <c r="Y15" s="1336"/>
      <c r="Z15" s="1336"/>
      <c r="AA15" s="1336"/>
      <c r="AB15" s="1336"/>
      <c r="AC15" s="1336"/>
      <c r="AD15" s="1336"/>
      <c r="AE15" s="1336"/>
      <c r="AF15" s="1336"/>
      <c r="AG15" s="1336"/>
      <c r="AH15" s="1336"/>
      <c r="AI15" s="1337"/>
    </row>
    <row r="16" spans="1:35" ht="49.5" customHeight="1" thickBot="1">
      <c r="A16" s="1338" t="s">
        <v>905</v>
      </c>
      <c r="B16" s="1339"/>
      <c r="C16" s="1339"/>
      <c r="D16" s="1340"/>
      <c r="E16" s="1341" t="s">
        <v>906</v>
      </c>
      <c r="F16" s="1342"/>
      <c r="G16" s="1342"/>
      <c r="H16" s="1342"/>
      <c r="I16" s="1342"/>
      <c r="J16" s="1342"/>
      <c r="K16" s="1342"/>
      <c r="L16" s="1342"/>
      <c r="M16" s="1343"/>
      <c r="N16" s="1344" t="s">
        <v>0</v>
      </c>
      <c r="O16" s="1345"/>
      <c r="P16" s="1345"/>
      <c r="Q16" s="1345"/>
      <c r="R16" s="1345"/>
      <c r="S16" s="1345"/>
      <c r="T16" s="1345"/>
      <c r="U16" s="1345"/>
      <c r="V16" s="1345"/>
      <c r="W16" s="1345"/>
      <c r="X16" s="1345"/>
      <c r="Y16" s="1345"/>
      <c r="Z16" s="1345"/>
      <c r="AA16" s="1345"/>
      <c r="AB16" s="1345"/>
      <c r="AC16" s="1345"/>
      <c r="AD16" s="1345"/>
      <c r="AE16" s="1346"/>
      <c r="AF16" s="1347" t="s">
        <v>750</v>
      </c>
      <c r="AG16" s="1348"/>
      <c r="AH16" s="1348"/>
      <c r="AI16" s="1349"/>
    </row>
    <row r="17" spans="1:35" ht="80.25" customHeight="1">
      <c r="A17" s="1323" t="s">
        <v>2</v>
      </c>
      <c r="B17" s="1325" t="s">
        <v>3</v>
      </c>
      <c r="C17" s="1325"/>
      <c r="D17" s="1325"/>
      <c r="E17" s="1325"/>
      <c r="F17" s="1325"/>
      <c r="G17" s="1325"/>
      <c r="H17" s="1326" t="s">
        <v>4</v>
      </c>
      <c r="I17" s="1327" t="s">
        <v>5</v>
      </c>
      <c r="J17" s="1327" t="s">
        <v>6</v>
      </c>
      <c r="K17" s="1328" t="s">
        <v>37</v>
      </c>
      <c r="L17" s="1322" t="s">
        <v>7</v>
      </c>
      <c r="M17" s="1322" t="s">
        <v>8</v>
      </c>
      <c r="N17" s="1320" t="s">
        <v>9</v>
      </c>
      <c r="O17" s="1320"/>
      <c r="P17" s="1320" t="s">
        <v>10</v>
      </c>
      <c r="Q17" s="1320"/>
      <c r="R17" s="1320" t="s">
        <v>11</v>
      </c>
      <c r="S17" s="1320"/>
      <c r="T17" s="1320" t="s">
        <v>12</v>
      </c>
      <c r="U17" s="1320"/>
      <c r="V17" s="1320" t="s">
        <v>13</v>
      </c>
      <c r="W17" s="1320"/>
      <c r="X17" s="1320" t="s">
        <v>14</v>
      </c>
      <c r="Y17" s="1320"/>
      <c r="Z17" s="1320" t="s">
        <v>15</v>
      </c>
      <c r="AA17" s="1320"/>
      <c r="AB17" s="1320" t="s">
        <v>16</v>
      </c>
      <c r="AC17" s="1320"/>
      <c r="AD17" s="1320" t="s">
        <v>17</v>
      </c>
      <c r="AE17" s="1320"/>
      <c r="AF17" s="1321" t="s">
        <v>18</v>
      </c>
      <c r="AG17" s="1305" t="s">
        <v>19</v>
      </c>
      <c r="AH17" s="1306" t="s">
        <v>20</v>
      </c>
      <c r="AI17" s="1307" t="s">
        <v>21</v>
      </c>
    </row>
    <row r="18" spans="1:35" ht="81.75" customHeight="1">
      <c r="A18" s="1324"/>
      <c r="B18" s="1107"/>
      <c r="C18" s="1107"/>
      <c r="D18" s="1107"/>
      <c r="E18" s="1107"/>
      <c r="F18" s="1107"/>
      <c r="G18" s="1107"/>
      <c r="H18" s="1108"/>
      <c r="I18" s="1109" t="s">
        <v>5</v>
      </c>
      <c r="J18" s="1109"/>
      <c r="K18" s="1110"/>
      <c r="L18" s="1105"/>
      <c r="M18" s="1105"/>
      <c r="N18" s="280" t="s">
        <v>22</v>
      </c>
      <c r="O18" s="281" t="s">
        <v>23</v>
      </c>
      <c r="P18" s="280" t="s">
        <v>22</v>
      </c>
      <c r="Q18" s="281" t="s">
        <v>23</v>
      </c>
      <c r="R18" s="280" t="s">
        <v>22</v>
      </c>
      <c r="S18" s="281" t="s">
        <v>23</v>
      </c>
      <c r="T18" s="280" t="s">
        <v>22</v>
      </c>
      <c r="U18" s="281" t="s">
        <v>23</v>
      </c>
      <c r="V18" s="280" t="s">
        <v>22</v>
      </c>
      <c r="W18" s="281" t="s">
        <v>23</v>
      </c>
      <c r="X18" s="280" t="s">
        <v>22</v>
      </c>
      <c r="Y18" s="281" t="s">
        <v>23</v>
      </c>
      <c r="Z18" s="280" t="s">
        <v>22</v>
      </c>
      <c r="AA18" s="281" t="s">
        <v>24</v>
      </c>
      <c r="AB18" s="280" t="s">
        <v>22</v>
      </c>
      <c r="AC18" s="281" t="s">
        <v>24</v>
      </c>
      <c r="AD18" s="280" t="s">
        <v>22</v>
      </c>
      <c r="AE18" s="281" t="s">
        <v>24</v>
      </c>
      <c r="AF18" s="1104"/>
      <c r="AG18" s="1095"/>
      <c r="AH18" s="1096"/>
      <c r="AI18" s="1308"/>
    </row>
    <row r="19" spans="1:35" ht="111.75" customHeight="1" thickBot="1">
      <c r="A19" s="480" t="s">
        <v>907</v>
      </c>
      <c r="B19" s="1309" t="s">
        <v>922</v>
      </c>
      <c r="C19" s="1309"/>
      <c r="D19" s="1309"/>
      <c r="E19" s="1309"/>
      <c r="F19" s="1309"/>
      <c r="G19" s="1309"/>
      <c r="H19" s="481" t="s">
        <v>923</v>
      </c>
      <c r="I19" s="482">
        <v>0</v>
      </c>
      <c r="J19" s="482">
        <v>1</v>
      </c>
      <c r="K19" s="482">
        <v>1</v>
      </c>
      <c r="L19" s="483">
        <v>100</v>
      </c>
      <c r="M19" s="483">
        <v>100</v>
      </c>
      <c r="N19" s="484">
        <v>0</v>
      </c>
      <c r="O19" s="484">
        <v>0</v>
      </c>
      <c r="P19" s="484">
        <v>0</v>
      </c>
      <c r="Q19" s="484">
        <v>0</v>
      </c>
      <c r="R19" s="484">
        <v>0</v>
      </c>
      <c r="S19" s="484">
        <v>0</v>
      </c>
      <c r="T19" s="484">
        <v>0</v>
      </c>
      <c r="U19" s="484">
        <v>0</v>
      </c>
      <c r="V19" s="484">
        <v>0</v>
      </c>
      <c r="W19" s="484">
        <v>0</v>
      </c>
      <c r="X19" s="484">
        <v>0</v>
      </c>
      <c r="Y19" s="484">
        <v>0</v>
      </c>
      <c r="Z19" s="484">
        <v>0</v>
      </c>
      <c r="AA19" s="484">
        <v>0</v>
      </c>
      <c r="AB19" s="484">
        <v>0</v>
      </c>
      <c r="AC19" s="484">
        <v>0</v>
      </c>
      <c r="AD19" s="484">
        <v>0</v>
      </c>
      <c r="AE19" s="484">
        <v>0</v>
      </c>
      <c r="AF19" s="485">
        <v>45948</v>
      </c>
      <c r="AG19" s="485"/>
      <c r="AH19" s="485"/>
      <c r="AI19" s="486" t="s">
        <v>747</v>
      </c>
    </row>
    <row r="20" spans="1:35" ht="9" customHeight="1" thickBot="1">
      <c r="A20" s="1310"/>
      <c r="B20" s="1311"/>
      <c r="C20" s="1311"/>
      <c r="D20" s="1311"/>
      <c r="E20" s="1311"/>
      <c r="F20" s="1311"/>
      <c r="G20" s="1311"/>
      <c r="H20" s="1311"/>
      <c r="I20" s="1311"/>
      <c r="J20" s="1311"/>
      <c r="K20" s="1311"/>
      <c r="L20" s="1311"/>
      <c r="M20" s="1311"/>
      <c r="N20" s="1311"/>
      <c r="O20" s="1311"/>
      <c r="P20" s="1311"/>
      <c r="Q20" s="1311"/>
      <c r="R20" s="1311"/>
      <c r="S20" s="1311"/>
      <c r="T20" s="1311"/>
      <c r="U20" s="1311"/>
      <c r="V20" s="1311"/>
      <c r="W20" s="1311"/>
      <c r="X20" s="1311"/>
      <c r="Y20" s="1311"/>
      <c r="Z20" s="1311"/>
      <c r="AA20" s="1311"/>
      <c r="AB20" s="1311"/>
      <c r="AC20" s="1311"/>
      <c r="AD20" s="1311"/>
      <c r="AE20" s="1311"/>
      <c r="AF20" s="1311"/>
      <c r="AG20" s="1311"/>
      <c r="AH20" s="1311"/>
      <c r="AI20" s="1312"/>
    </row>
    <row r="21" spans="1:35" ht="94.5" customHeight="1" thickBot="1">
      <c r="A21" s="487" t="s">
        <v>25</v>
      </c>
      <c r="B21" s="488" t="s">
        <v>26</v>
      </c>
      <c r="C21" s="488" t="s">
        <v>27</v>
      </c>
      <c r="D21" s="488" t="s">
        <v>28</v>
      </c>
      <c r="E21" s="488" t="s">
        <v>29</v>
      </c>
      <c r="F21" s="488" t="s">
        <v>30</v>
      </c>
      <c r="G21" s="488" t="s">
        <v>31</v>
      </c>
      <c r="H21" s="488" t="s">
        <v>32</v>
      </c>
      <c r="I21" s="489"/>
      <c r="J21" s="489"/>
      <c r="K21" s="489"/>
      <c r="L21" s="490"/>
      <c r="M21" s="490"/>
      <c r="N21" s="491">
        <v>0</v>
      </c>
      <c r="O21" s="492">
        <v>0</v>
      </c>
      <c r="P21" s="491">
        <v>0</v>
      </c>
      <c r="Q21" s="492">
        <v>0</v>
      </c>
      <c r="R21" s="491">
        <v>0</v>
      </c>
      <c r="S21" s="492">
        <v>0</v>
      </c>
      <c r="T21" s="491">
        <v>0</v>
      </c>
      <c r="U21" s="492">
        <v>0</v>
      </c>
      <c r="V21" s="491">
        <v>0</v>
      </c>
      <c r="W21" s="492">
        <v>0</v>
      </c>
      <c r="X21" s="491">
        <v>0</v>
      </c>
      <c r="Y21" s="492">
        <v>0</v>
      </c>
      <c r="Z21" s="491">
        <v>0</v>
      </c>
      <c r="AA21" s="492">
        <v>0</v>
      </c>
      <c r="AB21" s="491">
        <v>0</v>
      </c>
      <c r="AC21" s="492">
        <v>0</v>
      </c>
      <c r="AD21" s="491">
        <v>0</v>
      </c>
      <c r="AE21" s="492">
        <v>0</v>
      </c>
      <c r="AF21" s="493"/>
      <c r="AG21" s="494"/>
      <c r="AH21" s="494"/>
      <c r="AI21" s="495"/>
    </row>
    <row r="22" spans="1:35" ht="96.75" customHeight="1">
      <c r="A22" s="1313" t="s">
        <v>924</v>
      </c>
      <c r="B22" s="1314" t="s">
        <v>925</v>
      </c>
      <c r="C22" s="297" t="s">
        <v>926</v>
      </c>
      <c r="D22" s="297" t="s">
        <v>927</v>
      </c>
      <c r="E22" s="298">
        <v>1</v>
      </c>
      <c r="F22" s="297">
        <v>0</v>
      </c>
      <c r="G22" s="501" t="s">
        <v>928</v>
      </c>
      <c r="H22" s="502" t="s">
        <v>929</v>
      </c>
      <c r="I22" s="498">
        <v>0.9</v>
      </c>
      <c r="J22" s="498">
        <v>1</v>
      </c>
      <c r="K22" s="498">
        <v>1</v>
      </c>
      <c r="L22" s="505">
        <v>1</v>
      </c>
      <c r="M22" s="506">
        <v>1</v>
      </c>
      <c r="N22" s="300">
        <v>30000000</v>
      </c>
      <c r="O22" s="300">
        <v>30000000</v>
      </c>
      <c r="P22" s="300"/>
      <c r="Q22" s="300"/>
      <c r="R22" s="300"/>
      <c r="S22" s="300"/>
      <c r="T22" s="300"/>
      <c r="U22" s="300"/>
      <c r="V22" s="300"/>
      <c r="W22" s="300"/>
      <c r="X22" s="300"/>
      <c r="Y22" s="300"/>
      <c r="Z22" s="300"/>
      <c r="AA22" s="300"/>
      <c r="AB22" s="300"/>
      <c r="AC22" s="300"/>
      <c r="AD22" s="300">
        <v>30000000</v>
      </c>
      <c r="AE22" s="300">
        <v>30000000</v>
      </c>
      <c r="AF22" s="499"/>
      <c r="AG22" s="500"/>
      <c r="AH22" s="500"/>
      <c r="AI22" s="507" t="s">
        <v>911</v>
      </c>
    </row>
    <row r="23" spans="1:35" ht="84" customHeight="1">
      <c r="A23" s="1313"/>
      <c r="B23" s="1315"/>
      <c r="C23" s="337" t="s">
        <v>930</v>
      </c>
      <c r="D23" s="337" t="s">
        <v>931</v>
      </c>
      <c r="E23" s="508">
        <v>1</v>
      </c>
      <c r="F23" s="337">
        <v>0</v>
      </c>
      <c r="G23" s="501" t="s">
        <v>932</v>
      </c>
      <c r="H23" s="502" t="s">
        <v>933</v>
      </c>
      <c r="I23" s="503">
        <v>1</v>
      </c>
      <c r="J23" s="503">
        <v>4</v>
      </c>
      <c r="K23" s="503">
        <v>1</v>
      </c>
      <c r="L23" s="508">
        <v>1</v>
      </c>
      <c r="M23" s="508">
        <v>0</v>
      </c>
      <c r="N23" s="509"/>
      <c r="O23" s="509"/>
      <c r="P23" s="509"/>
      <c r="Q23" s="509"/>
      <c r="R23" s="509"/>
      <c r="S23" s="509"/>
      <c r="T23" s="509"/>
      <c r="U23" s="509"/>
      <c r="V23" s="509"/>
      <c r="W23" s="509"/>
      <c r="X23" s="509"/>
      <c r="Y23" s="509"/>
      <c r="Z23" s="509"/>
      <c r="AA23" s="509"/>
      <c r="AB23" s="509"/>
      <c r="AC23" s="509"/>
      <c r="AD23" s="509">
        <v>4350000000</v>
      </c>
      <c r="AE23" s="509">
        <v>4350000000</v>
      </c>
      <c r="AF23" s="510"/>
      <c r="AG23" s="511"/>
      <c r="AH23" s="511"/>
      <c r="AI23" s="512" t="s">
        <v>911</v>
      </c>
    </row>
    <row r="24" spans="1:35" ht="84" customHeight="1">
      <c r="A24" s="1313"/>
      <c r="B24" s="1315"/>
      <c r="C24" s="337" t="s">
        <v>934</v>
      </c>
      <c r="D24" s="337" t="s">
        <v>935</v>
      </c>
      <c r="E24" s="508">
        <v>0</v>
      </c>
      <c r="F24" s="337">
        <v>1</v>
      </c>
      <c r="G24" s="1316" t="s">
        <v>936</v>
      </c>
      <c r="H24" s="1318" t="s">
        <v>937</v>
      </c>
      <c r="I24" s="1301">
        <v>0</v>
      </c>
      <c r="J24" s="1301">
        <v>4</v>
      </c>
      <c r="K24" s="1301">
        <v>1</v>
      </c>
      <c r="L24" s="1303">
        <v>0</v>
      </c>
      <c r="M24" s="1303">
        <v>1</v>
      </c>
      <c r="N24" s="1299"/>
      <c r="O24" s="1299"/>
      <c r="P24" s="1299"/>
      <c r="Q24" s="1299"/>
      <c r="R24" s="1299"/>
      <c r="S24" s="1299"/>
      <c r="T24" s="1299"/>
      <c r="U24" s="1299"/>
      <c r="V24" s="1299"/>
      <c r="W24" s="1299"/>
      <c r="X24" s="1299"/>
      <c r="Y24" s="1299"/>
      <c r="Z24" s="1299"/>
      <c r="AA24" s="1299"/>
      <c r="AB24" s="1299"/>
      <c r="AC24" s="1299"/>
      <c r="AD24" s="1299" t="s">
        <v>938</v>
      </c>
      <c r="AE24" s="1299" t="s">
        <v>938</v>
      </c>
      <c r="AF24" s="1299"/>
      <c r="AG24" s="1299"/>
      <c r="AH24" s="1299"/>
      <c r="AI24" s="1299" t="s">
        <v>911</v>
      </c>
    </row>
    <row r="25" spans="1:35" ht="72" customHeight="1">
      <c r="A25" s="1313"/>
      <c r="B25" s="1315"/>
      <c r="C25" s="337" t="s">
        <v>939</v>
      </c>
      <c r="D25" s="337" t="s">
        <v>940</v>
      </c>
      <c r="E25" s="337">
        <v>0</v>
      </c>
      <c r="F25" s="513">
        <v>1</v>
      </c>
      <c r="G25" s="1317"/>
      <c r="H25" s="1319"/>
      <c r="I25" s="1302"/>
      <c r="J25" s="1302"/>
      <c r="K25" s="1302"/>
      <c r="L25" s="1304"/>
      <c r="M25" s="1304"/>
      <c r="N25" s="1300"/>
      <c r="O25" s="1300"/>
      <c r="P25" s="1300"/>
      <c r="Q25" s="1300"/>
      <c r="R25" s="1300"/>
      <c r="S25" s="1300"/>
      <c r="T25" s="1300"/>
      <c r="U25" s="1300"/>
      <c r="V25" s="1300"/>
      <c r="W25" s="1300"/>
      <c r="X25" s="1300"/>
      <c r="Y25" s="1300"/>
      <c r="Z25" s="1300"/>
      <c r="AA25" s="1300"/>
      <c r="AB25" s="1300"/>
      <c r="AC25" s="1300"/>
      <c r="AD25" s="1300"/>
      <c r="AE25" s="1300"/>
      <c r="AF25" s="1300"/>
      <c r="AG25" s="1300"/>
      <c r="AH25" s="1300"/>
      <c r="AI25" s="1300"/>
    </row>
  </sheetData>
  <sheetProtection/>
  <mergeCells count="97">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AB5:AC5"/>
    <mergeCell ref="AD5:AE5"/>
    <mergeCell ref="AF5:AF6"/>
    <mergeCell ref="L5:L6"/>
    <mergeCell ref="M5:M6"/>
    <mergeCell ref="N5:O5"/>
    <mergeCell ref="P5:Q5"/>
    <mergeCell ref="R5:S5"/>
    <mergeCell ref="T5:U5"/>
    <mergeCell ref="AG5:AG6"/>
    <mergeCell ref="AH5:AH6"/>
    <mergeCell ref="AI5:AI6"/>
    <mergeCell ref="B7:G7"/>
    <mergeCell ref="A8:AI8"/>
    <mergeCell ref="A10:A11"/>
    <mergeCell ref="B10:B11"/>
    <mergeCell ref="V5:W5"/>
    <mergeCell ref="X5:Y5"/>
    <mergeCell ref="Z5:AA5"/>
    <mergeCell ref="A13:AI13"/>
    <mergeCell ref="A14:AI14"/>
    <mergeCell ref="A15:G15"/>
    <mergeCell ref="H15:S15"/>
    <mergeCell ref="T15:AI15"/>
    <mergeCell ref="A16:D16"/>
    <mergeCell ref="E16:M16"/>
    <mergeCell ref="N16:AE16"/>
    <mergeCell ref="AF16:AI16"/>
    <mergeCell ref="A17:A18"/>
    <mergeCell ref="B17:G18"/>
    <mergeCell ref="H17:H18"/>
    <mergeCell ref="I17:I18"/>
    <mergeCell ref="J17:J18"/>
    <mergeCell ref="K17:K18"/>
    <mergeCell ref="L17:L18"/>
    <mergeCell ref="M17:M18"/>
    <mergeCell ref="N17:O17"/>
    <mergeCell ref="P17:Q17"/>
    <mergeCell ref="R17:S17"/>
    <mergeCell ref="T17:U17"/>
    <mergeCell ref="V17:W17"/>
    <mergeCell ref="X17:Y17"/>
    <mergeCell ref="Z17:AA17"/>
    <mergeCell ref="AB17:AC17"/>
    <mergeCell ref="AD17:AE17"/>
    <mergeCell ref="AF17:AF18"/>
    <mergeCell ref="AG17:AG18"/>
    <mergeCell ref="AH17:AH18"/>
    <mergeCell ref="AI17:AI18"/>
    <mergeCell ref="B19:G19"/>
    <mergeCell ref="A20:AI20"/>
    <mergeCell ref="A22:A25"/>
    <mergeCell ref="B22:B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H24:AH25"/>
    <mergeCell ref="AI24:AI25"/>
    <mergeCell ref="AB24:AB25"/>
    <mergeCell ref="AC24:AC25"/>
    <mergeCell ref="AD24:AD25"/>
    <mergeCell ref="AE24:AE25"/>
    <mergeCell ref="AF24:AF25"/>
    <mergeCell ref="AG24:AG2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U15"/>
  <sheetViews>
    <sheetView zoomScalePageLayoutView="0" workbookViewId="0" topLeftCell="A1">
      <selection activeCell="I7" sqref="I7"/>
    </sheetView>
  </sheetViews>
  <sheetFormatPr defaultColWidth="11.421875" defaultRowHeight="15"/>
  <cols>
    <col min="1" max="1" width="18.57421875" style="0" customWidth="1"/>
  </cols>
  <sheetData>
    <row r="1" spans="1:35" ht="15">
      <c r="A1" s="1039" t="s">
        <v>35</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row>
    <row r="2" spans="1:35" ht="15">
      <c r="A2" s="1039" t="s">
        <v>70</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row>
    <row r="3" spans="1:37" ht="15">
      <c r="A3" s="886" t="s">
        <v>313</v>
      </c>
      <c r="B3" s="886"/>
      <c r="C3" s="886"/>
      <c r="D3" s="886"/>
      <c r="E3" s="886"/>
      <c r="F3" s="886"/>
      <c r="G3" s="886"/>
      <c r="H3" s="887" t="s">
        <v>1069</v>
      </c>
      <c r="I3" s="887"/>
      <c r="J3" s="887"/>
      <c r="K3" s="887"/>
      <c r="L3" s="887"/>
      <c r="M3" s="887"/>
      <c r="N3" s="887"/>
      <c r="O3" s="887"/>
      <c r="P3" s="887"/>
      <c r="Q3" s="887"/>
      <c r="R3" s="887"/>
      <c r="S3" s="887"/>
      <c r="T3" s="888" t="s">
        <v>1070</v>
      </c>
      <c r="U3" s="888"/>
      <c r="V3" s="888"/>
      <c r="W3" s="888"/>
      <c r="X3" s="888"/>
      <c r="Y3" s="888"/>
      <c r="Z3" s="888"/>
      <c r="AA3" s="888"/>
      <c r="AB3" s="888"/>
      <c r="AC3" s="888"/>
      <c r="AD3" s="888"/>
      <c r="AE3" s="888"/>
      <c r="AF3" s="888"/>
      <c r="AG3" s="888"/>
      <c r="AH3" s="888"/>
      <c r="AI3" s="888"/>
      <c r="AK3" s="596"/>
    </row>
    <row r="4" spans="1:37" ht="20.25" customHeight="1">
      <c r="A4" s="1034" t="s">
        <v>1071</v>
      </c>
      <c r="B4" s="1034"/>
      <c r="C4" s="1034"/>
      <c r="D4" s="1034"/>
      <c r="E4" s="890" t="s">
        <v>1072</v>
      </c>
      <c r="F4" s="890"/>
      <c r="G4" s="890"/>
      <c r="H4" s="890"/>
      <c r="I4" s="890"/>
      <c r="J4" s="890"/>
      <c r="K4" s="890"/>
      <c r="L4" s="890"/>
      <c r="M4" s="890"/>
      <c r="N4" s="891" t="s">
        <v>258</v>
      </c>
      <c r="O4" s="891"/>
      <c r="P4" s="891"/>
      <c r="Q4" s="891"/>
      <c r="R4" s="891"/>
      <c r="S4" s="891"/>
      <c r="T4" s="891"/>
      <c r="U4" s="891"/>
      <c r="V4" s="891"/>
      <c r="W4" s="891"/>
      <c r="X4" s="891"/>
      <c r="Y4" s="891"/>
      <c r="Z4" s="891"/>
      <c r="AA4" s="891"/>
      <c r="AB4" s="891"/>
      <c r="AC4" s="891"/>
      <c r="AD4" s="891"/>
      <c r="AE4" s="891"/>
      <c r="AF4" s="892" t="s">
        <v>1</v>
      </c>
      <c r="AG4" s="892"/>
      <c r="AH4" s="892"/>
      <c r="AI4" s="892"/>
      <c r="AK4" s="597"/>
    </row>
    <row r="5" spans="1:37" ht="15">
      <c r="A5" s="893" t="s">
        <v>2</v>
      </c>
      <c r="B5" s="894" t="s">
        <v>3</v>
      </c>
      <c r="C5" s="894"/>
      <c r="D5" s="894"/>
      <c r="E5" s="894"/>
      <c r="F5" s="894"/>
      <c r="G5" s="894"/>
      <c r="H5" s="895" t="s">
        <v>4</v>
      </c>
      <c r="I5" s="896" t="s">
        <v>5</v>
      </c>
      <c r="J5" s="896" t="s">
        <v>6</v>
      </c>
      <c r="K5" s="897" t="s">
        <v>37</v>
      </c>
      <c r="L5" s="900" t="s">
        <v>7</v>
      </c>
      <c r="M5" s="900" t="s">
        <v>8</v>
      </c>
      <c r="N5" s="898" t="s">
        <v>9</v>
      </c>
      <c r="O5" s="898"/>
      <c r="P5" s="898" t="s">
        <v>10</v>
      </c>
      <c r="Q5" s="898"/>
      <c r="R5" s="898" t="s">
        <v>11</v>
      </c>
      <c r="S5" s="898"/>
      <c r="T5" s="898" t="s">
        <v>12</v>
      </c>
      <c r="U5" s="898"/>
      <c r="V5" s="898" t="s">
        <v>13</v>
      </c>
      <c r="W5" s="898"/>
      <c r="X5" s="898" t="s">
        <v>14</v>
      </c>
      <c r="Y5" s="898"/>
      <c r="Z5" s="898" t="s">
        <v>15</v>
      </c>
      <c r="AA5" s="898"/>
      <c r="AB5" s="898" t="s">
        <v>16</v>
      </c>
      <c r="AC5" s="898"/>
      <c r="AD5" s="898" t="s">
        <v>17</v>
      </c>
      <c r="AE5" s="898"/>
      <c r="AF5" s="899" t="s">
        <v>18</v>
      </c>
      <c r="AG5" s="901" t="s">
        <v>19</v>
      </c>
      <c r="AH5" s="902" t="s">
        <v>20</v>
      </c>
      <c r="AI5" s="901" t="s">
        <v>21</v>
      </c>
      <c r="AK5" s="597"/>
    </row>
    <row r="6" spans="1:37" ht="16.5">
      <c r="A6" s="893"/>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899"/>
      <c r="AG6" s="901"/>
      <c r="AH6" s="902"/>
      <c r="AI6" s="901"/>
      <c r="AK6" s="597"/>
    </row>
    <row r="7" spans="1:37" ht="78.75">
      <c r="A7" s="598" t="s">
        <v>1073</v>
      </c>
      <c r="B7" s="903" t="s">
        <v>1074</v>
      </c>
      <c r="C7" s="903"/>
      <c r="D7" s="903"/>
      <c r="E7" s="903"/>
      <c r="F7" s="903"/>
      <c r="G7" s="903"/>
      <c r="H7" s="599" t="s">
        <v>1075</v>
      </c>
      <c r="I7" s="54">
        <v>98</v>
      </c>
      <c r="J7" s="54">
        <v>100</v>
      </c>
      <c r="K7" s="600">
        <v>0.08</v>
      </c>
      <c r="L7" s="56"/>
      <c r="M7" s="56"/>
      <c r="N7" s="206">
        <v>0</v>
      </c>
      <c r="O7" s="206">
        <v>0</v>
      </c>
      <c r="P7" s="206">
        <v>0</v>
      </c>
      <c r="Q7" s="206">
        <v>0</v>
      </c>
      <c r="R7" s="206">
        <v>0</v>
      </c>
      <c r="S7" s="206">
        <v>0</v>
      </c>
      <c r="T7" s="206">
        <v>0</v>
      </c>
      <c r="U7" s="206">
        <v>0</v>
      </c>
      <c r="V7" s="206">
        <v>0</v>
      </c>
      <c r="W7" s="206">
        <v>0</v>
      </c>
      <c r="X7" s="206">
        <v>0</v>
      </c>
      <c r="Y7" s="206">
        <v>0</v>
      </c>
      <c r="Z7" s="206">
        <v>0</v>
      </c>
      <c r="AA7" s="206">
        <v>0</v>
      </c>
      <c r="AB7" s="206">
        <v>0</v>
      </c>
      <c r="AC7" s="206">
        <v>0</v>
      </c>
      <c r="AD7" s="206">
        <v>0</v>
      </c>
      <c r="AE7" s="206">
        <v>0</v>
      </c>
      <c r="AF7" s="58">
        <v>0</v>
      </c>
      <c r="AG7" s="58"/>
      <c r="AH7" s="58"/>
      <c r="AI7" s="59"/>
      <c r="AK7" s="597"/>
    </row>
    <row r="8" spans="1:47" ht="33.75">
      <c r="A8" s="158" t="s">
        <v>25</v>
      </c>
      <c r="B8" s="159" t="s">
        <v>26</v>
      </c>
      <c r="C8" s="159" t="s">
        <v>27</v>
      </c>
      <c r="D8" s="159" t="s">
        <v>28</v>
      </c>
      <c r="E8" s="160" t="s">
        <v>29</v>
      </c>
      <c r="F8" s="160" t="s">
        <v>30</v>
      </c>
      <c r="G8" s="160" t="s">
        <v>31</v>
      </c>
      <c r="H8" s="159" t="s">
        <v>32</v>
      </c>
      <c r="I8" s="162"/>
      <c r="J8" s="162"/>
      <c r="K8" s="162"/>
      <c r="L8" s="162"/>
      <c r="M8" s="162"/>
      <c r="N8" s="601">
        <v>0</v>
      </c>
      <c r="O8" s="602">
        <v>0</v>
      </c>
      <c r="P8" s="601">
        <v>0</v>
      </c>
      <c r="Q8" s="602">
        <v>0</v>
      </c>
      <c r="R8" s="601"/>
      <c r="S8" s="602"/>
      <c r="T8" s="601"/>
      <c r="U8" s="602"/>
      <c r="V8" s="601"/>
      <c r="W8" s="602"/>
      <c r="X8" s="601"/>
      <c r="Y8" s="602"/>
      <c r="Z8" s="601"/>
      <c r="AA8" s="602"/>
      <c r="AB8" s="601"/>
      <c r="AC8" s="602"/>
      <c r="AD8" s="603">
        <v>0</v>
      </c>
      <c r="AE8" s="602">
        <v>0</v>
      </c>
      <c r="AF8" s="604">
        <v>0</v>
      </c>
      <c r="AG8" s="605"/>
      <c r="AH8" s="605"/>
      <c r="AI8" s="606"/>
      <c r="AK8" s="597"/>
      <c r="AU8" s="607"/>
    </row>
    <row r="9" spans="1:47" ht="123.75" customHeight="1">
      <c r="A9" s="1353" t="s">
        <v>1076</v>
      </c>
      <c r="B9" s="202"/>
      <c r="C9" s="207" t="s">
        <v>1077</v>
      </c>
      <c r="D9" s="70" t="s">
        <v>1078</v>
      </c>
      <c r="E9" s="74" t="s">
        <v>1079</v>
      </c>
      <c r="F9" s="70"/>
      <c r="G9" s="202">
        <v>1.75</v>
      </c>
      <c r="H9" s="608" t="s">
        <v>1080</v>
      </c>
      <c r="I9" s="202">
        <v>0</v>
      </c>
      <c r="J9" s="398">
        <v>0.6</v>
      </c>
      <c r="K9" s="398">
        <v>0.08</v>
      </c>
      <c r="L9" s="398">
        <v>0.08</v>
      </c>
      <c r="M9" s="71"/>
      <c r="N9" s="97">
        <v>15961220</v>
      </c>
      <c r="O9" s="97">
        <v>15961220</v>
      </c>
      <c r="P9" s="204"/>
      <c r="Q9" s="128"/>
      <c r="R9" s="128"/>
      <c r="S9" s="128"/>
      <c r="T9" s="128"/>
      <c r="U9" s="128"/>
      <c r="V9" s="128"/>
      <c r="W9" s="128"/>
      <c r="X9" s="128"/>
      <c r="Y9" s="128"/>
      <c r="Z9" s="128"/>
      <c r="AA9" s="128"/>
      <c r="AB9" s="128"/>
      <c r="AC9" s="128"/>
      <c r="AD9" s="97"/>
      <c r="AE9" s="97"/>
      <c r="AF9" s="167">
        <v>47</v>
      </c>
      <c r="AG9" s="167"/>
      <c r="AH9" s="167"/>
      <c r="AI9" s="167"/>
      <c r="AJ9" s="167"/>
      <c r="AK9" s="609"/>
      <c r="AU9" s="607"/>
    </row>
    <row r="10" spans="1:37" ht="56.25">
      <c r="A10" s="1354"/>
      <c r="B10" s="202"/>
      <c r="C10" s="207" t="s">
        <v>1081</v>
      </c>
      <c r="D10" s="70" t="s">
        <v>1078</v>
      </c>
      <c r="E10" s="74" t="s">
        <v>1079</v>
      </c>
      <c r="F10" s="70"/>
      <c r="G10" s="202">
        <v>1.75</v>
      </c>
      <c r="H10" s="608" t="s">
        <v>1080</v>
      </c>
      <c r="I10" s="202">
        <v>0</v>
      </c>
      <c r="J10" s="398">
        <v>0.6</v>
      </c>
      <c r="K10" s="398">
        <v>0.08</v>
      </c>
      <c r="L10" s="398">
        <v>0.08</v>
      </c>
      <c r="M10" s="71"/>
      <c r="N10" s="97">
        <v>181444223</v>
      </c>
      <c r="O10" s="97">
        <v>181444223</v>
      </c>
      <c r="P10" s="204"/>
      <c r="Q10" s="128"/>
      <c r="R10" s="128"/>
      <c r="S10" s="128"/>
      <c r="T10" s="128"/>
      <c r="U10" s="128"/>
      <c r="V10" s="128"/>
      <c r="W10" s="128"/>
      <c r="X10" s="128"/>
      <c r="Y10" s="128"/>
      <c r="Z10" s="128"/>
      <c r="AA10" s="128"/>
      <c r="AB10" s="128"/>
      <c r="AC10" s="128"/>
      <c r="AD10" s="97"/>
      <c r="AE10" s="97"/>
      <c r="AF10" s="167">
        <v>1606</v>
      </c>
      <c r="AG10" s="167"/>
      <c r="AH10" s="167"/>
      <c r="AI10" s="167"/>
      <c r="AJ10" s="167"/>
      <c r="AK10" s="609"/>
    </row>
    <row r="11" spans="1:37" ht="101.25">
      <c r="A11" s="1354"/>
      <c r="B11" s="202"/>
      <c r="C11" s="207" t="s">
        <v>1082</v>
      </c>
      <c r="D11" s="70" t="s">
        <v>1078</v>
      </c>
      <c r="E11" s="74" t="s">
        <v>1079</v>
      </c>
      <c r="F11" s="70"/>
      <c r="G11" s="202">
        <v>1.75</v>
      </c>
      <c r="H11" s="608" t="s">
        <v>1080</v>
      </c>
      <c r="I11" s="202">
        <v>0</v>
      </c>
      <c r="J11" s="398">
        <v>0.6</v>
      </c>
      <c r="K11" s="398">
        <v>0.08</v>
      </c>
      <c r="L11" s="398">
        <v>0.08</v>
      </c>
      <c r="M11" s="71"/>
      <c r="N11" s="97">
        <v>42902585</v>
      </c>
      <c r="O11" s="97">
        <v>42902585</v>
      </c>
      <c r="P11" s="204"/>
      <c r="Q11" s="128"/>
      <c r="R11" s="128"/>
      <c r="S11" s="128"/>
      <c r="T11" s="128"/>
      <c r="U11" s="128"/>
      <c r="V11" s="128"/>
      <c r="W11" s="128"/>
      <c r="X11" s="128"/>
      <c r="Y11" s="128"/>
      <c r="Z11" s="128"/>
      <c r="AA11" s="128"/>
      <c r="AB11" s="128"/>
      <c r="AC11" s="128"/>
      <c r="AD11" s="97"/>
      <c r="AE11" s="97"/>
      <c r="AF11" s="167">
        <v>38</v>
      </c>
      <c r="AG11" s="167"/>
      <c r="AH11" s="167"/>
      <c r="AI11" s="167"/>
      <c r="AJ11" s="167"/>
      <c r="AK11" s="609"/>
    </row>
    <row r="12" spans="1:37" ht="112.5">
      <c r="A12" s="1354"/>
      <c r="B12" s="202"/>
      <c r="C12" s="207" t="s">
        <v>1083</v>
      </c>
      <c r="D12" s="70" t="s">
        <v>1078</v>
      </c>
      <c r="E12" s="74" t="s">
        <v>1079</v>
      </c>
      <c r="F12" s="70"/>
      <c r="G12" s="202">
        <v>1.75</v>
      </c>
      <c r="H12" s="608" t="s">
        <v>1080</v>
      </c>
      <c r="I12" s="202">
        <v>0</v>
      </c>
      <c r="J12" s="398">
        <v>0.6</v>
      </c>
      <c r="K12" s="398">
        <v>0.08</v>
      </c>
      <c r="L12" s="398">
        <v>0.08</v>
      </c>
      <c r="M12" s="71"/>
      <c r="N12" s="97">
        <v>21000000</v>
      </c>
      <c r="O12" s="97">
        <v>21000000</v>
      </c>
      <c r="P12" s="204"/>
      <c r="Q12" s="128"/>
      <c r="R12" s="128"/>
      <c r="S12" s="128"/>
      <c r="T12" s="128"/>
      <c r="U12" s="128"/>
      <c r="V12" s="128"/>
      <c r="W12" s="128"/>
      <c r="X12" s="128"/>
      <c r="Y12" s="128"/>
      <c r="Z12" s="128"/>
      <c r="AA12" s="128"/>
      <c r="AB12" s="128"/>
      <c r="AC12" s="128"/>
      <c r="AD12" s="97"/>
      <c r="AE12" s="97"/>
      <c r="AF12" s="167">
        <v>110</v>
      </c>
      <c r="AG12" s="167"/>
      <c r="AH12" s="167"/>
      <c r="AI12" s="167"/>
      <c r="AJ12" s="167"/>
      <c r="AK12" s="609"/>
    </row>
    <row r="13" spans="1:37" ht="135">
      <c r="A13" s="1354"/>
      <c r="B13" s="202"/>
      <c r="C13" s="207" t="s">
        <v>1084</v>
      </c>
      <c r="D13" s="70" t="s">
        <v>1078</v>
      </c>
      <c r="E13" s="74"/>
      <c r="F13" s="70" t="s">
        <v>1079</v>
      </c>
      <c r="G13" s="202">
        <v>1.75</v>
      </c>
      <c r="H13" s="608" t="s">
        <v>1080</v>
      </c>
      <c r="I13" s="202">
        <v>0</v>
      </c>
      <c r="J13" s="398">
        <v>0.6</v>
      </c>
      <c r="K13" s="398">
        <v>0.08</v>
      </c>
      <c r="L13" s="398">
        <v>0.08</v>
      </c>
      <c r="M13" s="71"/>
      <c r="N13" s="97">
        <v>29280000</v>
      </c>
      <c r="O13" s="97">
        <v>29280000</v>
      </c>
      <c r="P13" s="204"/>
      <c r="Q13" s="128"/>
      <c r="R13" s="128"/>
      <c r="S13" s="128"/>
      <c r="T13" s="128"/>
      <c r="U13" s="128"/>
      <c r="V13" s="128"/>
      <c r="W13" s="128"/>
      <c r="X13" s="128"/>
      <c r="Y13" s="128"/>
      <c r="Z13" s="128"/>
      <c r="AA13" s="128"/>
      <c r="AB13" s="128"/>
      <c r="AC13" s="128"/>
      <c r="AD13" s="97"/>
      <c r="AE13" s="97"/>
      <c r="AF13" s="167">
        <v>135</v>
      </c>
      <c r="AG13" s="167"/>
      <c r="AH13" s="167"/>
      <c r="AI13" s="167"/>
      <c r="AJ13" s="167"/>
      <c r="AK13" s="609"/>
    </row>
    <row r="14" spans="1:37" ht="135">
      <c r="A14" s="1354"/>
      <c r="B14" s="202"/>
      <c r="C14" s="207" t="s">
        <v>1085</v>
      </c>
      <c r="D14" s="70" t="s">
        <v>1078</v>
      </c>
      <c r="E14" s="74"/>
      <c r="F14" s="70" t="s">
        <v>1079</v>
      </c>
      <c r="G14" s="202">
        <v>1.75</v>
      </c>
      <c r="H14" s="608" t="s">
        <v>1080</v>
      </c>
      <c r="I14" s="202">
        <v>0</v>
      </c>
      <c r="J14" s="398">
        <v>0.6</v>
      </c>
      <c r="K14" s="398">
        <v>0.08</v>
      </c>
      <c r="L14" s="398">
        <v>0.08</v>
      </c>
      <c r="M14" s="71"/>
      <c r="N14" s="97">
        <v>28092890</v>
      </c>
      <c r="O14" s="97">
        <v>28092890</v>
      </c>
      <c r="P14" s="204"/>
      <c r="Q14" s="128"/>
      <c r="R14" s="128"/>
      <c r="S14" s="128"/>
      <c r="T14" s="128"/>
      <c r="U14" s="128"/>
      <c r="V14" s="128"/>
      <c r="W14" s="128"/>
      <c r="X14" s="128"/>
      <c r="Y14" s="128"/>
      <c r="Z14" s="128"/>
      <c r="AA14" s="128"/>
      <c r="AB14" s="128"/>
      <c r="AC14" s="128"/>
      <c r="AD14" s="97"/>
      <c r="AE14" s="97"/>
      <c r="AF14" s="167">
        <v>25</v>
      </c>
      <c r="AG14" s="167"/>
      <c r="AH14" s="167"/>
      <c r="AI14" s="167"/>
      <c r="AJ14" s="167"/>
      <c r="AK14" s="609"/>
    </row>
    <row r="15" spans="1:37" ht="123.75">
      <c r="A15" s="1355"/>
      <c r="B15" s="202"/>
      <c r="C15" s="207" t="s">
        <v>1086</v>
      </c>
      <c r="D15" s="70" t="s">
        <v>1078</v>
      </c>
      <c r="E15" s="74"/>
      <c r="F15" s="70" t="s">
        <v>1079</v>
      </c>
      <c r="G15" s="202">
        <v>1.75</v>
      </c>
      <c r="H15" s="608" t="s">
        <v>1080</v>
      </c>
      <c r="I15" s="202">
        <v>0</v>
      </c>
      <c r="J15" s="398">
        <v>0.6</v>
      </c>
      <c r="K15" s="398">
        <v>0.08</v>
      </c>
      <c r="L15" s="398">
        <v>0.08</v>
      </c>
      <c r="M15" s="71"/>
      <c r="N15" s="97">
        <v>25801555</v>
      </c>
      <c r="O15" s="97">
        <v>25801555</v>
      </c>
      <c r="P15" s="204"/>
      <c r="Q15" s="128"/>
      <c r="R15" s="128"/>
      <c r="S15" s="128"/>
      <c r="T15" s="128"/>
      <c r="U15" s="128"/>
      <c r="V15" s="128"/>
      <c r="W15" s="128"/>
      <c r="X15" s="128"/>
      <c r="Y15" s="128"/>
      <c r="Z15" s="128"/>
      <c r="AA15" s="128"/>
      <c r="AB15" s="128"/>
      <c r="AC15" s="128"/>
      <c r="AD15" s="97"/>
      <c r="AE15" s="97"/>
      <c r="AF15" s="167">
        <v>1606</v>
      </c>
      <c r="AG15" s="167"/>
      <c r="AH15" s="167"/>
      <c r="AI15" s="167"/>
      <c r="AJ15" s="167"/>
      <c r="AK15" s="609"/>
    </row>
  </sheetData>
  <sheetProtection/>
  <mergeCells count="32">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AF5:AF6"/>
    <mergeCell ref="L5:L6"/>
    <mergeCell ref="M5:M6"/>
    <mergeCell ref="N5:O5"/>
    <mergeCell ref="P5:Q5"/>
    <mergeCell ref="R5:S5"/>
    <mergeCell ref="T5:U5"/>
    <mergeCell ref="AG5:AG6"/>
    <mergeCell ref="AH5:AH6"/>
    <mergeCell ref="AI5:AI6"/>
    <mergeCell ref="B7:G7"/>
    <mergeCell ref="A9:A15"/>
    <mergeCell ref="V5:W5"/>
    <mergeCell ref="X5:Y5"/>
    <mergeCell ref="Z5:AA5"/>
    <mergeCell ref="AB5:AC5"/>
    <mergeCell ref="AD5:AE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R42"/>
  <sheetViews>
    <sheetView zoomScalePageLayoutView="0" workbookViewId="0" topLeftCell="A4">
      <selection activeCell="C10" sqref="C10"/>
    </sheetView>
  </sheetViews>
  <sheetFormatPr defaultColWidth="11.421875" defaultRowHeight="15"/>
  <cols>
    <col min="1" max="1" width="38.140625" style="0" customWidth="1"/>
    <col min="2" max="2" width="27.8515625" style="0" bestFit="1" customWidth="1"/>
    <col min="3" max="3" width="38.140625" style="0" customWidth="1"/>
    <col min="4" max="4" width="26.421875" style="0" bestFit="1" customWidth="1"/>
    <col min="7" max="7" width="12.57421875" style="0" customWidth="1"/>
    <col min="8" max="8" width="17.28125" style="0" customWidth="1"/>
    <col min="9" max="9" width="9.140625" style="0" customWidth="1"/>
    <col min="10" max="10" width="9.00390625" style="0" customWidth="1"/>
    <col min="11" max="11" width="28.7109375" style="0" bestFit="1" customWidth="1"/>
    <col min="12" max="14" width="9.00390625" style="0" customWidth="1"/>
    <col min="15" max="15" width="9.57421875" style="0" bestFit="1" customWidth="1"/>
    <col min="16" max="27" width="3.00390625" style="0" customWidth="1"/>
    <col min="28" max="29" width="9.57421875" style="0" bestFit="1" customWidth="1"/>
    <col min="30" max="31" width="3.00390625" style="0" customWidth="1"/>
    <col min="32" max="33" width="11.421875" style="0" customWidth="1"/>
    <col min="37" max="38" width="17.57421875" style="0" bestFit="1" customWidth="1"/>
    <col min="41" max="41" width="18.7109375" style="0" bestFit="1" customWidth="1"/>
  </cols>
  <sheetData>
    <row r="1" spans="1:35" ht="15">
      <c r="A1" s="1039" t="s">
        <v>35</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row>
    <row r="2" spans="1:35" ht="15">
      <c r="A2" s="1039" t="s">
        <v>70</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row>
    <row r="3" spans="1:44" ht="15">
      <c r="A3" s="886" t="s">
        <v>313</v>
      </c>
      <c r="B3" s="886"/>
      <c r="C3" s="886"/>
      <c r="D3" s="886"/>
      <c r="E3" s="886"/>
      <c r="F3" s="886"/>
      <c r="G3" s="886"/>
      <c r="H3" s="887" t="s">
        <v>1069</v>
      </c>
      <c r="I3" s="887"/>
      <c r="J3" s="887"/>
      <c r="K3" s="887"/>
      <c r="L3" s="887"/>
      <c r="M3" s="887"/>
      <c r="N3" s="887"/>
      <c r="O3" s="887"/>
      <c r="P3" s="887"/>
      <c r="Q3" s="887"/>
      <c r="R3" s="887"/>
      <c r="S3" s="887"/>
      <c r="T3" s="888" t="s">
        <v>1070</v>
      </c>
      <c r="U3" s="888"/>
      <c r="V3" s="888"/>
      <c r="W3" s="888"/>
      <c r="X3" s="888"/>
      <c r="Y3" s="888"/>
      <c r="Z3" s="888"/>
      <c r="AA3" s="888"/>
      <c r="AB3" s="888"/>
      <c r="AC3" s="888"/>
      <c r="AD3" s="888"/>
      <c r="AE3" s="888"/>
      <c r="AF3" s="888"/>
      <c r="AG3" s="888"/>
      <c r="AH3" s="888"/>
      <c r="AI3" s="888"/>
      <c r="AK3" s="610"/>
      <c r="AL3" s="610"/>
      <c r="AM3" s="610"/>
      <c r="AN3" s="610"/>
      <c r="AO3" s="610"/>
      <c r="AP3" s="610"/>
      <c r="AQ3" s="610"/>
      <c r="AR3" s="610"/>
    </row>
    <row r="4" spans="1:44" ht="15">
      <c r="A4" s="1034" t="s">
        <v>1087</v>
      </c>
      <c r="B4" s="1034"/>
      <c r="C4" s="1034"/>
      <c r="D4" s="1034"/>
      <c r="E4" s="890" t="s">
        <v>1088</v>
      </c>
      <c r="F4" s="890"/>
      <c r="G4" s="890"/>
      <c r="H4" s="890"/>
      <c r="I4" s="890"/>
      <c r="J4" s="890"/>
      <c r="K4" s="890"/>
      <c r="L4" s="890"/>
      <c r="M4" s="890"/>
      <c r="N4" s="891" t="s">
        <v>258</v>
      </c>
      <c r="O4" s="891"/>
      <c r="P4" s="891"/>
      <c r="Q4" s="891"/>
      <c r="R4" s="891"/>
      <c r="S4" s="891"/>
      <c r="T4" s="891"/>
      <c r="U4" s="891"/>
      <c r="V4" s="891"/>
      <c r="W4" s="891"/>
      <c r="X4" s="891"/>
      <c r="Y4" s="891"/>
      <c r="Z4" s="891"/>
      <c r="AA4" s="891"/>
      <c r="AB4" s="891"/>
      <c r="AC4" s="891"/>
      <c r="AD4" s="891"/>
      <c r="AE4" s="891"/>
      <c r="AF4" s="892" t="s">
        <v>1</v>
      </c>
      <c r="AG4" s="892"/>
      <c r="AH4" s="892"/>
      <c r="AI4" s="892"/>
      <c r="AK4" s="610"/>
      <c r="AL4" s="610"/>
      <c r="AM4" s="610"/>
      <c r="AN4" s="610"/>
      <c r="AO4" s="610"/>
      <c r="AP4" s="610"/>
      <c r="AQ4" s="610"/>
      <c r="AR4" s="610"/>
    </row>
    <row r="5" spans="1:44" ht="15">
      <c r="A5" s="893" t="s">
        <v>2</v>
      </c>
      <c r="B5" s="894" t="s">
        <v>3</v>
      </c>
      <c r="C5" s="894"/>
      <c r="D5" s="894"/>
      <c r="E5" s="894"/>
      <c r="F5" s="894"/>
      <c r="G5" s="894"/>
      <c r="H5" s="895" t="s">
        <v>4</v>
      </c>
      <c r="I5" s="896" t="s">
        <v>5</v>
      </c>
      <c r="J5" s="896" t="s">
        <v>6</v>
      </c>
      <c r="K5" s="897" t="s">
        <v>37</v>
      </c>
      <c r="L5" s="900" t="s">
        <v>7</v>
      </c>
      <c r="M5" s="900" t="s">
        <v>8</v>
      </c>
      <c r="N5" s="898" t="s">
        <v>9</v>
      </c>
      <c r="O5" s="898"/>
      <c r="P5" s="898" t="s">
        <v>10</v>
      </c>
      <c r="Q5" s="898"/>
      <c r="R5" s="898" t="s">
        <v>11</v>
      </c>
      <c r="S5" s="898"/>
      <c r="T5" s="898" t="s">
        <v>12</v>
      </c>
      <c r="U5" s="898"/>
      <c r="V5" s="898" t="s">
        <v>13</v>
      </c>
      <c r="W5" s="898"/>
      <c r="X5" s="898" t="s">
        <v>14</v>
      </c>
      <c r="Y5" s="898"/>
      <c r="Z5" s="898" t="s">
        <v>15</v>
      </c>
      <c r="AA5" s="898"/>
      <c r="AB5" s="898" t="s">
        <v>16</v>
      </c>
      <c r="AC5" s="898"/>
      <c r="AD5" s="898" t="s">
        <v>17</v>
      </c>
      <c r="AE5" s="898"/>
      <c r="AF5" s="899" t="s">
        <v>18</v>
      </c>
      <c r="AG5" s="901" t="s">
        <v>19</v>
      </c>
      <c r="AH5" s="902" t="s">
        <v>20</v>
      </c>
      <c r="AI5" s="901" t="s">
        <v>21</v>
      </c>
      <c r="AK5" s="610"/>
      <c r="AL5" s="610"/>
      <c r="AM5" s="610"/>
      <c r="AN5" s="610"/>
      <c r="AO5" s="610"/>
      <c r="AP5" s="610"/>
      <c r="AQ5" s="610"/>
      <c r="AR5" s="610"/>
    </row>
    <row r="6" spans="1:44" ht="52.5">
      <c r="A6" s="893"/>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899"/>
      <c r="AG6" s="901"/>
      <c r="AH6" s="902"/>
      <c r="AI6" s="901"/>
      <c r="AK6" s="611"/>
      <c r="AL6" s="611"/>
      <c r="AM6" s="610"/>
      <c r="AN6" s="610"/>
      <c r="AO6" s="611"/>
      <c r="AP6" s="610"/>
      <c r="AQ6" s="610"/>
      <c r="AR6" s="610"/>
    </row>
    <row r="7" spans="1:44" ht="45">
      <c r="A7" s="598" t="s">
        <v>1073</v>
      </c>
      <c r="B7" s="903" t="s">
        <v>1089</v>
      </c>
      <c r="C7" s="903"/>
      <c r="D7" s="903"/>
      <c r="E7" s="903"/>
      <c r="F7" s="903"/>
      <c r="G7" s="903"/>
      <c r="H7" s="612" t="s">
        <v>1075</v>
      </c>
      <c r="I7" s="54">
        <v>98</v>
      </c>
      <c r="J7" s="54">
        <v>100</v>
      </c>
      <c r="K7" s="600">
        <v>0.08</v>
      </c>
      <c r="L7" s="56"/>
      <c r="M7" s="56"/>
      <c r="N7" s="206">
        <v>0</v>
      </c>
      <c r="O7" s="206">
        <v>0</v>
      </c>
      <c r="P7" s="206">
        <v>0</v>
      </c>
      <c r="Q7" s="206">
        <v>0</v>
      </c>
      <c r="R7" s="206">
        <v>0</v>
      </c>
      <c r="S7" s="206">
        <v>0</v>
      </c>
      <c r="T7" s="206">
        <v>0</v>
      </c>
      <c r="U7" s="206">
        <v>0</v>
      </c>
      <c r="V7" s="206">
        <v>0</v>
      </c>
      <c r="W7" s="206">
        <v>0</v>
      </c>
      <c r="X7" s="206">
        <v>0</v>
      </c>
      <c r="Y7" s="206">
        <v>0</v>
      </c>
      <c r="Z7" s="206">
        <v>0</v>
      </c>
      <c r="AA7" s="206">
        <v>0</v>
      </c>
      <c r="AB7" s="206">
        <v>0</v>
      </c>
      <c r="AC7" s="206">
        <v>0</v>
      </c>
      <c r="AD7" s="206">
        <v>0</v>
      </c>
      <c r="AE7" s="206">
        <v>0</v>
      </c>
      <c r="AF7" s="58">
        <v>0</v>
      </c>
      <c r="AG7" s="58"/>
      <c r="AH7" s="58"/>
      <c r="AI7" s="59"/>
      <c r="AK7" s="610"/>
      <c r="AL7" s="610"/>
      <c r="AM7" s="610"/>
      <c r="AN7" s="610"/>
      <c r="AO7" s="610"/>
      <c r="AP7" s="610"/>
      <c r="AQ7" s="610"/>
      <c r="AR7" s="610"/>
    </row>
    <row r="8" spans="1:44" ht="16.5">
      <c r="A8" s="158" t="s">
        <v>25</v>
      </c>
      <c r="B8" s="159" t="s">
        <v>26</v>
      </c>
      <c r="C8" s="159" t="s">
        <v>27</v>
      </c>
      <c r="D8" s="159" t="s">
        <v>28</v>
      </c>
      <c r="E8" s="160" t="s">
        <v>29</v>
      </c>
      <c r="F8" s="160" t="s">
        <v>30</v>
      </c>
      <c r="G8" s="160" t="s">
        <v>31</v>
      </c>
      <c r="H8" s="159" t="s">
        <v>32</v>
      </c>
      <c r="I8" s="162"/>
      <c r="J8" s="162"/>
      <c r="K8" s="162"/>
      <c r="L8" s="162"/>
      <c r="M8" s="64"/>
      <c r="N8" s="65">
        <v>0</v>
      </c>
      <c r="O8" s="66">
        <v>0</v>
      </c>
      <c r="P8" s="601">
        <v>0</v>
      </c>
      <c r="Q8" s="602">
        <v>0</v>
      </c>
      <c r="R8" s="601"/>
      <c r="S8" s="602"/>
      <c r="T8" s="601"/>
      <c r="U8" s="602"/>
      <c r="V8" s="601"/>
      <c r="W8" s="602"/>
      <c r="X8" s="601"/>
      <c r="Y8" s="602"/>
      <c r="Z8" s="601"/>
      <c r="AA8" s="602"/>
      <c r="AB8" s="601"/>
      <c r="AC8" s="602"/>
      <c r="AD8" s="603">
        <v>0</v>
      </c>
      <c r="AE8" s="602">
        <v>0</v>
      </c>
      <c r="AF8" s="604">
        <v>0</v>
      </c>
      <c r="AG8" s="605"/>
      <c r="AH8" s="605"/>
      <c r="AI8" s="606"/>
      <c r="AK8" s="610"/>
      <c r="AL8" s="610"/>
      <c r="AM8" s="610"/>
      <c r="AN8" s="610"/>
      <c r="AO8" s="610"/>
      <c r="AP8" s="610"/>
      <c r="AQ8" s="610"/>
      <c r="AR8" s="610"/>
    </row>
    <row r="9" spans="1:38" ht="59.25" customHeight="1">
      <c r="A9" s="1064" t="s">
        <v>1090</v>
      </c>
      <c r="B9" s="1356"/>
      <c r="C9" s="613" t="s">
        <v>1091</v>
      </c>
      <c r="D9" s="297" t="s">
        <v>1092</v>
      </c>
      <c r="E9" s="298">
        <v>7</v>
      </c>
      <c r="F9" s="297">
        <v>9</v>
      </c>
      <c r="G9" s="75">
        <f>+E9+F9</f>
        <v>16</v>
      </c>
      <c r="H9" s="614"/>
      <c r="I9" s="984">
        <v>13</v>
      </c>
      <c r="J9" s="984">
        <v>65</v>
      </c>
      <c r="K9" s="615"/>
      <c r="L9" s="616"/>
      <c r="M9" s="617"/>
      <c r="N9" s="618">
        <v>4637681.15942029</v>
      </c>
      <c r="O9" s="618">
        <f>4637681.15942029-54622.3333</f>
        <v>4583058.82612029</v>
      </c>
      <c r="P9" s="204"/>
      <c r="Q9" s="80"/>
      <c r="R9" s="80"/>
      <c r="S9" s="80"/>
      <c r="T9" s="80"/>
      <c r="U9" s="80"/>
      <c r="V9" s="80"/>
      <c r="W9" s="80"/>
      <c r="X9" s="80"/>
      <c r="Y9" s="80"/>
      <c r="Z9" s="80"/>
      <c r="AA9" s="80"/>
      <c r="AB9" s="618">
        <v>6956521.739130435</v>
      </c>
      <c r="AC9" s="618">
        <v>6956032.927536231</v>
      </c>
      <c r="AD9" s="97">
        <f>SUM(N9+AB9)</f>
        <v>11594202.898550725</v>
      </c>
      <c r="AE9" s="97">
        <f>+O9+AC9</f>
        <v>11539091.753656521</v>
      </c>
      <c r="AF9" s="81"/>
      <c r="AG9" s="81"/>
      <c r="AH9" s="81" t="s">
        <v>1093</v>
      </c>
      <c r="AI9" s="81" t="s">
        <v>1094</v>
      </c>
      <c r="AL9" s="619"/>
    </row>
    <row r="10" spans="1:35" ht="59.25" customHeight="1">
      <c r="A10" s="1068"/>
      <c r="B10" s="1357"/>
      <c r="C10" s="613" t="s">
        <v>1095</v>
      </c>
      <c r="D10" s="297" t="s">
        <v>1096</v>
      </c>
      <c r="E10" s="298">
        <v>2</v>
      </c>
      <c r="F10" s="297">
        <v>1</v>
      </c>
      <c r="G10" s="75">
        <f aca="true" t="shared" si="0" ref="G10:G26">+E10+F10</f>
        <v>3</v>
      </c>
      <c r="H10" s="614"/>
      <c r="I10" s="971"/>
      <c r="J10" s="971"/>
      <c r="K10" s="615"/>
      <c r="L10" s="616"/>
      <c r="M10" s="617"/>
      <c r="N10" s="618">
        <v>869565.2173913043</v>
      </c>
      <c r="O10" s="618">
        <v>869565.2173913043</v>
      </c>
      <c r="P10" s="204"/>
      <c r="Q10" s="80"/>
      <c r="R10" s="80"/>
      <c r="S10" s="80"/>
      <c r="T10" s="80"/>
      <c r="U10" s="80"/>
      <c r="V10" s="80"/>
      <c r="W10" s="80"/>
      <c r="X10" s="80"/>
      <c r="Y10" s="80"/>
      <c r="Z10" s="80"/>
      <c r="AA10" s="80"/>
      <c r="AB10" s="618">
        <v>1304347.8260869563</v>
      </c>
      <c r="AC10" s="618">
        <v>1304256.1739130435</v>
      </c>
      <c r="AD10" s="97">
        <f aca="true" t="shared" si="1" ref="AD10:AD26">SUM(N10+AB10)</f>
        <v>2173913.0434782607</v>
      </c>
      <c r="AE10" s="97">
        <f aca="true" t="shared" si="2" ref="AE10:AE26">+O10+AC10</f>
        <v>2173821.3913043477</v>
      </c>
      <c r="AF10" s="81"/>
      <c r="AG10" s="81"/>
      <c r="AH10" s="81" t="s">
        <v>1093</v>
      </c>
      <c r="AI10" s="81" t="s">
        <v>1094</v>
      </c>
    </row>
    <row r="11" spans="1:35" ht="59.25" customHeight="1">
      <c r="A11" s="1068"/>
      <c r="B11" s="1357"/>
      <c r="C11" s="613" t="s">
        <v>1097</v>
      </c>
      <c r="D11" s="297" t="s">
        <v>1098</v>
      </c>
      <c r="E11" s="298">
        <v>7</v>
      </c>
      <c r="F11" s="297">
        <v>7</v>
      </c>
      <c r="G11" s="75">
        <f t="shared" si="0"/>
        <v>14</v>
      </c>
      <c r="H11" s="614"/>
      <c r="I11" s="971"/>
      <c r="J11" s="971"/>
      <c r="K11" s="615"/>
      <c r="L11" s="616"/>
      <c r="M11" s="617"/>
      <c r="N11" s="618">
        <v>4057971.014492754</v>
      </c>
      <c r="O11" s="618">
        <f>4057971.01449275-54622.3333</f>
        <v>4003348.68119275</v>
      </c>
      <c r="P11" s="204"/>
      <c r="Q11" s="80"/>
      <c r="R11" s="80"/>
      <c r="S11" s="80"/>
      <c r="T11" s="80"/>
      <c r="U11" s="80"/>
      <c r="V11" s="80"/>
      <c r="W11" s="80"/>
      <c r="X11" s="80"/>
      <c r="Y11" s="80"/>
      <c r="Z11" s="80"/>
      <c r="AA11" s="80"/>
      <c r="AB11" s="618">
        <v>6086956.521739131</v>
      </c>
      <c r="AC11" s="618">
        <v>6086528.811594204</v>
      </c>
      <c r="AD11" s="97">
        <f t="shared" si="1"/>
        <v>10144927.536231885</v>
      </c>
      <c r="AE11" s="97">
        <f t="shared" si="2"/>
        <v>10089877.492786955</v>
      </c>
      <c r="AF11" s="81"/>
      <c r="AG11" s="81"/>
      <c r="AH11" s="81" t="s">
        <v>1093</v>
      </c>
      <c r="AI11" s="81" t="s">
        <v>1094</v>
      </c>
    </row>
    <row r="12" spans="1:35" ht="59.25" customHeight="1">
      <c r="A12" s="1068"/>
      <c r="B12" s="1357"/>
      <c r="C12" s="613" t="s">
        <v>1099</v>
      </c>
      <c r="D12" s="297" t="s">
        <v>1100</v>
      </c>
      <c r="E12" s="298">
        <v>1</v>
      </c>
      <c r="F12" s="297">
        <v>2</v>
      </c>
      <c r="G12" s="75">
        <f t="shared" si="0"/>
        <v>3</v>
      </c>
      <c r="H12" s="614"/>
      <c r="I12" s="971"/>
      <c r="J12" s="971"/>
      <c r="K12" s="615"/>
      <c r="L12" s="616"/>
      <c r="M12" s="617"/>
      <c r="N12" s="618">
        <v>869565.2173913043</v>
      </c>
      <c r="O12" s="618">
        <v>869565.2173913043</v>
      </c>
      <c r="P12" s="204"/>
      <c r="Q12" s="80"/>
      <c r="R12" s="80"/>
      <c r="S12" s="80"/>
      <c r="T12" s="80"/>
      <c r="U12" s="80"/>
      <c r="V12" s="80"/>
      <c r="W12" s="80"/>
      <c r="X12" s="80"/>
      <c r="Y12" s="80"/>
      <c r="Z12" s="80"/>
      <c r="AA12" s="80"/>
      <c r="AB12" s="618">
        <v>1304347.8260869563</v>
      </c>
      <c r="AC12" s="618">
        <v>1304256.1739130435</v>
      </c>
      <c r="AD12" s="97">
        <f t="shared" si="1"/>
        <v>2173913.0434782607</v>
      </c>
      <c r="AE12" s="97">
        <f t="shared" si="2"/>
        <v>2173821.3913043477</v>
      </c>
      <c r="AF12" s="81"/>
      <c r="AG12" s="81"/>
      <c r="AH12" s="81" t="s">
        <v>1093</v>
      </c>
      <c r="AI12" s="81" t="s">
        <v>1094</v>
      </c>
    </row>
    <row r="13" spans="1:35" ht="59.25" customHeight="1">
      <c r="A13" s="1068"/>
      <c r="B13" s="1357"/>
      <c r="C13" s="613" t="s">
        <v>1101</v>
      </c>
      <c r="D13" s="297" t="s">
        <v>1102</v>
      </c>
      <c r="E13" s="298">
        <v>6</v>
      </c>
      <c r="F13" s="297">
        <v>7</v>
      </c>
      <c r="G13" s="75">
        <f t="shared" si="0"/>
        <v>13</v>
      </c>
      <c r="H13" s="614"/>
      <c r="I13" s="971"/>
      <c r="J13" s="971"/>
      <c r="K13" s="615"/>
      <c r="L13" s="616"/>
      <c r="M13" s="617"/>
      <c r="N13" s="618">
        <v>3768115.942028985</v>
      </c>
      <c r="O13" s="618">
        <f>3768115.94202898-54622.3333</f>
        <v>3713493.6087289797</v>
      </c>
      <c r="P13" s="204"/>
      <c r="Q13" s="80"/>
      <c r="R13" s="80"/>
      <c r="S13" s="80"/>
      <c r="T13" s="80"/>
      <c r="U13" s="80"/>
      <c r="V13" s="80"/>
      <c r="W13" s="80"/>
      <c r="X13" s="80"/>
      <c r="Y13" s="80"/>
      <c r="Z13" s="80"/>
      <c r="AA13" s="80"/>
      <c r="AB13" s="618">
        <v>5652173.913043478</v>
      </c>
      <c r="AC13" s="618">
        <v>5651776.753623188</v>
      </c>
      <c r="AD13" s="97">
        <f t="shared" si="1"/>
        <v>9420289.855072463</v>
      </c>
      <c r="AE13" s="97">
        <f t="shared" si="2"/>
        <v>9365270.362352166</v>
      </c>
      <c r="AF13" s="81"/>
      <c r="AG13" s="81"/>
      <c r="AH13" s="81" t="s">
        <v>1093</v>
      </c>
      <c r="AI13" s="81" t="s">
        <v>1094</v>
      </c>
    </row>
    <row r="14" spans="1:35" ht="59.25" customHeight="1">
      <c r="A14" s="1068"/>
      <c r="B14" s="1357"/>
      <c r="C14" s="613" t="s">
        <v>1103</v>
      </c>
      <c r="D14" s="297" t="s">
        <v>1104</v>
      </c>
      <c r="E14" s="298">
        <v>4</v>
      </c>
      <c r="F14" s="297">
        <v>3</v>
      </c>
      <c r="G14" s="75">
        <f t="shared" si="0"/>
        <v>7</v>
      </c>
      <c r="H14" s="614"/>
      <c r="I14" s="971"/>
      <c r="J14" s="971"/>
      <c r="K14" s="615"/>
      <c r="L14" s="616"/>
      <c r="M14" s="617"/>
      <c r="N14" s="618">
        <v>2028985.507246377</v>
      </c>
      <c r="O14" s="618">
        <v>2028985.507246377</v>
      </c>
      <c r="P14" s="204"/>
      <c r="Q14" s="80"/>
      <c r="R14" s="80"/>
      <c r="S14" s="80"/>
      <c r="T14" s="80"/>
      <c r="U14" s="80"/>
      <c r="V14" s="80"/>
      <c r="W14" s="80"/>
      <c r="X14" s="80"/>
      <c r="Y14" s="80"/>
      <c r="Z14" s="80"/>
      <c r="AA14" s="80"/>
      <c r="AB14" s="618">
        <v>3043478.2608695654</v>
      </c>
      <c r="AC14" s="618">
        <v>3043264.405797102</v>
      </c>
      <c r="AD14" s="97">
        <f t="shared" si="1"/>
        <v>5072463.768115942</v>
      </c>
      <c r="AE14" s="97">
        <f t="shared" si="2"/>
        <v>5072249.9130434785</v>
      </c>
      <c r="AF14" s="81"/>
      <c r="AG14" s="81"/>
      <c r="AH14" s="81" t="s">
        <v>1093</v>
      </c>
      <c r="AI14" s="81" t="s">
        <v>1094</v>
      </c>
    </row>
    <row r="15" spans="1:35" ht="59.25" customHeight="1">
      <c r="A15" s="1068"/>
      <c r="B15" s="1357"/>
      <c r="C15" s="613" t="s">
        <v>1105</v>
      </c>
      <c r="D15" s="297" t="s">
        <v>148</v>
      </c>
      <c r="E15" s="298">
        <v>1</v>
      </c>
      <c r="F15" s="297">
        <v>3</v>
      </c>
      <c r="G15" s="75">
        <f t="shared" si="0"/>
        <v>4</v>
      </c>
      <c r="H15" s="614"/>
      <c r="I15" s="971"/>
      <c r="J15" s="971"/>
      <c r="K15" s="615"/>
      <c r="L15" s="616"/>
      <c r="M15" s="617"/>
      <c r="N15" s="618">
        <v>1159420.2898550725</v>
      </c>
      <c r="O15" s="618">
        <v>1159420.2898550725</v>
      </c>
      <c r="P15" s="204"/>
      <c r="Q15" s="80"/>
      <c r="R15" s="80"/>
      <c r="S15" s="80"/>
      <c r="T15" s="80"/>
      <c r="U15" s="80"/>
      <c r="V15" s="80"/>
      <c r="W15" s="80"/>
      <c r="X15" s="80"/>
      <c r="Y15" s="80"/>
      <c r="Z15" s="80"/>
      <c r="AA15" s="80"/>
      <c r="AB15" s="618">
        <v>1739130.4347826086</v>
      </c>
      <c r="AC15" s="618">
        <v>1739008.2318840579</v>
      </c>
      <c r="AD15" s="97">
        <f t="shared" si="1"/>
        <v>2898550.724637681</v>
      </c>
      <c r="AE15" s="97">
        <f t="shared" si="2"/>
        <v>2898428.5217391304</v>
      </c>
      <c r="AF15" s="81"/>
      <c r="AG15" s="81"/>
      <c r="AH15" s="81" t="s">
        <v>1093</v>
      </c>
      <c r="AI15" s="81" t="s">
        <v>1094</v>
      </c>
    </row>
    <row r="16" spans="1:35" ht="59.25" customHeight="1">
      <c r="A16" s="1068"/>
      <c r="B16" s="1357"/>
      <c r="C16" s="613" t="s">
        <v>1106</v>
      </c>
      <c r="D16" s="297" t="s">
        <v>1107</v>
      </c>
      <c r="E16" s="298">
        <v>7</v>
      </c>
      <c r="F16" s="297">
        <v>6</v>
      </c>
      <c r="G16" s="75">
        <f t="shared" si="0"/>
        <v>13</v>
      </c>
      <c r="H16" s="614"/>
      <c r="I16" s="971"/>
      <c r="J16" s="971"/>
      <c r="K16" s="615"/>
      <c r="L16" s="616"/>
      <c r="M16" s="617"/>
      <c r="N16" s="618">
        <v>3768115.942028985</v>
      </c>
      <c r="O16" s="618">
        <f>3768115.94202898-54622.3333</f>
        <v>3713493.6087289797</v>
      </c>
      <c r="P16" s="204"/>
      <c r="Q16" s="80"/>
      <c r="R16" s="80"/>
      <c r="S16" s="80"/>
      <c r="T16" s="80"/>
      <c r="U16" s="80"/>
      <c r="V16" s="80"/>
      <c r="W16" s="80"/>
      <c r="X16" s="80"/>
      <c r="Y16" s="80"/>
      <c r="Z16" s="80"/>
      <c r="AA16" s="80"/>
      <c r="AB16" s="618">
        <v>5652173.913043478</v>
      </c>
      <c r="AC16" s="618">
        <v>5651776.753623188</v>
      </c>
      <c r="AD16" s="97">
        <f t="shared" si="1"/>
        <v>9420289.855072463</v>
      </c>
      <c r="AE16" s="97">
        <f t="shared" si="2"/>
        <v>9365270.362352166</v>
      </c>
      <c r="AF16" s="81"/>
      <c r="AG16" s="81"/>
      <c r="AH16" s="81" t="s">
        <v>1093</v>
      </c>
      <c r="AI16" s="81" t="s">
        <v>1094</v>
      </c>
    </row>
    <row r="17" spans="1:35" ht="59.25" customHeight="1">
      <c r="A17" s="1068"/>
      <c r="B17" s="1357"/>
      <c r="C17" s="613" t="s">
        <v>1108</v>
      </c>
      <c r="D17" s="297" t="s">
        <v>1109</v>
      </c>
      <c r="E17" s="298">
        <v>0</v>
      </c>
      <c r="F17" s="297">
        <v>1</v>
      </c>
      <c r="G17" s="75">
        <f t="shared" si="0"/>
        <v>1</v>
      </c>
      <c r="H17" s="614"/>
      <c r="I17" s="971"/>
      <c r="J17" s="971"/>
      <c r="K17" s="615"/>
      <c r="L17" s="616"/>
      <c r="M17" s="617"/>
      <c r="N17" s="618">
        <v>289855.0724637681</v>
      </c>
      <c r="O17" s="618">
        <v>289855.0724637681</v>
      </c>
      <c r="P17" s="204"/>
      <c r="Q17" s="80"/>
      <c r="R17" s="80"/>
      <c r="S17" s="80"/>
      <c r="T17" s="80"/>
      <c r="U17" s="80"/>
      <c r="V17" s="80"/>
      <c r="W17" s="80"/>
      <c r="X17" s="80"/>
      <c r="Y17" s="80"/>
      <c r="Z17" s="80"/>
      <c r="AA17" s="80"/>
      <c r="AB17" s="618">
        <v>434782.60869565216</v>
      </c>
      <c r="AC17" s="618">
        <v>434752.05797101447</v>
      </c>
      <c r="AD17" s="97">
        <f t="shared" si="1"/>
        <v>724637.6811594203</v>
      </c>
      <c r="AE17" s="97">
        <f t="shared" si="2"/>
        <v>724607.1304347826</v>
      </c>
      <c r="AF17" s="81"/>
      <c r="AG17" s="81"/>
      <c r="AH17" s="81" t="s">
        <v>1093</v>
      </c>
      <c r="AI17" s="81" t="s">
        <v>1094</v>
      </c>
    </row>
    <row r="18" spans="1:35" ht="59.25" customHeight="1">
      <c r="A18" s="1068"/>
      <c r="B18" s="1357"/>
      <c r="C18" s="613" t="s">
        <v>1110</v>
      </c>
      <c r="D18" s="297" t="s">
        <v>676</v>
      </c>
      <c r="E18" s="298">
        <v>0</v>
      </c>
      <c r="F18" s="297">
        <v>3</v>
      </c>
      <c r="G18" s="75">
        <f t="shared" si="0"/>
        <v>3</v>
      </c>
      <c r="H18" s="614"/>
      <c r="I18" s="971"/>
      <c r="J18" s="971"/>
      <c r="K18" s="615"/>
      <c r="L18" s="616"/>
      <c r="M18" s="617"/>
      <c r="N18" s="618">
        <v>869565.2173913043</v>
      </c>
      <c r="O18" s="618">
        <v>869565.2173913043</v>
      </c>
      <c r="P18" s="204"/>
      <c r="Q18" s="80"/>
      <c r="R18" s="80"/>
      <c r="S18" s="80"/>
      <c r="T18" s="80"/>
      <c r="U18" s="80"/>
      <c r="V18" s="80"/>
      <c r="W18" s="80"/>
      <c r="X18" s="80"/>
      <c r="Y18" s="80"/>
      <c r="Z18" s="80"/>
      <c r="AA18" s="80"/>
      <c r="AB18" s="618">
        <v>1304347.8260869563</v>
      </c>
      <c r="AC18" s="618">
        <v>1304256.1739130435</v>
      </c>
      <c r="AD18" s="97">
        <f t="shared" si="1"/>
        <v>2173913.0434782607</v>
      </c>
      <c r="AE18" s="97">
        <f t="shared" si="2"/>
        <v>2173821.3913043477</v>
      </c>
      <c r="AF18" s="81"/>
      <c r="AG18" s="81"/>
      <c r="AH18" s="81" t="s">
        <v>1093</v>
      </c>
      <c r="AI18" s="81" t="s">
        <v>1094</v>
      </c>
    </row>
    <row r="19" spans="1:35" ht="59.25" customHeight="1">
      <c r="A19" s="1068"/>
      <c r="B19" s="1357"/>
      <c r="C19" s="613" t="s">
        <v>1111</v>
      </c>
      <c r="D19" s="297" t="s">
        <v>49</v>
      </c>
      <c r="E19" s="298">
        <v>0</v>
      </c>
      <c r="F19" s="297">
        <v>1</v>
      </c>
      <c r="G19" s="75">
        <f t="shared" si="0"/>
        <v>1</v>
      </c>
      <c r="H19" s="614"/>
      <c r="I19" s="971"/>
      <c r="J19" s="971"/>
      <c r="K19" s="615"/>
      <c r="L19" s="616"/>
      <c r="M19" s="617"/>
      <c r="N19" s="618">
        <v>289855.0724637681</v>
      </c>
      <c r="O19" s="618">
        <v>289855.0724637681</v>
      </c>
      <c r="P19" s="204"/>
      <c r="Q19" s="80"/>
      <c r="R19" s="80"/>
      <c r="S19" s="80"/>
      <c r="T19" s="80"/>
      <c r="U19" s="80"/>
      <c r="V19" s="80"/>
      <c r="W19" s="80"/>
      <c r="X19" s="80"/>
      <c r="Y19" s="80"/>
      <c r="Z19" s="80"/>
      <c r="AA19" s="80"/>
      <c r="AB19" s="618">
        <v>434782.60869565216</v>
      </c>
      <c r="AC19" s="618">
        <v>434752.05797101447</v>
      </c>
      <c r="AD19" s="97">
        <f t="shared" si="1"/>
        <v>724637.6811594203</v>
      </c>
      <c r="AE19" s="97">
        <f t="shared" si="2"/>
        <v>724607.1304347826</v>
      </c>
      <c r="AF19" s="81"/>
      <c r="AG19" s="81"/>
      <c r="AH19" s="81" t="s">
        <v>1093</v>
      </c>
      <c r="AI19" s="81" t="s">
        <v>1094</v>
      </c>
    </row>
    <row r="20" spans="1:35" ht="59.25" customHeight="1">
      <c r="A20" s="1065"/>
      <c r="B20" s="1358"/>
      <c r="C20" s="613" t="s">
        <v>1112</v>
      </c>
      <c r="D20" s="297" t="s">
        <v>1113</v>
      </c>
      <c r="E20" s="298">
        <v>5</v>
      </c>
      <c r="F20" s="297">
        <v>7</v>
      </c>
      <c r="G20" s="75">
        <f t="shared" si="0"/>
        <v>12</v>
      </c>
      <c r="H20" s="614"/>
      <c r="I20" s="971"/>
      <c r="J20" s="971"/>
      <c r="K20" s="615"/>
      <c r="L20" s="616"/>
      <c r="M20" s="617"/>
      <c r="N20" s="618">
        <v>3478260.8695652173</v>
      </c>
      <c r="O20" s="618">
        <f>3478260.86956522-54622.3333</f>
        <v>3423638.53626522</v>
      </c>
      <c r="P20" s="204"/>
      <c r="Q20" s="80"/>
      <c r="R20" s="80"/>
      <c r="S20" s="80"/>
      <c r="T20" s="80"/>
      <c r="U20" s="80"/>
      <c r="V20" s="80"/>
      <c r="W20" s="80"/>
      <c r="X20" s="80"/>
      <c r="Y20" s="80"/>
      <c r="Z20" s="80"/>
      <c r="AA20" s="80"/>
      <c r="AB20" s="618">
        <v>5217391.304347825</v>
      </c>
      <c r="AC20" s="618">
        <v>5217024.695652174</v>
      </c>
      <c r="AD20" s="97">
        <f t="shared" si="1"/>
        <v>8695652.173913043</v>
      </c>
      <c r="AE20" s="97">
        <f t="shared" si="2"/>
        <v>8640663.231917394</v>
      </c>
      <c r="AF20" s="81"/>
      <c r="AG20" s="81"/>
      <c r="AH20" s="81" t="s">
        <v>1093</v>
      </c>
      <c r="AI20" s="81" t="s">
        <v>1094</v>
      </c>
    </row>
    <row r="21" spans="1:35" ht="59.25" customHeight="1">
      <c r="A21" s="1064" t="s">
        <v>1114</v>
      </c>
      <c r="B21" s="1356"/>
      <c r="C21" s="613" t="s">
        <v>1115</v>
      </c>
      <c r="D21" s="297" t="s">
        <v>1107</v>
      </c>
      <c r="E21" s="298">
        <v>7</v>
      </c>
      <c r="F21" s="297">
        <v>6</v>
      </c>
      <c r="G21" s="75">
        <f t="shared" si="0"/>
        <v>13</v>
      </c>
      <c r="H21" s="614"/>
      <c r="I21" s="971"/>
      <c r="J21" s="971"/>
      <c r="K21" s="615"/>
      <c r="L21" s="616"/>
      <c r="M21" s="617"/>
      <c r="N21" s="618">
        <v>3768115.942028985</v>
      </c>
      <c r="O21" s="618">
        <f>3768115.94202898-54622.3333</f>
        <v>3713493.6087289797</v>
      </c>
      <c r="P21" s="204"/>
      <c r="Q21" s="80"/>
      <c r="R21" s="80"/>
      <c r="S21" s="80"/>
      <c r="T21" s="80"/>
      <c r="U21" s="80"/>
      <c r="V21" s="80"/>
      <c r="W21" s="80"/>
      <c r="X21" s="80"/>
      <c r="Y21" s="80"/>
      <c r="Z21" s="80"/>
      <c r="AA21" s="80"/>
      <c r="AB21" s="618">
        <v>5652173.913043478</v>
      </c>
      <c r="AC21" s="618">
        <v>5651776.753623188</v>
      </c>
      <c r="AD21" s="97">
        <f t="shared" si="1"/>
        <v>9420289.855072463</v>
      </c>
      <c r="AE21" s="97">
        <f t="shared" si="2"/>
        <v>9365270.362352166</v>
      </c>
      <c r="AF21" s="81"/>
      <c r="AG21" s="81"/>
      <c r="AH21" s="81" t="s">
        <v>1093</v>
      </c>
      <c r="AI21" s="81" t="s">
        <v>1094</v>
      </c>
    </row>
    <row r="22" spans="1:35" ht="59.25" customHeight="1">
      <c r="A22" s="1068"/>
      <c r="B22" s="1357"/>
      <c r="C22" s="613" t="s">
        <v>1116</v>
      </c>
      <c r="D22" s="297" t="s">
        <v>676</v>
      </c>
      <c r="E22" s="298">
        <v>2</v>
      </c>
      <c r="F22" s="297">
        <v>3</v>
      </c>
      <c r="G22" s="75">
        <f t="shared" si="0"/>
        <v>5</v>
      </c>
      <c r="H22" s="614"/>
      <c r="I22" s="971"/>
      <c r="J22" s="971"/>
      <c r="K22" s="615"/>
      <c r="L22" s="616"/>
      <c r="M22" s="617"/>
      <c r="N22" s="618">
        <v>1449275.3623188403</v>
      </c>
      <c r="O22" s="618">
        <v>1449275.3623188403</v>
      </c>
      <c r="P22" s="204"/>
      <c r="Q22" s="80"/>
      <c r="R22" s="80"/>
      <c r="S22" s="80"/>
      <c r="T22" s="80"/>
      <c r="U22" s="80"/>
      <c r="V22" s="80"/>
      <c r="W22" s="80"/>
      <c r="X22" s="80"/>
      <c r="Y22" s="80"/>
      <c r="Z22" s="80"/>
      <c r="AA22" s="80"/>
      <c r="AB22" s="618">
        <v>2173913.0434782607</v>
      </c>
      <c r="AC22" s="618">
        <v>2173760.2898550723</v>
      </c>
      <c r="AD22" s="97">
        <f t="shared" si="1"/>
        <v>3623188.405797101</v>
      </c>
      <c r="AE22" s="97">
        <f t="shared" si="2"/>
        <v>3623035.6521739126</v>
      </c>
      <c r="AF22" s="81"/>
      <c r="AG22" s="81"/>
      <c r="AH22" s="81" t="s">
        <v>1093</v>
      </c>
      <c r="AI22" s="81" t="s">
        <v>1094</v>
      </c>
    </row>
    <row r="23" spans="1:35" ht="59.25" customHeight="1">
      <c r="A23" s="1068"/>
      <c r="B23" s="1357"/>
      <c r="C23" s="613" t="s">
        <v>1117</v>
      </c>
      <c r="D23" s="297" t="s">
        <v>676</v>
      </c>
      <c r="E23" s="298">
        <v>2</v>
      </c>
      <c r="F23" s="297">
        <v>2</v>
      </c>
      <c r="G23" s="75">
        <f t="shared" si="0"/>
        <v>4</v>
      </c>
      <c r="H23" s="614"/>
      <c r="I23" s="971"/>
      <c r="J23" s="971"/>
      <c r="K23" s="615"/>
      <c r="L23" s="616"/>
      <c r="M23" s="617"/>
      <c r="N23" s="618">
        <v>1159420.2898550725</v>
      </c>
      <c r="O23" s="618">
        <v>1159420.2898550725</v>
      </c>
      <c r="P23" s="204"/>
      <c r="Q23" s="80"/>
      <c r="R23" s="80"/>
      <c r="S23" s="80"/>
      <c r="T23" s="80"/>
      <c r="U23" s="80"/>
      <c r="V23" s="80"/>
      <c r="W23" s="80"/>
      <c r="X23" s="80"/>
      <c r="Y23" s="80"/>
      <c r="Z23" s="80"/>
      <c r="AA23" s="80"/>
      <c r="AB23" s="618">
        <v>1739130.4347826086</v>
      </c>
      <c r="AC23" s="618">
        <v>1739008.2318840579</v>
      </c>
      <c r="AD23" s="97">
        <f t="shared" si="1"/>
        <v>2898550.724637681</v>
      </c>
      <c r="AE23" s="97">
        <f t="shared" si="2"/>
        <v>2898428.5217391304</v>
      </c>
      <c r="AF23" s="81"/>
      <c r="AG23" s="81"/>
      <c r="AH23" s="81" t="s">
        <v>1093</v>
      </c>
      <c r="AI23" s="81" t="s">
        <v>1094</v>
      </c>
    </row>
    <row r="24" spans="1:35" ht="59.25" customHeight="1">
      <c r="A24" s="1068"/>
      <c r="B24" s="1357"/>
      <c r="C24" s="613" t="s">
        <v>1118</v>
      </c>
      <c r="D24" s="297" t="s">
        <v>676</v>
      </c>
      <c r="E24" s="298">
        <v>5</v>
      </c>
      <c r="F24" s="297">
        <v>5</v>
      </c>
      <c r="G24" s="75">
        <f t="shared" si="0"/>
        <v>10</v>
      </c>
      <c r="H24" s="614"/>
      <c r="I24" s="971"/>
      <c r="J24" s="971"/>
      <c r="K24" s="615"/>
      <c r="L24" s="616"/>
      <c r="M24" s="617"/>
      <c r="N24" s="618">
        <v>2898550.7246376807</v>
      </c>
      <c r="O24" s="618">
        <v>2898550.7246376807</v>
      </c>
      <c r="P24" s="204"/>
      <c r="Q24" s="80"/>
      <c r="R24" s="80"/>
      <c r="S24" s="80"/>
      <c r="T24" s="80"/>
      <c r="U24" s="80"/>
      <c r="V24" s="80"/>
      <c r="W24" s="80"/>
      <c r="X24" s="80"/>
      <c r="Y24" s="80"/>
      <c r="Z24" s="80"/>
      <c r="AA24" s="80"/>
      <c r="AB24" s="618">
        <v>4347826.0869565215</v>
      </c>
      <c r="AC24" s="618">
        <v>4347520.579710145</v>
      </c>
      <c r="AD24" s="97">
        <f t="shared" si="1"/>
        <v>7246376.811594202</v>
      </c>
      <c r="AE24" s="97">
        <f t="shared" si="2"/>
        <v>7246071.304347825</v>
      </c>
      <c r="AF24" s="81"/>
      <c r="AG24" s="81"/>
      <c r="AH24" s="81" t="s">
        <v>1093</v>
      </c>
      <c r="AI24" s="81" t="s">
        <v>1094</v>
      </c>
    </row>
    <row r="25" spans="1:35" ht="59.25" customHeight="1">
      <c r="A25" s="1068"/>
      <c r="B25" s="1357"/>
      <c r="C25" s="613" t="s">
        <v>1119</v>
      </c>
      <c r="D25" s="297" t="s">
        <v>676</v>
      </c>
      <c r="E25" s="298">
        <v>5</v>
      </c>
      <c r="F25" s="297">
        <v>6</v>
      </c>
      <c r="G25" s="75">
        <f t="shared" si="0"/>
        <v>11</v>
      </c>
      <c r="H25" s="614"/>
      <c r="I25" s="971"/>
      <c r="J25" s="971"/>
      <c r="K25" s="615"/>
      <c r="L25" s="616"/>
      <c r="M25" s="617"/>
      <c r="N25" s="618">
        <v>3188405.7971014488</v>
      </c>
      <c r="O25" s="618">
        <v>3188405.7971014488</v>
      </c>
      <c r="P25" s="204"/>
      <c r="Q25" s="80"/>
      <c r="R25" s="80"/>
      <c r="S25" s="80"/>
      <c r="T25" s="80"/>
      <c r="U25" s="80"/>
      <c r="V25" s="80"/>
      <c r="W25" s="80"/>
      <c r="X25" s="80"/>
      <c r="Y25" s="80"/>
      <c r="Z25" s="80"/>
      <c r="AA25" s="80"/>
      <c r="AB25" s="618">
        <v>4782608.695652174</v>
      </c>
      <c r="AC25" s="618">
        <v>4782272.637681159</v>
      </c>
      <c r="AD25" s="97">
        <f t="shared" si="1"/>
        <v>7971014.492753623</v>
      </c>
      <c r="AE25" s="97">
        <f t="shared" si="2"/>
        <v>7970678.4347826075</v>
      </c>
      <c r="AF25" s="81"/>
      <c r="AG25" s="81"/>
      <c r="AH25" s="81" t="s">
        <v>1093</v>
      </c>
      <c r="AI25" s="81" t="s">
        <v>1094</v>
      </c>
    </row>
    <row r="26" spans="1:35" ht="59.25" customHeight="1">
      <c r="A26" s="1065"/>
      <c r="B26" s="1358"/>
      <c r="C26" s="343" t="s">
        <v>1120</v>
      </c>
      <c r="D26" s="320" t="s">
        <v>676</v>
      </c>
      <c r="E26" s="620">
        <v>2</v>
      </c>
      <c r="F26" s="620">
        <v>3</v>
      </c>
      <c r="G26" s="620">
        <f t="shared" si="0"/>
        <v>5</v>
      </c>
      <c r="H26" s="614"/>
      <c r="I26" s="985"/>
      <c r="J26" s="985"/>
      <c r="K26" s="615"/>
      <c r="L26" s="621"/>
      <c r="M26" s="622"/>
      <c r="N26" s="618">
        <v>1449275.3623188403</v>
      </c>
      <c r="O26" s="618">
        <v>1449275.3623188403</v>
      </c>
      <c r="P26" s="623"/>
      <c r="Q26" s="623"/>
      <c r="R26" s="623"/>
      <c r="S26" s="623"/>
      <c r="T26" s="623"/>
      <c r="U26" s="623"/>
      <c r="V26" s="623"/>
      <c r="W26" s="623"/>
      <c r="X26" s="623"/>
      <c r="Y26" s="623"/>
      <c r="Z26" s="623"/>
      <c r="AA26" s="623"/>
      <c r="AB26" s="618">
        <v>2173913.0434782607</v>
      </c>
      <c r="AC26" s="618">
        <v>2173760.2898550723</v>
      </c>
      <c r="AD26" s="97">
        <f t="shared" si="1"/>
        <v>3623188.405797101</v>
      </c>
      <c r="AE26" s="97">
        <f t="shared" si="2"/>
        <v>3623035.6521739126</v>
      </c>
      <c r="AF26" s="623"/>
      <c r="AG26" s="624"/>
      <c r="AH26" s="81" t="s">
        <v>1093</v>
      </c>
      <c r="AI26" s="81" t="s">
        <v>1094</v>
      </c>
    </row>
    <row r="28" spans="2:15" ht="15">
      <c r="B28" s="625"/>
      <c r="O28" s="626"/>
    </row>
    <row r="29" ht="15">
      <c r="B29" s="619"/>
    </row>
    <row r="30" ht="15">
      <c r="B30" s="619"/>
    </row>
    <row r="31" spans="2:5" ht="15">
      <c r="B31" s="627"/>
      <c r="E31" s="628"/>
    </row>
    <row r="32" spans="2:5" ht="15">
      <c r="B32" s="626"/>
      <c r="E32" s="628"/>
    </row>
    <row r="33" spans="5:6" ht="15">
      <c r="E33" s="628"/>
      <c r="F33" s="628"/>
    </row>
    <row r="42" ht="15">
      <c r="C42" s="272"/>
    </row>
  </sheetData>
  <sheetProtection/>
  <mergeCells count="37">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L5:L6"/>
    <mergeCell ref="M5:M6"/>
    <mergeCell ref="N5:O5"/>
    <mergeCell ref="P5:Q5"/>
    <mergeCell ref="R5:S5"/>
    <mergeCell ref="T5:U5"/>
    <mergeCell ref="V5:W5"/>
    <mergeCell ref="X5:Y5"/>
    <mergeCell ref="Z5:AA5"/>
    <mergeCell ref="AB5:AC5"/>
    <mergeCell ref="AD5:AE5"/>
    <mergeCell ref="AF5:AF6"/>
    <mergeCell ref="AG5:AG6"/>
    <mergeCell ref="AH5:AH6"/>
    <mergeCell ref="AI5:AI6"/>
    <mergeCell ref="B7:G7"/>
    <mergeCell ref="A9:A20"/>
    <mergeCell ref="B9:B20"/>
    <mergeCell ref="I9:I26"/>
    <mergeCell ref="J9:J26"/>
    <mergeCell ref="A21:A26"/>
    <mergeCell ref="B21:B2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I15"/>
  <sheetViews>
    <sheetView zoomScalePageLayoutView="0" workbookViewId="0" topLeftCell="A1">
      <selection activeCell="K7" sqref="K7"/>
    </sheetView>
  </sheetViews>
  <sheetFormatPr defaultColWidth="11.421875" defaultRowHeight="15"/>
  <cols>
    <col min="1" max="1" width="13.421875" style="0" customWidth="1"/>
    <col min="2" max="2" width="16.57421875" style="0" customWidth="1"/>
    <col min="3" max="3" width="13.140625" style="0" customWidth="1"/>
    <col min="4" max="4" width="10.57421875" style="0" customWidth="1"/>
    <col min="5" max="5" width="9.28125" style="0" customWidth="1"/>
    <col min="6" max="6" width="9.57421875" style="0" customWidth="1"/>
    <col min="7" max="7" width="10.8515625" style="0" customWidth="1"/>
    <col min="8" max="8" width="15.28125" style="0" customWidth="1"/>
    <col min="9" max="9" width="7.7109375" style="0" customWidth="1"/>
    <col min="10" max="10" width="6.8515625" style="0" customWidth="1"/>
    <col min="11" max="11" width="7.140625" style="0" customWidth="1"/>
    <col min="12" max="12" width="8.00390625" style="0" customWidth="1"/>
    <col min="13" max="13" width="8.140625" style="0" customWidth="1"/>
    <col min="14" max="20" width="3.00390625" style="0" customWidth="1"/>
    <col min="21" max="21" width="4.28125" style="0" customWidth="1"/>
    <col min="22" max="22" width="3.00390625" style="0" customWidth="1"/>
    <col min="23" max="23" width="4.7109375" style="0" customWidth="1"/>
    <col min="24" max="24" width="3.00390625" style="0" customWidth="1"/>
    <col min="25" max="25" width="3.421875" style="0" customWidth="1"/>
    <col min="26" max="27" width="3.00390625" style="0" customWidth="1"/>
    <col min="28" max="28" width="3.8515625" style="0" customWidth="1"/>
    <col min="29" max="31" width="3.00390625" style="0" customWidth="1"/>
    <col min="32" max="32" width="7.7109375" style="0" customWidth="1"/>
    <col min="33" max="33" width="6.140625" style="0" customWidth="1"/>
    <col min="34" max="34" width="7.00390625" style="0" customWidth="1"/>
    <col min="35" max="35" width="9.421875" style="0" customWidth="1"/>
  </cols>
  <sheetData>
    <row r="1" spans="1:35" ht="15">
      <c r="A1" s="1039" t="s">
        <v>35</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row>
    <row r="2" spans="1:35" ht="15">
      <c r="A2" s="1039" t="s">
        <v>70</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row>
    <row r="3" spans="1:35" ht="45.75" customHeight="1">
      <c r="A3" s="886" t="s">
        <v>1157</v>
      </c>
      <c r="B3" s="886"/>
      <c r="C3" s="886"/>
      <c r="D3" s="886"/>
      <c r="E3" s="886"/>
      <c r="F3" s="886"/>
      <c r="G3" s="886"/>
      <c r="H3" s="887" t="s">
        <v>1158</v>
      </c>
      <c r="I3" s="887"/>
      <c r="J3" s="887"/>
      <c r="K3" s="887"/>
      <c r="L3" s="887"/>
      <c r="M3" s="887"/>
      <c r="N3" s="887"/>
      <c r="O3" s="887"/>
      <c r="P3" s="887"/>
      <c r="Q3" s="887"/>
      <c r="R3" s="887"/>
      <c r="S3" s="887"/>
      <c r="T3" s="887" t="s">
        <v>1159</v>
      </c>
      <c r="U3" s="888"/>
      <c r="V3" s="888"/>
      <c r="W3" s="888"/>
      <c r="X3" s="888"/>
      <c r="Y3" s="888"/>
      <c r="Z3" s="888"/>
      <c r="AA3" s="888"/>
      <c r="AB3" s="888"/>
      <c r="AC3" s="888"/>
      <c r="AD3" s="888"/>
      <c r="AE3" s="888"/>
      <c r="AF3" s="888"/>
      <c r="AG3" s="888"/>
      <c r="AH3" s="888"/>
      <c r="AI3" s="888"/>
    </row>
    <row r="4" spans="1:35" ht="34.5" customHeight="1" thickBot="1">
      <c r="A4" s="1359" t="s">
        <v>1160</v>
      </c>
      <c r="B4" s="1359"/>
      <c r="C4" s="1359"/>
      <c r="D4" s="1359"/>
      <c r="E4" s="1360" t="s">
        <v>1161</v>
      </c>
      <c r="F4" s="1360"/>
      <c r="G4" s="1360"/>
      <c r="H4" s="1360"/>
      <c r="I4" s="1360"/>
      <c r="J4" s="1360"/>
      <c r="K4" s="1360"/>
      <c r="L4" s="1360"/>
      <c r="M4" s="1360"/>
      <c r="N4" s="1361" t="s">
        <v>258</v>
      </c>
      <c r="O4" s="1361"/>
      <c r="P4" s="1361"/>
      <c r="Q4" s="1361"/>
      <c r="R4" s="1361"/>
      <c r="S4" s="1361"/>
      <c r="T4" s="1361"/>
      <c r="U4" s="1361"/>
      <c r="V4" s="1361"/>
      <c r="W4" s="1361"/>
      <c r="X4" s="1361"/>
      <c r="Y4" s="1361"/>
      <c r="Z4" s="1361"/>
      <c r="AA4" s="1361"/>
      <c r="AB4" s="1361"/>
      <c r="AC4" s="1361"/>
      <c r="AD4" s="1361"/>
      <c r="AE4" s="1361"/>
      <c r="AF4" s="1362" t="s">
        <v>1162</v>
      </c>
      <c r="AG4" s="1362"/>
      <c r="AH4" s="1362"/>
      <c r="AI4" s="1362"/>
    </row>
    <row r="5" spans="1:35" ht="34.5" customHeight="1">
      <c r="A5" s="1364" t="s">
        <v>1163</v>
      </c>
      <c r="B5" s="1366" t="s">
        <v>3</v>
      </c>
      <c r="C5" s="1366"/>
      <c r="D5" s="1366"/>
      <c r="E5" s="1366"/>
      <c r="F5" s="1366"/>
      <c r="G5" s="1366"/>
      <c r="H5" s="1367" t="s">
        <v>4</v>
      </c>
      <c r="I5" s="1368" t="s">
        <v>5</v>
      </c>
      <c r="J5" s="1368" t="s">
        <v>6</v>
      </c>
      <c r="K5" s="1369" t="s">
        <v>37</v>
      </c>
      <c r="L5" s="1382" t="s">
        <v>7</v>
      </c>
      <c r="M5" s="1382" t="s">
        <v>8</v>
      </c>
      <c r="N5" s="1363" t="s">
        <v>9</v>
      </c>
      <c r="O5" s="1363"/>
      <c r="P5" s="1363" t="s">
        <v>10</v>
      </c>
      <c r="Q5" s="1363"/>
      <c r="R5" s="1363" t="s">
        <v>11</v>
      </c>
      <c r="S5" s="1363"/>
      <c r="T5" s="1363" t="s">
        <v>12</v>
      </c>
      <c r="U5" s="1363"/>
      <c r="V5" s="1363" t="s">
        <v>13</v>
      </c>
      <c r="W5" s="1363"/>
      <c r="X5" s="1363" t="s">
        <v>14</v>
      </c>
      <c r="Y5" s="1363"/>
      <c r="Z5" s="1363" t="s">
        <v>15</v>
      </c>
      <c r="AA5" s="1363"/>
      <c r="AB5" s="1363" t="s">
        <v>16</v>
      </c>
      <c r="AC5" s="1363"/>
      <c r="AD5" s="1363" t="s">
        <v>17</v>
      </c>
      <c r="AE5" s="1363"/>
      <c r="AF5" s="1381" t="s">
        <v>18</v>
      </c>
      <c r="AG5" s="1376" t="s">
        <v>19</v>
      </c>
      <c r="AH5" s="1377" t="s">
        <v>20</v>
      </c>
      <c r="AI5" s="1378" t="s">
        <v>21</v>
      </c>
    </row>
    <row r="6" spans="1:35" ht="60.75" customHeight="1">
      <c r="A6" s="1365"/>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899"/>
      <c r="AG6" s="901"/>
      <c r="AH6" s="902"/>
      <c r="AI6" s="1379"/>
    </row>
    <row r="7" spans="1:35" ht="69" customHeight="1">
      <c r="A7" s="645" t="s">
        <v>1164</v>
      </c>
      <c r="B7" s="1380" t="s">
        <v>1165</v>
      </c>
      <c r="C7" s="1380"/>
      <c r="D7" s="1380"/>
      <c r="E7" s="1380"/>
      <c r="F7" s="1380"/>
      <c r="G7" s="1380"/>
      <c r="H7" s="646" t="s">
        <v>1166</v>
      </c>
      <c r="I7" s="54" t="s">
        <v>1167</v>
      </c>
      <c r="J7" s="54" t="s">
        <v>1168</v>
      </c>
      <c r="K7" s="225"/>
      <c r="L7" s="224"/>
      <c r="M7" s="224"/>
      <c r="N7" s="2"/>
      <c r="O7" s="2"/>
      <c r="P7" s="2"/>
      <c r="Q7" s="2"/>
      <c r="R7" s="2"/>
      <c r="S7" s="2"/>
      <c r="T7" s="2"/>
      <c r="U7" s="2"/>
      <c r="V7" s="2"/>
      <c r="W7" s="2"/>
      <c r="X7" s="2"/>
      <c r="Y7" s="2"/>
      <c r="Z7" s="2"/>
      <c r="AA7" s="2"/>
      <c r="AB7" s="2"/>
      <c r="AC7" s="2"/>
      <c r="AD7" s="2"/>
      <c r="AE7" s="2"/>
      <c r="AF7" s="223"/>
      <c r="AG7" s="221"/>
      <c r="AH7" s="222"/>
      <c r="AI7" s="647" t="s">
        <v>1169</v>
      </c>
    </row>
    <row r="8" spans="1:35" ht="93" customHeight="1">
      <c r="A8" s="645" t="s">
        <v>1164</v>
      </c>
      <c r="B8" s="1380" t="s">
        <v>1170</v>
      </c>
      <c r="C8" s="1380"/>
      <c r="D8" s="1380"/>
      <c r="E8" s="1380"/>
      <c r="F8" s="1380"/>
      <c r="G8" s="1380"/>
      <c r="H8" s="646" t="s">
        <v>1171</v>
      </c>
      <c r="I8" s="54" t="s">
        <v>1172</v>
      </c>
      <c r="J8" s="54" t="s">
        <v>1173</v>
      </c>
      <c r="K8" s="55"/>
      <c r="L8" s="56"/>
      <c r="M8" s="56"/>
      <c r="N8" s="226"/>
      <c r="O8" s="226"/>
      <c r="P8" s="226"/>
      <c r="Q8" s="226"/>
      <c r="R8" s="226"/>
      <c r="S8" s="226"/>
      <c r="T8" s="226"/>
      <c r="U8" s="226"/>
      <c r="V8" s="226"/>
      <c r="W8" s="226"/>
      <c r="X8" s="226"/>
      <c r="Y8" s="226"/>
      <c r="Z8" s="226"/>
      <c r="AA8" s="226"/>
      <c r="AB8" s="226"/>
      <c r="AC8" s="226"/>
      <c r="AD8" s="226"/>
      <c r="AE8" s="226"/>
      <c r="AF8" s="58"/>
      <c r="AG8" s="58"/>
      <c r="AH8" s="58"/>
      <c r="AI8" s="648" t="str">
        <f>AI7</f>
        <v>Gerente de Planeación - Asesor Control Interno</v>
      </c>
    </row>
    <row r="9" spans="1:35" ht="22.5">
      <c r="A9" s="649" t="s">
        <v>25</v>
      </c>
      <c r="B9" s="61" t="s">
        <v>26</v>
      </c>
      <c r="C9" s="61" t="s">
        <v>27</v>
      </c>
      <c r="D9" s="61" t="s">
        <v>28</v>
      </c>
      <c r="E9" s="62" t="s">
        <v>29</v>
      </c>
      <c r="F9" s="62" t="s">
        <v>30</v>
      </c>
      <c r="G9" s="63" t="s">
        <v>31</v>
      </c>
      <c r="H9" s="61" t="s">
        <v>32</v>
      </c>
      <c r="I9" s="64"/>
      <c r="J9" s="64"/>
      <c r="K9" s="64"/>
      <c r="L9" s="64"/>
      <c r="M9" s="64"/>
      <c r="N9" s="65">
        <v>0</v>
      </c>
      <c r="O9" s="66">
        <v>0</v>
      </c>
      <c r="P9" s="65">
        <v>0</v>
      </c>
      <c r="Q9" s="66">
        <v>0</v>
      </c>
      <c r="R9" s="65"/>
      <c r="S9" s="66"/>
      <c r="T9" s="65"/>
      <c r="U9" s="66"/>
      <c r="V9" s="65"/>
      <c r="W9" s="66"/>
      <c r="X9" s="65"/>
      <c r="Y9" s="66"/>
      <c r="Z9" s="65"/>
      <c r="AA9" s="66"/>
      <c r="AB9" s="65"/>
      <c r="AC9" s="66"/>
      <c r="AD9" s="67">
        <v>0</v>
      </c>
      <c r="AE9" s="66">
        <v>0</v>
      </c>
      <c r="AF9" s="68">
        <v>0</v>
      </c>
      <c r="AG9" s="4"/>
      <c r="AH9" s="4"/>
      <c r="AI9" s="650"/>
    </row>
    <row r="10" spans="1:35" ht="55.5" customHeight="1">
      <c r="A10" s="996" t="s">
        <v>1174</v>
      </c>
      <c r="B10" s="1370"/>
      <c r="C10" s="72" t="s">
        <v>1175</v>
      </c>
      <c r="D10" s="73" t="s">
        <v>1176</v>
      </c>
      <c r="E10" s="74">
        <v>50</v>
      </c>
      <c r="F10" s="70">
        <v>20</v>
      </c>
      <c r="G10" s="1048"/>
      <c r="H10" s="73" t="s">
        <v>1177</v>
      </c>
      <c r="I10" s="202">
        <v>68</v>
      </c>
      <c r="J10" s="202">
        <v>68</v>
      </c>
      <c r="K10" s="202">
        <v>68</v>
      </c>
      <c r="L10" s="74">
        <v>50</v>
      </c>
      <c r="M10" s="70">
        <v>18</v>
      </c>
      <c r="N10" s="394">
        <v>80000000</v>
      </c>
      <c r="O10" s="394">
        <v>0</v>
      </c>
      <c r="P10" s="88"/>
      <c r="Q10" s="128"/>
      <c r="R10" s="128"/>
      <c r="S10" s="128"/>
      <c r="T10" s="128"/>
      <c r="U10" s="128"/>
      <c r="V10" s="128"/>
      <c r="W10" s="128"/>
      <c r="X10" s="128"/>
      <c r="Y10" s="128"/>
      <c r="Z10" s="128"/>
      <c r="AA10" s="128"/>
      <c r="AB10" s="128"/>
      <c r="AC10" s="128"/>
      <c r="AD10" s="394">
        <v>80000000</v>
      </c>
      <c r="AE10" s="394">
        <v>0</v>
      </c>
      <c r="AF10" s="1203" t="s">
        <v>1178</v>
      </c>
      <c r="AG10" s="918" t="s">
        <v>1179</v>
      </c>
      <c r="AH10" s="918"/>
      <c r="AI10" s="975" t="s">
        <v>1180</v>
      </c>
    </row>
    <row r="11" spans="1:35" ht="57.75" customHeight="1">
      <c r="A11" s="996"/>
      <c r="B11" s="1371"/>
      <c r="C11" s="72" t="s">
        <v>1181</v>
      </c>
      <c r="D11" s="73" t="s">
        <v>1182</v>
      </c>
      <c r="E11" s="74">
        <v>0</v>
      </c>
      <c r="F11" s="70">
        <v>30</v>
      </c>
      <c r="G11" s="1373"/>
      <c r="H11" s="73" t="s">
        <v>1177</v>
      </c>
      <c r="I11" s="202">
        <v>0</v>
      </c>
      <c r="J11" s="202">
        <v>80</v>
      </c>
      <c r="K11" s="202">
        <v>30</v>
      </c>
      <c r="L11" s="74">
        <v>0</v>
      </c>
      <c r="M11" s="70">
        <v>30</v>
      </c>
      <c r="N11" s="394">
        <v>0</v>
      </c>
      <c r="O11" s="394">
        <v>0</v>
      </c>
      <c r="P11" s="88"/>
      <c r="Q11" s="128"/>
      <c r="R11" s="128"/>
      <c r="S11" s="128"/>
      <c r="T11" s="128"/>
      <c r="U11" s="128"/>
      <c r="V11" s="128"/>
      <c r="W11" s="128"/>
      <c r="X11" s="128"/>
      <c r="Y11" s="128"/>
      <c r="Z11" s="128"/>
      <c r="AA11" s="128"/>
      <c r="AB11" s="128"/>
      <c r="AC11" s="128"/>
      <c r="AD11" s="394">
        <v>0</v>
      </c>
      <c r="AE11" s="394">
        <v>0</v>
      </c>
      <c r="AF11" s="1203"/>
      <c r="AG11" s="918"/>
      <c r="AH11" s="918"/>
      <c r="AI11" s="975"/>
    </row>
    <row r="12" spans="1:35" ht="48.75" customHeight="1">
      <c r="A12" s="996"/>
      <c r="B12" s="1371"/>
      <c r="C12" s="73" t="s">
        <v>1183</v>
      </c>
      <c r="D12" s="73" t="s">
        <v>1184</v>
      </c>
      <c r="E12" s="130">
        <v>9</v>
      </c>
      <c r="F12" s="70">
        <v>3</v>
      </c>
      <c r="G12" s="1373"/>
      <c r="H12" s="73" t="s">
        <v>1185</v>
      </c>
      <c r="I12" s="202">
        <v>12</v>
      </c>
      <c r="J12" s="202">
        <v>48</v>
      </c>
      <c r="K12" s="202">
        <v>12</v>
      </c>
      <c r="L12" s="130">
        <v>9</v>
      </c>
      <c r="M12" s="70">
        <v>3</v>
      </c>
      <c r="N12" s="394">
        <v>0</v>
      </c>
      <c r="O12" s="394">
        <v>0</v>
      </c>
      <c r="P12" s="88"/>
      <c r="Q12" s="128"/>
      <c r="R12" s="128"/>
      <c r="S12" s="128"/>
      <c r="T12" s="128"/>
      <c r="U12" s="128"/>
      <c r="V12" s="128"/>
      <c r="W12" s="128"/>
      <c r="X12" s="128"/>
      <c r="Y12" s="128"/>
      <c r="Z12" s="128"/>
      <c r="AA12" s="128"/>
      <c r="AB12" s="128"/>
      <c r="AC12" s="128"/>
      <c r="AD12" s="394">
        <v>0</v>
      </c>
      <c r="AE12" s="394">
        <v>0</v>
      </c>
      <c r="AF12" s="1203"/>
      <c r="AG12" s="918"/>
      <c r="AH12" s="918"/>
      <c r="AI12" s="975"/>
    </row>
    <row r="13" spans="1:35" ht="48.75" customHeight="1">
      <c r="A13" s="996"/>
      <c r="B13" s="1371"/>
      <c r="C13" s="73" t="s">
        <v>1186</v>
      </c>
      <c r="D13" s="73" t="s">
        <v>1187</v>
      </c>
      <c r="E13" s="130">
        <v>9</v>
      </c>
      <c r="F13" s="70">
        <v>3</v>
      </c>
      <c r="G13" s="1373"/>
      <c r="H13" s="73" t="s">
        <v>1188</v>
      </c>
      <c r="I13" s="202">
        <v>12</v>
      </c>
      <c r="J13" s="202">
        <v>48</v>
      </c>
      <c r="K13" s="202">
        <v>12</v>
      </c>
      <c r="L13" s="130">
        <v>9</v>
      </c>
      <c r="M13" s="70">
        <v>3</v>
      </c>
      <c r="N13" s="394">
        <v>0</v>
      </c>
      <c r="O13" s="394">
        <v>0</v>
      </c>
      <c r="P13" s="88"/>
      <c r="Q13" s="128"/>
      <c r="R13" s="128"/>
      <c r="S13" s="128"/>
      <c r="T13" s="128"/>
      <c r="U13" s="128"/>
      <c r="V13" s="128"/>
      <c r="W13" s="128"/>
      <c r="X13" s="128"/>
      <c r="Y13" s="128"/>
      <c r="Z13" s="128"/>
      <c r="AA13" s="128"/>
      <c r="AB13" s="128"/>
      <c r="AC13" s="128"/>
      <c r="AD13" s="394">
        <v>0</v>
      </c>
      <c r="AE13" s="394">
        <v>0</v>
      </c>
      <c r="AF13" s="1203"/>
      <c r="AG13" s="918"/>
      <c r="AH13" s="918"/>
      <c r="AI13" s="975"/>
    </row>
    <row r="14" spans="1:35" ht="48.75" customHeight="1">
      <c r="A14" s="996"/>
      <c r="B14" s="1371"/>
      <c r="C14" s="73" t="s">
        <v>1189</v>
      </c>
      <c r="D14" s="73" t="s">
        <v>1190</v>
      </c>
      <c r="E14" s="130">
        <v>4</v>
      </c>
      <c r="F14" s="70">
        <v>4</v>
      </c>
      <c r="G14" s="1373"/>
      <c r="H14" s="73" t="s">
        <v>1191</v>
      </c>
      <c r="I14" s="202">
        <v>4</v>
      </c>
      <c r="J14" s="202">
        <v>4</v>
      </c>
      <c r="K14" s="202">
        <v>4</v>
      </c>
      <c r="L14" s="130">
        <v>4</v>
      </c>
      <c r="M14" s="70">
        <v>4</v>
      </c>
      <c r="N14" s="394">
        <v>0</v>
      </c>
      <c r="O14" s="394">
        <v>0</v>
      </c>
      <c r="P14" s="88"/>
      <c r="Q14" s="128"/>
      <c r="R14" s="128"/>
      <c r="S14" s="128"/>
      <c r="T14" s="128"/>
      <c r="U14" s="128"/>
      <c r="V14" s="128"/>
      <c r="W14" s="128"/>
      <c r="X14" s="128"/>
      <c r="Y14" s="128"/>
      <c r="Z14" s="128"/>
      <c r="AA14" s="128"/>
      <c r="AB14" s="128"/>
      <c r="AC14" s="128"/>
      <c r="AD14" s="394">
        <v>0</v>
      </c>
      <c r="AE14" s="394">
        <v>0</v>
      </c>
      <c r="AF14" s="1203"/>
      <c r="AG14" s="918"/>
      <c r="AH14" s="918"/>
      <c r="AI14" s="975"/>
    </row>
    <row r="15" spans="1:35" ht="48.75" customHeight="1" thickBot="1">
      <c r="A15" s="1223"/>
      <c r="B15" s="1372"/>
      <c r="C15" s="189" t="s">
        <v>1192</v>
      </c>
      <c r="D15" s="189" t="s">
        <v>1193</v>
      </c>
      <c r="E15" s="190">
        <v>100</v>
      </c>
      <c r="F15" s="373">
        <v>100</v>
      </c>
      <c r="G15" s="1374"/>
      <c r="H15" s="189" t="s">
        <v>1194</v>
      </c>
      <c r="I15" s="372">
        <v>100</v>
      </c>
      <c r="J15" s="372">
        <v>100</v>
      </c>
      <c r="K15" s="372">
        <v>100</v>
      </c>
      <c r="L15" s="190">
        <v>100</v>
      </c>
      <c r="M15" s="373">
        <v>100</v>
      </c>
      <c r="N15" s="651">
        <v>0</v>
      </c>
      <c r="O15" s="651">
        <v>0</v>
      </c>
      <c r="P15" s="652"/>
      <c r="Q15" s="194"/>
      <c r="R15" s="194"/>
      <c r="S15" s="194"/>
      <c r="T15" s="194"/>
      <c r="U15" s="194"/>
      <c r="V15" s="194"/>
      <c r="W15" s="194"/>
      <c r="X15" s="194"/>
      <c r="Y15" s="194"/>
      <c r="Z15" s="194"/>
      <c r="AA15" s="194"/>
      <c r="AB15" s="194"/>
      <c r="AC15" s="194"/>
      <c r="AD15" s="651">
        <v>0</v>
      </c>
      <c r="AE15" s="651">
        <v>0</v>
      </c>
      <c r="AF15" s="1375"/>
      <c r="AG15" s="974"/>
      <c r="AH15" s="974"/>
      <c r="AI15" s="977"/>
    </row>
  </sheetData>
  <sheetProtection/>
  <mergeCells count="39">
    <mergeCell ref="AH10:AH15"/>
    <mergeCell ref="AI10:AI15"/>
    <mergeCell ref="AG5:AG6"/>
    <mergeCell ref="AH5:AH6"/>
    <mergeCell ref="AI5:AI6"/>
    <mergeCell ref="B7:G7"/>
    <mergeCell ref="B8:G8"/>
    <mergeCell ref="AF5:AF6"/>
    <mergeCell ref="L5:L6"/>
    <mergeCell ref="M5:M6"/>
    <mergeCell ref="A10:A15"/>
    <mergeCell ref="B10:B15"/>
    <mergeCell ref="G10:G15"/>
    <mergeCell ref="AF10:AF15"/>
    <mergeCell ref="AG10:AG15"/>
    <mergeCell ref="V5:W5"/>
    <mergeCell ref="X5:Y5"/>
    <mergeCell ref="Z5:AA5"/>
    <mergeCell ref="AB5:AC5"/>
    <mergeCell ref="AD5:AE5"/>
    <mergeCell ref="N5:O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I23"/>
  <sheetViews>
    <sheetView zoomScalePageLayoutView="0" workbookViewId="0" topLeftCell="A1">
      <selection activeCell="N4" sqref="N4:AE4"/>
    </sheetView>
  </sheetViews>
  <sheetFormatPr defaultColWidth="11.421875" defaultRowHeight="15"/>
  <cols>
    <col min="1" max="1" width="15.421875" style="0" customWidth="1"/>
    <col min="2" max="2" width="14.7109375" style="0" customWidth="1"/>
    <col min="3" max="3" width="17.00390625" style="0" bestFit="1" customWidth="1"/>
    <col min="4" max="4" width="11.140625" style="0" bestFit="1" customWidth="1"/>
    <col min="5" max="5" width="9.28125" style="0" bestFit="1" customWidth="1"/>
    <col min="6" max="6" width="9.57421875" style="0" bestFit="1" customWidth="1"/>
    <col min="7" max="7" width="13.00390625" style="0" bestFit="1" customWidth="1"/>
    <col min="8" max="8" width="20.7109375" style="0" bestFit="1" customWidth="1"/>
    <col min="9" max="9" width="5.00390625" style="0" bestFit="1" customWidth="1"/>
    <col min="10" max="10" width="5.8515625" style="0" bestFit="1" customWidth="1"/>
    <col min="11" max="11" width="7.421875" style="0" bestFit="1" customWidth="1"/>
    <col min="12" max="12" width="6.57421875" style="0" customWidth="1"/>
    <col min="13" max="13" width="5.140625" style="0" customWidth="1"/>
    <col min="14" max="29" width="3.28125" style="0" bestFit="1" customWidth="1"/>
    <col min="30" max="30" width="3.8515625" style="0" bestFit="1" customWidth="1"/>
    <col min="31" max="31" width="3.7109375" style="0" bestFit="1" customWidth="1"/>
    <col min="32" max="32" width="9.28125" style="0" customWidth="1"/>
    <col min="33" max="33" width="6.28125" style="0" customWidth="1"/>
    <col min="34" max="34" width="6.140625" style="0" customWidth="1"/>
    <col min="35" max="35" width="9.0039062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108</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60" customHeight="1">
      <c r="A3" s="1393" t="s">
        <v>313</v>
      </c>
      <c r="B3" s="924"/>
      <c r="C3" s="924"/>
      <c r="D3" s="924"/>
      <c r="E3" s="924"/>
      <c r="F3" s="924"/>
      <c r="G3" s="925"/>
      <c r="H3" s="926" t="s">
        <v>1195</v>
      </c>
      <c r="I3" s="927"/>
      <c r="J3" s="927"/>
      <c r="K3" s="927"/>
      <c r="L3" s="927"/>
      <c r="M3" s="927"/>
      <c r="N3" s="927"/>
      <c r="O3" s="927"/>
      <c r="P3" s="927"/>
      <c r="Q3" s="927"/>
      <c r="R3" s="927"/>
      <c r="S3" s="928"/>
      <c r="T3" s="926" t="s">
        <v>1196</v>
      </c>
      <c r="U3" s="929"/>
      <c r="V3" s="929"/>
      <c r="W3" s="929"/>
      <c r="X3" s="929"/>
      <c r="Y3" s="929"/>
      <c r="Z3" s="929"/>
      <c r="AA3" s="929"/>
      <c r="AB3" s="929"/>
      <c r="AC3" s="929"/>
      <c r="AD3" s="929"/>
      <c r="AE3" s="929"/>
      <c r="AF3" s="929"/>
      <c r="AG3" s="929"/>
      <c r="AH3" s="929"/>
      <c r="AI3" s="1394"/>
    </row>
    <row r="4" spans="1:35" ht="34.5" customHeight="1" thickBot="1">
      <c r="A4" s="1395" t="s">
        <v>1197</v>
      </c>
      <c r="B4" s="932"/>
      <c r="C4" s="932"/>
      <c r="D4" s="932"/>
      <c r="E4" s="933" t="s">
        <v>1198</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v>
      </c>
      <c r="AG4" s="940"/>
      <c r="AH4" s="940"/>
      <c r="AI4" s="941"/>
    </row>
    <row r="5" spans="1:35" ht="31.5" customHeight="1">
      <c r="A5" s="942" t="s">
        <v>2</v>
      </c>
      <c r="B5" s="944" t="s">
        <v>3</v>
      </c>
      <c r="C5" s="945"/>
      <c r="D5" s="945"/>
      <c r="E5" s="945"/>
      <c r="F5" s="945"/>
      <c r="G5" s="945"/>
      <c r="H5" s="948" t="s">
        <v>4</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75"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45.75" customHeight="1" thickBot="1">
      <c r="A7" s="104" t="s">
        <v>1199</v>
      </c>
      <c r="B7" s="964" t="s">
        <v>1200</v>
      </c>
      <c r="C7" s="965"/>
      <c r="D7" s="965"/>
      <c r="E7" s="965"/>
      <c r="F7" s="965"/>
      <c r="G7" s="966"/>
      <c r="H7" s="105" t="s">
        <v>1201</v>
      </c>
      <c r="I7" s="105">
        <v>1996</v>
      </c>
      <c r="J7" s="105">
        <v>1546</v>
      </c>
      <c r="K7" s="106"/>
      <c r="L7" s="107"/>
      <c r="M7" s="108"/>
      <c r="N7" s="109">
        <v>0</v>
      </c>
      <c r="O7" s="110">
        <v>0</v>
      </c>
      <c r="P7" s="641">
        <v>0</v>
      </c>
      <c r="Q7" s="110">
        <v>0</v>
      </c>
      <c r="R7" s="110">
        <v>0</v>
      </c>
      <c r="S7" s="110">
        <v>0</v>
      </c>
      <c r="T7" s="110">
        <v>0</v>
      </c>
      <c r="U7" s="110">
        <v>0</v>
      </c>
      <c r="V7" s="110">
        <v>0</v>
      </c>
      <c r="W7" s="110">
        <v>0</v>
      </c>
      <c r="X7" s="110">
        <v>0</v>
      </c>
      <c r="Y7" s="110">
        <v>0</v>
      </c>
      <c r="Z7" s="110">
        <v>0</v>
      </c>
      <c r="AA7" s="110">
        <v>0</v>
      </c>
      <c r="AB7" s="110">
        <v>0</v>
      </c>
      <c r="AC7" s="110">
        <v>0</v>
      </c>
      <c r="AD7" s="653">
        <v>0</v>
      </c>
      <c r="AE7" s="654">
        <v>0</v>
      </c>
      <c r="AF7" s="113">
        <v>1600</v>
      </c>
      <c r="AG7" s="114"/>
      <c r="AH7" s="114"/>
      <c r="AI7" s="115"/>
    </row>
    <row r="8" spans="1:35" ht="45.75" customHeight="1" thickBot="1">
      <c r="A8" s="104" t="s">
        <v>1199</v>
      </c>
      <c r="B8" s="964" t="s">
        <v>1202</v>
      </c>
      <c r="C8" s="965"/>
      <c r="D8" s="965"/>
      <c r="E8" s="965"/>
      <c r="F8" s="965"/>
      <c r="G8" s="966"/>
      <c r="H8" s="105" t="s">
        <v>1203</v>
      </c>
      <c r="I8" s="105">
        <v>0</v>
      </c>
      <c r="J8" s="105">
        <v>1</v>
      </c>
      <c r="K8" s="106"/>
      <c r="L8" s="107"/>
      <c r="M8" s="108"/>
      <c r="N8" s="109">
        <v>0</v>
      </c>
      <c r="O8" s="110">
        <v>0</v>
      </c>
      <c r="P8" s="641">
        <v>0</v>
      </c>
      <c r="Q8" s="110">
        <v>0</v>
      </c>
      <c r="R8" s="110">
        <v>0</v>
      </c>
      <c r="S8" s="110">
        <v>0</v>
      </c>
      <c r="T8" s="110">
        <v>0</v>
      </c>
      <c r="U8" s="110">
        <v>0</v>
      </c>
      <c r="V8" s="110">
        <v>0</v>
      </c>
      <c r="W8" s="110">
        <v>0</v>
      </c>
      <c r="X8" s="110">
        <v>0</v>
      </c>
      <c r="Y8" s="110">
        <v>0</v>
      </c>
      <c r="Z8" s="110">
        <v>0</v>
      </c>
      <c r="AA8" s="110">
        <v>0</v>
      </c>
      <c r="AB8" s="110">
        <v>0</v>
      </c>
      <c r="AC8" s="110">
        <v>0</v>
      </c>
      <c r="AD8" s="653">
        <v>0</v>
      </c>
      <c r="AE8" s="654">
        <v>0</v>
      </c>
      <c r="AF8" s="113">
        <v>200</v>
      </c>
      <c r="AG8" s="114"/>
      <c r="AH8" s="114"/>
      <c r="AI8" s="115"/>
    </row>
    <row r="9" spans="1:35" ht="33.75">
      <c r="A9" s="655" t="s">
        <v>25</v>
      </c>
      <c r="B9" s="61" t="s">
        <v>26</v>
      </c>
      <c r="C9" s="159" t="s">
        <v>27</v>
      </c>
      <c r="D9" s="61" t="s">
        <v>28</v>
      </c>
      <c r="E9" s="160" t="s">
        <v>29</v>
      </c>
      <c r="F9" s="62" t="s">
        <v>30</v>
      </c>
      <c r="G9" s="63" t="s">
        <v>31</v>
      </c>
      <c r="H9" s="61" t="s">
        <v>32</v>
      </c>
      <c r="I9" s="64"/>
      <c r="J9" s="64"/>
      <c r="K9" s="64"/>
      <c r="L9" s="64"/>
      <c r="M9" s="656"/>
      <c r="N9" s="150">
        <v>0</v>
      </c>
      <c r="O9" s="117">
        <v>0</v>
      </c>
      <c r="P9" s="118">
        <v>0</v>
      </c>
      <c r="Q9" s="117">
        <v>0</v>
      </c>
      <c r="R9" s="118">
        <v>0</v>
      </c>
      <c r="S9" s="117">
        <v>0</v>
      </c>
      <c r="T9" s="118">
        <v>0</v>
      </c>
      <c r="U9" s="117">
        <v>0</v>
      </c>
      <c r="V9" s="118">
        <v>0</v>
      </c>
      <c r="W9" s="117">
        <v>0</v>
      </c>
      <c r="X9" s="118">
        <v>0</v>
      </c>
      <c r="Y9" s="117">
        <v>0</v>
      </c>
      <c r="Z9" s="118">
        <v>0</v>
      </c>
      <c r="AA9" s="117">
        <v>0</v>
      </c>
      <c r="AB9" s="118">
        <v>0</v>
      </c>
      <c r="AC9" s="117">
        <v>0</v>
      </c>
      <c r="AD9" s="119">
        <v>0</v>
      </c>
      <c r="AE9" s="657">
        <v>0</v>
      </c>
      <c r="AF9" s="120">
        <f>SUM(AF7:AF8)</f>
        <v>1800</v>
      </c>
      <c r="AG9" s="121"/>
      <c r="AH9" s="121"/>
      <c r="AI9" s="122"/>
    </row>
    <row r="10" spans="1:35" ht="57" customHeight="1">
      <c r="A10" s="1390" t="s">
        <v>1204</v>
      </c>
      <c r="B10" s="86"/>
      <c r="C10" s="70" t="s">
        <v>1205</v>
      </c>
      <c r="D10" s="658" t="s">
        <v>38</v>
      </c>
      <c r="E10" s="659">
        <v>202</v>
      </c>
      <c r="F10" s="660">
        <v>83</v>
      </c>
      <c r="G10" s="1391" t="s">
        <v>1206</v>
      </c>
      <c r="H10" s="203" t="s">
        <v>573</v>
      </c>
      <c r="I10" s="202">
        <v>0</v>
      </c>
      <c r="J10" s="202">
        <v>400</v>
      </c>
      <c r="K10" s="202">
        <v>300</v>
      </c>
      <c r="L10" s="202">
        <v>202</v>
      </c>
      <c r="M10" s="661">
        <v>83</v>
      </c>
      <c r="N10" s="662">
        <v>15000000</v>
      </c>
      <c r="O10" s="394">
        <f aca="true" t="shared" si="0" ref="O10:O16">N10</f>
        <v>15000000</v>
      </c>
      <c r="P10" s="394"/>
      <c r="Q10" s="663"/>
      <c r="R10" s="663"/>
      <c r="S10" s="663"/>
      <c r="T10" s="663"/>
      <c r="U10" s="663"/>
      <c r="V10" s="663"/>
      <c r="W10" s="663"/>
      <c r="X10" s="663"/>
      <c r="Y10" s="663"/>
      <c r="Z10" s="663"/>
      <c r="AA10" s="663"/>
      <c r="AB10" s="663"/>
      <c r="AC10" s="663"/>
      <c r="AD10" s="88">
        <f aca="true" t="shared" si="1" ref="AD10:AE23">N10+P10+R10+T10+V10+X10+Z10+AB10</f>
        <v>15000000</v>
      </c>
      <c r="AE10" s="88">
        <f t="shared" si="1"/>
        <v>15000000</v>
      </c>
      <c r="AF10" s="973" t="s">
        <v>1207</v>
      </c>
      <c r="AG10" s="973"/>
      <c r="AH10" s="973" t="s">
        <v>1208</v>
      </c>
      <c r="AI10" s="973" t="s">
        <v>1208</v>
      </c>
    </row>
    <row r="11" spans="1:35" ht="54.75" customHeight="1">
      <c r="A11" s="1390"/>
      <c r="B11" s="71"/>
      <c r="C11" s="70" t="s">
        <v>1209</v>
      </c>
      <c r="D11" s="658" t="s">
        <v>38</v>
      </c>
      <c r="E11" s="664">
        <v>1</v>
      </c>
      <c r="F11" s="664">
        <v>1</v>
      </c>
      <c r="G11" s="1392"/>
      <c r="H11" s="203" t="s">
        <v>1210</v>
      </c>
      <c r="I11" s="202">
        <v>0</v>
      </c>
      <c r="J11" s="202">
        <v>4</v>
      </c>
      <c r="K11" s="202">
        <v>1</v>
      </c>
      <c r="L11" s="202">
        <v>1</v>
      </c>
      <c r="M11" s="661">
        <v>1</v>
      </c>
      <c r="N11" s="662">
        <v>5000000</v>
      </c>
      <c r="O11" s="394">
        <f t="shared" si="0"/>
        <v>5000000</v>
      </c>
      <c r="P11" s="394"/>
      <c r="Q11" s="663"/>
      <c r="R11" s="663"/>
      <c r="S11" s="663"/>
      <c r="T11" s="663"/>
      <c r="U11" s="663"/>
      <c r="V11" s="663"/>
      <c r="W11" s="663"/>
      <c r="X11" s="663"/>
      <c r="Y11" s="663"/>
      <c r="Z11" s="663"/>
      <c r="AA11" s="663"/>
      <c r="AB11" s="663"/>
      <c r="AC11" s="663"/>
      <c r="AD11" s="88">
        <f t="shared" si="1"/>
        <v>5000000</v>
      </c>
      <c r="AE11" s="88">
        <f t="shared" si="1"/>
        <v>5000000</v>
      </c>
      <c r="AF11" s="1388"/>
      <c r="AG11" s="1388"/>
      <c r="AH11" s="1388"/>
      <c r="AI11" s="1388"/>
    </row>
    <row r="12" spans="1:35" ht="51" customHeight="1">
      <c r="A12" s="1390"/>
      <c r="B12" s="71"/>
      <c r="C12" s="70" t="s">
        <v>1211</v>
      </c>
      <c r="D12" s="658" t="s">
        <v>38</v>
      </c>
      <c r="E12" s="664">
        <v>1</v>
      </c>
      <c r="F12" s="660">
        <v>0</v>
      </c>
      <c r="G12" s="1392"/>
      <c r="H12" s="203" t="s">
        <v>1212</v>
      </c>
      <c r="I12" s="202">
        <v>0</v>
      </c>
      <c r="J12" s="202">
        <v>4</v>
      </c>
      <c r="K12" s="202">
        <v>1</v>
      </c>
      <c r="L12" s="202">
        <v>1</v>
      </c>
      <c r="M12" s="661">
        <v>0</v>
      </c>
      <c r="N12" s="662">
        <v>5400000</v>
      </c>
      <c r="O12" s="394">
        <f t="shared" si="0"/>
        <v>5400000</v>
      </c>
      <c r="P12" s="394"/>
      <c r="Q12" s="663"/>
      <c r="R12" s="663"/>
      <c r="S12" s="663"/>
      <c r="T12" s="663"/>
      <c r="U12" s="663"/>
      <c r="V12" s="663"/>
      <c r="W12" s="663"/>
      <c r="X12" s="663"/>
      <c r="Y12" s="663"/>
      <c r="Z12" s="663"/>
      <c r="AA12" s="663"/>
      <c r="AB12" s="663"/>
      <c r="AC12" s="663"/>
      <c r="AD12" s="88">
        <f t="shared" si="1"/>
        <v>5400000</v>
      </c>
      <c r="AE12" s="88">
        <f t="shared" si="1"/>
        <v>5400000</v>
      </c>
      <c r="AF12" s="1388"/>
      <c r="AG12" s="1388"/>
      <c r="AH12" s="1388"/>
      <c r="AI12" s="1388"/>
    </row>
    <row r="13" spans="1:35" ht="63.75" customHeight="1">
      <c r="A13" s="1390"/>
      <c r="B13" s="71"/>
      <c r="C13" s="70" t="s">
        <v>1213</v>
      </c>
      <c r="D13" s="658" t="s">
        <v>38</v>
      </c>
      <c r="E13" s="665">
        <v>18</v>
      </c>
      <c r="F13" s="660">
        <v>0</v>
      </c>
      <c r="G13" s="1392"/>
      <c r="H13" s="203" t="s">
        <v>1214</v>
      </c>
      <c r="I13" s="202">
        <v>0</v>
      </c>
      <c r="J13" s="202">
        <v>100</v>
      </c>
      <c r="K13" s="202">
        <v>20</v>
      </c>
      <c r="L13" s="202">
        <v>18</v>
      </c>
      <c r="M13" s="661">
        <v>0</v>
      </c>
      <c r="N13" s="662">
        <v>125190000</v>
      </c>
      <c r="O13" s="394">
        <f t="shared" si="0"/>
        <v>125190000</v>
      </c>
      <c r="P13" s="394"/>
      <c r="Q13" s="663"/>
      <c r="R13" s="663"/>
      <c r="S13" s="663"/>
      <c r="T13" s="663"/>
      <c r="U13" s="663"/>
      <c r="V13" s="663"/>
      <c r="W13" s="663"/>
      <c r="X13" s="663"/>
      <c r="Y13" s="663"/>
      <c r="Z13" s="663"/>
      <c r="AA13" s="663"/>
      <c r="AB13" s="663"/>
      <c r="AC13" s="663"/>
      <c r="AD13" s="88">
        <f t="shared" si="1"/>
        <v>125190000</v>
      </c>
      <c r="AE13" s="88">
        <f t="shared" si="1"/>
        <v>125190000</v>
      </c>
      <c r="AF13" s="1050"/>
      <c r="AG13" s="1050"/>
      <c r="AH13" s="1050"/>
      <c r="AI13" s="1050"/>
    </row>
    <row r="14" spans="1:35" ht="57.75" customHeight="1">
      <c r="A14" s="996" t="s">
        <v>1215</v>
      </c>
      <c r="B14" s="71"/>
      <c r="C14" s="70" t="s">
        <v>1216</v>
      </c>
      <c r="D14" s="658" t="s">
        <v>38</v>
      </c>
      <c r="E14" s="664">
        <v>1</v>
      </c>
      <c r="F14" s="666"/>
      <c r="G14" s="1389" t="s">
        <v>1217</v>
      </c>
      <c r="H14" s="203" t="s">
        <v>1218</v>
      </c>
      <c r="I14" s="202"/>
      <c r="J14" s="202"/>
      <c r="K14" s="202"/>
      <c r="L14" s="202"/>
      <c r="M14" s="661"/>
      <c r="N14" s="662">
        <v>14200000</v>
      </c>
      <c r="O14" s="394">
        <f t="shared" si="0"/>
        <v>14200000</v>
      </c>
      <c r="P14" s="394"/>
      <c r="Q14" s="663"/>
      <c r="R14" s="663"/>
      <c r="S14" s="663"/>
      <c r="T14" s="663"/>
      <c r="U14" s="663"/>
      <c r="V14" s="663"/>
      <c r="W14" s="663"/>
      <c r="X14" s="663"/>
      <c r="Y14" s="663"/>
      <c r="Z14" s="663"/>
      <c r="AA14" s="663"/>
      <c r="AB14" s="663"/>
      <c r="AC14" s="663"/>
      <c r="AD14" s="88">
        <f t="shared" si="1"/>
        <v>14200000</v>
      </c>
      <c r="AE14" s="88">
        <f t="shared" si="1"/>
        <v>14200000</v>
      </c>
      <c r="AF14" s="255"/>
      <c r="AG14" s="255"/>
      <c r="AH14" s="973" t="s">
        <v>1208</v>
      </c>
      <c r="AI14" s="973" t="s">
        <v>1208</v>
      </c>
    </row>
    <row r="15" spans="1:35" ht="57" customHeight="1">
      <c r="A15" s="996"/>
      <c r="B15" s="71"/>
      <c r="C15" s="70" t="s">
        <v>1219</v>
      </c>
      <c r="D15" s="658" t="s">
        <v>38</v>
      </c>
      <c r="E15" s="664">
        <v>1</v>
      </c>
      <c r="F15" s="667">
        <v>1</v>
      </c>
      <c r="G15" s="1389"/>
      <c r="H15" s="203" t="s">
        <v>1218</v>
      </c>
      <c r="I15" s="202"/>
      <c r="J15" s="202"/>
      <c r="K15" s="202"/>
      <c r="L15" s="202"/>
      <c r="M15" s="661"/>
      <c r="N15" s="662">
        <v>3000000</v>
      </c>
      <c r="O15" s="394">
        <f t="shared" si="0"/>
        <v>3000000</v>
      </c>
      <c r="P15" s="394"/>
      <c r="Q15" s="663"/>
      <c r="R15" s="663"/>
      <c r="S15" s="663"/>
      <c r="T15" s="663"/>
      <c r="U15" s="663"/>
      <c r="V15" s="663"/>
      <c r="W15" s="663"/>
      <c r="X15" s="663"/>
      <c r="Y15" s="663"/>
      <c r="Z15" s="663"/>
      <c r="AA15" s="663"/>
      <c r="AB15" s="663"/>
      <c r="AC15" s="663"/>
      <c r="AD15" s="88">
        <f t="shared" si="1"/>
        <v>3000000</v>
      </c>
      <c r="AE15" s="88">
        <f t="shared" si="1"/>
        <v>3000000</v>
      </c>
      <c r="AF15" s="255"/>
      <c r="AG15" s="255"/>
      <c r="AH15" s="1050"/>
      <c r="AI15" s="1050"/>
    </row>
    <row r="16" spans="1:35" ht="90.75" customHeight="1">
      <c r="A16" s="668" t="s">
        <v>1220</v>
      </c>
      <c r="B16" s="208"/>
      <c r="C16" s="70" t="s">
        <v>1221</v>
      </c>
      <c r="D16" s="669" t="s">
        <v>38</v>
      </c>
      <c r="E16" s="664">
        <v>1</v>
      </c>
      <c r="F16" s="670"/>
      <c r="G16" s="671" t="s">
        <v>1222</v>
      </c>
      <c r="H16" s="203" t="s">
        <v>1223</v>
      </c>
      <c r="I16" s="202"/>
      <c r="J16" s="202"/>
      <c r="K16" s="202"/>
      <c r="L16" s="202"/>
      <c r="M16" s="661"/>
      <c r="N16" s="662">
        <v>3000000</v>
      </c>
      <c r="O16" s="394">
        <f t="shared" si="0"/>
        <v>3000000</v>
      </c>
      <c r="P16" s="394"/>
      <c r="Q16" s="663"/>
      <c r="R16" s="663"/>
      <c r="S16" s="663"/>
      <c r="T16" s="663"/>
      <c r="U16" s="663"/>
      <c r="V16" s="663"/>
      <c r="W16" s="663"/>
      <c r="X16" s="663"/>
      <c r="Y16" s="663"/>
      <c r="Z16" s="663"/>
      <c r="AA16" s="663"/>
      <c r="AB16" s="663"/>
      <c r="AC16" s="663"/>
      <c r="AD16" s="88">
        <f t="shared" si="1"/>
        <v>3000000</v>
      </c>
      <c r="AE16" s="88">
        <f t="shared" si="1"/>
        <v>3000000</v>
      </c>
      <c r="AF16" s="82" t="s">
        <v>1224</v>
      </c>
      <c r="AG16" s="255"/>
      <c r="AH16" s="255" t="s">
        <v>1208</v>
      </c>
      <c r="AI16" s="255" t="s">
        <v>1208</v>
      </c>
    </row>
    <row r="17" spans="1:35" ht="81" customHeight="1">
      <c r="A17" s="967" t="s">
        <v>1225</v>
      </c>
      <c r="B17" s="71"/>
      <c r="C17" s="70" t="s">
        <v>1226</v>
      </c>
      <c r="D17" s="126" t="s">
        <v>38</v>
      </c>
      <c r="E17" s="125"/>
      <c r="F17" s="126">
        <v>1</v>
      </c>
      <c r="G17" s="1209">
        <v>0.7</v>
      </c>
      <c r="H17" s="971" t="s">
        <v>1227</v>
      </c>
      <c r="I17" s="969">
        <v>0</v>
      </c>
      <c r="J17" s="1209">
        <v>0.7</v>
      </c>
      <c r="K17" s="1209">
        <v>0.35</v>
      </c>
      <c r="L17" s="988"/>
      <c r="M17" s="1386">
        <v>0.1</v>
      </c>
      <c r="N17" s="662">
        <v>0</v>
      </c>
      <c r="O17" s="97">
        <v>0</v>
      </c>
      <c r="P17" s="97"/>
      <c r="Q17" s="128"/>
      <c r="R17" s="128"/>
      <c r="S17" s="128"/>
      <c r="T17" s="128"/>
      <c r="U17" s="128"/>
      <c r="V17" s="128"/>
      <c r="W17" s="128"/>
      <c r="X17" s="128"/>
      <c r="Y17" s="128"/>
      <c r="Z17" s="128"/>
      <c r="AA17" s="128"/>
      <c r="AB17" s="128"/>
      <c r="AC17" s="128"/>
      <c r="AD17" s="88">
        <f t="shared" si="1"/>
        <v>0</v>
      </c>
      <c r="AE17" s="88">
        <f t="shared" si="1"/>
        <v>0</v>
      </c>
      <c r="AF17" s="918" t="s">
        <v>1228</v>
      </c>
      <c r="AG17" s="918"/>
      <c r="AH17" s="918" t="s">
        <v>1208</v>
      </c>
      <c r="AI17" s="1383" t="s">
        <v>1208</v>
      </c>
    </row>
    <row r="18" spans="1:35" ht="53.25" customHeight="1">
      <c r="A18" s="967"/>
      <c r="B18" s="71"/>
      <c r="C18" s="70" t="s">
        <v>1229</v>
      </c>
      <c r="D18" s="126" t="s">
        <v>38</v>
      </c>
      <c r="E18" s="74"/>
      <c r="F18" s="70"/>
      <c r="G18" s="969"/>
      <c r="H18" s="971"/>
      <c r="I18" s="969"/>
      <c r="J18" s="969"/>
      <c r="K18" s="969"/>
      <c r="L18" s="988"/>
      <c r="M18" s="990"/>
      <c r="N18" s="662">
        <v>0</v>
      </c>
      <c r="O18" s="97">
        <v>0</v>
      </c>
      <c r="P18" s="97"/>
      <c r="Q18" s="128"/>
      <c r="R18" s="128"/>
      <c r="S18" s="128"/>
      <c r="T18" s="128"/>
      <c r="U18" s="128"/>
      <c r="V18" s="128"/>
      <c r="W18" s="128"/>
      <c r="X18" s="128"/>
      <c r="Y18" s="128"/>
      <c r="Z18" s="128"/>
      <c r="AA18" s="128"/>
      <c r="AB18" s="128"/>
      <c r="AC18" s="128"/>
      <c r="AD18" s="88">
        <f t="shared" si="1"/>
        <v>0</v>
      </c>
      <c r="AE18" s="88">
        <f t="shared" si="1"/>
        <v>0</v>
      </c>
      <c r="AF18" s="918"/>
      <c r="AG18" s="918"/>
      <c r="AH18" s="918"/>
      <c r="AI18" s="1383"/>
    </row>
    <row r="19" spans="1:35" ht="102" customHeight="1">
      <c r="A19" s="1172"/>
      <c r="B19" s="71"/>
      <c r="C19" s="70" t="s">
        <v>1230</v>
      </c>
      <c r="D19" s="126" t="s">
        <v>38</v>
      </c>
      <c r="E19" s="130"/>
      <c r="F19" s="70"/>
      <c r="G19" s="998"/>
      <c r="H19" s="985"/>
      <c r="I19" s="998"/>
      <c r="J19" s="998"/>
      <c r="K19" s="998"/>
      <c r="L19" s="1000"/>
      <c r="M19" s="1387"/>
      <c r="N19" s="662">
        <v>0</v>
      </c>
      <c r="O19" s="97">
        <v>0</v>
      </c>
      <c r="P19" s="97"/>
      <c r="Q19" s="128"/>
      <c r="R19" s="128"/>
      <c r="S19" s="128"/>
      <c r="T19" s="128"/>
      <c r="U19" s="128"/>
      <c r="V19" s="128"/>
      <c r="W19" s="128"/>
      <c r="X19" s="128"/>
      <c r="Y19" s="128"/>
      <c r="Z19" s="128"/>
      <c r="AA19" s="128"/>
      <c r="AB19" s="128"/>
      <c r="AC19" s="128"/>
      <c r="AD19" s="88">
        <f t="shared" si="1"/>
        <v>0</v>
      </c>
      <c r="AE19" s="88">
        <f t="shared" si="1"/>
        <v>0</v>
      </c>
      <c r="AF19" s="918"/>
      <c r="AG19" s="918"/>
      <c r="AH19" s="918"/>
      <c r="AI19" s="1383"/>
    </row>
    <row r="20" spans="1:35" ht="99.75" customHeight="1">
      <c r="A20" s="996" t="s">
        <v>1231</v>
      </c>
      <c r="B20" s="71"/>
      <c r="C20" s="70" t="s">
        <v>1232</v>
      </c>
      <c r="D20" s="70" t="s">
        <v>1233</v>
      </c>
      <c r="E20" s="74"/>
      <c r="F20" s="126">
        <v>1</v>
      </c>
      <c r="G20" s="1384">
        <v>300</v>
      </c>
      <c r="H20" s="203" t="s">
        <v>1210</v>
      </c>
      <c r="I20" s="202">
        <v>0</v>
      </c>
      <c r="J20" s="202">
        <v>1</v>
      </c>
      <c r="K20" s="202">
        <v>1</v>
      </c>
      <c r="L20" s="202">
        <v>0</v>
      </c>
      <c r="M20" s="661">
        <v>1</v>
      </c>
      <c r="N20" s="662">
        <v>0</v>
      </c>
      <c r="O20" s="394">
        <v>0</v>
      </c>
      <c r="P20" s="394"/>
      <c r="Q20" s="663"/>
      <c r="R20" s="663"/>
      <c r="S20" s="663"/>
      <c r="T20" s="663"/>
      <c r="U20" s="663"/>
      <c r="V20" s="663"/>
      <c r="W20" s="663"/>
      <c r="X20" s="663"/>
      <c r="Y20" s="663"/>
      <c r="Z20" s="663"/>
      <c r="AA20" s="663"/>
      <c r="AB20" s="663"/>
      <c r="AC20" s="663"/>
      <c r="AD20" s="88">
        <f t="shared" si="1"/>
        <v>0</v>
      </c>
      <c r="AE20" s="88">
        <f t="shared" si="1"/>
        <v>0</v>
      </c>
      <c r="AF20" s="918" t="s">
        <v>1234</v>
      </c>
      <c r="AG20" s="918"/>
      <c r="AH20" s="918" t="s">
        <v>1208</v>
      </c>
      <c r="AI20" s="1383" t="s">
        <v>1208</v>
      </c>
    </row>
    <row r="21" spans="1:35" ht="161.25" customHeight="1">
      <c r="A21" s="996"/>
      <c r="B21" s="71"/>
      <c r="C21" s="70" t="s">
        <v>1235</v>
      </c>
      <c r="D21" s="70" t="s">
        <v>63</v>
      </c>
      <c r="E21" s="74"/>
      <c r="F21" s="70">
        <v>1</v>
      </c>
      <c r="G21" s="1385"/>
      <c r="H21" s="203" t="s">
        <v>1236</v>
      </c>
      <c r="I21" s="202">
        <v>0</v>
      </c>
      <c r="J21" s="202">
        <v>1</v>
      </c>
      <c r="K21" s="202">
        <v>1</v>
      </c>
      <c r="L21" s="202">
        <v>0</v>
      </c>
      <c r="M21" s="661">
        <v>1</v>
      </c>
      <c r="N21" s="662">
        <v>300000000</v>
      </c>
      <c r="O21" s="394">
        <v>299814000</v>
      </c>
      <c r="P21" s="394"/>
      <c r="Q21" s="663"/>
      <c r="R21" s="663"/>
      <c r="S21" s="663"/>
      <c r="T21" s="663"/>
      <c r="U21" s="663"/>
      <c r="V21" s="663"/>
      <c r="W21" s="663"/>
      <c r="X21" s="663"/>
      <c r="Y21" s="663"/>
      <c r="Z21" s="663"/>
      <c r="AA21" s="663"/>
      <c r="AB21" s="663"/>
      <c r="AC21" s="663"/>
      <c r="AD21" s="88">
        <f t="shared" si="1"/>
        <v>300000000</v>
      </c>
      <c r="AE21" s="88">
        <f t="shared" si="1"/>
        <v>299814000</v>
      </c>
      <c r="AF21" s="918"/>
      <c r="AG21" s="918"/>
      <c r="AH21" s="918"/>
      <c r="AI21" s="1383"/>
    </row>
    <row r="22" spans="1:35" ht="128.25" customHeight="1">
      <c r="A22" s="996" t="s">
        <v>1237</v>
      </c>
      <c r="B22" s="71"/>
      <c r="C22" s="70" t="s">
        <v>1238</v>
      </c>
      <c r="D22" s="70" t="s">
        <v>63</v>
      </c>
      <c r="E22" s="74"/>
      <c r="F22" s="126">
        <v>1</v>
      </c>
      <c r="G22" s="969">
        <v>50</v>
      </c>
      <c r="H22" s="203" t="s">
        <v>424</v>
      </c>
      <c r="I22" s="202">
        <v>0</v>
      </c>
      <c r="J22" s="202">
        <v>1</v>
      </c>
      <c r="K22" s="202">
        <v>1</v>
      </c>
      <c r="L22" s="202">
        <v>0</v>
      </c>
      <c r="M22" s="661">
        <v>1</v>
      </c>
      <c r="N22" s="662">
        <v>15000000</v>
      </c>
      <c r="O22" s="394">
        <v>15000000</v>
      </c>
      <c r="P22" s="394"/>
      <c r="Q22" s="663"/>
      <c r="R22" s="663"/>
      <c r="S22" s="663"/>
      <c r="T22" s="663"/>
      <c r="U22" s="663"/>
      <c r="V22" s="663"/>
      <c r="W22" s="663"/>
      <c r="X22" s="663"/>
      <c r="Y22" s="663"/>
      <c r="Z22" s="663"/>
      <c r="AA22" s="663"/>
      <c r="AB22" s="663"/>
      <c r="AC22" s="663"/>
      <c r="AD22" s="88">
        <f t="shared" si="1"/>
        <v>15000000</v>
      </c>
      <c r="AE22" s="88">
        <f t="shared" si="1"/>
        <v>15000000</v>
      </c>
      <c r="AF22" s="1051" t="s">
        <v>1239</v>
      </c>
      <c r="AG22" s="918"/>
      <c r="AH22" s="1038" t="s">
        <v>1208</v>
      </c>
      <c r="AI22" s="975" t="s">
        <v>1208</v>
      </c>
    </row>
    <row r="23" spans="1:35" ht="118.5" customHeight="1" thickBot="1">
      <c r="A23" s="1223"/>
      <c r="B23" s="644"/>
      <c r="C23" s="373" t="s">
        <v>1240</v>
      </c>
      <c r="D23" s="373" t="s">
        <v>1233</v>
      </c>
      <c r="E23" s="532"/>
      <c r="F23" s="373">
        <v>1</v>
      </c>
      <c r="G23" s="970"/>
      <c r="H23" s="672" t="s">
        <v>1210</v>
      </c>
      <c r="I23" s="372">
        <v>0</v>
      </c>
      <c r="J23" s="372">
        <v>1</v>
      </c>
      <c r="K23" s="372">
        <v>1</v>
      </c>
      <c r="L23" s="372">
        <v>0</v>
      </c>
      <c r="M23" s="673">
        <v>1</v>
      </c>
      <c r="N23" s="674">
        <v>0</v>
      </c>
      <c r="O23" s="651">
        <v>0</v>
      </c>
      <c r="P23" s="651"/>
      <c r="Q23" s="675"/>
      <c r="R23" s="675"/>
      <c r="S23" s="675"/>
      <c r="T23" s="675"/>
      <c r="U23" s="675"/>
      <c r="V23" s="675"/>
      <c r="W23" s="675"/>
      <c r="X23" s="675"/>
      <c r="Y23" s="675"/>
      <c r="Z23" s="675"/>
      <c r="AA23" s="675"/>
      <c r="AB23" s="675"/>
      <c r="AC23" s="675"/>
      <c r="AD23" s="652">
        <f t="shared" si="1"/>
        <v>0</v>
      </c>
      <c r="AE23" s="652">
        <f t="shared" si="1"/>
        <v>0</v>
      </c>
      <c r="AF23" s="1145"/>
      <c r="AG23" s="974"/>
      <c r="AH23" s="1146"/>
      <c r="AI23" s="977"/>
    </row>
  </sheetData>
  <sheetProtection/>
  <mergeCells count="66">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AB5:AC5"/>
    <mergeCell ref="AD5:AE5"/>
    <mergeCell ref="AF5:AF6"/>
    <mergeCell ref="L5:L6"/>
    <mergeCell ref="M5:M6"/>
    <mergeCell ref="N5:O5"/>
    <mergeCell ref="P5:Q5"/>
    <mergeCell ref="R5:S5"/>
    <mergeCell ref="T5:U5"/>
    <mergeCell ref="B7:G7"/>
    <mergeCell ref="B8:G8"/>
    <mergeCell ref="A10:A13"/>
    <mergeCell ref="G10:G13"/>
    <mergeCell ref="AF10:AF13"/>
    <mergeCell ref="AG10:AG13"/>
    <mergeCell ref="H17:H19"/>
    <mergeCell ref="I17:I19"/>
    <mergeCell ref="J17:J19"/>
    <mergeCell ref="AG5:AG6"/>
    <mergeCell ref="AH5:AH6"/>
    <mergeCell ref="AI5:AI6"/>
    <mergeCell ref="AH10:AH13"/>
    <mergeCell ref="V5:W5"/>
    <mergeCell ref="X5:Y5"/>
    <mergeCell ref="Z5:AA5"/>
    <mergeCell ref="AF17:AF19"/>
    <mergeCell ref="AG17:AG19"/>
    <mergeCell ref="AH17:AH19"/>
    <mergeCell ref="AI10:AI13"/>
    <mergeCell ref="A14:A15"/>
    <mergeCell ref="G14:G15"/>
    <mergeCell ref="AH14:AH15"/>
    <mergeCell ref="AI14:AI15"/>
    <mergeCell ref="A17:A19"/>
    <mergeCell ref="G17:G19"/>
    <mergeCell ref="AI17:AI19"/>
    <mergeCell ref="A20:A21"/>
    <mergeCell ref="G20:G21"/>
    <mergeCell ref="AF20:AF21"/>
    <mergeCell ref="AG20:AG21"/>
    <mergeCell ref="AH20:AH21"/>
    <mergeCell ref="AI20:AI21"/>
    <mergeCell ref="K17:K19"/>
    <mergeCell ref="L17:L19"/>
    <mergeCell ref="M17:M19"/>
    <mergeCell ref="A22:A23"/>
    <mergeCell ref="G22:G23"/>
    <mergeCell ref="AF22:AF23"/>
    <mergeCell ref="AG22:AG23"/>
    <mergeCell ref="AH22:AH23"/>
    <mergeCell ref="AI22:AI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J24"/>
  <sheetViews>
    <sheetView zoomScalePageLayoutView="0" workbookViewId="0" topLeftCell="A10">
      <selection activeCell="H13" sqref="H13"/>
    </sheetView>
  </sheetViews>
  <sheetFormatPr defaultColWidth="11.421875" defaultRowHeight="15"/>
  <cols>
    <col min="1" max="1" width="20.57421875" style="0" customWidth="1"/>
    <col min="2" max="2" width="13.421875" style="0" customWidth="1"/>
    <col min="3" max="3" width="37.7109375" style="0" customWidth="1"/>
    <col min="7" max="7" width="12.57421875" style="0" customWidth="1"/>
    <col min="8" max="8" width="23.00390625" style="0" customWidth="1"/>
    <col min="9" max="9" width="9.140625" style="0" customWidth="1"/>
    <col min="10" max="10" width="9.00390625" style="0" customWidth="1"/>
    <col min="11" max="11" width="9.140625" style="0" customWidth="1"/>
    <col min="12" max="13" width="9.00390625" style="0" customWidth="1"/>
    <col min="14" max="18" width="3.00390625" style="0" customWidth="1"/>
    <col min="19" max="19" width="4.421875" style="0" customWidth="1"/>
    <col min="20" max="20" width="3.00390625" style="0" customWidth="1"/>
    <col min="21" max="21" width="4.421875" style="0" customWidth="1"/>
    <col min="22" max="22" width="3.00390625" style="0" customWidth="1"/>
    <col min="23" max="23" width="5.57421875" style="0" customWidth="1"/>
    <col min="24" max="24" width="3.00390625" style="0" customWidth="1"/>
    <col min="25" max="25" width="4.7109375" style="0" customWidth="1"/>
    <col min="26" max="27" width="3.00390625" style="0" customWidth="1"/>
    <col min="28" max="28" width="3.8515625" style="0" customWidth="1"/>
    <col min="29" max="31" width="3.0039062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108</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41.25" customHeight="1">
      <c r="A3" s="923" t="s">
        <v>36</v>
      </c>
      <c r="B3" s="924"/>
      <c r="C3" s="924"/>
      <c r="D3" s="924"/>
      <c r="E3" s="924"/>
      <c r="F3" s="924"/>
      <c r="G3" s="925"/>
      <c r="H3" s="926" t="s">
        <v>292</v>
      </c>
      <c r="I3" s="927"/>
      <c r="J3" s="927"/>
      <c r="K3" s="927"/>
      <c r="L3" s="927"/>
      <c r="M3" s="927"/>
      <c r="N3" s="927"/>
      <c r="O3" s="927"/>
      <c r="P3" s="927"/>
      <c r="Q3" s="927"/>
      <c r="R3" s="927"/>
      <c r="S3" s="928"/>
      <c r="T3" s="926" t="s">
        <v>71</v>
      </c>
      <c r="U3" s="929"/>
      <c r="V3" s="929"/>
      <c r="W3" s="929"/>
      <c r="X3" s="929"/>
      <c r="Y3" s="929"/>
      <c r="Z3" s="929"/>
      <c r="AA3" s="929"/>
      <c r="AB3" s="929"/>
      <c r="AC3" s="929"/>
      <c r="AD3" s="929"/>
      <c r="AE3" s="929"/>
      <c r="AF3" s="929"/>
      <c r="AG3" s="929"/>
      <c r="AH3" s="929"/>
      <c r="AI3" s="930"/>
    </row>
    <row r="4" spans="1:35" ht="40.5" customHeight="1" thickBot="1">
      <c r="A4" s="931" t="s">
        <v>1241</v>
      </c>
      <c r="B4" s="932"/>
      <c r="C4" s="932"/>
      <c r="D4" s="932"/>
      <c r="E4" s="933" t="s">
        <v>1242</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v>
      </c>
      <c r="AG4" s="940"/>
      <c r="AH4" s="940"/>
      <c r="AI4" s="941"/>
    </row>
    <row r="5" spans="1:35" ht="31.5" customHeight="1">
      <c r="A5" s="942" t="s">
        <v>2</v>
      </c>
      <c r="B5" s="944" t="s">
        <v>3</v>
      </c>
      <c r="C5" s="945"/>
      <c r="D5" s="945"/>
      <c r="E5" s="945"/>
      <c r="F5" s="945"/>
      <c r="G5" s="945"/>
      <c r="H5" s="948" t="s">
        <v>32</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36" customHeight="1" thickBot="1">
      <c r="A7" s="104" t="s">
        <v>113</v>
      </c>
      <c r="B7" s="964"/>
      <c r="C7" s="965"/>
      <c r="D7" s="965"/>
      <c r="E7" s="965"/>
      <c r="F7" s="965"/>
      <c r="G7" s="966"/>
      <c r="H7" s="105"/>
      <c r="I7" s="105"/>
      <c r="J7" s="105"/>
      <c r="K7" s="106"/>
      <c r="L7" s="107"/>
      <c r="M7" s="108"/>
      <c r="N7" s="109"/>
      <c r="O7" s="110">
        <v>0</v>
      </c>
      <c r="P7" s="641"/>
      <c r="Q7" s="110">
        <v>0</v>
      </c>
      <c r="R7" s="110">
        <v>0</v>
      </c>
      <c r="S7" s="110">
        <v>0</v>
      </c>
      <c r="T7" s="110">
        <v>0</v>
      </c>
      <c r="U7" s="110">
        <v>0</v>
      </c>
      <c r="V7" s="110">
        <v>0</v>
      </c>
      <c r="W7" s="110">
        <v>0</v>
      </c>
      <c r="X7" s="110">
        <v>0</v>
      </c>
      <c r="Y7" s="110">
        <v>0</v>
      </c>
      <c r="Z7" s="110">
        <v>0</v>
      </c>
      <c r="AA7" s="110">
        <v>0</v>
      </c>
      <c r="AB7" s="110">
        <v>0</v>
      </c>
      <c r="AC7" s="110">
        <v>0</v>
      </c>
      <c r="AD7" s="110">
        <v>0</v>
      </c>
      <c r="AE7" s="112">
        <v>0</v>
      </c>
      <c r="AF7" s="113">
        <v>0</v>
      </c>
      <c r="AG7" s="114"/>
      <c r="AH7" s="642" t="s">
        <v>168</v>
      </c>
      <c r="AI7" s="643" t="s">
        <v>113</v>
      </c>
    </row>
    <row r="8" spans="1:35" ht="15.75" thickBot="1">
      <c r="A8" s="1011"/>
      <c r="B8" s="1012"/>
      <c r="C8" s="1012"/>
      <c r="D8" s="1012"/>
      <c r="E8" s="1012"/>
      <c r="F8" s="1012"/>
      <c r="G8" s="1012"/>
      <c r="H8" s="1012"/>
      <c r="I8" s="1012"/>
      <c r="J8" s="1012"/>
      <c r="K8" s="1012"/>
      <c r="L8" s="1012"/>
      <c r="M8" s="1012"/>
      <c r="N8" s="1013"/>
      <c r="O8" s="1013"/>
      <c r="P8" s="1013"/>
      <c r="Q8" s="1013"/>
      <c r="R8" s="1013"/>
      <c r="S8" s="1013"/>
      <c r="T8" s="1013"/>
      <c r="U8" s="1013"/>
      <c r="V8" s="1013"/>
      <c r="W8" s="1013"/>
      <c r="X8" s="1013"/>
      <c r="Y8" s="1013"/>
      <c r="Z8" s="1013"/>
      <c r="AA8" s="1013"/>
      <c r="AB8" s="1013"/>
      <c r="AC8" s="1013"/>
      <c r="AD8" s="1013"/>
      <c r="AE8" s="1013"/>
      <c r="AF8" s="1013"/>
      <c r="AG8" s="1013"/>
      <c r="AH8" s="1013"/>
      <c r="AI8" s="1014"/>
    </row>
    <row r="9" spans="1:35" ht="34.5" thickBot="1">
      <c r="A9" s="60" t="s">
        <v>25</v>
      </c>
      <c r="B9" s="61" t="s">
        <v>26</v>
      </c>
      <c r="C9" s="61" t="s">
        <v>27</v>
      </c>
      <c r="D9" s="61" t="s">
        <v>28</v>
      </c>
      <c r="E9" s="62" t="s">
        <v>29</v>
      </c>
      <c r="F9" s="62" t="s">
        <v>30</v>
      </c>
      <c r="G9" s="161" t="s">
        <v>31</v>
      </c>
      <c r="H9" s="159" t="s">
        <v>32</v>
      </c>
      <c r="I9" s="162"/>
      <c r="J9" s="162"/>
      <c r="K9" s="162"/>
      <c r="L9" s="162"/>
      <c r="M9" s="162"/>
      <c r="N9" s="116">
        <v>0</v>
      </c>
      <c r="O9" s="117">
        <v>0</v>
      </c>
      <c r="P9" s="118">
        <v>0</v>
      </c>
      <c r="Q9" s="117">
        <v>0</v>
      </c>
      <c r="R9" s="118"/>
      <c r="S9" s="117"/>
      <c r="T9" s="118"/>
      <c r="U9" s="117"/>
      <c r="V9" s="118"/>
      <c r="W9" s="117"/>
      <c r="X9" s="118"/>
      <c r="Y9" s="117"/>
      <c r="Z9" s="118"/>
      <c r="AA9" s="117"/>
      <c r="AB9" s="118"/>
      <c r="AC9" s="117"/>
      <c r="AD9" s="119">
        <v>0</v>
      </c>
      <c r="AE9" s="117">
        <v>0</v>
      </c>
      <c r="AF9" s="120">
        <v>0</v>
      </c>
      <c r="AG9" s="121"/>
      <c r="AH9" s="121"/>
      <c r="AI9" s="122"/>
    </row>
    <row r="10" spans="1:35" ht="89.25" customHeight="1">
      <c r="A10" s="71" t="s">
        <v>1243</v>
      </c>
      <c r="B10" s="71"/>
      <c r="C10" s="676" t="s">
        <v>1255</v>
      </c>
      <c r="D10" s="73">
        <v>1</v>
      </c>
      <c r="E10" s="74">
        <v>1</v>
      </c>
      <c r="F10" s="74">
        <v>1</v>
      </c>
      <c r="G10" s="202">
        <v>1</v>
      </c>
      <c r="H10" s="202" t="s">
        <v>1244</v>
      </c>
      <c r="I10" s="202">
        <v>1</v>
      </c>
      <c r="J10" s="202">
        <v>1</v>
      </c>
      <c r="K10" s="202">
        <v>1</v>
      </c>
      <c r="L10" s="77">
        <v>1</v>
      </c>
      <c r="M10" s="71">
        <v>1</v>
      </c>
      <c r="N10" s="677">
        <v>0</v>
      </c>
      <c r="O10" s="97">
        <v>0</v>
      </c>
      <c r="P10" s="80"/>
      <c r="Q10" s="128"/>
      <c r="R10" s="185"/>
      <c r="S10" s="185"/>
      <c r="T10" s="185"/>
      <c r="U10" s="185"/>
      <c r="V10" s="185"/>
      <c r="W10" s="185"/>
      <c r="X10" s="185"/>
      <c r="Y10" s="185"/>
      <c r="Z10" s="185"/>
      <c r="AA10" s="185"/>
      <c r="AB10" s="128"/>
      <c r="AC10" s="128"/>
      <c r="AD10" s="80"/>
      <c r="AE10" s="80"/>
      <c r="AF10" s="81"/>
      <c r="AG10" s="82"/>
      <c r="AH10" s="82" t="s">
        <v>168</v>
      </c>
      <c r="AI10" s="129" t="s">
        <v>174</v>
      </c>
    </row>
    <row r="11" spans="1:35" ht="15.75" thickBot="1">
      <c r="A11" s="993"/>
      <c r="B11" s="994"/>
      <c r="C11" s="994"/>
      <c r="D11" s="994"/>
      <c r="E11" s="994"/>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5"/>
    </row>
    <row r="12" spans="1:35" ht="33.75">
      <c r="A12" s="141" t="s">
        <v>25</v>
      </c>
      <c r="B12" s="142" t="s">
        <v>26</v>
      </c>
      <c r="C12" s="142" t="s">
        <v>27</v>
      </c>
      <c r="D12" s="142" t="s">
        <v>33</v>
      </c>
      <c r="E12" s="143" t="s">
        <v>29</v>
      </c>
      <c r="F12" s="143" t="s">
        <v>30</v>
      </c>
      <c r="G12" s="144" t="s">
        <v>34</v>
      </c>
      <c r="H12" s="145" t="s">
        <v>32</v>
      </c>
      <c r="I12" s="146"/>
      <c r="J12" s="147"/>
      <c r="K12" s="147"/>
      <c r="L12" s="148"/>
      <c r="M12" s="149"/>
      <c r="N12" s="150">
        <v>0</v>
      </c>
      <c r="O12" s="117">
        <v>0</v>
      </c>
      <c r="P12" s="118">
        <v>0</v>
      </c>
      <c r="Q12" s="117">
        <v>0</v>
      </c>
      <c r="R12" s="118"/>
      <c r="S12" s="117"/>
      <c r="T12" s="118"/>
      <c r="U12" s="117"/>
      <c r="V12" s="118"/>
      <c r="W12" s="117"/>
      <c r="X12" s="118"/>
      <c r="Y12" s="117"/>
      <c r="Z12" s="118"/>
      <c r="AA12" s="117"/>
      <c r="AB12" s="118"/>
      <c r="AC12" s="117"/>
      <c r="AD12" s="118">
        <v>0</v>
      </c>
      <c r="AE12" s="117">
        <v>0</v>
      </c>
      <c r="AF12" s="120">
        <v>0</v>
      </c>
      <c r="AG12" s="121"/>
      <c r="AH12" s="121"/>
      <c r="AI12" s="122"/>
    </row>
    <row r="13" spans="1:35" ht="174" customHeight="1">
      <c r="A13" s="71" t="s">
        <v>1245</v>
      </c>
      <c r="B13" s="71"/>
      <c r="C13" s="678" t="s">
        <v>1256</v>
      </c>
      <c r="D13" s="73">
        <v>1</v>
      </c>
      <c r="E13" s="90">
        <v>1</v>
      </c>
      <c r="F13" s="70">
        <v>1</v>
      </c>
      <c r="G13" s="202">
        <v>1</v>
      </c>
      <c r="H13" s="202" t="s">
        <v>1246</v>
      </c>
      <c r="I13" s="202">
        <v>0</v>
      </c>
      <c r="J13" s="202">
        <v>1</v>
      </c>
      <c r="K13" s="202">
        <v>1</v>
      </c>
      <c r="L13" s="154">
        <v>1</v>
      </c>
      <c r="M13" s="154">
        <v>1</v>
      </c>
      <c r="N13" s="80">
        <v>0</v>
      </c>
      <c r="O13" s="80">
        <v>0</v>
      </c>
      <c r="P13" s="80"/>
      <c r="Q13" s="80"/>
      <c r="R13" s="80"/>
      <c r="S13" s="80"/>
      <c r="T13" s="80"/>
      <c r="U13" s="80"/>
      <c r="V13" s="80"/>
      <c r="W13" s="80"/>
      <c r="X13" s="80"/>
      <c r="Y13" s="80"/>
      <c r="Z13" s="80"/>
      <c r="AA13" s="80"/>
      <c r="AB13" s="80"/>
      <c r="AC13" s="80"/>
      <c r="AD13" s="80"/>
      <c r="AE13" s="80"/>
      <c r="AF13" s="98"/>
      <c r="AG13" s="82"/>
      <c r="AH13" s="49" t="s">
        <v>168</v>
      </c>
      <c r="AI13" s="155" t="s">
        <v>182</v>
      </c>
    </row>
    <row r="14" spans="1:36" ht="15.75" thickBot="1">
      <c r="A14" s="993"/>
      <c r="B14" s="994"/>
      <c r="C14" s="994"/>
      <c r="D14" s="994"/>
      <c r="E14" s="994"/>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5"/>
      <c r="AJ14" s="94"/>
    </row>
    <row r="15" spans="1:36" ht="15.75" thickBot="1">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94"/>
    </row>
    <row r="16" spans="1:36" ht="33.75">
      <c r="A16" s="141" t="s">
        <v>25</v>
      </c>
      <c r="B16" s="142" t="s">
        <v>26</v>
      </c>
      <c r="C16" s="142" t="s">
        <v>27</v>
      </c>
      <c r="D16" s="142" t="s">
        <v>33</v>
      </c>
      <c r="E16" s="143" t="s">
        <v>29</v>
      </c>
      <c r="F16" s="143" t="s">
        <v>30</v>
      </c>
      <c r="G16" s="144" t="s">
        <v>34</v>
      </c>
      <c r="H16" s="145" t="s">
        <v>32</v>
      </c>
      <c r="I16" s="146"/>
      <c r="J16" s="147"/>
      <c r="K16" s="147"/>
      <c r="L16" s="148"/>
      <c r="M16" s="149"/>
      <c r="N16" s="150">
        <v>0</v>
      </c>
      <c r="O16" s="117">
        <v>0</v>
      </c>
      <c r="P16" s="118">
        <v>0</v>
      </c>
      <c r="Q16" s="117">
        <v>0</v>
      </c>
      <c r="R16" s="118"/>
      <c r="S16" s="117"/>
      <c r="T16" s="118"/>
      <c r="U16" s="117"/>
      <c r="V16" s="118"/>
      <c r="W16" s="117"/>
      <c r="X16" s="118"/>
      <c r="Y16" s="117"/>
      <c r="Z16" s="118"/>
      <c r="AA16" s="117"/>
      <c r="AB16" s="118"/>
      <c r="AC16" s="117"/>
      <c r="AD16" s="118">
        <v>0</v>
      </c>
      <c r="AE16" s="117">
        <v>0</v>
      </c>
      <c r="AF16" s="120">
        <v>0</v>
      </c>
      <c r="AG16" s="121"/>
      <c r="AH16" s="121"/>
      <c r="AI16" s="122"/>
      <c r="AJ16" s="94"/>
    </row>
    <row r="17" spans="1:36" ht="160.5" customHeight="1">
      <c r="A17" s="996" t="s">
        <v>1247</v>
      </c>
      <c r="B17" s="912"/>
      <c r="C17" s="678" t="s">
        <v>1248</v>
      </c>
      <c r="D17" s="1287">
        <v>100</v>
      </c>
      <c r="E17" s="1396">
        <v>100</v>
      </c>
      <c r="F17" s="1048">
        <v>100</v>
      </c>
      <c r="G17" s="997">
        <v>100</v>
      </c>
      <c r="H17" s="984" t="s">
        <v>1249</v>
      </c>
      <c r="I17" s="984">
        <v>100</v>
      </c>
      <c r="J17" s="984">
        <v>100</v>
      </c>
      <c r="K17" s="984">
        <v>100</v>
      </c>
      <c r="L17" s="986">
        <v>100</v>
      </c>
      <c r="M17" s="987">
        <v>100</v>
      </c>
      <c r="N17" s="196">
        <v>1500</v>
      </c>
      <c r="O17" s="80">
        <v>0</v>
      </c>
      <c r="P17" s="1028"/>
      <c r="Q17" s="80"/>
      <c r="R17" s="80"/>
      <c r="S17" s="80"/>
      <c r="T17" s="80"/>
      <c r="U17" s="80"/>
      <c r="V17" s="80"/>
      <c r="W17" s="80"/>
      <c r="X17" s="80"/>
      <c r="Y17" s="80"/>
      <c r="Z17" s="80"/>
      <c r="AA17" s="80"/>
      <c r="AB17" s="80"/>
      <c r="AC17" s="80"/>
      <c r="AD17" s="1031"/>
      <c r="AE17" s="1031"/>
      <c r="AF17" s="98"/>
      <c r="AG17" s="918"/>
      <c r="AH17" s="919" t="s">
        <v>168</v>
      </c>
      <c r="AI17" s="992" t="s">
        <v>182</v>
      </c>
      <c r="AJ17" s="94"/>
    </row>
    <row r="18" spans="1:36" ht="114" customHeight="1">
      <c r="A18" s="996"/>
      <c r="B18" s="914"/>
      <c r="C18" s="678" t="s">
        <v>1250</v>
      </c>
      <c r="D18" s="1288"/>
      <c r="E18" s="1397"/>
      <c r="F18" s="1049"/>
      <c r="G18" s="998"/>
      <c r="H18" s="985"/>
      <c r="I18" s="985"/>
      <c r="J18" s="985"/>
      <c r="K18" s="985"/>
      <c r="L18" s="986"/>
      <c r="M18" s="987"/>
      <c r="N18" s="196"/>
      <c r="O18" s="80"/>
      <c r="P18" s="1033"/>
      <c r="Q18" s="80"/>
      <c r="R18" s="80"/>
      <c r="S18" s="80"/>
      <c r="T18" s="80"/>
      <c r="U18" s="80"/>
      <c r="V18" s="80"/>
      <c r="W18" s="80"/>
      <c r="X18" s="80"/>
      <c r="Y18" s="80"/>
      <c r="Z18" s="80"/>
      <c r="AA18" s="80"/>
      <c r="AB18" s="80"/>
      <c r="AC18" s="80"/>
      <c r="AD18" s="1031"/>
      <c r="AE18" s="1031"/>
      <c r="AF18" s="98"/>
      <c r="AG18" s="918"/>
      <c r="AH18" s="919"/>
      <c r="AI18" s="992"/>
      <c r="AJ18" s="94"/>
    </row>
    <row r="19" spans="1:36" ht="15.75" thickBot="1">
      <c r="A19" s="993"/>
      <c r="B19" s="994"/>
      <c r="C19" s="994"/>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5"/>
      <c r="AJ19" s="94"/>
    </row>
    <row r="20" spans="1:36" ht="15.75" thickBot="1">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94"/>
    </row>
    <row r="21" spans="1:35" ht="33.75">
      <c r="A21" s="141" t="s">
        <v>25</v>
      </c>
      <c r="B21" s="142" t="s">
        <v>26</v>
      </c>
      <c r="C21" s="142" t="s">
        <v>27</v>
      </c>
      <c r="D21" s="142" t="s">
        <v>33</v>
      </c>
      <c r="E21" s="143" t="s">
        <v>29</v>
      </c>
      <c r="F21" s="143" t="s">
        <v>30</v>
      </c>
      <c r="G21" s="144" t="s">
        <v>34</v>
      </c>
      <c r="H21" s="145" t="s">
        <v>32</v>
      </c>
      <c r="I21" s="146"/>
      <c r="J21" s="147"/>
      <c r="K21" s="147"/>
      <c r="L21" s="148"/>
      <c r="M21" s="149"/>
      <c r="N21" s="150">
        <v>0</v>
      </c>
      <c r="O21" s="117">
        <v>0</v>
      </c>
      <c r="P21" s="118">
        <v>0</v>
      </c>
      <c r="Q21" s="117">
        <v>0</v>
      </c>
      <c r="R21" s="118"/>
      <c r="S21" s="117"/>
      <c r="T21" s="118"/>
      <c r="U21" s="117"/>
      <c r="V21" s="118"/>
      <c r="W21" s="117"/>
      <c r="X21" s="118"/>
      <c r="Y21" s="117"/>
      <c r="Z21" s="118"/>
      <c r="AA21" s="117"/>
      <c r="AB21" s="118"/>
      <c r="AC21" s="117"/>
      <c r="AD21" s="118">
        <v>0</v>
      </c>
      <c r="AE21" s="117">
        <v>0</v>
      </c>
      <c r="AF21" s="120">
        <v>0</v>
      </c>
      <c r="AG21" s="121"/>
      <c r="AH21" s="121"/>
      <c r="AI21" s="122"/>
    </row>
    <row r="22" spans="1:35" ht="27" customHeight="1">
      <c r="A22" s="996" t="s">
        <v>1251</v>
      </c>
      <c r="B22" s="912"/>
      <c r="C22" s="70" t="s">
        <v>1252</v>
      </c>
      <c r="D22" s="1287">
        <v>1</v>
      </c>
      <c r="E22" s="1287">
        <v>1</v>
      </c>
      <c r="F22" s="1287">
        <v>1</v>
      </c>
      <c r="G22" s="997">
        <v>1</v>
      </c>
      <c r="H22" s="984" t="s">
        <v>1253</v>
      </c>
      <c r="I22" s="984">
        <v>0</v>
      </c>
      <c r="J22" s="984">
        <v>1</v>
      </c>
      <c r="K22" s="984">
        <v>1</v>
      </c>
      <c r="L22" s="986">
        <v>1</v>
      </c>
      <c r="M22" s="987">
        <v>1</v>
      </c>
      <c r="N22" s="196">
        <v>0</v>
      </c>
      <c r="O22" s="80">
        <v>0</v>
      </c>
      <c r="P22" s="1028"/>
      <c r="Q22" s="80"/>
      <c r="R22" s="80"/>
      <c r="S22" s="80"/>
      <c r="T22" s="80"/>
      <c r="U22" s="80"/>
      <c r="V22" s="80"/>
      <c r="W22" s="80"/>
      <c r="X22" s="80"/>
      <c r="Y22" s="80"/>
      <c r="Z22" s="80"/>
      <c r="AA22" s="80"/>
      <c r="AB22" s="80"/>
      <c r="AC22" s="80"/>
      <c r="AD22" s="1031"/>
      <c r="AE22" s="1031"/>
      <c r="AF22" s="98"/>
      <c r="AG22" s="918"/>
      <c r="AH22" s="919" t="s">
        <v>168</v>
      </c>
      <c r="AI22" s="992" t="s">
        <v>182</v>
      </c>
    </row>
    <row r="23" spans="1:35" ht="57" customHeight="1">
      <c r="A23" s="996"/>
      <c r="B23" s="914"/>
      <c r="C23" s="70" t="s">
        <v>1254</v>
      </c>
      <c r="D23" s="1288"/>
      <c r="E23" s="1288"/>
      <c r="F23" s="1288"/>
      <c r="G23" s="998"/>
      <c r="H23" s="985"/>
      <c r="I23" s="985"/>
      <c r="J23" s="985"/>
      <c r="K23" s="985"/>
      <c r="L23" s="986"/>
      <c r="M23" s="987"/>
      <c r="N23" s="196"/>
      <c r="O23" s="80"/>
      <c r="P23" s="1033"/>
      <c r="Q23" s="80"/>
      <c r="R23" s="80"/>
      <c r="S23" s="80"/>
      <c r="T23" s="80"/>
      <c r="U23" s="80"/>
      <c r="V23" s="80"/>
      <c r="W23" s="80"/>
      <c r="X23" s="80"/>
      <c r="Y23" s="80"/>
      <c r="Z23" s="80"/>
      <c r="AA23" s="80"/>
      <c r="AB23" s="80"/>
      <c r="AC23" s="80"/>
      <c r="AD23" s="1031"/>
      <c r="AE23" s="1031"/>
      <c r="AF23" s="98"/>
      <c r="AG23" s="918"/>
      <c r="AH23" s="919"/>
      <c r="AI23" s="992"/>
    </row>
    <row r="24" spans="1:35" ht="15.75" thickBot="1">
      <c r="A24" s="993"/>
      <c r="B24" s="994"/>
      <c r="C24" s="994"/>
      <c r="D24" s="994"/>
      <c r="E24" s="994"/>
      <c r="F24" s="994"/>
      <c r="G24" s="994"/>
      <c r="H24" s="994"/>
      <c r="I24" s="994"/>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5"/>
    </row>
  </sheetData>
  <sheetProtection/>
  <mergeCells count="72">
    <mergeCell ref="A1:AI1"/>
    <mergeCell ref="A2:AI2"/>
    <mergeCell ref="A3:G3"/>
    <mergeCell ref="H3:S3"/>
    <mergeCell ref="T3:AI3"/>
    <mergeCell ref="A4:D4"/>
    <mergeCell ref="E4:M4"/>
    <mergeCell ref="N4:AE4"/>
    <mergeCell ref="AF4:AI4"/>
    <mergeCell ref="A5:A6"/>
    <mergeCell ref="B5:G6"/>
    <mergeCell ref="H5:H6"/>
    <mergeCell ref="I5:I6"/>
    <mergeCell ref="J5:J6"/>
    <mergeCell ref="K5:K6"/>
    <mergeCell ref="AD5:AE5"/>
    <mergeCell ref="AF5:AF6"/>
    <mergeCell ref="L5:L6"/>
    <mergeCell ref="M5:M6"/>
    <mergeCell ref="N5:O5"/>
    <mergeCell ref="P5:Q5"/>
    <mergeCell ref="R5:S5"/>
    <mergeCell ref="T5:U5"/>
    <mergeCell ref="AG5:AG6"/>
    <mergeCell ref="AH5:AH6"/>
    <mergeCell ref="AI5:AI6"/>
    <mergeCell ref="B7:G7"/>
    <mergeCell ref="A8:AI8"/>
    <mergeCell ref="A11:AI11"/>
    <mergeCell ref="V5:W5"/>
    <mergeCell ref="X5:Y5"/>
    <mergeCell ref="Z5:AA5"/>
    <mergeCell ref="AB5:AC5"/>
    <mergeCell ref="P17:P18"/>
    <mergeCell ref="AD17:AD18"/>
    <mergeCell ref="AE17:AE18"/>
    <mergeCell ref="A14:AI14"/>
    <mergeCell ref="A17:A18"/>
    <mergeCell ref="B17:B18"/>
    <mergeCell ref="D17:D18"/>
    <mergeCell ref="E17:E18"/>
    <mergeCell ref="F17:F18"/>
    <mergeCell ref="G17:G18"/>
    <mergeCell ref="G22:G23"/>
    <mergeCell ref="K17:K18"/>
    <mergeCell ref="L17:L18"/>
    <mergeCell ref="M17:M18"/>
    <mergeCell ref="H17:H18"/>
    <mergeCell ref="I17:I18"/>
    <mergeCell ref="J17:J18"/>
    <mergeCell ref="K22:K23"/>
    <mergeCell ref="L22:L23"/>
    <mergeCell ref="M22:M23"/>
    <mergeCell ref="AG17:AG18"/>
    <mergeCell ref="AH17:AH18"/>
    <mergeCell ref="AI17:AI18"/>
    <mergeCell ref="A19:AI19"/>
    <mergeCell ref="A22:A23"/>
    <mergeCell ref="B22:B23"/>
    <mergeCell ref="D22:D23"/>
    <mergeCell ref="E22:E23"/>
    <mergeCell ref="F22:F23"/>
    <mergeCell ref="A24:AI24"/>
    <mergeCell ref="P22:P23"/>
    <mergeCell ref="AD22:AD23"/>
    <mergeCell ref="AE22:AE23"/>
    <mergeCell ref="AG22:AG23"/>
    <mergeCell ref="AH22:AH23"/>
    <mergeCell ref="AI22:AI23"/>
    <mergeCell ref="H22:H23"/>
    <mergeCell ref="I22:I23"/>
    <mergeCell ref="J22:J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J22"/>
  <sheetViews>
    <sheetView zoomScalePageLayoutView="0" workbookViewId="0" topLeftCell="A7">
      <selection activeCell="B7" sqref="B7:G7"/>
    </sheetView>
  </sheetViews>
  <sheetFormatPr defaultColWidth="11.421875" defaultRowHeight="15"/>
  <cols>
    <col min="1" max="1" width="18.28125" style="0" customWidth="1"/>
    <col min="2" max="2" width="13.421875" style="0" customWidth="1"/>
    <col min="3" max="3" width="19.28125" style="0" customWidth="1"/>
    <col min="7" max="7" width="12.57421875" style="0" customWidth="1"/>
    <col min="8" max="8" width="23.00390625" style="0"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1" width="3.0039062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74</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28.5" customHeight="1">
      <c r="A3" s="923" t="s">
        <v>36</v>
      </c>
      <c r="B3" s="924"/>
      <c r="C3" s="924"/>
      <c r="D3" s="924"/>
      <c r="E3" s="924"/>
      <c r="F3" s="924"/>
      <c r="G3" s="925"/>
      <c r="H3" s="926" t="s">
        <v>109</v>
      </c>
      <c r="I3" s="927"/>
      <c r="J3" s="927"/>
      <c r="K3" s="927"/>
      <c r="L3" s="927"/>
      <c r="M3" s="927"/>
      <c r="N3" s="927"/>
      <c r="O3" s="927"/>
      <c r="P3" s="927"/>
      <c r="Q3" s="927"/>
      <c r="R3" s="927"/>
      <c r="S3" s="928"/>
      <c r="T3" s="926" t="s">
        <v>110</v>
      </c>
      <c r="U3" s="929"/>
      <c r="V3" s="929"/>
      <c r="W3" s="929"/>
      <c r="X3" s="929"/>
      <c r="Y3" s="929"/>
      <c r="Z3" s="929"/>
      <c r="AA3" s="929"/>
      <c r="AB3" s="929"/>
      <c r="AC3" s="929"/>
      <c r="AD3" s="929"/>
      <c r="AE3" s="929"/>
      <c r="AF3" s="929"/>
      <c r="AG3" s="929"/>
      <c r="AH3" s="929"/>
      <c r="AI3" s="930"/>
    </row>
    <row r="4" spans="1:35" ht="40.5" customHeight="1" thickBot="1">
      <c r="A4" s="931" t="s">
        <v>111</v>
      </c>
      <c r="B4" s="932"/>
      <c r="C4" s="932"/>
      <c r="D4" s="932"/>
      <c r="E4" s="933" t="s">
        <v>112</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v>
      </c>
      <c r="AG4" s="940"/>
      <c r="AH4" s="940"/>
      <c r="AI4" s="941"/>
    </row>
    <row r="5" spans="1:35" ht="31.5" customHeight="1">
      <c r="A5" s="942" t="s">
        <v>2</v>
      </c>
      <c r="B5" s="944" t="s">
        <v>3</v>
      </c>
      <c r="C5" s="945"/>
      <c r="D5" s="945"/>
      <c r="E5" s="945"/>
      <c r="F5" s="945"/>
      <c r="G5" s="945"/>
      <c r="H5" s="948" t="s">
        <v>32</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44.25"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81" customHeight="1" thickBot="1">
      <c r="A7" s="104" t="s">
        <v>113</v>
      </c>
      <c r="B7" s="964" t="s">
        <v>114</v>
      </c>
      <c r="C7" s="965"/>
      <c r="D7" s="965"/>
      <c r="E7" s="965"/>
      <c r="F7" s="965"/>
      <c r="G7" s="966"/>
      <c r="H7" s="105" t="s">
        <v>114</v>
      </c>
      <c r="I7" s="105">
        <v>50</v>
      </c>
      <c r="J7" s="105">
        <v>80</v>
      </c>
      <c r="K7" s="106"/>
      <c r="L7" s="107">
        <v>5</v>
      </c>
      <c r="M7" s="108">
        <v>2</v>
      </c>
      <c r="N7" s="109"/>
      <c r="O7" s="110">
        <v>0</v>
      </c>
      <c r="P7" s="111"/>
      <c r="Q7" s="110">
        <v>0</v>
      </c>
      <c r="R7" s="110">
        <v>0</v>
      </c>
      <c r="S7" s="110">
        <v>0</v>
      </c>
      <c r="T7" s="110">
        <v>0</v>
      </c>
      <c r="U7" s="110">
        <v>0</v>
      </c>
      <c r="V7" s="110">
        <v>0</v>
      </c>
      <c r="W7" s="110">
        <v>0</v>
      </c>
      <c r="X7" s="110">
        <v>0</v>
      </c>
      <c r="Y7" s="110">
        <v>0</v>
      </c>
      <c r="Z7" s="110">
        <v>0</v>
      </c>
      <c r="AA7" s="110">
        <v>0</v>
      </c>
      <c r="AB7" s="110">
        <v>0</v>
      </c>
      <c r="AC7" s="110">
        <v>0</v>
      </c>
      <c r="AD7" s="110">
        <v>0</v>
      </c>
      <c r="AE7" s="112">
        <v>0</v>
      </c>
      <c r="AF7" s="113">
        <v>0</v>
      </c>
      <c r="AG7" s="114"/>
      <c r="AH7" s="114"/>
      <c r="AI7" s="115" t="s">
        <v>113</v>
      </c>
    </row>
    <row r="8" spans="1:35" ht="33.75">
      <c r="A8" s="60" t="s">
        <v>25</v>
      </c>
      <c r="B8" s="61" t="s">
        <v>26</v>
      </c>
      <c r="C8" s="61" t="s">
        <v>27</v>
      </c>
      <c r="D8" s="61" t="s">
        <v>28</v>
      </c>
      <c r="E8" s="62" t="s">
        <v>29</v>
      </c>
      <c r="F8" s="62" t="s">
        <v>30</v>
      </c>
      <c r="G8" s="63" t="s">
        <v>31</v>
      </c>
      <c r="H8" s="61" t="s">
        <v>32</v>
      </c>
      <c r="I8" s="64"/>
      <c r="J8" s="64"/>
      <c r="K8" s="64"/>
      <c r="L8" s="64"/>
      <c r="M8" s="64"/>
      <c r="N8" s="116">
        <v>0</v>
      </c>
      <c r="O8" s="117">
        <v>0</v>
      </c>
      <c r="P8" s="118">
        <v>0</v>
      </c>
      <c r="Q8" s="117">
        <v>0</v>
      </c>
      <c r="R8" s="118"/>
      <c r="S8" s="117"/>
      <c r="T8" s="118"/>
      <c r="U8" s="117"/>
      <c r="V8" s="118"/>
      <c r="W8" s="117"/>
      <c r="X8" s="118"/>
      <c r="Y8" s="117"/>
      <c r="Z8" s="118"/>
      <c r="AA8" s="117"/>
      <c r="AB8" s="118"/>
      <c r="AC8" s="117"/>
      <c r="AD8" s="119">
        <v>0</v>
      </c>
      <c r="AE8" s="117">
        <v>0</v>
      </c>
      <c r="AF8" s="120">
        <v>0</v>
      </c>
      <c r="AG8" s="121"/>
      <c r="AH8" s="121"/>
      <c r="AI8" s="122"/>
    </row>
    <row r="9" spans="1:35" ht="61.5" customHeight="1">
      <c r="A9" s="967" t="s">
        <v>115</v>
      </c>
      <c r="B9" s="123"/>
      <c r="C9" s="124" t="s">
        <v>116</v>
      </c>
      <c r="D9" s="124" t="s">
        <v>38</v>
      </c>
      <c r="E9" s="125">
        <v>2</v>
      </c>
      <c r="F9" s="126">
        <v>2</v>
      </c>
      <c r="G9" s="969">
        <v>5</v>
      </c>
      <c r="H9" s="971" t="s">
        <v>117</v>
      </c>
      <c r="I9" s="969">
        <v>50</v>
      </c>
      <c r="J9" s="969">
        <v>90</v>
      </c>
      <c r="K9" s="969">
        <v>5</v>
      </c>
      <c r="L9" s="988">
        <v>5</v>
      </c>
      <c r="M9" s="990">
        <v>2</v>
      </c>
      <c r="N9" s="97">
        <v>53060000</v>
      </c>
      <c r="O9" s="97">
        <v>53060000</v>
      </c>
      <c r="P9" s="88"/>
      <c r="Q9" s="128"/>
      <c r="R9" s="128"/>
      <c r="S9" s="128"/>
      <c r="T9" s="128"/>
      <c r="U9" s="128"/>
      <c r="V9" s="128"/>
      <c r="W9" s="128"/>
      <c r="X9" s="128"/>
      <c r="Y9" s="128"/>
      <c r="Z9" s="128"/>
      <c r="AA9" s="128"/>
      <c r="AB9" s="128"/>
      <c r="AC9" s="128"/>
      <c r="AD9" s="97">
        <v>53060000</v>
      </c>
      <c r="AE9" s="97">
        <v>53060000</v>
      </c>
      <c r="AF9" s="81" t="s">
        <v>118</v>
      </c>
      <c r="AG9" s="918"/>
      <c r="AH9" s="918" t="s">
        <v>119</v>
      </c>
      <c r="AI9" s="975" t="s">
        <v>113</v>
      </c>
    </row>
    <row r="10" spans="1:35" ht="61.5" customHeight="1">
      <c r="A10" s="967"/>
      <c r="B10" s="123"/>
      <c r="C10" s="124" t="s">
        <v>120</v>
      </c>
      <c r="D10" s="124" t="s">
        <v>38</v>
      </c>
      <c r="E10" s="125">
        <v>2</v>
      </c>
      <c r="F10" s="126">
        <v>2</v>
      </c>
      <c r="G10" s="969"/>
      <c r="H10" s="971"/>
      <c r="I10" s="969"/>
      <c r="J10" s="969"/>
      <c r="K10" s="969"/>
      <c r="L10" s="988"/>
      <c r="M10" s="990"/>
      <c r="N10" s="97">
        <v>0</v>
      </c>
      <c r="O10" s="97">
        <v>0</v>
      </c>
      <c r="P10" s="88"/>
      <c r="Q10" s="128"/>
      <c r="R10" s="128"/>
      <c r="S10" s="128"/>
      <c r="T10" s="128"/>
      <c r="U10" s="128"/>
      <c r="V10" s="128"/>
      <c r="W10" s="128"/>
      <c r="X10" s="128"/>
      <c r="Y10" s="128"/>
      <c r="Z10" s="128"/>
      <c r="AA10" s="128"/>
      <c r="AB10" s="128"/>
      <c r="AC10" s="128"/>
      <c r="AD10" s="97">
        <v>0</v>
      </c>
      <c r="AE10" s="97">
        <v>0</v>
      </c>
      <c r="AF10" s="81" t="s">
        <v>118</v>
      </c>
      <c r="AG10" s="918"/>
      <c r="AH10" s="918"/>
      <c r="AI10" s="975"/>
    </row>
    <row r="11" spans="1:35" ht="45" customHeight="1">
      <c r="A11" s="967"/>
      <c r="B11" s="123"/>
      <c r="C11" s="124" t="s">
        <v>121</v>
      </c>
      <c r="D11" s="124" t="s">
        <v>38</v>
      </c>
      <c r="E11" s="74">
        <v>1</v>
      </c>
      <c r="F11" s="70">
        <v>2</v>
      </c>
      <c r="G11" s="969"/>
      <c r="H11" s="971"/>
      <c r="I11" s="969"/>
      <c r="J11" s="969"/>
      <c r="K11" s="969"/>
      <c r="L11" s="988"/>
      <c r="M11" s="990"/>
      <c r="N11" s="97">
        <v>0</v>
      </c>
      <c r="O11" s="97">
        <v>0</v>
      </c>
      <c r="P11" s="88"/>
      <c r="Q11" s="128"/>
      <c r="R11" s="128"/>
      <c r="S11" s="128"/>
      <c r="T11" s="128"/>
      <c r="U11" s="128"/>
      <c r="V11" s="128"/>
      <c r="W11" s="128"/>
      <c r="X11" s="128"/>
      <c r="Y11" s="128"/>
      <c r="Z11" s="128"/>
      <c r="AA11" s="128"/>
      <c r="AB11" s="128"/>
      <c r="AC11" s="128"/>
      <c r="AD11" s="97">
        <v>0</v>
      </c>
      <c r="AE11" s="97">
        <v>0</v>
      </c>
      <c r="AF11" s="81" t="s">
        <v>118</v>
      </c>
      <c r="AG11" s="918"/>
      <c r="AH11" s="918"/>
      <c r="AI11" s="975"/>
    </row>
    <row r="12" spans="1:35" ht="42.75" customHeight="1">
      <c r="A12" s="967"/>
      <c r="B12" s="123"/>
      <c r="C12" s="124" t="s">
        <v>122</v>
      </c>
      <c r="D12" s="124" t="s">
        <v>38</v>
      </c>
      <c r="E12" s="130">
        <v>1</v>
      </c>
      <c r="F12" s="70">
        <v>1</v>
      </c>
      <c r="G12" s="969"/>
      <c r="H12" s="971"/>
      <c r="I12" s="969"/>
      <c r="J12" s="969"/>
      <c r="K12" s="969"/>
      <c r="L12" s="988"/>
      <c r="M12" s="990"/>
      <c r="N12" s="97">
        <v>0</v>
      </c>
      <c r="O12" s="97">
        <v>0</v>
      </c>
      <c r="P12" s="88"/>
      <c r="Q12" s="128"/>
      <c r="R12" s="128"/>
      <c r="S12" s="128"/>
      <c r="T12" s="128"/>
      <c r="U12" s="128"/>
      <c r="V12" s="128"/>
      <c r="W12" s="128"/>
      <c r="X12" s="128"/>
      <c r="Y12" s="128"/>
      <c r="Z12" s="128"/>
      <c r="AA12" s="128"/>
      <c r="AB12" s="128"/>
      <c r="AC12" s="128"/>
      <c r="AD12" s="97">
        <v>0</v>
      </c>
      <c r="AE12" s="97">
        <v>0</v>
      </c>
      <c r="AF12" s="131" t="s">
        <v>118</v>
      </c>
      <c r="AG12" s="918"/>
      <c r="AH12" s="918"/>
      <c r="AI12" s="975"/>
    </row>
    <row r="13" spans="1:35" ht="42.75" customHeight="1">
      <c r="A13" s="967"/>
      <c r="B13" s="123"/>
      <c r="C13" s="73" t="s">
        <v>123</v>
      </c>
      <c r="D13" s="73" t="s">
        <v>38</v>
      </c>
      <c r="E13" s="130">
        <v>1</v>
      </c>
      <c r="F13" s="70">
        <v>1</v>
      </c>
      <c r="G13" s="969"/>
      <c r="H13" s="971"/>
      <c r="I13" s="969"/>
      <c r="J13" s="969"/>
      <c r="K13" s="969"/>
      <c r="L13" s="988"/>
      <c r="M13" s="990"/>
      <c r="N13" s="97">
        <v>0</v>
      </c>
      <c r="O13" s="97">
        <v>0</v>
      </c>
      <c r="P13" s="88"/>
      <c r="Q13" s="128"/>
      <c r="R13" s="128"/>
      <c r="S13" s="128"/>
      <c r="T13" s="128"/>
      <c r="U13" s="128"/>
      <c r="V13" s="128"/>
      <c r="W13" s="128"/>
      <c r="X13" s="128"/>
      <c r="Y13" s="128"/>
      <c r="Z13" s="128"/>
      <c r="AA13" s="128"/>
      <c r="AB13" s="128"/>
      <c r="AC13" s="128"/>
      <c r="AD13" s="97">
        <v>0</v>
      </c>
      <c r="AE13" s="97">
        <v>0</v>
      </c>
      <c r="AF13" s="132" t="s">
        <v>118</v>
      </c>
      <c r="AG13" s="973"/>
      <c r="AH13" s="973"/>
      <c r="AI13" s="976"/>
    </row>
    <row r="14" spans="1:35" ht="76.5" customHeight="1" thickBot="1">
      <c r="A14" s="968"/>
      <c r="B14" s="133"/>
      <c r="C14" s="134" t="s">
        <v>124</v>
      </c>
      <c r="D14" s="134" t="s">
        <v>38</v>
      </c>
      <c r="E14" s="135">
        <v>1</v>
      </c>
      <c r="F14" s="136">
        <v>1</v>
      </c>
      <c r="G14" s="970"/>
      <c r="H14" s="972"/>
      <c r="I14" s="970"/>
      <c r="J14" s="970"/>
      <c r="K14" s="970"/>
      <c r="L14" s="989"/>
      <c r="M14" s="991"/>
      <c r="N14" s="97">
        <v>42320000</v>
      </c>
      <c r="O14" s="97">
        <v>42320000</v>
      </c>
      <c r="P14" s="88"/>
      <c r="Q14" s="128"/>
      <c r="R14" s="128"/>
      <c r="S14" s="128"/>
      <c r="T14" s="128"/>
      <c r="U14" s="128"/>
      <c r="V14" s="128"/>
      <c r="W14" s="128"/>
      <c r="X14" s="128"/>
      <c r="Y14" s="128"/>
      <c r="Z14" s="128"/>
      <c r="AA14" s="128"/>
      <c r="AB14" s="128"/>
      <c r="AC14" s="128"/>
      <c r="AD14" s="97">
        <v>42320000</v>
      </c>
      <c r="AE14" s="97">
        <v>42320000</v>
      </c>
      <c r="AF14" s="138" t="s">
        <v>125</v>
      </c>
      <c r="AG14" s="974"/>
      <c r="AH14" s="974"/>
      <c r="AI14" s="977"/>
    </row>
    <row r="15" spans="1:35" ht="15.75" thickBot="1">
      <c r="A15" s="993"/>
      <c r="B15" s="994"/>
      <c r="C15" s="994"/>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5"/>
    </row>
    <row r="16" spans="1:35" ht="33.75">
      <c r="A16" s="141" t="s">
        <v>25</v>
      </c>
      <c r="B16" s="142" t="s">
        <v>26</v>
      </c>
      <c r="C16" s="142" t="s">
        <v>27</v>
      </c>
      <c r="D16" s="142" t="s">
        <v>33</v>
      </c>
      <c r="E16" s="143" t="s">
        <v>29</v>
      </c>
      <c r="F16" s="143" t="s">
        <v>30</v>
      </c>
      <c r="G16" s="144" t="s">
        <v>34</v>
      </c>
      <c r="H16" s="145" t="s">
        <v>32</v>
      </c>
      <c r="I16" s="146"/>
      <c r="J16" s="147"/>
      <c r="K16" s="147"/>
      <c r="L16" s="148"/>
      <c r="M16" s="149"/>
      <c r="N16" s="150">
        <v>0</v>
      </c>
      <c r="O16" s="117">
        <v>0</v>
      </c>
      <c r="P16" s="118">
        <v>0</v>
      </c>
      <c r="Q16" s="117">
        <v>0</v>
      </c>
      <c r="R16" s="118"/>
      <c r="S16" s="117"/>
      <c r="T16" s="118"/>
      <c r="U16" s="117"/>
      <c r="V16" s="118"/>
      <c r="W16" s="117"/>
      <c r="X16" s="118"/>
      <c r="Y16" s="117"/>
      <c r="Z16" s="118"/>
      <c r="AA16" s="117"/>
      <c r="AB16" s="118"/>
      <c r="AC16" s="117"/>
      <c r="AD16" s="118">
        <v>0</v>
      </c>
      <c r="AE16" s="117">
        <v>0</v>
      </c>
      <c r="AF16" s="120">
        <v>0</v>
      </c>
      <c r="AG16" s="121"/>
      <c r="AH16" s="121"/>
      <c r="AI16" s="122"/>
    </row>
    <row r="17" spans="1:35" ht="51" customHeight="1">
      <c r="A17" s="996" t="s">
        <v>126</v>
      </c>
      <c r="B17" s="912"/>
      <c r="C17" s="73" t="s">
        <v>127</v>
      </c>
      <c r="D17" s="73" t="s">
        <v>38</v>
      </c>
      <c r="E17" s="90">
        <v>1</v>
      </c>
      <c r="F17" s="70">
        <v>1</v>
      </c>
      <c r="G17" s="997">
        <v>5</v>
      </c>
      <c r="H17" s="984" t="s">
        <v>128</v>
      </c>
      <c r="I17" s="984">
        <v>10</v>
      </c>
      <c r="J17" s="984">
        <v>60</v>
      </c>
      <c r="K17" s="984">
        <v>5</v>
      </c>
      <c r="L17" s="986">
        <v>10</v>
      </c>
      <c r="M17" s="987">
        <v>10</v>
      </c>
      <c r="N17" s="80">
        <v>0</v>
      </c>
      <c r="O17" s="80">
        <v>0</v>
      </c>
      <c r="P17" s="88"/>
      <c r="Q17" s="80"/>
      <c r="R17" s="80"/>
      <c r="S17" s="80"/>
      <c r="T17" s="80"/>
      <c r="U17" s="80"/>
      <c r="V17" s="80"/>
      <c r="W17" s="80"/>
      <c r="X17" s="80"/>
      <c r="Y17" s="80"/>
      <c r="Z17" s="80"/>
      <c r="AA17" s="80"/>
      <c r="AB17" s="80"/>
      <c r="AC17" s="80"/>
      <c r="AD17" s="80">
        <v>0</v>
      </c>
      <c r="AE17" s="80">
        <v>0</v>
      </c>
      <c r="AF17" s="915" t="s">
        <v>125</v>
      </c>
      <c r="AG17" s="918"/>
      <c r="AH17" s="919" t="s">
        <v>119</v>
      </c>
      <c r="AI17" s="992" t="s">
        <v>113</v>
      </c>
    </row>
    <row r="18" spans="1:35" ht="38.25" customHeight="1">
      <c r="A18" s="996"/>
      <c r="B18" s="913"/>
      <c r="C18" s="73" t="s">
        <v>129</v>
      </c>
      <c r="D18" s="73" t="s">
        <v>38</v>
      </c>
      <c r="E18" s="90">
        <v>1</v>
      </c>
      <c r="F18" s="70">
        <v>1</v>
      </c>
      <c r="G18" s="969"/>
      <c r="H18" s="971"/>
      <c r="I18" s="971"/>
      <c r="J18" s="971"/>
      <c r="K18" s="971"/>
      <c r="L18" s="986"/>
      <c r="M18" s="987"/>
      <c r="N18" s="80">
        <v>0</v>
      </c>
      <c r="O18" s="80">
        <v>0</v>
      </c>
      <c r="P18" s="88"/>
      <c r="Q18" s="80"/>
      <c r="R18" s="80"/>
      <c r="S18" s="80"/>
      <c r="T18" s="80"/>
      <c r="U18" s="80"/>
      <c r="V18" s="80"/>
      <c r="W18" s="80"/>
      <c r="X18" s="80"/>
      <c r="Y18" s="80"/>
      <c r="Z18" s="80"/>
      <c r="AA18" s="80"/>
      <c r="AB18" s="80"/>
      <c r="AC18" s="80"/>
      <c r="AD18" s="80">
        <v>0</v>
      </c>
      <c r="AE18" s="80">
        <v>0</v>
      </c>
      <c r="AF18" s="916"/>
      <c r="AG18" s="918"/>
      <c r="AH18" s="919"/>
      <c r="AI18" s="992"/>
    </row>
    <row r="19" spans="1:35" ht="42.75" customHeight="1">
      <c r="A19" s="996"/>
      <c r="B19" s="914"/>
      <c r="C19" s="73" t="s">
        <v>130</v>
      </c>
      <c r="D19" s="73" t="s">
        <v>38</v>
      </c>
      <c r="E19" s="90">
        <v>10</v>
      </c>
      <c r="F19" s="70">
        <v>10</v>
      </c>
      <c r="G19" s="998"/>
      <c r="H19" s="985"/>
      <c r="I19" s="985"/>
      <c r="J19" s="985"/>
      <c r="K19" s="985"/>
      <c r="L19" s="986"/>
      <c r="M19" s="987"/>
      <c r="N19" s="80">
        <v>0</v>
      </c>
      <c r="O19" s="80">
        <v>0</v>
      </c>
      <c r="P19" s="88"/>
      <c r="Q19" s="80"/>
      <c r="R19" s="80"/>
      <c r="S19" s="80"/>
      <c r="T19" s="80"/>
      <c r="U19" s="80"/>
      <c r="V19" s="80"/>
      <c r="W19" s="80"/>
      <c r="X19" s="80"/>
      <c r="Y19" s="80"/>
      <c r="Z19" s="80"/>
      <c r="AA19" s="80"/>
      <c r="AB19" s="80"/>
      <c r="AC19" s="80"/>
      <c r="AD19" s="80">
        <v>0</v>
      </c>
      <c r="AE19" s="80">
        <v>0</v>
      </c>
      <c r="AF19" s="917"/>
      <c r="AG19" s="918"/>
      <c r="AH19" s="919"/>
      <c r="AI19" s="992"/>
    </row>
    <row r="20" spans="1:36" ht="15.75" thickBot="1">
      <c r="A20" s="993"/>
      <c r="B20" s="994"/>
      <c r="C20" s="994"/>
      <c r="D20" s="994"/>
      <c r="E20" s="994"/>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5"/>
      <c r="AJ20" s="94"/>
    </row>
    <row r="22" spans="3:4" ht="15">
      <c r="C22" s="157"/>
      <c r="D22" s="157"/>
    </row>
  </sheetData>
  <sheetProtection/>
  <mergeCells count="57">
    <mergeCell ref="AF17:AF19"/>
    <mergeCell ref="AG17:AG19"/>
    <mergeCell ref="AH17:AH19"/>
    <mergeCell ref="AI17:AI19"/>
    <mergeCell ref="A20:AI20"/>
    <mergeCell ref="A15:AI15"/>
    <mergeCell ref="A17:A19"/>
    <mergeCell ref="B17:B19"/>
    <mergeCell ref="G17:G19"/>
    <mergeCell ref="H17:H19"/>
    <mergeCell ref="I17:I19"/>
    <mergeCell ref="J17:J19"/>
    <mergeCell ref="K17:K19"/>
    <mergeCell ref="L17:L19"/>
    <mergeCell ref="M17:M19"/>
    <mergeCell ref="K9:K14"/>
    <mergeCell ref="L9:L14"/>
    <mergeCell ref="M9:M14"/>
    <mergeCell ref="AG9:AG14"/>
    <mergeCell ref="AH9:AH14"/>
    <mergeCell ref="AI9:AI14"/>
    <mergeCell ref="AG5:AG6"/>
    <mergeCell ref="AH5:AH6"/>
    <mergeCell ref="AI5:AI6"/>
    <mergeCell ref="B7:G7"/>
    <mergeCell ref="A9:A14"/>
    <mergeCell ref="G9:G14"/>
    <mergeCell ref="H9:H14"/>
    <mergeCell ref="I9:I14"/>
    <mergeCell ref="J9:J14"/>
    <mergeCell ref="V5:W5"/>
    <mergeCell ref="X5:Y5"/>
    <mergeCell ref="Z5:AA5"/>
    <mergeCell ref="AB5:AC5"/>
    <mergeCell ref="AD5:AE5"/>
    <mergeCell ref="AF5:AF6"/>
    <mergeCell ref="L5:L6"/>
    <mergeCell ref="M5:M6"/>
    <mergeCell ref="N5:O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I12"/>
  <sheetViews>
    <sheetView zoomScale="80" zoomScaleNormal="80" zoomScalePageLayoutView="0" workbookViewId="0" topLeftCell="A1">
      <selection activeCell="L10" sqref="L10"/>
    </sheetView>
  </sheetViews>
  <sheetFormatPr defaultColWidth="11.421875" defaultRowHeight="15"/>
  <cols>
    <col min="1" max="1" width="25.7109375" style="0" customWidth="1"/>
    <col min="2" max="2" width="13.421875" style="0" customWidth="1"/>
    <col min="3" max="3" width="19.8515625" style="0" customWidth="1"/>
    <col min="4" max="4" width="17.421875" style="0" customWidth="1"/>
    <col min="7" max="7" width="12.57421875" style="0" customWidth="1"/>
    <col min="8" max="8" width="14.140625" style="0"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1" width="3.0039062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70</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43.5" customHeight="1">
      <c r="A3" s="923" t="s">
        <v>131</v>
      </c>
      <c r="B3" s="924"/>
      <c r="C3" s="924"/>
      <c r="D3" s="924"/>
      <c r="E3" s="924"/>
      <c r="F3" s="924"/>
      <c r="G3" s="925"/>
      <c r="H3" s="926" t="s">
        <v>132</v>
      </c>
      <c r="I3" s="927"/>
      <c r="J3" s="927"/>
      <c r="K3" s="927"/>
      <c r="L3" s="927"/>
      <c r="M3" s="927"/>
      <c r="N3" s="927"/>
      <c r="O3" s="927"/>
      <c r="P3" s="927"/>
      <c r="Q3" s="927"/>
      <c r="R3" s="927"/>
      <c r="S3" s="928"/>
      <c r="T3" s="926" t="s">
        <v>133</v>
      </c>
      <c r="U3" s="929"/>
      <c r="V3" s="929"/>
      <c r="W3" s="929"/>
      <c r="X3" s="929"/>
      <c r="Y3" s="929"/>
      <c r="Z3" s="929"/>
      <c r="AA3" s="929"/>
      <c r="AB3" s="929"/>
      <c r="AC3" s="929"/>
      <c r="AD3" s="929"/>
      <c r="AE3" s="929"/>
      <c r="AF3" s="929"/>
      <c r="AG3" s="929"/>
      <c r="AH3" s="929"/>
      <c r="AI3" s="930"/>
    </row>
    <row r="4" spans="1:35" ht="34.5" customHeight="1" thickBot="1">
      <c r="A4" s="931" t="s">
        <v>134</v>
      </c>
      <c r="B4" s="932"/>
      <c r="C4" s="932"/>
      <c r="D4" s="932"/>
      <c r="E4" s="933" t="s">
        <v>135</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136</v>
      </c>
      <c r="AG4" s="940"/>
      <c r="AH4" s="940"/>
      <c r="AI4" s="941"/>
    </row>
    <row r="5" spans="1:35" ht="31.5" customHeight="1">
      <c r="A5" s="942" t="s">
        <v>2</v>
      </c>
      <c r="B5" s="944" t="s">
        <v>3</v>
      </c>
      <c r="C5" s="945"/>
      <c r="D5" s="945"/>
      <c r="E5" s="945"/>
      <c r="F5" s="945"/>
      <c r="G5" s="945"/>
      <c r="H5" s="948" t="s">
        <v>4</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75"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21" customHeight="1" thickBot="1">
      <c r="A7" s="104"/>
      <c r="B7" s="964"/>
      <c r="C7" s="965"/>
      <c r="D7" s="965"/>
      <c r="E7" s="965"/>
      <c r="F7" s="965"/>
      <c r="G7" s="966"/>
      <c r="H7" s="105"/>
      <c r="I7" s="105"/>
      <c r="J7" s="105"/>
      <c r="K7" s="106"/>
      <c r="L7" s="107"/>
      <c r="M7" s="108"/>
      <c r="N7" s="109"/>
      <c r="O7" s="110"/>
      <c r="P7" s="111"/>
      <c r="Q7" s="110"/>
      <c r="R7" s="110"/>
      <c r="S7" s="110"/>
      <c r="T7" s="110"/>
      <c r="U7" s="110"/>
      <c r="V7" s="110"/>
      <c r="W7" s="110"/>
      <c r="X7" s="110"/>
      <c r="Y7" s="110"/>
      <c r="Z7" s="110"/>
      <c r="AA7" s="110"/>
      <c r="AB7" s="110"/>
      <c r="AC7" s="110"/>
      <c r="AD7" s="110"/>
      <c r="AE7" s="112"/>
      <c r="AF7" s="113"/>
      <c r="AG7" s="114"/>
      <c r="AH7" s="114"/>
      <c r="AI7" s="115"/>
    </row>
    <row r="8" spans="1:35" ht="33.75">
      <c r="A8" s="158" t="s">
        <v>25</v>
      </c>
      <c r="B8" s="159" t="s">
        <v>26</v>
      </c>
      <c r="C8" s="159" t="s">
        <v>27</v>
      </c>
      <c r="D8" s="159" t="s">
        <v>28</v>
      </c>
      <c r="E8" s="160" t="s">
        <v>29</v>
      </c>
      <c r="F8" s="160" t="s">
        <v>30</v>
      </c>
      <c r="G8" s="161" t="s">
        <v>31</v>
      </c>
      <c r="H8" s="159" t="s">
        <v>32</v>
      </c>
      <c r="I8" s="162"/>
      <c r="J8" s="162"/>
      <c r="K8" s="162"/>
      <c r="L8" s="162"/>
      <c r="M8" s="162"/>
      <c r="N8" s="116">
        <v>0</v>
      </c>
      <c r="O8" s="117">
        <v>0</v>
      </c>
      <c r="P8" s="118">
        <v>0</v>
      </c>
      <c r="Q8" s="117">
        <v>0</v>
      </c>
      <c r="R8" s="118"/>
      <c r="S8" s="117"/>
      <c r="T8" s="118"/>
      <c r="U8" s="117"/>
      <c r="V8" s="118"/>
      <c r="W8" s="117"/>
      <c r="X8" s="118"/>
      <c r="Y8" s="117"/>
      <c r="Z8" s="118"/>
      <c r="AA8" s="117"/>
      <c r="AB8" s="118"/>
      <c r="AC8" s="117"/>
      <c r="AD8" s="119">
        <v>0</v>
      </c>
      <c r="AE8" s="117">
        <v>0</v>
      </c>
      <c r="AF8" s="120">
        <v>0</v>
      </c>
      <c r="AG8" s="121"/>
      <c r="AH8" s="121"/>
      <c r="AI8" s="122"/>
    </row>
    <row r="9" spans="1:35" ht="70.5" customHeight="1">
      <c r="A9" s="163" t="s">
        <v>137</v>
      </c>
      <c r="B9" s="164"/>
      <c r="C9" s="165" t="s">
        <v>138</v>
      </c>
      <c r="D9" s="165" t="s">
        <v>139</v>
      </c>
      <c r="E9" s="164"/>
      <c r="F9" s="164"/>
      <c r="G9" s="166">
        <v>1</v>
      </c>
      <c r="H9" s="165" t="s">
        <v>140</v>
      </c>
      <c r="I9" s="87">
        <v>0</v>
      </c>
      <c r="J9" s="87">
        <v>3</v>
      </c>
      <c r="K9" s="87">
        <v>1</v>
      </c>
      <c r="L9" s="164">
        <v>1</v>
      </c>
      <c r="M9" s="164">
        <v>0</v>
      </c>
      <c r="N9" s="97">
        <v>0</v>
      </c>
      <c r="O9" s="97">
        <v>0</v>
      </c>
      <c r="P9" s="88"/>
      <c r="Q9" s="128"/>
      <c r="R9" s="128"/>
      <c r="S9" s="128"/>
      <c r="T9" s="128"/>
      <c r="U9" s="128"/>
      <c r="V9" s="128"/>
      <c r="W9" s="128"/>
      <c r="X9" s="128"/>
      <c r="Y9" s="128"/>
      <c r="Z9" s="128"/>
      <c r="AA9" s="128"/>
      <c r="AB9" s="128"/>
      <c r="AC9" s="128"/>
      <c r="AD9" s="97">
        <v>0</v>
      </c>
      <c r="AE9" s="97">
        <v>0</v>
      </c>
      <c r="AF9" s="167" t="s">
        <v>42</v>
      </c>
      <c r="AG9" s="82"/>
      <c r="AH9" s="82"/>
      <c r="AI9" s="999" t="s">
        <v>141</v>
      </c>
    </row>
    <row r="10" spans="1:35" ht="120">
      <c r="A10" s="163" t="s">
        <v>142</v>
      </c>
      <c r="B10" s="164"/>
      <c r="C10" s="165" t="s">
        <v>143</v>
      </c>
      <c r="D10" s="165" t="s">
        <v>144</v>
      </c>
      <c r="E10" s="164">
        <v>0</v>
      </c>
      <c r="F10" s="164">
        <v>1</v>
      </c>
      <c r="G10" s="166">
        <v>1</v>
      </c>
      <c r="H10" s="165" t="s">
        <v>92</v>
      </c>
      <c r="I10" s="87">
        <v>0</v>
      </c>
      <c r="J10" s="87">
        <v>4</v>
      </c>
      <c r="K10" s="87">
        <v>1</v>
      </c>
      <c r="L10" s="164">
        <v>0</v>
      </c>
      <c r="M10" s="164">
        <v>1</v>
      </c>
      <c r="N10" s="97">
        <v>108557557</v>
      </c>
      <c r="O10" s="97">
        <v>108557557</v>
      </c>
      <c r="P10" s="88"/>
      <c r="Q10" s="128"/>
      <c r="R10" s="128"/>
      <c r="S10" s="128"/>
      <c r="T10" s="128"/>
      <c r="U10" s="128"/>
      <c r="V10" s="128"/>
      <c r="W10" s="128"/>
      <c r="X10" s="128"/>
      <c r="Y10" s="128"/>
      <c r="Z10" s="128"/>
      <c r="AA10" s="128"/>
      <c r="AB10" s="128"/>
      <c r="AC10" s="128"/>
      <c r="AD10" s="97">
        <v>108557557</v>
      </c>
      <c r="AE10" s="97">
        <v>108557557</v>
      </c>
      <c r="AF10" s="167" t="s">
        <v>42</v>
      </c>
      <c r="AG10" s="82"/>
      <c r="AH10" s="82"/>
      <c r="AI10" s="988"/>
    </row>
    <row r="11" spans="1:35" ht="130.5" customHeight="1">
      <c r="A11" s="163" t="s">
        <v>145</v>
      </c>
      <c r="B11" s="168"/>
      <c r="C11" s="165" t="s">
        <v>146</v>
      </c>
      <c r="D11" s="165" t="s">
        <v>147</v>
      </c>
      <c r="E11" s="165"/>
      <c r="F11" s="165"/>
      <c r="G11" s="166">
        <v>2</v>
      </c>
      <c r="H11" s="165" t="s">
        <v>148</v>
      </c>
      <c r="I11" s="87">
        <v>0</v>
      </c>
      <c r="J11" s="87">
        <v>9</v>
      </c>
      <c r="K11" s="87">
        <v>2</v>
      </c>
      <c r="L11" s="164">
        <v>1</v>
      </c>
      <c r="M11" s="164">
        <v>1</v>
      </c>
      <c r="N11" s="97">
        <v>0</v>
      </c>
      <c r="O11" s="97">
        <v>0</v>
      </c>
      <c r="P11" s="169"/>
      <c r="Q11" s="169"/>
      <c r="R11" s="169"/>
      <c r="S11" s="169"/>
      <c r="T11" s="169"/>
      <c r="U11" s="169"/>
      <c r="V11" s="169"/>
      <c r="W11" s="169"/>
      <c r="X11" s="169"/>
      <c r="Y11" s="169"/>
      <c r="Z11" s="169"/>
      <c r="AA11" s="169"/>
      <c r="AB11" s="169"/>
      <c r="AC11" s="169"/>
      <c r="AD11" s="97">
        <v>0</v>
      </c>
      <c r="AE11" s="97">
        <v>0</v>
      </c>
      <c r="AF11" s="167" t="s">
        <v>149</v>
      </c>
      <c r="AG11" s="169"/>
      <c r="AH11" s="169"/>
      <c r="AI11" s="988"/>
    </row>
    <row r="12" spans="1:35" ht="85.5" customHeight="1">
      <c r="A12" s="163" t="s">
        <v>150</v>
      </c>
      <c r="B12" s="168"/>
      <c r="C12" s="165" t="s">
        <v>151</v>
      </c>
      <c r="D12" s="165" t="s">
        <v>147</v>
      </c>
      <c r="E12" s="168"/>
      <c r="F12" s="168"/>
      <c r="G12" s="166">
        <v>10897</v>
      </c>
      <c r="H12" s="165" t="s">
        <v>148</v>
      </c>
      <c r="I12" s="87">
        <v>0</v>
      </c>
      <c r="J12" s="87">
        <v>10897</v>
      </c>
      <c r="K12" s="87">
        <v>1000</v>
      </c>
      <c r="L12" s="164">
        <v>944</v>
      </c>
      <c r="M12" s="164">
        <v>944</v>
      </c>
      <c r="N12" s="97">
        <v>0</v>
      </c>
      <c r="O12" s="97">
        <v>0</v>
      </c>
      <c r="P12" s="169"/>
      <c r="Q12" s="169"/>
      <c r="R12" s="169"/>
      <c r="S12" s="169"/>
      <c r="T12" s="169"/>
      <c r="U12" s="169"/>
      <c r="V12" s="169"/>
      <c r="W12" s="169"/>
      <c r="X12" s="169"/>
      <c r="Y12" s="169"/>
      <c r="Z12" s="169"/>
      <c r="AA12" s="169"/>
      <c r="AB12" s="169"/>
      <c r="AC12" s="169"/>
      <c r="AD12" s="97">
        <v>0</v>
      </c>
      <c r="AE12" s="97">
        <v>0</v>
      </c>
      <c r="AF12" s="167" t="s">
        <v>42</v>
      </c>
      <c r="AG12" s="169"/>
      <c r="AH12" s="169"/>
      <c r="AI12" s="1000"/>
    </row>
  </sheetData>
  <sheetProtection/>
  <mergeCells count="32">
    <mergeCell ref="AG5:AG6"/>
    <mergeCell ref="AH5:AH6"/>
    <mergeCell ref="AI5:AI6"/>
    <mergeCell ref="B7:G7"/>
    <mergeCell ref="AI9:AI12"/>
    <mergeCell ref="V5:W5"/>
    <mergeCell ref="X5:Y5"/>
    <mergeCell ref="Z5:AA5"/>
    <mergeCell ref="AB5:AC5"/>
    <mergeCell ref="AD5:AE5"/>
    <mergeCell ref="AF5:AF6"/>
    <mergeCell ref="L5:L6"/>
    <mergeCell ref="M5:M6"/>
    <mergeCell ref="N5:O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I14"/>
  <sheetViews>
    <sheetView zoomScalePageLayoutView="0" workbookViewId="0" topLeftCell="A1">
      <selection activeCell="G10" sqref="G10:G13"/>
    </sheetView>
  </sheetViews>
  <sheetFormatPr defaultColWidth="11.421875" defaultRowHeight="15"/>
  <cols>
    <col min="1" max="1" width="16.57421875" style="0" customWidth="1"/>
    <col min="2" max="2" width="13.421875" style="0" customWidth="1"/>
    <col min="3" max="3" width="15.28125" style="0" customWidth="1"/>
    <col min="4" max="4" width="12.140625" style="0" customWidth="1"/>
    <col min="7" max="7" width="12.57421875" style="0" customWidth="1"/>
    <col min="8" max="8" width="14.140625" style="0" customWidth="1"/>
    <col min="9" max="9" width="9.140625" style="0" customWidth="1"/>
    <col min="10" max="10" width="9.00390625" style="0" customWidth="1"/>
    <col min="11" max="11" width="9.140625" style="0" customWidth="1"/>
    <col min="12" max="12" width="9.00390625" style="0" customWidth="1"/>
    <col min="13" max="13" width="13.7109375" style="0" customWidth="1"/>
    <col min="14" max="27" width="3.00390625" style="0" customWidth="1"/>
    <col min="28" max="28" width="3.8515625" style="0" customWidth="1"/>
    <col min="29" max="31" width="3.0039062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74</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30.75" customHeight="1">
      <c r="A3" s="923" t="s">
        <v>36</v>
      </c>
      <c r="B3" s="924"/>
      <c r="C3" s="924"/>
      <c r="D3" s="924"/>
      <c r="E3" s="924"/>
      <c r="F3" s="924"/>
      <c r="G3" s="925"/>
      <c r="H3" s="926" t="s">
        <v>39</v>
      </c>
      <c r="I3" s="927"/>
      <c r="J3" s="927"/>
      <c r="K3" s="927"/>
      <c r="L3" s="927"/>
      <c r="M3" s="927"/>
      <c r="N3" s="927"/>
      <c r="O3" s="927"/>
      <c r="P3" s="927"/>
      <c r="Q3" s="927"/>
      <c r="R3" s="927"/>
      <c r="S3" s="928"/>
      <c r="T3" s="926" t="s">
        <v>71</v>
      </c>
      <c r="U3" s="929"/>
      <c r="V3" s="929"/>
      <c r="W3" s="929"/>
      <c r="X3" s="929"/>
      <c r="Y3" s="929"/>
      <c r="Z3" s="929"/>
      <c r="AA3" s="929"/>
      <c r="AB3" s="929"/>
      <c r="AC3" s="929"/>
      <c r="AD3" s="929"/>
      <c r="AE3" s="929"/>
      <c r="AF3" s="929"/>
      <c r="AG3" s="929"/>
      <c r="AH3" s="929"/>
      <c r="AI3" s="930"/>
    </row>
    <row r="4" spans="1:35" ht="34.5" customHeight="1" thickBot="1">
      <c r="A4" s="931" t="s">
        <v>152</v>
      </c>
      <c r="B4" s="932"/>
      <c r="C4" s="932"/>
      <c r="D4" s="932"/>
      <c r="E4" s="933" t="s">
        <v>153</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136</v>
      </c>
      <c r="AG4" s="940"/>
      <c r="AH4" s="940"/>
      <c r="AI4" s="941"/>
    </row>
    <row r="5" spans="1:35" ht="31.5" customHeight="1">
      <c r="A5" s="942" t="s">
        <v>2</v>
      </c>
      <c r="B5" s="944" t="s">
        <v>3</v>
      </c>
      <c r="C5" s="945"/>
      <c r="D5" s="945"/>
      <c r="E5" s="945"/>
      <c r="F5" s="945"/>
      <c r="G5" s="945"/>
      <c r="H5" s="948" t="s">
        <v>4</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75"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21" customHeight="1" thickBot="1">
      <c r="A7" s="104"/>
      <c r="B7" s="964"/>
      <c r="C7" s="965"/>
      <c r="D7" s="965"/>
      <c r="E7" s="965"/>
      <c r="F7" s="965"/>
      <c r="G7" s="966"/>
      <c r="H7" s="105"/>
      <c r="I7" s="105"/>
      <c r="J7" s="105"/>
      <c r="K7" s="106"/>
      <c r="L7" s="107"/>
      <c r="M7" s="108"/>
      <c r="N7" s="109"/>
      <c r="O7" s="110"/>
      <c r="P7" s="111"/>
      <c r="Q7" s="110"/>
      <c r="R7" s="110"/>
      <c r="S7" s="110"/>
      <c r="T7" s="110"/>
      <c r="U7" s="110"/>
      <c r="V7" s="110"/>
      <c r="W7" s="110"/>
      <c r="X7" s="110"/>
      <c r="Y7" s="110"/>
      <c r="Z7" s="110"/>
      <c r="AA7" s="110"/>
      <c r="AB7" s="110"/>
      <c r="AC7" s="110"/>
      <c r="AD7" s="110"/>
      <c r="AE7" s="112"/>
      <c r="AF7" s="113"/>
      <c r="AG7" s="114"/>
      <c r="AH7" s="114"/>
      <c r="AI7" s="115"/>
    </row>
    <row r="8" spans="1:35" ht="15.75" thickBot="1">
      <c r="A8" s="1011"/>
      <c r="B8" s="1012"/>
      <c r="C8" s="1012"/>
      <c r="D8" s="1012"/>
      <c r="E8" s="1012"/>
      <c r="F8" s="1012"/>
      <c r="G8" s="1012"/>
      <c r="H8" s="1012"/>
      <c r="I8" s="1012"/>
      <c r="J8" s="1012"/>
      <c r="K8" s="1012"/>
      <c r="L8" s="1012"/>
      <c r="M8" s="1012"/>
      <c r="N8" s="1013"/>
      <c r="O8" s="1013"/>
      <c r="P8" s="1013"/>
      <c r="Q8" s="1013"/>
      <c r="R8" s="1013"/>
      <c r="S8" s="1013"/>
      <c r="T8" s="1013"/>
      <c r="U8" s="1013"/>
      <c r="V8" s="1013"/>
      <c r="W8" s="1013"/>
      <c r="X8" s="1013"/>
      <c r="Y8" s="1013"/>
      <c r="Z8" s="1013"/>
      <c r="AA8" s="1013"/>
      <c r="AB8" s="1013"/>
      <c r="AC8" s="1013"/>
      <c r="AD8" s="1013"/>
      <c r="AE8" s="1013"/>
      <c r="AF8" s="1013"/>
      <c r="AG8" s="1013"/>
      <c r="AH8" s="1013"/>
      <c r="AI8" s="1014"/>
    </row>
    <row r="9" spans="1:35" ht="33.75">
      <c r="A9" s="158" t="s">
        <v>25</v>
      </c>
      <c r="B9" s="159" t="s">
        <v>26</v>
      </c>
      <c r="C9" s="159" t="s">
        <v>27</v>
      </c>
      <c r="D9" s="159" t="s">
        <v>28</v>
      </c>
      <c r="E9" s="160" t="s">
        <v>29</v>
      </c>
      <c r="F9" s="160" t="s">
        <v>30</v>
      </c>
      <c r="G9" s="161" t="s">
        <v>31</v>
      </c>
      <c r="H9" s="159" t="s">
        <v>32</v>
      </c>
      <c r="I9" s="162"/>
      <c r="J9" s="162"/>
      <c r="K9" s="162"/>
      <c r="L9" s="162"/>
      <c r="M9" s="162"/>
      <c r="N9" s="116">
        <v>0</v>
      </c>
      <c r="O9" s="117">
        <v>0</v>
      </c>
      <c r="P9" s="118">
        <v>0</v>
      </c>
      <c r="Q9" s="117">
        <v>0</v>
      </c>
      <c r="R9" s="118"/>
      <c r="S9" s="117"/>
      <c r="T9" s="118"/>
      <c r="U9" s="117"/>
      <c r="V9" s="118"/>
      <c r="W9" s="117"/>
      <c r="X9" s="118"/>
      <c r="Y9" s="117"/>
      <c r="Z9" s="118"/>
      <c r="AA9" s="117"/>
      <c r="AB9" s="118"/>
      <c r="AC9" s="117"/>
      <c r="AD9" s="119">
        <v>0</v>
      </c>
      <c r="AE9" s="117">
        <v>0</v>
      </c>
      <c r="AF9" s="120">
        <v>0</v>
      </c>
      <c r="AG9" s="121"/>
      <c r="AH9" s="121"/>
      <c r="AI9" s="122"/>
    </row>
    <row r="10" spans="1:35" ht="49.5" customHeight="1">
      <c r="A10" s="1001" t="s">
        <v>154</v>
      </c>
      <c r="B10" s="1002"/>
      <c r="C10" s="171" t="s">
        <v>155</v>
      </c>
      <c r="D10" s="171" t="s">
        <v>38</v>
      </c>
      <c r="E10" s="172">
        <v>11</v>
      </c>
      <c r="F10" s="173">
        <v>11</v>
      </c>
      <c r="G10" s="1005">
        <v>0.05</v>
      </c>
      <c r="H10" s="171" t="s">
        <v>156</v>
      </c>
      <c r="I10" s="174">
        <v>0</v>
      </c>
      <c r="J10" s="174">
        <v>88</v>
      </c>
      <c r="K10" s="174">
        <v>22</v>
      </c>
      <c r="L10" s="175">
        <v>11</v>
      </c>
      <c r="M10" s="175">
        <v>11</v>
      </c>
      <c r="N10" s="176">
        <v>0</v>
      </c>
      <c r="O10" s="176">
        <v>0</v>
      </c>
      <c r="P10" s="177"/>
      <c r="Q10" s="178"/>
      <c r="R10" s="178"/>
      <c r="S10" s="178"/>
      <c r="T10" s="178"/>
      <c r="U10" s="178"/>
      <c r="V10" s="178"/>
      <c r="W10" s="178"/>
      <c r="X10" s="178"/>
      <c r="Y10" s="178"/>
      <c r="Z10" s="178"/>
      <c r="AA10" s="178"/>
      <c r="AB10" s="178"/>
      <c r="AC10" s="178"/>
      <c r="AD10" s="1007"/>
      <c r="AE10" s="1007"/>
      <c r="AF10" s="1008" t="s">
        <v>157</v>
      </c>
      <c r="AG10" s="1009"/>
      <c r="AH10" s="1009" t="s">
        <v>158</v>
      </c>
      <c r="AI10" s="1010" t="s">
        <v>141</v>
      </c>
    </row>
    <row r="11" spans="1:35" ht="39.75" customHeight="1">
      <c r="A11" s="1001"/>
      <c r="B11" s="1003"/>
      <c r="C11" s="171" t="s">
        <v>159</v>
      </c>
      <c r="D11" s="171" t="s">
        <v>38</v>
      </c>
      <c r="E11" s="172">
        <v>7</v>
      </c>
      <c r="F11" s="173">
        <v>8</v>
      </c>
      <c r="G11" s="1006"/>
      <c r="H11" s="171" t="s">
        <v>156</v>
      </c>
      <c r="I11" s="174">
        <v>0</v>
      </c>
      <c r="J11" s="174">
        <v>60</v>
      </c>
      <c r="K11" s="174">
        <v>15</v>
      </c>
      <c r="L11" s="175">
        <v>7</v>
      </c>
      <c r="M11" s="175">
        <v>8</v>
      </c>
      <c r="N11" s="176">
        <v>0</v>
      </c>
      <c r="O11" s="176">
        <v>0</v>
      </c>
      <c r="P11" s="177"/>
      <c r="Q11" s="178"/>
      <c r="R11" s="178"/>
      <c r="S11" s="178"/>
      <c r="T11" s="178"/>
      <c r="U11" s="178"/>
      <c r="V11" s="178"/>
      <c r="W11" s="178"/>
      <c r="X11" s="178"/>
      <c r="Y11" s="178"/>
      <c r="Z11" s="178"/>
      <c r="AA11" s="178"/>
      <c r="AB11" s="178"/>
      <c r="AC11" s="178"/>
      <c r="AD11" s="1007"/>
      <c r="AE11" s="1007"/>
      <c r="AF11" s="1008"/>
      <c r="AG11" s="1009"/>
      <c r="AH11" s="1009"/>
      <c r="AI11" s="1010"/>
    </row>
    <row r="12" spans="1:35" ht="48.75" customHeight="1">
      <c r="A12" s="1001"/>
      <c r="B12" s="1003"/>
      <c r="C12" s="171" t="s">
        <v>160</v>
      </c>
      <c r="D12" s="171" t="s">
        <v>38</v>
      </c>
      <c r="E12" s="179">
        <v>2</v>
      </c>
      <c r="F12" s="173">
        <v>2</v>
      </c>
      <c r="G12" s="1006"/>
      <c r="H12" s="171" t="s">
        <v>156</v>
      </c>
      <c r="I12" s="174">
        <v>0</v>
      </c>
      <c r="J12" s="174">
        <v>16</v>
      </c>
      <c r="K12" s="174">
        <v>4</v>
      </c>
      <c r="L12" s="175">
        <v>2</v>
      </c>
      <c r="M12" s="175">
        <v>2</v>
      </c>
      <c r="N12" s="176">
        <v>0</v>
      </c>
      <c r="O12" s="176">
        <v>0</v>
      </c>
      <c r="P12" s="177"/>
      <c r="Q12" s="178"/>
      <c r="R12" s="178"/>
      <c r="S12" s="178"/>
      <c r="T12" s="178"/>
      <c r="U12" s="178"/>
      <c r="V12" s="178"/>
      <c r="W12" s="178"/>
      <c r="X12" s="178"/>
      <c r="Y12" s="178"/>
      <c r="Z12" s="178"/>
      <c r="AA12" s="178"/>
      <c r="AB12" s="178"/>
      <c r="AC12" s="178"/>
      <c r="AD12" s="1007"/>
      <c r="AE12" s="1007"/>
      <c r="AF12" s="1008"/>
      <c r="AG12" s="1009"/>
      <c r="AH12" s="1009"/>
      <c r="AI12" s="1010"/>
    </row>
    <row r="13" spans="1:35" ht="48.75" customHeight="1">
      <c r="A13" s="1001"/>
      <c r="B13" s="1004"/>
      <c r="C13" s="171" t="s">
        <v>161</v>
      </c>
      <c r="D13" s="171" t="s">
        <v>38</v>
      </c>
      <c r="E13" s="179">
        <v>0</v>
      </c>
      <c r="F13" s="173">
        <v>1</v>
      </c>
      <c r="G13" s="1006"/>
      <c r="H13" s="171" t="s">
        <v>156</v>
      </c>
      <c r="I13" s="174">
        <v>0</v>
      </c>
      <c r="J13" s="174">
        <v>1</v>
      </c>
      <c r="K13" s="174">
        <v>1</v>
      </c>
      <c r="L13" s="175">
        <v>0</v>
      </c>
      <c r="M13" s="175">
        <v>1</v>
      </c>
      <c r="N13" s="176">
        <v>0</v>
      </c>
      <c r="O13" s="176">
        <v>0</v>
      </c>
      <c r="P13" s="177"/>
      <c r="Q13" s="178"/>
      <c r="R13" s="178"/>
      <c r="S13" s="178"/>
      <c r="T13" s="178"/>
      <c r="U13" s="178"/>
      <c r="V13" s="178"/>
      <c r="W13" s="178"/>
      <c r="X13" s="178"/>
      <c r="Y13" s="178"/>
      <c r="Z13" s="178"/>
      <c r="AA13" s="178"/>
      <c r="AB13" s="178"/>
      <c r="AC13" s="178"/>
      <c r="AD13" s="1007"/>
      <c r="AE13" s="1007"/>
      <c r="AF13" s="1008"/>
      <c r="AG13" s="1009"/>
      <c r="AH13" s="1009"/>
      <c r="AI13" s="1010"/>
    </row>
    <row r="14" spans="1:35" ht="15.75" thickBot="1">
      <c r="A14" s="993"/>
      <c r="B14" s="994"/>
      <c r="C14" s="994"/>
      <c r="D14" s="994"/>
      <c r="E14" s="994"/>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5"/>
    </row>
  </sheetData>
  <sheetProtection/>
  <mergeCells count="42">
    <mergeCell ref="AF10:AF13"/>
    <mergeCell ref="AG10:AG13"/>
    <mergeCell ref="AH10:AH13"/>
    <mergeCell ref="AI10:AI13"/>
    <mergeCell ref="A14:AI14"/>
    <mergeCell ref="AG5:AG6"/>
    <mergeCell ref="AH5:AH6"/>
    <mergeCell ref="AI5:AI6"/>
    <mergeCell ref="B7:G7"/>
    <mergeCell ref="A8:AI8"/>
    <mergeCell ref="A10:A13"/>
    <mergeCell ref="B10:B13"/>
    <mergeCell ref="G10:G13"/>
    <mergeCell ref="AD10:AD13"/>
    <mergeCell ref="AE10:AE13"/>
    <mergeCell ref="V5:W5"/>
    <mergeCell ref="X5:Y5"/>
    <mergeCell ref="Z5:AA5"/>
    <mergeCell ref="AB5:AC5"/>
    <mergeCell ref="AD5:AE5"/>
    <mergeCell ref="AF5:AF6"/>
    <mergeCell ref="L5:L6"/>
    <mergeCell ref="M5:M6"/>
    <mergeCell ref="N5:O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J28"/>
  <sheetViews>
    <sheetView zoomScalePageLayoutView="0" workbookViewId="0" topLeftCell="A1">
      <selection activeCell="B9" sqref="B9:G9"/>
    </sheetView>
  </sheetViews>
  <sheetFormatPr defaultColWidth="11.421875" defaultRowHeight="15"/>
  <cols>
    <col min="1" max="1" width="18.28125" style="0" customWidth="1"/>
    <col min="2" max="2" width="13.421875" style="0" customWidth="1"/>
    <col min="3" max="3" width="21.421875" style="0" customWidth="1"/>
    <col min="7" max="7" width="12.57421875" style="0" customWidth="1"/>
    <col min="8" max="8" width="23.00390625" style="0" customWidth="1"/>
    <col min="9" max="9" width="9.140625" style="0" customWidth="1"/>
    <col min="10" max="10" width="9.00390625" style="0" customWidth="1"/>
    <col min="11" max="11" width="9.140625" style="0" customWidth="1"/>
    <col min="12" max="13" width="9.00390625" style="0" customWidth="1"/>
    <col min="14" max="18" width="3.00390625" style="0" customWidth="1"/>
    <col min="19" max="19" width="4.421875" style="0" customWidth="1"/>
    <col min="20" max="20" width="3.00390625" style="0" customWidth="1"/>
    <col min="21" max="21" width="4.421875" style="0" customWidth="1"/>
    <col min="22" max="22" width="3.00390625" style="0" customWidth="1"/>
    <col min="23" max="23" width="5.57421875" style="0" customWidth="1"/>
    <col min="24" max="24" width="3.00390625" style="0" customWidth="1"/>
    <col min="25" max="25" width="4.7109375" style="0" customWidth="1"/>
    <col min="26" max="27" width="3.00390625" style="0" customWidth="1"/>
    <col min="28" max="28" width="3.8515625" style="0" customWidth="1"/>
    <col min="29" max="31" width="3.00390625" style="0" customWidth="1"/>
    <col min="32" max="33" width="11.42187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75" thickBot="1">
      <c r="A2" s="920" t="s">
        <v>74</v>
      </c>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2"/>
    </row>
    <row r="3" spans="1:35" ht="41.25" customHeight="1">
      <c r="A3" s="923" t="s">
        <v>36</v>
      </c>
      <c r="B3" s="924"/>
      <c r="C3" s="924"/>
      <c r="D3" s="924"/>
      <c r="E3" s="924"/>
      <c r="F3" s="924"/>
      <c r="G3" s="925"/>
      <c r="H3" s="926" t="s">
        <v>162</v>
      </c>
      <c r="I3" s="927"/>
      <c r="J3" s="927"/>
      <c r="K3" s="927"/>
      <c r="L3" s="927"/>
      <c r="M3" s="927"/>
      <c r="N3" s="927"/>
      <c r="O3" s="927"/>
      <c r="P3" s="927"/>
      <c r="Q3" s="927"/>
      <c r="R3" s="927"/>
      <c r="S3" s="928"/>
      <c r="T3" s="926" t="s">
        <v>163</v>
      </c>
      <c r="U3" s="929"/>
      <c r="V3" s="929"/>
      <c r="W3" s="929"/>
      <c r="X3" s="929"/>
      <c r="Y3" s="929"/>
      <c r="Z3" s="929"/>
      <c r="AA3" s="929"/>
      <c r="AB3" s="929"/>
      <c r="AC3" s="929"/>
      <c r="AD3" s="929"/>
      <c r="AE3" s="929"/>
      <c r="AF3" s="929"/>
      <c r="AG3" s="929"/>
      <c r="AH3" s="929"/>
      <c r="AI3" s="930"/>
    </row>
    <row r="4" spans="1:35" ht="40.5" customHeight="1" thickBot="1">
      <c r="A4" s="931" t="s">
        <v>164</v>
      </c>
      <c r="B4" s="932"/>
      <c r="C4" s="932"/>
      <c r="D4" s="932"/>
      <c r="E4" s="933" t="s">
        <v>165</v>
      </c>
      <c r="F4" s="934"/>
      <c r="G4" s="934"/>
      <c r="H4" s="934"/>
      <c r="I4" s="934"/>
      <c r="J4" s="934"/>
      <c r="K4" s="934"/>
      <c r="L4" s="934"/>
      <c r="M4" s="935"/>
      <c r="N4" s="936" t="s">
        <v>0</v>
      </c>
      <c r="O4" s="937"/>
      <c r="P4" s="937"/>
      <c r="Q4" s="937"/>
      <c r="R4" s="937"/>
      <c r="S4" s="937"/>
      <c r="T4" s="937"/>
      <c r="U4" s="937"/>
      <c r="V4" s="937"/>
      <c r="W4" s="937"/>
      <c r="X4" s="937"/>
      <c r="Y4" s="937"/>
      <c r="Z4" s="937"/>
      <c r="AA4" s="937"/>
      <c r="AB4" s="937"/>
      <c r="AC4" s="937"/>
      <c r="AD4" s="937"/>
      <c r="AE4" s="938"/>
      <c r="AF4" s="939" t="s">
        <v>1</v>
      </c>
      <c r="AG4" s="940"/>
      <c r="AH4" s="940"/>
      <c r="AI4" s="941"/>
    </row>
    <row r="5" spans="1:35" ht="31.5" customHeight="1">
      <c r="A5" s="942" t="s">
        <v>2</v>
      </c>
      <c r="B5" s="944" t="s">
        <v>3</v>
      </c>
      <c r="C5" s="945"/>
      <c r="D5" s="945"/>
      <c r="E5" s="945"/>
      <c r="F5" s="945"/>
      <c r="G5" s="945"/>
      <c r="H5" s="948" t="s">
        <v>32</v>
      </c>
      <c r="I5" s="950" t="s">
        <v>5</v>
      </c>
      <c r="J5" s="950" t="s">
        <v>6</v>
      </c>
      <c r="K5" s="952" t="s">
        <v>37</v>
      </c>
      <c r="L5" s="954" t="s">
        <v>7</v>
      </c>
      <c r="M5" s="956" t="s">
        <v>8</v>
      </c>
      <c r="N5" s="958" t="s">
        <v>9</v>
      </c>
      <c r="O5" s="959"/>
      <c r="P5" s="960" t="s">
        <v>10</v>
      </c>
      <c r="Q5" s="959"/>
      <c r="R5" s="960" t="s">
        <v>11</v>
      </c>
      <c r="S5" s="959"/>
      <c r="T5" s="960" t="s">
        <v>12</v>
      </c>
      <c r="U5" s="959"/>
      <c r="V5" s="960" t="s">
        <v>13</v>
      </c>
      <c r="W5" s="959"/>
      <c r="X5" s="960" t="s">
        <v>14</v>
      </c>
      <c r="Y5" s="959"/>
      <c r="Z5" s="960" t="s">
        <v>15</v>
      </c>
      <c r="AA5" s="959"/>
      <c r="AB5" s="960" t="s">
        <v>16</v>
      </c>
      <c r="AC5" s="959"/>
      <c r="AD5" s="960" t="s">
        <v>17</v>
      </c>
      <c r="AE5" s="961"/>
      <c r="AF5" s="962" t="s">
        <v>18</v>
      </c>
      <c r="AG5" s="978" t="s">
        <v>19</v>
      </c>
      <c r="AH5" s="980" t="s">
        <v>20</v>
      </c>
      <c r="AI5" s="982" t="s">
        <v>21</v>
      </c>
    </row>
    <row r="6" spans="1:35" ht="60" customHeight="1" thickBot="1">
      <c r="A6" s="943"/>
      <c r="B6" s="946"/>
      <c r="C6" s="947"/>
      <c r="D6" s="947"/>
      <c r="E6" s="947"/>
      <c r="F6" s="947"/>
      <c r="G6" s="947"/>
      <c r="H6" s="949"/>
      <c r="I6" s="951" t="s">
        <v>5</v>
      </c>
      <c r="J6" s="951"/>
      <c r="K6" s="953"/>
      <c r="L6" s="955"/>
      <c r="M6" s="957"/>
      <c r="N6" s="100" t="s">
        <v>22</v>
      </c>
      <c r="O6" s="101" t="s">
        <v>23</v>
      </c>
      <c r="P6" s="102" t="s">
        <v>22</v>
      </c>
      <c r="Q6" s="101" t="s">
        <v>23</v>
      </c>
      <c r="R6" s="102" t="s">
        <v>22</v>
      </c>
      <c r="S6" s="101" t="s">
        <v>23</v>
      </c>
      <c r="T6" s="102" t="s">
        <v>22</v>
      </c>
      <c r="U6" s="101" t="s">
        <v>23</v>
      </c>
      <c r="V6" s="102" t="s">
        <v>22</v>
      </c>
      <c r="W6" s="101" t="s">
        <v>23</v>
      </c>
      <c r="X6" s="102" t="s">
        <v>22</v>
      </c>
      <c r="Y6" s="101" t="s">
        <v>23</v>
      </c>
      <c r="Z6" s="102" t="s">
        <v>22</v>
      </c>
      <c r="AA6" s="101" t="s">
        <v>24</v>
      </c>
      <c r="AB6" s="102" t="s">
        <v>22</v>
      </c>
      <c r="AC6" s="101" t="s">
        <v>24</v>
      </c>
      <c r="AD6" s="102" t="s">
        <v>22</v>
      </c>
      <c r="AE6" s="103" t="s">
        <v>24</v>
      </c>
      <c r="AF6" s="963"/>
      <c r="AG6" s="979"/>
      <c r="AH6" s="981"/>
      <c r="AI6" s="983"/>
    </row>
    <row r="7" spans="1:35" ht="50.25" customHeight="1" thickBot="1">
      <c r="A7" s="104" t="s">
        <v>113</v>
      </c>
      <c r="B7" s="964" t="s">
        <v>166</v>
      </c>
      <c r="C7" s="965"/>
      <c r="D7" s="965"/>
      <c r="E7" s="965"/>
      <c r="F7" s="965"/>
      <c r="G7" s="966"/>
      <c r="H7" s="105" t="s">
        <v>167</v>
      </c>
      <c r="I7" s="105">
        <v>25</v>
      </c>
      <c r="J7" s="105">
        <v>28</v>
      </c>
      <c r="K7" s="106">
        <v>3</v>
      </c>
      <c r="L7" s="107">
        <v>3</v>
      </c>
      <c r="M7" s="108">
        <v>3</v>
      </c>
      <c r="N7" s="109"/>
      <c r="O7" s="110">
        <v>0</v>
      </c>
      <c r="P7" s="1015"/>
      <c r="Q7" s="110">
        <v>0</v>
      </c>
      <c r="R7" s="110">
        <v>0</v>
      </c>
      <c r="S7" s="110">
        <v>0</v>
      </c>
      <c r="T7" s="110">
        <v>0</v>
      </c>
      <c r="U7" s="110">
        <v>0</v>
      </c>
      <c r="V7" s="110">
        <v>0</v>
      </c>
      <c r="W7" s="110">
        <v>0</v>
      </c>
      <c r="X7" s="110">
        <v>0</v>
      </c>
      <c r="Y7" s="110">
        <v>0</v>
      </c>
      <c r="Z7" s="110">
        <v>0</v>
      </c>
      <c r="AA7" s="110">
        <v>0</v>
      </c>
      <c r="AB7" s="110">
        <v>0</v>
      </c>
      <c r="AC7" s="110">
        <v>0</v>
      </c>
      <c r="AD7" s="110">
        <v>0</v>
      </c>
      <c r="AE7" s="112">
        <v>0</v>
      </c>
      <c r="AF7" s="113">
        <v>0</v>
      </c>
      <c r="AG7" s="114"/>
      <c r="AH7" s="1017" t="s">
        <v>168</v>
      </c>
      <c r="AI7" s="1020" t="s">
        <v>113</v>
      </c>
    </row>
    <row r="8" spans="1:35" ht="53.25" customHeight="1" thickBot="1">
      <c r="A8" s="104" t="s">
        <v>113</v>
      </c>
      <c r="B8" s="964" t="s">
        <v>169</v>
      </c>
      <c r="C8" s="965"/>
      <c r="D8" s="965"/>
      <c r="E8" s="965"/>
      <c r="F8" s="965"/>
      <c r="G8" s="966"/>
      <c r="H8" s="105" t="s">
        <v>170</v>
      </c>
      <c r="I8" s="105">
        <v>0</v>
      </c>
      <c r="J8" s="105">
        <v>2</v>
      </c>
      <c r="K8" s="106">
        <v>0</v>
      </c>
      <c r="L8" s="107">
        <v>0</v>
      </c>
      <c r="M8" s="108">
        <v>0</v>
      </c>
      <c r="N8" s="109">
        <v>0</v>
      </c>
      <c r="O8" s="110">
        <v>0</v>
      </c>
      <c r="P8" s="1016"/>
      <c r="Q8" s="110">
        <v>0</v>
      </c>
      <c r="R8" s="110">
        <v>0</v>
      </c>
      <c r="S8" s="110">
        <v>0</v>
      </c>
      <c r="T8" s="110">
        <v>0</v>
      </c>
      <c r="U8" s="110">
        <v>0</v>
      </c>
      <c r="V8" s="110">
        <v>0</v>
      </c>
      <c r="W8" s="110">
        <v>0</v>
      </c>
      <c r="X8" s="110">
        <v>0</v>
      </c>
      <c r="Y8" s="110">
        <v>0</v>
      </c>
      <c r="Z8" s="110">
        <v>0</v>
      </c>
      <c r="AA8" s="110">
        <v>0</v>
      </c>
      <c r="AB8" s="110">
        <v>0</v>
      </c>
      <c r="AC8" s="110">
        <v>0</v>
      </c>
      <c r="AD8" s="110">
        <v>0</v>
      </c>
      <c r="AE8" s="112">
        <v>0</v>
      </c>
      <c r="AF8" s="113">
        <v>0</v>
      </c>
      <c r="AG8" s="114"/>
      <c r="AH8" s="1018"/>
      <c r="AI8" s="1021"/>
    </row>
    <row r="9" spans="1:35" ht="58.5" customHeight="1" thickBot="1">
      <c r="A9" s="104" t="s">
        <v>113</v>
      </c>
      <c r="B9" s="964" t="s">
        <v>171</v>
      </c>
      <c r="C9" s="965"/>
      <c r="D9" s="965"/>
      <c r="E9" s="965"/>
      <c r="F9" s="965"/>
      <c r="G9" s="966"/>
      <c r="H9" s="105" t="s">
        <v>172</v>
      </c>
      <c r="I9" s="105">
        <v>0</v>
      </c>
      <c r="J9" s="105">
        <v>1</v>
      </c>
      <c r="K9" s="106">
        <v>100</v>
      </c>
      <c r="L9" s="107">
        <v>100</v>
      </c>
      <c r="M9" s="108">
        <v>100</v>
      </c>
      <c r="N9" s="109">
        <v>0</v>
      </c>
      <c r="O9" s="110">
        <v>0</v>
      </c>
      <c r="P9" s="1016"/>
      <c r="Q9" s="110">
        <v>0</v>
      </c>
      <c r="R9" s="110">
        <v>0</v>
      </c>
      <c r="S9" s="110">
        <v>0</v>
      </c>
      <c r="T9" s="110">
        <v>0</v>
      </c>
      <c r="U9" s="110">
        <v>0</v>
      </c>
      <c r="V9" s="110">
        <v>0</v>
      </c>
      <c r="W9" s="110">
        <v>0</v>
      </c>
      <c r="X9" s="110">
        <v>0</v>
      </c>
      <c r="Y9" s="110">
        <v>0</v>
      </c>
      <c r="Z9" s="110">
        <v>0</v>
      </c>
      <c r="AA9" s="110">
        <v>0</v>
      </c>
      <c r="AB9" s="110">
        <v>0</v>
      </c>
      <c r="AC9" s="110">
        <v>0</v>
      </c>
      <c r="AD9" s="110">
        <v>0</v>
      </c>
      <c r="AE9" s="112">
        <v>0</v>
      </c>
      <c r="AF9" s="113">
        <v>0</v>
      </c>
      <c r="AG9" s="114"/>
      <c r="AH9" s="1019"/>
      <c r="AI9" s="1022"/>
    </row>
    <row r="10" spans="1:35" ht="15.75" thickBot="1">
      <c r="A10" s="1011"/>
      <c r="B10" s="1012"/>
      <c r="C10" s="1012"/>
      <c r="D10" s="1012"/>
      <c r="E10" s="1012"/>
      <c r="F10" s="1012"/>
      <c r="G10" s="1012"/>
      <c r="H10" s="1012"/>
      <c r="I10" s="1012"/>
      <c r="J10" s="1012"/>
      <c r="K10" s="1012"/>
      <c r="L10" s="1012"/>
      <c r="M10" s="1012"/>
      <c r="N10" s="1013"/>
      <c r="O10" s="1013"/>
      <c r="P10" s="1013"/>
      <c r="Q10" s="1013"/>
      <c r="R10" s="1013"/>
      <c r="S10" s="1013"/>
      <c r="T10" s="1013"/>
      <c r="U10" s="1013"/>
      <c r="V10" s="1013"/>
      <c r="W10" s="1013"/>
      <c r="X10" s="1013"/>
      <c r="Y10" s="1013"/>
      <c r="Z10" s="1013"/>
      <c r="AA10" s="1013"/>
      <c r="AB10" s="1013"/>
      <c r="AC10" s="1013"/>
      <c r="AD10" s="1013"/>
      <c r="AE10" s="1013"/>
      <c r="AF10" s="1013"/>
      <c r="AG10" s="1013"/>
      <c r="AH10" s="1013"/>
      <c r="AI10" s="1014"/>
    </row>
    <row r="11" spans="1:35" ht="34.5" thickBot="1">
      <c r="A11" s="60" t="s">
        <v>25</v>
      </c>
      <c r="B11" s="61" t="s">
        <v>26</v>
      </c>
      <c r="C11" s="61" t="s">
        <v>27</v>
      </c>
      <c r="D11" s="61" t="s">
        <v>28</v>
      </c>
      <c r="E11" s="62" t="s">
        <v>29</v>
      </c>
      <c r="F11" s="62" t="s">
        <v>30</v>
      </c>
      <c r="G11" s="63" t="s">
        <v>31</v>
      </c>
      <c r="H11" s="61" t="s">
        <v>32</v>
      </c>
      <c r="I11" s="64"/>
      <c r="J11" s="64"/>
      <c r="K11" s="64"/>
      <c r="L11" s="64"/>
      <c r="M11" s="64"/>
      <c r="N11" s="116">
        <v>0</v>
      </c>
      <c r="O11" s="117">
        <v>0</v>
      </c>
      <c r="P11" s="118">
        <v>0</v>
      </c>
      <c r="Q11" s="117">
        <v>0</v>
      </c>
      <c r="R11" s="118"/>
      <c r="S11" s="117"/>
      <c r="T11" s="118"/>
      <c r="U11" s="117"/>
      <c r="V11" s="118"/>
      <c r="W11" s="117"/>
      <c r="X11" s="118"/>
      <c r="Y11" s="117"/>
      <c r="Z11" s="118"/>
      <c r="AA11" s="117"/>
      <c r="AB11" s="118"/>
      <c r="AC11" s="117"/>
      <c r="AD11" s="119">
        <v>0</v>
      </c>
      <c r="AE11" s="117">
        <v>0</v>
      </c>
      <c r="AF11" s="120">
        <v>0</v>
      </c>
      <c r="AG11" s="121"/>
      <c r="AH11" s="121"/>
      <c r="AI11" s="122"/>
    </row>
    <row r="12" spans="1:35" ht="43.5" customHeight="1">
      <c r="A12" s="967" t="s">
        <v>166</v>
      </c>
      <c r="B12" s="123"/>
      <c r="C12" s="124" t="s">
        <v>173</v>
      </c>
      <c r="D12" s="124" t="s">
        <v>38</v>
      </c>
      <c r="E12" s="125">
        <v>0</v>
      </c>
      <c r="F12" s="184">
        <v>0.8</v>
      </c>
      <c r="G12" s="969">
        <v>3</v>
      </c>
      <c r="H12" s="971" t="s">
        <v>167</v>
      </c>
      <c r="I12" s="969">
        <v>25</v>
      </c>
      <c r="J12" s="969">
        <v>28</v>
      </c>
      <c r="K12" s="969">
        <v>3</v>
      </c>
      <c r="L12" s="988">
        <v>3</v>
      </c>
      <c r="M12" s="1023">
        <v>3</v>
      </c>
      <c r="N12" s="1025"/>
      <c r="O12" s="97"/>
      <c r="P12" s="1028">
        <v>42700</v>
      </c>
      <c r="Q12" s="185"/>
      <c r="R12" s="185"/>
      <c r="S12" s="185"/>
      <c r="T12" s="185"/>
      <c r="U12" s="185"/>
      <c r="V12" s="185"/>
      <c r="W12" s="185"/>
      <c r="X12" s="185"/>
      <c r="Y12" s="185"/>
      <c r="Z12" s="185"/>
      <c r="AA12" s="185"/>
      <c r="AB12" s="128"/>
      <c r="AC12" s="128"/>
      <c r="AD12" s="1031"/>
      <c r="AE12" s="1031"/>
      <c r="AF12" s="81"/>
      <c r="AG12" s="918"/>
      <c r="AH12" s="918" t="s">
        <v>168</v>
      </c>
      <c r="AI12" s="975" t="s">
        <v>174</v>
      </c>
    </row>
    <row r="13" spans="1:35" ht="51.75" customHeight="1">
      <c r="A13" s="967"/>
      <c r="B13" s="123"/>
      <c r="C13" s="124" t="s">
        <v>175</v>
      </c>
      <c r="D13" s="124" t="s">
        <v>38</v>
      </c>
      <c r="E13" s="125">
        <v>0</v>
      </c>
      <c r="F13" s="186">
        <v>3</v>
      </c>
      <c r="G13" s="969"/>
      <c r="H13" s="971"/>
      <c r="I13" s="969"/>
      <c r="J13" s="969"/>
      <c r="K13" s="969"/>
      <c r="L13" s="988"/>
      <c r="M13" s="1023"/>
      <c r="N13" s="1026"/>
      <c r="O13" s="97"/>
      <c r="P13" s="1029"/>
      <c r="Q13" s="187"/>
      <c r="R13" s="187"/>
      <c r="S13" s="187"/>
      <c r="T13" s="187"/>
      <c r="U13" s="187"/>
      <c r="V13" s="187"/>
      <c r="W13" s="187"/>
      <c r="X13" s="187"/>
      <c r="Y13" s="187"/>
      <c r="Z13" s="187"/>
      <c r="AA13" s="187"/>
      <c r="AB13" s="128"/>
      <c r="AC13" s="128"/>
      <c r="AD13" s="1031"/>
      <c r="AE13" s="1031"/>
      <c r="AF13" s="81"/>
      <c r="AG13" s="918"/>
      <c r="AH13" s="918"/>
      <c r="AI13" s="975"/>
    </row>
    <row r="14" spans="1:35" ht="33.75" customHeight="1">
      <c r="A14" s="967"/>
      <c r="B14" s="123"/>
      <c r="C14" s="124" t="s">
        <v>176</v>
      </c>
      <c r="D14" s="124" t="s">
        <v>38</v>
      </c>
      <c r="E14" s="74">
        <v>0</v>
      </c>
      <c r="F14" s="188">
        <v>0.35</v>
      </c>
      <c r="G14" s="969"/>
      <c r="H14" s="971"/>
      <c r="I14" s="969"/>
      <c r="J14" s="969"/>
      <c r="K14" s="969"/>
      <c r="L14" s="988"/>
      <c r="M14" s="1023"/>
      <c r="N14" s="1026"/>
      <c r="O14" s="97"/>
      <c r="P14" s="1029"/>
      <c r="Q14" s="128"/>
      <c r="R14" s="128"/>
      <c r="S14" s="128"/>
      <c r="T14" s="128"/>
      <c r="U14" s="128"/>
      <c r="V14" s="128"/>
      <c r="W14" s="128"/>
      <c r="X14" s="128"/>
      <c r="Y14" s="128"/>
      <c r="Z14" s="128"/>
      <c r="AA14" s="128"/>
      <c r="AB14" s="128"/>
      <c r="AC14" s="128"/>
      <c r="AD14" s="1031"/>
      <c r="AE14" s="1031"/>
      <c r="AF14" s="81"/>
      <c r="AG14" s="918"/>
      <c r="AH14" s="918"/>
      <c r="AI14" s="975"/>
    </row>
    <row r="15" spans="1:35" ht="36" customHeight="1">
      <c r="A15" s="967"/>
      <c r="B15" s="123" t="s">
        <v>177</v>
      </c>
      <c r="C15" s="124" t="s">
        <v>178</v>
      </c>
      <c r="D15" s="124" t="s">
        <v>38</v>
      </c>
      <c r="E15" s="130">
        <v>0</v>
      </c>
      <c r="F15" s="188">
        <v>0.5</v>
      </c>
      <c r="G15" s="969"/>
      <c r="H15" s="971"/>
      <c r="I15" s="969"/>
      <c r="J15" s="969"/>
      <c r="K15" s="969"/>
      <c r="L15" s="988"/>
      <c r="M15" s="1023"/>
      <c r="N15" s="1026"/>
      <c r="O15" s="97"/>
      <c r="P15" s="1029"/>
      <c r="Q15" s="128"/>
      <c r="R15" s="128"/>
      <c r="S15" s="128"/>
      <c r="T15" s="128"/>
      <c r="U15" s="128"/>
      <c r="V15" s="128"/>
      <c r="W15" s="128"/>
      <c r="X15" s="128"/>
      <c r="Y15" s="128"/>
      <c r="Z15" s="128"/>
      <c r="AA15" s="128"/>
      <c r="AB15" s="128"/>
      <c r="AC15" s="128"/>
      <c r="AD15" s="1031"/>
      <c r="AE15" s="1031"/>
      <c r="AF15" s="131"/>
      <c r="AG15" s="918"/>
      <c r="AH15" s="918"/>
      <c r="AI15" s="975"/>
    </row>
    <row r="16" spans="1:35" ht="42" customHeight="1" thickBot="1">
      <c r="A16" s="968"/>
      <c r="B16" s="133"/>
      <c r="C16" s="134" t="s">
        <v>179</v>
      </c>
      <c r="D16" s="189" t="s">
        <v>38</v>
      </c>
      <c r="E16" s="190">
        <v>0</v>
      </c>
      <c r="F16" s="191">
        <v>0.25</v>
      </c>
      <c r="G16" s="970"/>
      <c r="H16" s="972"/>
      <c r="I16" s="970"/>
      <c r="J16" s="970"/>
      <c r="K16" s="970"/>
      <c r="L16" s="989"/>
      <c r="M16" s="1024"/>
      <c r="N16" s="1027"/>
      <c r="O16" s="193"/>
      <c r="P16" s="1030"/>
      <c r="Q16" s="194"/>
      <c r="R16" s="194"/>
      <c r="S16" s="194"/>
      <c r="T16" s="194"/>
      <c r="U16" s="194"/>
      <c r="V16" s="194"/>
      <c r="W16" s="194"/>
      <c r="X16" s="194"/>
      <c r="Y16" s="194"/>
      <c r="Z16" s="194"/>
      <c r="AA16" s="194"/>
      <c r="AB16" s="194"/>
      <c r="AC16" s="194"/>
      <c r="AD16" s="1032"/>
      <c r="AE16" s="1032"/>
      <c r="AF16" s="138"/>
      <c r="AG16" s="974"/>
      <c r="AH16" s="974"/>
      <c r="AI16" s="977"/>
    </row>
    <row r="17" spans="1:35" ht="15.75" thickBot="1">
      <c r="A17" s="993"/>
      <c r="B17" s="994"/>
      <c r="C17" s="994"/>
      <c r="D17" s="994"/>
      <c r="E17" s="994"/>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5"/>
    </row>
    <row r="18" spans="1:35" ht="33.75">
      <c r="A18" s="141" t="s">
        <v>25</v>
      </c>
      <c r="B18" s="142" t="s">
        <v>26</v>
      </c>
      <c r="C18" s="142" t="s">
        <v>27</v>
      </c>
      <c r="D18" s="142" t="s">
        <v>33</v>
      </c>
      <c r="E18" s="143" t="s">
        <v>29</v>
      </c>
      <c r="F18" s="143" t="s">
        <v>30</v>
      </c>
      <c r="G18" s="144" t="s">
        <v>34</v>
      </c>
      <c r="H18" s="145" t="s">
        <v>32</v>
      </c>
      <c r="I18" s="146"/>
      <c r="J18" s="147"/>
      <c r="K18" s="147"/>
      <c r="L18" s="148"/>
      <c r="M18" s="149"/>
      <c r="N18" s="150">
        <v>0</v>
      </c>
      <c r="O18" s="117">
        <v>0</v>
      </c>
      <c r="P18" s="118">
        <v>0</v>
      </c>
      <c r="Q18" s="117">
        <v>0</v>
      </c>
      <c r="R18" s="118"/>
      <c r="S18" s="117"/>
      <c r="T18" s="118"/>
      <c r="U18" s="117"/>
      <c r="V18" s="118"/>
      <c r="W18" s="117"/>
      <c r="X18" s="118"/>
      <c r="Y18" s="117"/>
      <c r="Z18" s="118"/>
      <c r="AA18" s="117"/>
      <c r="AB18" s="118"/>
      <c r="AC18" s="117"/>
      <c r="AD18" s="118">
        <v>0</v>
      </c>
      <c r="AE18" s="117">
        <v>0</v>
      </c>
      <c r="AF18" s="120">
        <v>0</v>
      </c>
      <c r="AG18" s="121"/>
      <c r="AH18" s="121"/>
      <c r="AI18" s="122"/>
    </row>
    <row r="19" spans="1:35" ht="47.25" customHeight="1">
      <c r="A19" s="996" t="s">
        <v>169</v>
      </c>
      <c r="B19" s="912"/>
      <c r="C19" s="73" t="s">
        <v>180</v>
      </c>
      <c r="D19" s="73" t="s">
        <v>38</v>
      </c>
      <c r="E19" s="90">
        <v>1</v>
      </c>
      <c r="F19" s="70">
        <v>1</v>
      </c>
      <c r="G19" s="997">
        <v>0</v>
      </c>
      <c r="H19" s="984" t="s">
        <v>181</v>
      </c>
      <c r="I19" s="984">
        <v>0</v>
      </c>
      <c r="J19" s="984">
        <v>2</v>
      </c>
      <c r="K19" s="984">
        <v>0</v>
      </c>
      <c r="L19" s="986">
        <v>0</v>
      </c>
      <c r="M19" s="987">
        <v>0</v>
      </c>
      <c r="N19" s="196"/>
      <c r="O19" s="80"/>
      <c r="P19" s="1028"/>
      <c r="Q19" s="80"/>
      <c r="R19" s="80"/>
      <c r="S19" s="80"/>
      <c r="T19" s="80"/>
      <c r="U19" s="80"/>
      <c r="V19" s="80"/>
      <c r="W19" s="80"/>
      <c r="X19" s="80"/>
      <c r="Y19" s="80"/>
      <c r="Z19" s="80"/>
      <c r="AA19" s="80"/>
      <c r="AB19" s="80"/>
      <c r="AC19" s="80"/>
      <c r="AD19" s="1031"/>
      <c r="AE19" s="1031"/>
      <c r="AF19" s="98"/>
      <c r="AG19" s="918"/>
      <c r="AH19" s="919" t="s">
        <v>168</v>
      </c>
      <c r="AI19" s="992" t="s">
        <v>182</v>
      </c>
    </row>
    <row r="20" spans="1:35" ht="40.5" customHeight="1">
      <c r="A20" s="996"/>
      <c r="B20" s="913"/>
      <c r="C20" s="73" t="s">
        <v>183</v>
      </c>
      <c r="D20" s="73" t="s">
        <v>38</v>
      </c>
      <c r="E20" s="90">
        <v>1</v>
      </c>
      <c r="F20" s="70">
        <v>1</v>
      </c>
      <c r="G20" s="969"/>
      <c r="H20" s="971"/>
      <c r="I20" s="971"/>
      <c r="J20" s="971"/>
      <c r="K20" s="971"/>
      <c r="L20" s="986"/>
      <c r="M20" s="987"/>
      <c r="N20" s="196"/>
      <c r="O20" s="80"/>
      <c r="P20" s="1029"/>
      <c r="Q20" s="80"/>
      <c r="R20" s="80"/>
      <c r="S20" s="80"/>
      <c r="T20" s="80"/>
      <c r="U20" s="80"/>
      <c r="V20" s="80"/>
      <c r="W20" s="80"/>
      <c r="X20" s="80"/>
      <c r="Y20" s="80"/>
      <c r="Z20" s="80"/>
      <c r="AA20" s="80"/>
      <c r="AB20" s="80"/>
      <c r="AC20" s="80"/>
      <c r="AD20" s="1031"/>
      <c r="AE20" s="1031"/>
      <c r="AF20" s="98"/>
      <c r="AG20" s="918"/>
      <c r="AH20" s="919"/>
      <c r="AI20" s="992"/>
    </row>
    <row r="21" spans="1:35" ht="52.5" customHeight="1">
      <c r="A21" s="996"/>
      <c r="B21" s="914"/>
      <c r="C21" s="73" t="s">
        <v>184</v>
      </c>
      <c r="D21" s="73" t="s">
        <v>38</v>
      </c>
      <c r="E21" s="90">
        <v>1</v>
      </c>
      <c r="F21" s="70">
        <v>1</v>
      </c>
      <c r="G21" s="998"/>
      <c r="H21" s="985"/>
      <c r="I21" s="985"/>
      <c r="J21" s="985"/>
      <c r="K21" s="985"/>
      <c r="L21" s="986"/>
      <c r="M21" s="987"/>
      <c r="N21" s="196"/>
      <c r="O21" s="80"/>
      <c r="P21" s="1033"/>
      <c r="Q21" s="80"/>
      <c r="R21" s="80"/>
      <c r="S21" s="80"/>
      <c r="T21" s="80"/>
      <c r="U21" s="80"/>
      <c r="V21" s="80"/>
      <c r="W21" s="80"/>
      <c r="X21" s="80"/>
      <c r="Y21" s="80"/>
      <c r="Z21" s="80"/>
      <c r="AA21" s="80"/>
      <c r="AB21" s="80"/>
      <c r="AC21" s="80"/>
      <c r="AD21" s="1031"/>
      <c r="AE21" s="1031"/>
      <c r="AF21" s="98"/>
      <c r="AG21" s="918"/>
      <c r="AH21" s="919"/>
      <c r="AI21" s="992"/>
    </row>
    <row r="22" spans="1:36" ht="15.75" thickBot="1">
      <c r="A22" s="993"/>
      <c r="B22" s="994"/>
      <c r="C22" s="994"/>
      <c r="D22" s="994"/>
      <c r="E22" s="994"/>
      <c r="F22" s="994"/>
      <c r="G22" s="994"/>
      <c r="H22" s="994"/>
      <c r="I22" s="994"/>
      <c r="J22" s="994"/>
      <c r="K22" s="994"/>
      <c r="L22" s="994"/>
      <c r="M22" s="994"/>
      <c r="N22" s="994"/>
      <c r="O22" s="994"/>
      <c r="P22" s="994"/>
      <c r="Q22" s="994"/>
      <c r="R22" s="994"/>
      <c r="S22" s="994"/>
      <c r="T22" s="994"/>
      <c r="U22" s="994"/>
      <c r="V22" s="994"/>
      <c r="W22" s="994"/>
      <c r="X22" s="994"/>
      <c r="Y22" s="994"/>
      <c r="Z22" s="994"/>
      <c r="AA22" s="994"/>
      <c r="AB22" s="994"/>
      <c r="AC22" s="994"/>
      <c r="AD22" s="994"/>
      <c r="AE22" s="994"/>
      <c r="AF22" s="994"/>
      <c r="AG22" s="994"/>
      <c r="AH22" s="994"/>
      <c r="AI22" s="995"/>
      <c r="AJ22" s="94"/>
    </row>
    <row r="23" spans="1:36" ht="15.75" thickBo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94"/>
    </row>
    <row r="24" spans="1:36" ht="33.75">
      <c r="A24" s="141" t="s">
        <v>25</v>
      </c>
      <c r="B24" s="142" t="s">
        <v>26</v>
      </c>
      <c r="C24" s="142" t="s">
        <v>27</v>
      </c>
      <c r="D24" s="142" t="s">
        <v>33</v>
      </c>
      <c r="E24" s="143" t="s">
        <v>29</v>
      </c>
      <c r="F24" s="143" t="s">
        <v>30</v>
      </c>
      <c r="G24" s="144" t="s">
        <v>34</v>
      </c>
      <c r="H24" s="145" t="s">
        <v>32</v>
      </c>
      <c r="I24" s="146"/>
      <c r="J24" s="147"/>
      <c r="K24" s="147"/>
      <c r="L24" s="148"/>
      <c r="M24" s="149"/>
      <c r="N24" s="150">
        <v>0</v>
      </c>
      <c r="O24" s="117">
        <v>0</v>
      </c>
      <c r="P24" s="118">
        <v>0</v>
      </c>
      <c r="Q24" s="117">
        <v>0</v>
      </c>
      <c r="R24" s="118"/>
      <c r="S24" s="117"/>
      <c r="T24" s="118"/>
      <c r="U24" s="117"/>
      <c r="V24" s="118"/>
      <c r="W24" s="117"/>
      <c r="X24" s="118"/>
      <c r="Y24" s="117"/>
      <c r="Z24" s="118"/>
      <c r="AA24" s="117"/>
      <c r="AB24" s="118"/>
      <c r="AC24" s="117"/>
      <c r="AD24" s="118">
        <v>0</v>
      </c>
      <c r="AE24" s="117">
        <v>0</v>
      </c>
      <c r="AF24" s="120">
        <v>0</v>
      </c>
      <c r="AG24" s="121"/>
      <c r="AH24" s="121"/>
      <c r="AI24" s="122"/>
      <c r="AJ24" s="94"/>
    </row>
    <row r="25" spans="1:36" ht="56.25" customHeight="1">
      <c r="A25" s="996" t="s">
        <v>171</v>
      </c>
      <c r="B25" s="912"/>
      <c r="C25" s="73" t="s">
        <v>185</v>
      </c>
      <c r="D25" s="73" t="s">
        <v>38</v>
      </c>
      <c r="E25" s="90">
        <v>1</v>
      </c>
      <c r="F25" s="70">
        <v>1</v>
      </c>
      <c r="G25" s="997">
        <v>100</v>
      </c>
      <c r="H25" s="984" t="s">
        <v>172</v>
      </c>
      <c r="I25" s="984">
        <v>0</v>
      </c>
      <c r="J25" s="984">
        <v>100</v>
      </c>
      <c r="K25" s="984">
        <v>100</v>
      </c>
      <c r="L25" s="986">
        <v>100</v>
      </c>
      <c r="M25" s="987">
        <v>100</v>
      </c>
      <c r="N25" s="196"/>
      <c r="O25" s="80">
        <v>9000</v>
      </c>
      <c r="P25" s="1028"/>
      <c r="Q25" s="80"/>
      <c r="R25" s="80"/>
      <c r="S25" s="80"/>
      <c r="T25" s="80"/>
      <c r="U25" s="80"/>
      <c r="V25" s="80"/>
      <c r="W25" s="80"/>
      <c r="X25" s="80"/>
      <c r="Y25" s="80"/>
      <c r="Z25" s="80"/>
      <c r="AA25" s="80"/>
      <c r="AB25" s="80"/>
      <c r="AC25" s="80"/>
      <c r="AD25" s="1031"/>
      <c r="AE25" s="1031"/>
      <c r="AF25" s="98"/>
      <c r="AG25" s="918"/>
      <c r="AH25" s="919" t="s">
        <v>168</v>
      </c>
      <c r="AI25" s="992" t="s">
        <v>182</v>
      </c>
      <c r="AJ25" s="94"/>
    </row>
    <row r="26" spans="1:36" ht="45.75" customHeight="1">
      <c r="A26" s="996"/>
      <c r="B26" s="914"/>
      <c r="C26" s="73" t="s">
        <v>186</v>
      </c>
      <c r="D26" s="73" t="s">
        <v>38</v>
      </c>
      <c r="E26" s="90">
        <v>1</v>
      </c>
      <c r="F26" s="70">
        <v>1</v>
      </c>
      <c r="G26" s="998"/>
      <c r="H26" s="985"/>
      <c r="I26" s="985"/>
      <c r="J26" s="985"/>
      <c r="K26" s="985"/>
      <c r="L26" s="986"/>
      <c r="M26" s="987"/>
      <c r="N26" s="196"/>
      <c r="O26" s="80"/>
      <c r="P26" s="1033"/>
      <c r="Q26" s="80"/>
      <c r="R26" s="80"/>
      <c r="S26" s="80"/>
      <c r="T26" s="80"/>
      <c r="U26" s="80"/>
      <c r="V26" s="80"/>
      <c r="W26" s="80"/>
      <c r="X26" s="80"/>
      <c r="Y26" s="80"/>
      <c r="Z26" s="80"/>
      <c r="AA26" s="80"/>
      <c r="AB26" s="80"/>
      <c r="AC26" s="80"/>
      <c r="AD26" s="1031"/>
      <c r="AE26" s="1031"/>
      <c r="AF26" s="98"/>
      <c r="AG26" s="918"/>
      <c r="AH26" s="919"/>
      <c r="AI26" s="992"/>
      <c r="AJ26" s="94"/>
    </row>
    <row r="27" spans="1:36" ht="15.75" thickBot="1">
      <c r="A27" s="993"/>
      <c r="B27" s="994"/>
      <c r="C27" s="994"/>
      <c r="D27" s="994"/>
      <c r="E27" s="994"/>
      <c r="F27" s="994"/>
      <c r="G27" s="994"/>
      <c r="H27" s="994"/>
      <c r="I27" s="994"/>
      <c r="J27" s="994"/>
      <c r="K27" s="994"/>
      <c r="L27" s="994"/>
      <c r="M27" s="994"/>
      <c r="N27" s="994"/>
      <c r="O27" s="994"/>
      <c r="P27" s="994"/>
      <c r="Q27" s="994"/>
      <c r="R27" s="994"/>
      <c r="S27" s="994"/>
      <c r="T27" s="994"/>
      <c r="U27" s="994"/>
      <c r="V27" s="994"/>
      <c r="W27" s="994"/>
      <c r="X27" s="994"/>
      <c r="Y27" s="994"/>
      <c r="Z27" s="994"/>
      <c r="AA27" s="994"/>
      <c r="AB27" s="994"/>
      <c r="AC27" s="994"/>
      <c r="AD27" s="994"/>
      <c r="AE27" s="994"/>
      <c r="AF27" s="994"/>
      <c r="AG27" s="994"/>
      <c r="AH27" s="994"/>
      <c r="AI27" s="995"/>
      <c r="AJ27" s="94"/>
    </row>
    <row r="28" spans="1:36" ht="1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94"/>
    </row>
  </sheetData>
  <sheetProtection/>
  <mergeCells count="85">
    <mergeCell ref="A27:AI27"/>
    <mergeCell ref="P25:P26"/>
    <mergeCell ref="AD25:AD26"/>
    <mergeCell ref="AE25:AE26"/>
    <mergeCell ref="AG25:AG26"/>
    <mergeCell ref="AH25:AH26"/>
    <mergeCell ref="AI25:AI26"/>
    <mergeCell ref="A22:AI22"/>
    <mergeCell ref="A25:A26"/>
    <mergeCell ref="B25:B26"/>
    <mergeCell ref="G25:G26"/>
    <mergeCell ref="H25:H26"/>
    <mergeCell ref="I25:I26"/>
    <mergeCell ref="J25:J26"/>
    <mergeCell ref="K25:K26"/>
    <mergeCell ref="L25:L26"/>
    <mergeCell ref="M25:M26"/>
    <mergeCell ref="P19:P21"/>
    <mergeCell ref="AD19:AD21"/>
    <mergeCell ref="AE19:AE21"/>
    <mergeCell ref="AG19:AG21"/>
    <mergeCell ref="AH19:AH21"/>
    <mergeCell ref="AI19:AI21"/>
    <mergeCell ref="A17:AI17"/>
    <mergeCell ref="A19:A21"/>
    <mergeCell ref="B19:B21"/>
    <mergeCell ref="G19:G21"/>
    <mergeCell ref="H19:H21"/>
    <mergeCell ref="I19:I21"/>
    <mergeCell ref="J19:J21"/>
    <mergeCell ref="K19:K21"/>
    <mergeCell ref="L19:L21"/>
    <mergeCell ref="M19:M21"/>
    <mergeCell ref="P12:P16"/>
    <mergeCell ref="AD12:AD16"/>
    <mergeCell ref="AE12:AE16"/>
    <mergeCell ref="AG12:AG16"/>
    <mergeCell ref="AH12:AH16"/>
    <mergeCell ref="AI12:AI16"/>
    <mergeCell ref="A10:AI10"/>
    <mergeCell ref="A12:A16"/>
    <mergeCell ref="G12:G16"/>
    <mergeCell ref="H12:H16"/>
    <mergeCell ref="I12:I16"/>
    <mergeCell ref="J12:J16"/>
    <mergeCell ref="K12:K16"/>
    <mergeCell ref="L12:L16"/>
    <mergeCell ref="M12:M16"/>
    <mergeCell ref="N12:N16"/>
    <mergeCell ref="AG5:AG6"/>
    <mergeCell ref="AH5:AH6"/>
    <mergeCell ref="AI5:AI6"/>
    <mergeCell ref="B7:G7"/>
    <mergeCell ref="P7:P9"/>
    <mergeCell ref="AH7:AH9"/>
    <mergeCell ref="AI7:AI9"/>
    <mergeCell ref="B8:G8"/>
    <mergeCell ref="B9:G9"/>
    <mergeCell ref="V5:W5"/>
    <mergeCell ref="X5:Y5"/>
    <mergeCell ref="Z5:AA5"/>
    <mergeCell ref="AB5:AC5"/>
    <mergeCell ref="AD5:AE5"/>
    <mergeCell ref="AF5:AF6"/>
    <mergeCell ref="L5:L6"/>
    <mergeCell ref="M5:M6"/>
    <mergeCell ref="N5:O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I29"/>
  <sheetViews>
    <sheetView zoomScalePageLayoutView="0" workbookViewId="0" topLeftCell="A1">
      <selection activeCell="A9" sqref="A9:AI9"/>
    </sheetView>
  </sheetViews>
  <sheetFormatPr defaultColWidth="11.421875" defaultRowHeight="15"/>
  <cols>
    <col min="1" max="1" width="18.28125" style="0" customWidth="1"/>
    <col min="2" max="2" width="13.421875" style="0" customWidth="1"/>
    <col min="3" max="3" width="19.28125" style="0" customWidth="1"/>
    <col min="7" max="7" width="12.57421875" style="0" customWidth="1"/>
    <col min="8" max="8" width="23.00390625" style="0" customWidth="1"/>
    <col min="9" max="9" width="9.140625" style="0" customWidth="1"/>
    <col min="10" max="10" width="9.00390625" style="0" customWidth="1"/>
    <col min="11" max="11" width="9.140625" style="0" customWidth="1"/>
    <col min="12" max="13" width="9.00390625" style="0" customWidth="1"/>
    <col min="14" max="14" width="3.00390625" style="0" customWidth="1"/>
    <col min="15" max="15" width="3.8515625" style="0" customWidth="1"/>
    <col min="16" max="16" width="3.00390625" style="0" customWidth="1"/>
    <col min="17" max="17" width="4.28125" style="0" customWidth="1"/>
    <col min="18" max="18" width="3.00390625" style="0" customWidth="1"/>
    <col min="19" max="19" width="3.8515625" style="0" customWidth="1"/>
    <col min="20" max="27" width="3.00390625" style="0" customWidth="1"/>
    <col min="28" max="28" width="3.8515625" style="0" customWidth="1"/>
    <col min="29" max="31" width="3.00390625" style="0" customWidth="1"/>
    <col min="32" max="33" width="11.421875" style="0" customWidth="1"/>
    <col min="35" max="35" width="13.140625" style="0" customWidth="1"/>
  </cols>
  <sheetData>
    <row r="1" spans="1:35" ht="15">
      <c r="A1" s="880" t="s">
        <v>35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2"/>
    </row>
    <row r="2" spans="1:35" ht="15">
      <c r="A2" s="883" t="s">
        <v>70</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5"/>
    </row>
    <row r="3" spans="1:35" ht="33.75" customHeight="1">
      <c r="A3" s="886" t="s">
        <v>187</v>
      </c>
      <c r="B3" s="886"/>
      <c r="C3" s="886"/>
      <c r="D3" s="886"/>
      <c r="E3" s="886"/>
      <c r="F3" s="886"/>
      <c r="G3" s="886"/>
      <c r="H3" s="887" t="s">
        <v>188</v>
      </c>
      <c r="I3" s="887"/>
      <c r="J3" s="887"/>
      <c r="K3" s="887"/>
      <c r="L3" s="887"/>
      <c r="M3" s="887"/>
      <c r="N3" s="887"/>
      <c r="O3" s="887"/>
      <c r="P3" s="887"/>
      <c r="Q3" s="887"/>
      <c r="R3" s="887"/>
      <c r="S3" s="887"/>
      <c r="T3" s="887" t="s">
        <v>189</v>
      </c>
      <c r="U3" s="888"/>
      <c r="V3" s="888"/>
      <c r="W3" s="888"/>
      <c r="X3" s="888"/>
      <c r="Y3" s="888"/>
      <c r="Z3" s="888"/>
      <c r="AA3" s="888"/>
      <c r="AB3" s="888"/>
      <c r="AC3" s="888"/>
      <c r="AD3" s="888"/>
      <c r="AE3" s="888"/>
      <c r="AF3" s="888"/>
      <c r="AG3" s="888"/>
      <c r="AH3" s="888"/>
      <c r="AI3" s="888"/>
    </row>
    <row r="4" spans="1:35" ht="40.5" customHeight="1">
      <c r="A4" s="1034" t="s">
        <v>190</v>
      </c>
      <c r="B4" s="1034"/>
      <c r="C4" s="1034"/>
      <c r="D4" s="1034"/>
      <c r="E4" s="890" t="s">
        <v>191</v>
      </c>
      <c r="F4" s="890"/>
      <c r="G4" s="890"/>
      <c r="H4" s="890"/>
      <c r="I4" s="890"/>
      <c r="J4" s="890"/>
      <c r="K4" s="890"/>
      <c r="L4" s="890"/>
      <c r="M4" s="890"/>
      <c r="N4" s="891" t="s">
        <v>0</v>
      </c>
      <c r="O4" s="891"/>
      <c r="P4" s="891"/>
      <c r="Q4" s="891"/>
      <c r="R4" s="891"/>
      <c r="S4" s="891"/>
      <c r="T4" s="891"/>
      <c r="U4" s="891"/>
      <c r="V4" s="891"/>
      <c r="W4" s="891"/>
      <c r="X4" s="891"/>
      <c r="Y4" s="891"/>
      <c r="Z4" s="891"/>
      <c r="AA4" s="891"/>
      <c r="AB4" s="891"/>
      <c r="AC4" s="891"/>
      <c r="AD4" s="891"/>
      <c r="AE4" s="891"/>
      <c r="AF4" s="892" t="s">
        <v>192</v>
      </c>
      <c r="AG4" s="892"/>
      <c r="AH4" s="892"/>
      <c r="AI4" s="892"/>
    </row>
    <row r="5" spans="1:35" ht="31.5" customHeight="1">
      <c r="A5" s="893" t="s">
        <v>2</v>
      </c>
      <c r="B5" s="894" t="s">
        <v>3</v>
      </c>
      <c r="C5" s="894"/>
      <c r="D5" s="894"/>
      <c r="E5" s="894"/>
      <c r="F5" s="894"/>
      <c r="G5" s="894"/>
      <c r="H5" s="895" t="s">
        <v>32</v>
      </c>
      <c r="I5" s="896" t="s">
        <v>5</v>
      </c>
      <c r="J5" s="896" t="s">
        <v>6</v>
      </c>
      <c r="K5" s="897" t="s">
        <v>37</v>
      </c>
      <c r="L5" s="900" t="s">
        <v>7</v>
      </c>
      <c r="M5" s="900" t="s">
        <v>8</v>
      </c>
      <c r="N5" s="898" t="s">
        <v>9</v>
      </c>
      <c r="O5" s="898"/>
      <c r="P5" s="898" t="s">
        <v>10</v>
      </c>
      <c r="Q5" s="898"/>
      <c r="R5" s="898" t="s">
        <v>11</v>
      </c>
      <c r="S5" s="898"/>
      <c r="T5" s="898" t="s">
        <v>12</v>
      </c>
      <c r="U5" s="898"/>
      <c r="V5" s="898" t="s">
        <v>13</v>
      </c>
      <c r="W5" s="898"/>
      <c r="X5" s="898" t="s">
        <v>14</v>
      </c>
      <c r="Y5" s="898"/>
      <c r="Z5" s="898" t="s">
        <v>15</v>
      </c>
      <c r="AA5" s="898"/>
      <c r="AB5" s="898" t="s">
        <v>16</v>
      </c>
      <c r="AC5" s="898"/>
      <c r="AD5" s="898" t="s">
        <v>17</v>
      </c>
      <c r="AE5" s="898"/>
      <c r="AF5" s="899" t="s">
        <v>18</v>
      </c>
      <c r="AG5" s="901" t="s">
        <v>19</v>
      </c>
      <c r="AH5" s="902" t="s">
        <v>20</v>
      </c>
      <c r="AI5" s="901" t="s">
        <v>21</v>
      </c>
    </row>
    <row r="6" spans="1:35" ht="61.5" customHeight="1">
      <c r="A6" s="893"/>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899"/>
      <c r="AG6" s="901"/>
      <c r="AH6" s="902"/>
      <c r="AI6" s="901"/>
    </row>
    <row r="7" spans="1:35" ht="44.25" customHeight="1">
      <c r="A7" s="53" t="s">
        <v>113</v>
      </c>
      <c r="B7" s="1035" t="s">
        <v>193</v>
      </c>
      <c r="C7" s="1035"/>
      <c r="D7" s="1035"/>
      <c r="E7" s="1035"/>
      <c r="F7" s="1035"/>
      <c r="G7" s="1035"/>
      <c r="H7" s="198" t="s">
        <v>194</v>
      </c>
      <c r="I7" s="54">
        <v>7</v>
      </c>
      <c r="J7" s="54">
        <v>3</v>
      </c>
      <c r="K7" s="55"/>
      <c r="L7" s="56">
        <v>2</v>
      </c>
      <c r="M7" s="56">
        <v>2</v>
      </c>
      <c r="N7" s="2"/>
      <c r="O7" s="3"/>
      <c r="P7" s="2"/>
      <c r="Q7" s="3"/>
      <c r="R7" s="2"/>
      <c r="S7" s="3"/>
      <c r="T7" s="2"/>
      <c r="U7" s="3"/>
      <c r="V7" s="2"/>
      <c r="W7" s="3"/>
      <c r="X7" s="2"/>
      <c r="Y7" s="3"/>
      <c r="Z7" s="2"/>
      <c r="AA7" s="3"/>
      <c r="AB7" s="2"/>
      <c r="AC7" s="3"/>
      <c r="AD7" s="2"/>
      <c r="AE7" s="3"/>
      <c r="AF7" s="199"/>
      <c r="AG7" s="200"/>
      <c r="AH7" s="201"/>
      <c r="AI7" s="200"/>
    </row>
    <row r="8" spans="1:35" ht="57.75">
      <c r="A8" s="53" t="s">
        <v>113</v>
      </c>
      <c r="B8" s="903" t="s">
        <v>195</v>
      </c>
      <c r="C8" s="903"/>
      <c r="D8" s="903"/>
      <c r="E8" s="903"/>
      <c r="F8" s="903"/>
      <c r="G8" s="903"/>
      <c r="H8" s="54" t="s">
        <v>196</v>
      </c>
      <c r="I8" s="54">
        <v>80</v>
      </c>
      <c r="J8" s="54">
        <v>70</v>
      </c>
      <c r="K8" s="55"/>
      <c r="L8" s="56">
        <v>0</v>
      </c>
      <c r="M8" s="56">
        <v>400</v>
      </c>
      <c r="N8" s="57"/>
      <c r="O8" s="57">
        <v>0</v>
      </c>
      <c r="P8" s="57"/>
      <c r="Q8" s="57">
        <v>0</v>
      </c>
      <c r="R8" s="57">
        <v>0</v>
      </c>
      <c r="S8" s="57">
        <v>0</v>
      </c>
      <c r="T8" s="57">
        <v>0</v>
      </c>
      <c r="U8" s="57">
        <v>0</v>
      </c>
      <c r="V8" s="57">
        <v>0</v>
      </c>
      <c r="W8" s="57">
        <v>0</v>
      </c>
      <c r="X8" s="57">
        <v>0</v>
      </c>
      <c r="Y8" s="57">
        <v>0</v>
      </c>
      <c r="Z8" s="57">
        <v>0</v>
      </c>
      <c r="AA8" s="57">
        <v>0</v>
      </c>
      <c r="AB8" s="57">
        <v>0</v>
      </c>
      <c r="AC8" s="57">
        <v>0</v>
      </c>
      <c r="AD8" s="57">
        <v>0</v>
      </c>
      <c r="AE8" s="57">
        <v>0</v>
      </c>
      <c r="AF8" s="58" t="s">
        <v>118</v>
      </c>
      <c r="AG8" s="58"/>
      <c r="AH8" s="58"/>
      <c r="AI8" s="59" t="s">
        <v>113</v>
      </c>
    </row>
    <row r="9" spans="1:35" ht="15">
      <c r="A9" s="904"/>
      <c r="B9" s="905"/>
      <c r="C9" s="905"/>
      <c r="D9" s="905"/>
      <c r="E9" s="905"/>
      <c r="F9" s="905"/>
      <c r="G9" s="905"/>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6"/>
    </row>
    <row r="10" spans="1:35" ht="33.75">
      <c r="A10" s="60" t="s">
        <v>25</v>
      </c>
      <c r="B10" s="61" t="s">
        <v>26</v>
      </c>
      <c r="C10" s="61" t="s">
        <v>27</v>
      </c>
      <c r="D10" s="61" t="s">
        <v>28</v>
      </c>
      <c r="E10" s="62" t="s">
        <v>29</v>
      </c>
      <c r="F10" s="62" t="s">
        <v>30</v>
      </c>
      <c r="G10" s="63" t="s">
        <v>31</v>
      </c>
      <c r="H10" s="61" t="s">
        <v>32</v>
      </c>
      <c r="I10" s="64"/>
      <c r="J10" s="64"/>
      <c r="K10" s="64"/>
      <c r="L10" s="64"/>
      <c r="M10" s="64"/>
      <c r="N10" s="65">
        <v>0</v>
      </c>
      <c r="O10" s="66">
        <v>0</v>
      </c>
      <c r="P10" s="65">
        <v>0</v>
      </c>
      <c r="Q10" s="66">
        <v>0</v>
      </c>
      <c r="R10" s="65"/>
      <c r="S10" s="66"/>
      <c r="T10" s="65"/>
      <c r="U10" s="66"/>
      <c r="V10" s="65"/>
      <c r="W10" s="66"/>
      <c r="X10" s="65"/>
      <c r="Y10" s="66"/>
      <c r="Z10" s="65"/>
      <c r="AA10" s="66"/>
      <c r="AB10" s="65"/>
      <c r="AC10" s="66"/>
      <c r="AD10" s="67">
        <v>0</v>
      </c>
      <c r="AE10" s="66">
        <v>0</v>
      </c>
      <c r="AF10" s="68"/>
      <c r="AG10" s="4"/>
      <c r="AH10" s="4"/>
      <c r="AI10" s="69"/>
    </row>
    <row r="11" spans="1:35" ht="81" customHeight="1">
      <c r="A11" s="71" t="s">
        <v>197</v>
      </c>
      <c r="B11" s="71"/>
      <c r="C11" s="73" t="s">
        <v>198</v>
      </c>
      <c r="D11" s="73" t="s">
        <v>38</v>
      </c>
      <c r="E11" s="74">
        <v>0</v>
      </c>
      <c r="F11" s="70">
        <v>0</v>
      </c>
      <c r="G11" s="202">
        <v>0</v>
      </c>
      <c r="H11" s="202" t="s">
        <v>199</v>
      </c>
      <c r="I11" s="202">
        <v>1</v>
      </c>
      <c r="J11" s="202">
        <v>1</v>
      </c>
      <c r="K11" s="202">
        <v>0</v>
      </c>
      <c r="L11" s="77">
        <v>0</v>
      </c>
      <c r="M11" s="71">
        <v>0</v>
      </c>
      <c r="N11" s="97">
        <v>0</v>
      </c>
      <c r="O11" s="97">
        <v>0</v>
      </c>
      <c r="P11" s="80"/>
      <c r="Q11" s="128"/>
      <c r="R11" s="128"/>
      <c r="S11" s="128"/>
      <c r="T11" s="128"/>
      <c r="U11" s="128"/>
      <c r="V11" s="128"/>
      <c r="W11" s="128"/>
      <c r="X11" s="128"/>
      <c r="Y11" s="128"/>
      <c r="Z11" s="128"/>
      <c r="AA11" s="128"/>
      <c r="AB11" s="128"/>
      <c r="AC11" s="128"/>
      <c r="AD11" s="97">
        <v>0</v>
      </c>
      <c r="AE11" s="97">
        <v>0</v>
      </c>
      <c r="AF11" s="81" t="s">
        <v>118</v>
      </c>
      <c r="AG11" s="82"/>
      <c r="AH11" s="169"/>
      <c r="AI11" s="77" t="s">
        <v>200</v>
      </c>
    </row>
    <row r="12" spans="1:35" ht="15">
      <c r="A12" s="907"/>
      <c r="B12" s="908"/>
      <c r="C12" s="908"/>
      <c r="D12" s="908"/>
      <c r="E12" s="908"/>
      <c r="F12" s="908"/>
      <c r="G12" s="908"/>
      <c r="H12" s="908"/>
      <c r="I12" s="908"/>
      <c r="J12" s="908"/>
      <c r="K12" s="908"/>
      <c r="L12" s="908"/>
      <c r="M12" s="908"/>
      <c r="N12" s="908"/>
      <c r="O12" s="908"/>
      <c r="P12" s="908"/>
      <c r="Q12" s="908"/>
      <c r="R12" s="908"/>
      <c r="S12" s="908"/>
      <c r="T12" s="908"/>
      <c r="U12" s="908"/>
      <c r="V12" s="908"/>
      <c r="W12" s="908"/>
      <c r="X12" s="908"/>
      <c r="Y12" s="908"/>
      <c r="Z12" s="908"/>
      <c r="AA12" s="908"/>
      <c r="AB12" s="908"/>
      <c r="AC12" s="908"/>
      <c r="AD12" s="908"/>
      <c r="AE12" s="908"/>
      <c r="AF12" s="908"/>
      <c r="AG12" s="908"/>
      <c r="AH12" s="908"/>
      <c r="AI12" s="909"/>
    </row>
    <row r="13" spans="1:35" ht="33.75">
      <c r="A13" s="60" t="s">
        <v>25</v>
      </c>
      <c r="B13" s="61" t="s">
        <v>26</v>
      </c>
      <c r="C13" s="61" t="s">
        <v>27</v>
      </c>
      <c r="D13" s="61" t="s">
        <v>33</v>
      </c>
      <c r="E13" s="62" t="s">
        <v>29</v>
      </c>
      <c r="F13" s="62" t="s">
        <v>30</v>
      </c>
      <c r="G13" s="63" t="s">
        <v>34</v>
      </c>
      <c r="H13" s="63" t="s">
        <v>32</v>
      </c>
      <c r="I13" s="84"/>
      <c r="J13" s="85"/>
      <c r="K13" s="85"/>
      <c r="L13" s="64"/>
      <c r="M13" s="64"/>
      <c r="N13" s="65">
        <v>0</v>
      </c>
      <c r="O13" s="66">
        <v>0</v>
      </c>
      <c r="P13" s="65">
        <v>0</v>
      </c>
      <c r="Q13" s="66">
        <v>0</v>
      </c>
      <c r="R13" s="65"/>
      <c r="S13" s="66"/>
      <c r="T13" s="65"/>
      <c r="U13" s="66"/>
      <c r="V13" s="65"/>
      <c r="W13" s="66"/>
      <c r="X13" s="65"/>
      <c r="Y13" s="66"/>
      <c r="Z13" s="65"/>
      <c r="AA13" s="66"/>
      <c r="AB13" s="65"/>
      <c r="AC13" s="66"/>
      <c r="AD13" s="65">
        <v>0</v>
      </c>
      <c r="AE13" s="66">
        <v>0</v>
      </c>
      <c r="AF13" s="68">
        <v>0</v>
      </c>
      <c r="AG13" s="4"/>
      <c r="AH13" s="4"/>
      <c r="AI13" s="69"/>
    </row>
    <row r="14" spans="1:35" ht="78" customHeight="1">
      <c r="A14" s="71" t="s">
        <v>201</v>
      </c>
      <c r="B14" s="71"/>
      <c r="C14" s="73" t="s">
        <v>202</v>
      </c>
      <c r="D14" s="73" t="s">
        <v>38</v>
      </c>
      <c r="E14" s="90">
        <v>0</v>
      </c>
      <c r="F14" s="70">
        <v>2</v>
      </c>
      <c r="G14" s="202">
        <v>2</v>
      </c>
      <c r="H14" s="202" t="s">
        <v>203</v>
      </c>
      <c r="I14" s="202">
        <v>0</v>
      </c>
      <c r="J14" s="202">
        <v>2</v>
      </c>
      <c r="K14" s="202">
        <v>2</v>
      </c>
      <c r="L14" s="154">
        <v>0</v>
      </c>
      <c r="M14" s="154">
        <v>2</v>
      </c>
      <c r="N14" s="80">
        <v>123351000</v>
      </c>
      <c r="O14" s="80">
        <v>123351000</v>
      </c>
      <c r="P14" s="80"/>
      <c r="Q14" s="80"/>
      <c r="R14" s="80"/>
      <c r="S14" s="80"/>
      <c r="T14" s="80"/>
      <c r="U14" s="80"/>
      <c r="V14" s="80"/>
      <c r="W14" s="80"/>
      <c r="X14" s="80"/>
      <c r="Y14" s="80"/>
      <c r="Z14" s="80"/>
      <c r="AA14" s="80"/>
      <c r="AB14" s="80"/>
      <c r="AC14" s="80"/>
      <c r="AD14" s="80">
        <v>123351000</v>
      </c>
      <c r="AE14" s="80">
        <v>123351000</v>
      </c>
      <c r="AF14" s="98"/>
      <c r="AG14" s="82"/>
      <c r="AH14" s="49"/>
      <c r="AI14" s="77" t="s">
        <v>200</v>
      </c>
    </row>
    <row r="16" spans="1:35" ht="33.75">
      <c r="A16" s="60" t="s">
        <v>25</v>
      </c>
      <c r="B16" s="61" t="s">
        <v>26</v>
      </c>
      <c r="C16" s="61" t="s">
        <v>27</v>
      </c>
      <c r="D16" s="61" t="s">
        <v>33</v>
      </c>
      <c r="E16" s="62" t="s">
        <v>29</v>
      </c>
      <c r="F16" s="62" t="s">
        <v>30</v>
      </c>
      <c r="G16" s="63" t="s">
        <v>101</v>
      </c>
      <c r="H16" s="63" t="s">
        <v>32</v>
      </c>
      <c r="I16" s="84"/>
      <c r="J16" s="85"/>
      <c r="K16" s="85"/>
      <c r="L16" s="64"/>
      <c r="M16" s="64"/>
      <c r="N16" s="65">
        <v>0</v>
      </c>
      <c r="O16" s="66">
        <v>0</v>
      </c>
      <c r="P16" s="65">
        <v>0</v>
      </c>
      <c r="Q16" s="66">
        <v>0</v>
      </c>
      <c r="R16" s="65"/>
      <c r="S16" s="66"/>
      <c r="T16" s="65"/>
      <c r="U16" s="66"/>
      <c r="V16" s="65"/>
      <c r="W16" s="66"/>
      <c r="X16" s="65"/>
      <c r="Y16" s="66"/>
      <c r="Z16" s="65"/>
      <c r="AA16" s="66"/>
      <c r="AB16" s="65"/>
      <c r="AC16" s="66"/>
      <c r="AD16" s="65">
        <v>0</v>
      </c>
      <c r="AE16" s="66">
        <v>0</v>
      </c>
      <c r="AF16" s="68">
        <v>0</v>
      </c>
      <c r="AG16" s="4"/>
      <c r="AH16" s="4"/>
      <c r="AI16" s="69"/>
    </row>
    <row r="17" spans="1:35" ht="102.75" customHeight="1">
      <c r="A17" s="71" t="s">
        <v>204</v>
      </c>
      <c r="B17" s="71"/>
      <c r="C17" s="73" t="s">
        <v>205</v>
      </c>
      <c r="D17" s="73" t="s">
        <v>38</v>
      </c>
      <c r="E17" s="90">
        <v>1</v>
      </c>
      <c r="F17" s="70">
        <v>1</v>
      </c>
      <c r="G17" s="202">
        <v>2</v>
      </c>
      <c r="H17" s="202" t="s">
        <v>206</v>
      </c>
      <c r="I17" s="202">
        <v>0</v>
      </c>
      <c r="J17" s="202">
        <v>4</v>
      </c>
      <c r="K17" s="202">
        <v>1</v>
      </c>
      <c r="L17" s="154">
        <v>1</v>
      </c>
      <c r="M17" s="154">
        <v>1</v>
      </c>
      <c r="N17" s="80">
        <v>60400000</v>
      </c>
      <c r="O17" s="80">
        <v>60400000</v>
      </c>
      <c r="P17" s="80"/>
      <c r="Q17" s="80"/>
      <c r="R17" s="80"/>
      <c r="S17" s="80"/>
      <c r="T17" s="80"/>
      <c r="U17" s="80"/>
      <c r="V17" s="80"/>
      <c r="W17" s="80"/>
      <c r="X17" s="80"/>
      <c r="Y17" s="80"/>
      <c r="Z17" s="80"/>
      <c r="AA17" s="80"/>
      <c r="AB17" s="80"/>
      <c r="AC17" s="80"/>
      <c r="AD17" s="80">
        <v>60400000</v>
      </c>
      <c r="AE17" s="80">
        <v>60400000</v>
      </c>
      <c r="AF17" s="98" t="s">
        <v>118</v>
      </c>
      <c r="AG17" s="82"/>
      <c r="AH17" s="49"/>
      <c r="AI17" s="77" t="s">
        <v>200</v>
      </c>
    </row>
    <row r="19" spans="1:35" ht="33.75">
      <c r="A19" s="60" t="s">
        <v>25</v>
      </c>
      <c r="B19" s="61" t="s">
        <v>26</v>
      </c>
      <c r="C19" s="61" t="s">
        <v>27</v>
      </c>
      <c r="D19" s="61" t="s">
        <v>33</v>
      </c>
      <c r="E19" s="62" t="s">
        <v>29</v>
      </c>
      <c r="F19" s="62" t="s">
        <v>30</v>
      </c>
      <c r="G19" s="63" t="s">
        <v>207</v>
      </c>
      <c r="H19" s="63" t="s">
        <v>32</v>
      </c>
      <c r="I19" s="84"/>
      <c r="J19" s="85"/>
      <c r="K19" s="85"/>
      <c r="L19" s="64"/>
      <c r="M19" s="64"/>
      <c r="N19" s="65">
        <v>0</v>
      </c>
      <c r="O19" s="66">
        <v>0</v>
      </c>
      <c r="P19" s="65">
        <v>0</v>
      </c>
      <c r="Q19" s="66">
        <v>0</v>
      </c>
      <c r="R19" s="65"/>
      <c r="S19" s="66"/>
      <c r="T19" s="65"/>
      <c r="U19" s="66"/>
      <c r="V19" s="65"/>
      <c r="W19" s="66"/>
      <c r="X19" s="65"/>
      <c r="Y19" s="66"/>
      <c r="Z19" s="65"/>
      <c r="AA19" s="66"/>
      <c r="AB19" s="65"/>
      <c r="AC19" s="66"/>
      <c r="AD19" s="65">
        <v>0</v>
      </c>
      <c r="AE19" s="66">
        <v>0</v>
      </c>
      <c r="AF19" s="68">
        <v>0</v>
      </c>
      <c r="AG19" s="4"/>
      <c r="AH19" s="4"/>
      <c r="AI19" s="69"/>
    </row>
    <row r="20" spans="1:35" ht="72.75" customHeight="1">
      <c r="A20" s="1037" t="s">
        <v>208</v>
      </c>
      <c r="B20" s="1037"/>
      <c r="C20" s="73" t="s">
        <v>209</v>
      </c>
      <c r="D20" s="73" t="s">
        <v>38</v>
      </c>
      <c r="E20" s="90">
        <v>1</v>
      </c>
      <c r="F20" s="70">
        <v>1</v>
      </c>
      <c r="G20" s="1036">
        <v>1</v>
      </c>
      <c r="H20" s="1036" t="s">
        <v>210</v>
      </c>
      <c r="I20" s="1036">
        <v>0</v>
      </c>
      <c r="J20" s="1036">
        <v>4</v>
      </c>
      <c r="K20" s="1036">
        <v>1</v>
      </c>
      <c r="L20" s="986">
        <v>1</v>
      </c>
      <c r="M20" s="986">
        <v>1</v>
      </c>
      <c r="N20" s="80">
        <v>0</v>
      </c>
      <c r="O20" s="80">
        <v>0</v>
      </c>
      <c r="P20" s="88"/>
      <c r="Q20" s="80"/>
      <c r="R20" s="80"/>
      <c r="S20" s="80"/>
      <c r="T20" s="80"/>
      <c r="U20" s="80"/>
      <c r="V20" s="80"/>
      <c r="W20" s="80"/>
      <c r="X20" s="80"/>
      <c r="Y20" s="80"/>
      <c r="Z20" s="80"/>
      <c r="AA20" s="80"/>
      <c r="AB20" s="80"/>
      <c r="AC20" s="80"/>
      <c r="AD20" s="80">
        <v>0</v>
      </c>
      <c r="AE20" s="80">
        <v>0</v>
      </c>
      <c r="AF20" s="81" t="s">
        <v>118</v>
      </c>
      <c r="AG20" s="918"/>
      <c r="AH20" s="919"/>
      <c r="AI20" s="910" t="s">
        <v>200</v>
      </c>
    </row>
    <row r="21" spans="1:35" ht="64.5" customHeight="1">
      <c r="A21" s="1037"/>
      <c r="B21" s="1037"/>
      <c r="C21" s="73" t="s">
        <v>211</v>
      </c>
      <c r="D21" s="73" t="s">
        <v>38</v>
      </c>
      <c r="E21" s="90">
        <v>16</v>
      </c>
      <c r="F21" s="70">
        <v>16</v>
      </c>
      <c r="G21" s="1036"/>
      <c r="H21" s="1036"/>
      <c r="I21" s="1036"/>
      <c r="J21" s="1036"/>
      <c r="K21" s="1036"/>
      <c r="L21" s="986"/>
      <c r="M21" s="986"/>
      <c r="N21" s="80">
        <v>0</v>
      </c>
      <c r="O21" s="80">
        <v>0</v>
      </c>
      <c r="P21" s="88"/>
      <c r="Q21" s="80"/>
      <c r="R21" s="80"/>
      <c r="S21" s="80"/>
      <c r="T21" s="80"/>
      <c r="U21" s="80"/>
      <c r="V21" s="80"/>
      <c r="W21" s="80"/>
      <c r="X21" s="80"/>
      <c r="Y21" s="80"/>
      <c r="Z21" s="80"/>
      <c r="AA21" s="80"/>
      <c r="AB21" s="80"/>
      <c r="AC21" s="80"/>
      <c r="AD21" s="80">
        <v>0</v>
      </c>
      <c r="AE21" s="80">
        <v>0</v>
      </c>
      <c r="AF21" s="81" t="s">
        <v>118</v>
      </c>
      <c r="AG21" s="918"/>
      <c r="AH21" s="919"/>
      <c r="AI21" s="910"/>
    </row>
    <row r="23" spans="1:35" ht="33.75">
      <c r="A23" s="60" t="s">
        <v>25</v>
      </c>
      <c r="B23" s="61" t="s">
        <v>26</v>
      </c>
      <c r="C23" s="61" t="s">
        <v>27</v>
      </c>
      <c r="D23" s="61" t="s">
        <v>33</v>
      </c>
      <c r="E23" s="62" t="s">
        <v>29</v>
      </c>
      <c r="F23" s="62" t="s">
        <v>30</v>
      </c>
      <c r="G23" s="63" t="s">
        <v>212</v>
      </c>
      <c r="H23" s="63" t="s">
        <v>32</v>
      </c>
      <c r="I23" s="84"/>
      <c r="J23" s="85"/>
      <c r="K23" s="85"/>
      <c r="L23" s="64"/>
      <c r="M23" s="64"/>
      <c r="N23" s="65">
        <v>0</v>
      </c>
      <c r="O23" s="66">
        <v>0</v>
      </c>
      <c r="P23" s="65">
        <v>0</v>
      </c>
      <c r="Q23" s="66">
        <v>0</v>
      </c>
      <c r="R23" s="65"/>
      <c r="S23" s="66"/>
      <c r="T23" s="65"/>
      <c r="U23" s="66"/>
      <c r="V23" s="65"/>
      <c r="W23" s="66"/>
      <c r="X23" s="65"/>
      <c r="Y23" s="66"/>
      <c r="Z23" s="65"/>
      <c r="AA23" s="66"/>
      <c r="AB23" s="65"/>
      <c r="AC23" s="66"/>
      <c r="AD23" s="65">
        <v>0</v>
      </c>
      <c r="AE23" s="66">
        <v>0</v>
      </c>
      <c r="AF23" s="68">
        <v>0</v>
      </c>
      <c r="AG23" s="4"/>
      <c r="AH23" s="4"/>
      <c r="AI23" s="69"/>
    </row>
    <row r="24" spans="1:35" ht="117.75" customHeight="1">
      <c r="A24" s="1037" t="s">
        <v>213</v>
      </c>
      <c r="B24" s="71"/>
      <c r="C24" s="73" t="s">
        <v>214</v>
      </c>
      <c r="D24" s="73" t="s">
        <v>38</v>
      </c>
      <c r="E24" s="90">
        <v>0</v>
      </c>
      <c r="F24" s="70">
        <v>3</v>
      </c>
      <c r="G24" s="202">
        <v>3</v>
      </c>
      <c r="H24" s="202" t="s">
        <v>215</v>
      </c>
      <c r="I24" s="202">
        <v>4</v>
      </c>
      <c r="J24" s="202">
        <v>5</v>
      </c>
      <c r="K24" s="202">
        <v>4</v>
      </c>
      <c r="L24" s="154">
        <v>0</v>
      </c>
      <c r="M24" s="154">
        <v>3</v>
      </c>
      <c r="N24" s="80">
        <v>0</v>
      </c>
      <c r="O24" s="80">
        <v>0</v>
      </c>
      <c r="P24" s="80"/>
      <c r="Q24" s="80"/>
      <c r="R24" s="80"/>
      <c r="S24" s="80"/>
      <c r="T24" s="80"/>
      <c r="U24" s="80"/>
      <c r="V24" s="80"/>
      <c r="W24" s="80"/>
      <c r="X24" s="80"/>
      <c r="Y24" s="80"/>
      <c r="Z24" s="80"/>
      <c r="AA24" s="80"/>
      <c r="AB24" s="80"/>
      <c r="AC24" s="80"/>
      <c r="AD24" s="80">
        <v>0</v>
      </c>
      <c r="AE24" s="80">
        <v>0</v>
      </c>
      <c r="AF24" s="81" t="s">
        <v>118</v>
      </c>
      <c r="AG24" s="82"/>
      <c r="AH24" s="49"/>
      <c r="AI24" s="1038" t="s">
        <v>200</v>
      </c>
    </row>
    <row r="25" spans="1:35" ht="117.75" customHeight="1">
      <c r="A25" s="1037"/>
      <c r="B25" s="71"/>
      <c r="C25" s="73" t="s">
        <v>216</v>
      </c>
      <c r="D25" s="73" t="s">
        <v>38</v>
      </c>
      <c r="E25" s="90">
        <v>0</v>
      </c>
      <c r="F25" s="70">
        <v>5</v>
      </c>
      <c r="G25" s="202">
        <v>5</v>
      </c>
      <c r="H25" s="202" t="s">
        <v>92</v>
      </c>
      <c r="I25" s="202">
        <v>0</v>
      </c>
      <c r="J25" s="202">
        <v>5</v>
      </c>
      <c r="K25" s="202">
        <v>5</v>
      </c>
      <c r="L25" s="154">
        <v>0</v>
      </c>
      <c r="M25" s="154">
        <v>5</v>
      </c>
      <c r="N25" s="80">
        <v>55350000</v>
      </c>
      <c r="O25" s="80">
        <v>55350000</v>
      </c>
      <c r="P25" s="80"/>
      <c r="Q25" s="80"/>
      <c r="R25" s="80"/>
      <c r="S25" s="80"/>
      <c r="T25" s="80"/>
      <c r="U25" s="80"/>
      <c r="V25" s="80"/>
      <c r="W25" s="80"/>
      <c r="X25" s="80"/>
      <c r="Y25" s="80"/>
      <c r="Z25" s="80"/>
      <c r="AA25" s="80"/>
      <c r="AB25" s="80"/>
      <c r="AC25" s="80"/>
      <c r="AD25" s="80">
        <v>55350000</v>
      </c>
      <c r="AE25" s="80">
        <v>55350000</v>
      </c>
      <c r="AF25" s="81" t="s">
        <v>118</v>
      </c>
      <c r="AG25" s="82"/>
      <c r="AH25" s="82" t="s">
        <v>217</v>
      </c>
      <c r="AI25" s="1038"/>
    </row>
    <row r="26" spans="1:35" ht="72.75" customHeight="1">
      <c r="A26" s="1037"/>
      <c r="B26" s="71"/>
      <c r="C26" s="73" t="s">
        <v>218</v>
      </c>
      <c r="D26" s="73" t="s">
        <v>38</v>
      </c>
      <c r="E26" s="90">
        <v>1</v>
      </c>
      <c r="F26" s="70">
        <v>1</v>
      </c>
      <c r="G26" s="202">
        <v>2</v>
      </c>
      <c r="H26" s="202" t="s">
        <v>92</v>
      </c>
      <c r="I26" s="202">
        <v>0</v>
      </c>
      <c r="J26" s="202">
        <v>1</v>
      </c>
      <c r="K26" s="202">
        <v>1</v>
      </c>
      <c r="L26" s="154">
        <v>0</v>
      </c>
      <c r="M26" s="154">
        <v>2</v>
      </c>
      <c r="N26" s="80">
        <v>25000000</v>
      </c>
      <c r="O26" s="80">
        <v>25000000</v>
      </c>
      <c r="P26" s="80"/>
      <c r="Q26" s="80"/>
      <c r="R26" s="80"/>
      <c r="S26" s="80"/>
      <c r="T26" s="80"/>
      <c r="U26" s="80"/>
      <c r="V26" s="80"/>
      <c r="W26" s="80"/>
      <c r="X26" s="80"/>
      <c r="Y26" s="80"/>
      <c r="Z26" s="80"/>
      <c r="AA26" s="80"/>
      <c r="AB26" s="80"/>
      <c r="AC26" s="80"/>
      <c r="AD26" s="80">
        <v>25000000</v>
      </c>
      <c r="AE26" s="80">
        <v>25000000</v>
      </c>
      <c r="AF26" s="81" t="s">
        <v>118</v>
      </c>
      <c r="AG26" s="82"/>
      <c r="AH26" s="49" t="s">
        <v>217</v>
      </c>
      <c r="AI26" s="1038"/>
    </row>
    <row r="28" spans="1:35" ht="33.75">
      <c r="A28" s="60" t="s">
        <v>25</v>
      </c>
      <c r="B28" s="61" t="s">
        <v>26</v>
      </c>
      <c r="C28" s="61" t="s">
        <v>27</v>
      </c>
      <c r="D28" s="61" t="s">
        <v>33</v>
      </c>
      <c r="E28" s="62" t="s">
        <v>29</v>
      </c>
      <c r="F28" s="62" t="s">
        <v>30</v>
      </c>
      <c r="G28" s="63" t="s">
        <v>219</v>
      </c>
      <c r="H28" s="63" t="s">
        <v>32</v>
      </c>
      <c r="I28" s="84"/>
      <c r="J28" s="85"/>
      <c r="K28" s="85"/>
      <c r="L28" s="64"/>
      <c r="M28" s="64"/>
      <c r="N28" s="65">
        <v>0</v>
      </c>
      <c r="O28" s="66">
        <v>0</v>
      </c>
      <c r="P28" s="65">
        <v>0</v>
      </c>
      <c r="Q28" s="66">
        <v>0</v>
      </c>
      <c r="R28" s="65"/>
      <c r="S28" s="66"/>
      <c r="T28" s="65"/>
      <c r="U28" s="66"/>
      <c r="V28" s="65"/>
      <c r="W28" s="66"/>
      <c r="X28" s="65"/>
      <c r="Y28" s="66"/>
      <c r="Z28" s="65"/>
      <c r="AA28" s="66"/>
      <c r="AB28" s="65"/>
      <c r="AC28" s="66"/>
      <c r="AD28" s="65">
        <v>0</v>
      </c>
      <c r="AE28" s="66">
        <v>0</v>
      </c>
      <c r="AF28" s="68">
        <v>0</v>
      </c>
      <c r="AG28" s="4"/>
      <c r="AH28" s="4"/>
      <c r="AI28" s="69"/>
    </row>
    <row r="29" spans="1:35" ht="87.75" customHeight="1">
      <c r="A29" s="71" t="s">
        <v>220</v>
      </c>
      <c r="B29" s="71"/>
      <c r="C29" s="73" t="s">
        <v>221</v>
      </c>
      <c r="D29" s="73" t="s">
        <v>38</v>
      </c>
      <c r="E29" s="90">
        <v>15</v>
      </c>
      <c r="F29" s="70">
        <v>39</v>
      </c>
      <c r="G29" s="202">
        <v>60</v>
      </c>
      <c r="H29" s="202" t="s">
        <v>222</v>
      </c>
      <c r="I29" s="202">
        <v>60</v>
      </c>
      <c r="J29" s="202">
        <v>300</v>
      </c>
      <c r="K29" s="202">
        <v>60</v>
      </c>
      <c r="L29" s="154">
        <v>15</v>
      </c>
      <c r="M29" s="154">
        <v>39</v>
      </c>
      <c r="N29" s="80">
        <v>0</v>
      </c>
      <c r="O29" s="80">
        <v>0</v>
      </c>
      <c r="P29" s="80"/>
      <c r="Q29" s="80"/>
      <c r="R29" s="80"/>
      <c r="S29" s="80"/>
      <c r="T29" s="80"/>
      <c r="U29" s="80"/>
      <c r="V29" s="80"/>
      <c r="W29" s="80"/>
      <c r="X29" s="80"/>
      <c r="Y29" s="80"/>
      <c r="Z29" s="80"/>
      <c r="AA29" s="80"/>
      <c r="AB29" s="80"/>
      <c r="AC29" s="80"/>
      <c r="AD29" s="80">
        <v>0</v>
      </c>
      <c r="AE29" s="80">
        <v>0</v>
      </c>
      <c r="AF29" s="81" t="s">
        <v>118</v>
      </c>
      <c r="AG29" s="82"/>
      <c r="AH29" s="49" t="s">
        <v>217</v>
      </c>
      <c r="AI29" s="77" t="s">
        <v>200</v>
      </c>
    </row>
  </sheetData>
  <sheetProtection/>
  <mergeCells count="48">
    <mergeCell ref="AG20:AG21"/>
    <mergeCell ref="AH20:AH21"/>
    <mergeCell ref="AI20:AI21"/>
    <mergeCell ref="A24:A26"/>
    <mergeCell ref="AI24:AI26"/>
    <mergeCell ref="A12:AI12"/>
    <mergeCell ref="A20:A21"/>
    <mergeCell ref="B20:B21"/>
    <mergeCell ref="G20:G21"/>
    <mergeCell ref="H20:H21"/>
    <mergeCell ref="I20:I21"/>
    <mergeCell ref="J20:J21"/>
    <mergeCell ref="K20:K21"/>
    <mergeCell ref="L20:L21"/>
    <mergeCell ref="M20:M21"/>
    <mergeCell ref="AG5:AG6"/>
    <mergeCell ref="AF5:AF6"/>
    <mergeCell ref="L5:L6"/>
    <mergeCell ref="M5:M6"/>
    <mergeCell ref="N5:O5"/>
    <mergeCell ref="AH5:AH6"/>
    <mergeCell ref="AI5:AI6"/>
    <mergeCell ref="B7:G7"/>
    <mergeCell ref="B8:G8"/>
    <mergeCell ref="A9:AI9"/>
    <mergeCell ref="V5:W5"/>
    <mergeCell ref="X5:Y5"/>
    <mergeCell ref="Z5:AA5"/>
    <mergeCell ref="AB5:AC5"/>
    <mergeCell ref="AD5:AE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I35"/>
  <sheetViews>
    <sheetView zoomScalePageLayoutView="0" workbookViewId="0" topLeftCell="A1">
      <selection activeCell="F9" sqref="F9"/>
    </sheetView>
  </sheetViews>
  <sheetFormatPr defaultColWidth="11.421875" defaultRowHeight="15"/>
  <cols>
    <col min="1" max="1" width="18.28125" style="0" customWidth="1"/>
    <col min="2" max="2" width="13.421875" style="0" customWidth="1"/>
    <col min="3" max="3" width="15.28125" style="0" customWidth="1"/>
    <col min="4" max="4" width="12.8515625" style="0" customWidth="1"/>
    <col min="7" max="7" width="12.57421875" style="0" customWidth="1"/>
    <col min="8" max="8" width="21.8515625" style="0" bestFit="1"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1" width="3.00390625" style="0" customWidth="1"/>
    <col min="32" max="33" width="11.421875" style="0" customWidth="1"/>
    <col min="35" max="35" width="40.421875" style="0" bestFit="1" customWidth="1"/>
  </cols>
  <sheetData>
    <row r="1" spans="1:35" ht="15">
      <c r="A1" s="1039" t="s">
        <v>35</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row>
    <row r="2" spans="1:35" ht="15">
      <c r="A2" s="1039" t="s">
        <v>70</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row>
    <row r="3" spans="1:35" ht="30.75" customHeight="1">
      <c r="A3" s="886" t="s">
        <v>36</v>
      </c>
      <c r="B3" s="886"/>
      <c r="C3" s="886"/>
      <c r="D3" s="886"/>
      <c r="E3" s="886"/>
      <c r="F3" s="886"/>
      <c r="G3" s="886"/>
      <c r="H3" s="887" t="s">
        <v>223</v>
      </c>
      <c r="I3" s="887"/>
      <c r="J3" s="887"/>
      <c r="K3" s="887"/>
      <c r="L3" s="887"/>
      <c r="M3" s="887"/>
      <c r="N3" s="887"/>
      <c r="O3" s="887"/>
      <c r="P3" s="887"/>
      <c r="Q3" s="887"/>
      <c r="R3" s="887"/>
      <c r="S3" s="887"/>
      <c r="T3" s="1040" t="s">
        <v>71</v>
      </c>
      <c r="U3" s="1041"/>
      <c r="V3" s="1041"/>
      <c r="W3" s="1041"/>
      <c r="X3" s="1041"/>
      <c r="Y3" s="1041"/>
      <c r="Z3" s="1041"/>
      <c r="AA3" s="1041"/>
      <c r="AB3" s="1041"/>
      <c r="AC3" s="1041"/>
      <c r="AD3" s="1041"/>
      <c r="AE3" s="1041"/>
      <c r="AF3" s="1041"/>
      <c r="AG3" s="1041"/>
      <c r="AH3" s="1041"/>
      <c r="AI3" s="1041"/>
    </row>
    <row r="4" spans="1:35" ht="34.5" customHeight="1">
      <c r="A4" s="1034" t="s">
        <v>224</v>
      </c>
      <c r="B4" s="1034"/>
      <c r="C4" s="1034"/>
      <c r="D4" s="1034"/>
      <c r="E4" s="890" t="s">
        <v>225</v>
      </c>
      <c r="F4" s="890"/>
      <c r="G4" s="890"/>
      <c r="H4" s="890"/>
      <c r="I4" s="890"/>
      <c r="J4" s="890"/>
      <c r="K4" s="890"/>
      <c r="L4" s="890"/>
      <c r="M4" s="890"/>
      <c r="N4" s="891" t="s">
        <v>0</v>
      </c>
      <c r="O4" s="891"/>
      <c r="P4" s="891"/>
      <c r="Q4" s="891"/>
      <c r="R4" s="891"/>
      <c r="S4" s="891"/>
      <c r="T4" s="891"/>
      <c r="U4" s="891"/>
      <c r="V4" s="891"/>
      <c r="W4" s="891"/>
      <c r="X4" s="891"/>
      <c r="Y4" s="891"/>
      <c r="Z4" s="891"/>
      <c r="AA4" s="891"/>
      <c r="AB4" s="891"/>
      <c r="AC4" s="891"/>
      <c r="AD4" s="891"/>
      <c r="AE4" s="891"/>
      <c r="AF4" s="892" t="s">
        <v>1</v>
      </c>
      <c r="AG4" s="892"/>
      <c r="AH4" s="892"/>
      <c r="AI4" s="892"/>
    </row>
    <row r="5" spans="1:35" ht="31.5" customHeight="1">
      <c r="A5" s="893" t="s">
        <v>2</v>
      </c>
      <c r="B5" s="894" t="s">
        <v>3</v>
      </c>
      <c r="C5" s="894"/>
      <c r="D5" s="894"/>
      <c r="E5" s="894"/>
      <c r="F5" s="894"/>
      <c r="G5" s="894"/>
      <c r="H5" s="895" t="s">
        <v>4</v>
      </c>
      <c r="I5" s="896" t="s">
        <v>5</v>
      </c>
      <c r="J5" s="896" t="s">
        <v>6</v>
      </c>
      <c r="K5" s="897" t="s">
        <v>37</v>
      </c>
      <c r="L5" s="900" t="s">
        <v>7</v>
      </c>
      <c r="M5" s="900" t="s">
        <v>8</v>
      </c>
      <c r="N5" s="898" t="s">
        <v>9</v>
      </c>
      <c r="O5" s="898"/>
      <c r="P5" s="898" t="s">
        <v>10</v>
      </c>
      <c r="Q5" s="898"/>
      <c r="R5" s="898" t="s">
        <v>11</v>
      </c>
      <c r="S5" s="898"/>
      <c r="T5" s="898" t="s">
        <v>12</v>
      </c>
      <c r="U5" s="898"/>
      <c r="V5" s="898" t="s">
        <v>13</v>
      </c>
      <c r="W5" s="898"/>
      <c r="X5" s="898" t="s">
        <v>14</v>
      </c>
      <c r="Y5" s="898"/>
      <c r="Z5" s="898" t="s">
        <v>15</v>
      </c>
      <c r="AA5" s="898"/>
      <c r="AB5" s="898" t="s">
        <v>16</v>
      </c>
      <c r="AC5" s="898"/>
      <c r="AD5" s="898" t="s">
        <v>17</v>
      </c>
      <c r="AE5" s="898"/>
      <c r="AF5" s="1042" t="s">
        <v>18</v>
      </c>
      <c r="AG5" s="1043" t="s">
        <v>19</v>
      </c>
      <c r="AH5" s="1044" t="s">
        <v>20</v>
      </c>
      <c r="AI5" s="1043" t="s">
        <v>21</v>
      </c>
    </row>
    <row r="6" spans="1:35" ht="52.5">
      <c r="A6" s="893"/>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1042"/>
      <c r="AG6" s="1043"/>
      <c r="AH6" s="1044"/>
      <c r="AI6" s="1043"/>
    </row>
    <row r="7" spans="1:35" ht="40.5" customHeight="1">
      <c r="A7" s="53" t="s">
        <v>226</v>
      </c>
      <c r="B7" s="903"/>
      <c r="C7" s="903"/>
      <c r="D7" s="903"/>
      <c r="E7" s="903"/>
      <c r="F7" s="903"/>
      <c r="G7" s="903"/>
      <c r="H7" s="54"/>
      <c r="I7" s="54"/>
      <c r="J7" s="54"/>
      <c r="K7" s="55"/>
      <c r="L7" s="56"/>
      <c r="M7" s="56"/>
      <c r="N7" s="57">
        <v>0</v>
      </c>
      <c r="O7" s="57">
        <v>0</v>
      </c>
      <c r="P7" s="57">
        <v>0</v>
      </c>
      <c r="Q7" s="57">
        <v>0</v>
      </c>
      <c r="R7" s="57">
        <v>0</v>
      </c>
      <c r="S7" s="57">
        <v>0</v>
      </c>
      <c r="T7" s="57">
        <v>0</v>
      </c>
      <c r="U7" s="57">
        <v>0</v>
      </c>
      <c r="V7" s="57">
        <v>0</v>
      </c>
      <c r="W7" s="57">
        <v>0</v>
      </c>
      <c r="X7" s="57">
        <v>0</v>
      </c>
      <c r="Y7" s="57">
        <v>0</v>
      </c>
      <c r="Z7" s="57">
        <v>0</v>
      </c>
      <c r="AA7" s="57">
        <v>0</v>
      </c>
      <c r="AB7" s="57">
        <v>0</v>
      </c>
      <c r="AC7" s="57">
        <v>0</v>
      </c>
      <c r="AD7" s="57">
        <v>0</v>
      </c>
      <c r="AE7" s="57">
        <v>0</v>
      </c>
      <c r="AF7" s="58">
        <v>0</v>
      </c>
      <c r="AG7" s="58"/>
      <c r="AH7" s="58"/>
      <c r="AI7" s="59"/>
    </row>
    <row r="8" spans="1:35" ht="33.75">
      <c r="A8" s="60" t="s">
        <v>25</v>
      </c>
      <c r="B8" s="61" t="s">
        <v>26</v>
      </c>
      <c r="C8" s="61" t="s">
        <v>27</v>
      </c>
      <c r="D8" s="61" t="s">
        <v>28</v>
      </c>
      <c r="E8" s="62" t="s">
        <v>29</v>
      </c>
      <c r="F8" s="62" t="s">
        <v>30</v>
      </c>
      <c r="G8" s="63" t="s">
        <v>31</v>
      </c>
      <c r="H8" s="61" t="s">
        <v>32</v>
      </c>
      <c r="I8" s="64"/>
      <c r="J8" s="64"/>
      <c r="K8" s="64"/>
      <c r="L8" s="64"/>
      <c r="M8" s="64"/>
      <c r="N8" s="65">
        <v>0</v>
      </c>
      <c r="O8" s="66">
        <v>0</v>
      </c>
      <c r="P8" s="65">
        <v>0</v>
      </c>
      <c r="Q8" s="66">
        <v>0</v>
      </c>
      <c r="R8" s="65"/>
      <c r="S8" s="66"/>
      <c r="T8" s="65"/>
      <c r="U8" s="66"/>
      <c r="V8" s="65"/>
      <c r="W8" s="66"/>
      <c r="X8" s="65"/>
      <c r="Y8" s="66"/>
      <c r="Z8" s="65"/>
      <c r="AA8" s="66"/>
      <c r="AB8" s="65"/>
      <c r="AC8" s="66"/>
      <c r="AD8" s="67">
        <v>0</v>
      </c>
      <c r="AE8" s="66">
        <v>0</v>
      </c>
      <c r="AF8" s="68">
        <v>0</v>
      </c>
      <c r="AG8" s="4"/>
      <c r="AH8" s="4"/>
      <c r="AI8" s="69"/>
    </row>
    <row r="9" spans="1:35" ht="69" customHeight="1">
      <c r="A9" s="1045" t="s">
        <v>227</v>
      </c>
      <c r="B9" s="1037"/>
      <c r="C9" s="73" t="s">
        <v>228</v>
      </c>
      <c r="D9" s="73" t="s">
        <v>91</v>
      </c>
      <c r="E9" s="71">
        <v>1</v>
      </c>
      <c r="F9" s="71">
        <v>0</v>
      </c>
      <c r="G9" s="1036">
        <v>2</v>
      </c>
      <c r="H9" s="1036" t="s">
        <v>229</v>
      </c>
      <c r="I9" s="202">
        <v>0</v>
      </c>
      <c r="J9" s="202">
        <v>4</v>
      </c>
      <c r="K9" s="202">
        <v>1</v>
      </c>
      <c r="L9" s="71">
        <v>1</v>
      </c>
      <c r="M9" s="71">
        <v>0</v>
      </c>
      <c r="N9" s="79">
        <f>11800000</f>
        <v>11800000</v>
      </c>
      <c r="O9" s="79">
        <f>11800000</f>
        <v>11800000</v>
      </c>
      <c r="P9" s="97"/>
      <c r="Q9" s="128"/>
      <c r="R9" s="128"/>
      <c r="S9" s="128"/>
      <c r="T9" s="128"/>
      <c r="U9" s="128"/>
      <c r="V9" s="128"/>
      <c r="W9" s="128"/>
      <c r="X9" s="128"/>
      <c r="Y9" s="128"/>
      <c r="Z9" s="128"/>
      <c r="AA9" s="128"/>
      <c r="AB9" s="128"/>
      <c r="AC9" s="128"/>
      <c r="AD9" s="79">
        <f>11800000</f>
        <v>11800000</v>
      </c>
      <c r="AE9" s="79">
        <f>11800000</f>
        <v>11800000</v>
      </c>
      <c r="AF9" s="81">
        <v>500</v>
      </c>
      <c r="AG9" s="918"/>
      <c r="AH9" s="1046" t="s">
        <v>230</v>
      </c>
      <c r="AI9" s="1038" t="s">
        <v>231</v>
      </c>
    </row>
    <row r="10" spans="1:35" ht="31.5" customHeight="1">
      <c r="A10" s="1045"/>
      <c r="B10" s="1037"/>
      <c r="C10" s="73" t="s">
        <v>232</v>
      </c>
      <c r="D10" s="73" t="s">
        <v>233</v>
      </c>
      <c r="E10" s="71">
        <v>2</v>
      </c>
      <c r="F10" s="71">
        <v>0</v>
      </c>
      <c r="G10" s="1036"/>
      <c r="H10" s="1036"/>
      <c r="I10" s="202">
        <v>0</v>
      </c>
      <c r="J10" s="202">
        <v>20</v>
      </c>
      <c r="K10" s="202">
        <v>2</v>
      </c>
      <c r="L10" s="71">
        <v>2</v>
      </c>
      <c r="M10" s="71">
        <v>0</v>
      </c>
      <c r="N10" s="97">
        <v>0</v>
      </c>
      <c r="O10" s="97">
        <v>0</v>
      </c>
      <c r="P10" s="97"/>
      <c r="Q10" s="128"/>
      <c r="R10" s="128"/>
      <c r="S10" s="128"/>
      <c r="T10" s="128"/>
      <c r="U10" s="128"/>
      <c r="V10" s="128"/>
      <c r="W10" s="128"/>
      <c r="X10" s="128"/>
      <c r="Y10" s="128"/>
      <c r="Z10" s="128"/>
      <c r="AA10" s="128"/>
      <c r="AB10" s="128"/>
      <c r="AC10" s="128"/>
      <c r="AD10" s="97">
        <v>0</v>
      </c>
      <c r="AE10" s="97">
        <v>0</v>
      </c>
      <c r="AF10" s="131">
        <v>400</v>
      </c>
      <c r="AG10" s="918"/>
      <c r="AH10" s="1046"/>
      <c r="AI10" s="1038"/>
    </row>
    <row r="11" spans="1:35" ht="57.75">
      <c r="A11" s="1045"/>
      <c r="B11" s="1037"/>
      <c r="C11" s="73" t="s">
        <v>234</v>
      </c>
      <c r="D11" s="73" t="s">
        <v>235</v>
      </c>
      <c r="E11" s="71">
        <v>0</v>
      </c>
      <c r="F11" s="71">
        <v>2</v>
      </c>
      <c r="G11" s="1036"/>
      <c r="H11" s="1036"/>
      <c r="I11" s="202">
        <v>0</v>
      </c>
      <c r="J11" s="202">
        <v>7</v>
      </c>
      <c r="K11" s="202">
        <v>2</v>
      </c>
      <c r="L11" s="71">
        <v>0</v>
      </c>
      <c r="M11" s="71">
        <v>2</v>
      </c>
      <c r="N11" s="97">
        <v>0</v>
      </c>
      <c r="O11" s="97">
        <v>0</v>
      </c>
      <c r="P11" s="97"/>
      <c r="Q11" s="128"/>
      <c r="R11" s="128"/>
      <c r="S11" s="128"/>
      <c r="T11" s="128"/>
      <c r="U11" s="128"/>
      <c r="V11" s="128"/>
      <c r="W11" s="128"/>
      <c r="X11" s="128"/>
      <c r="Y11" s="128"/>
      <c r="Z11" s="128"/>
      <c r="AA11" s="128"/>
      <c r="AB11" s="128"/>
      <c r="AC11" s="128"/>
      <c r="AD11" s="88"/>
      <c r="AE11" s="88"/>
      <c r="AF11" s="131">
        <v>500</v>
      </c>
      <c r="AG11" s="918"/>
      <c r="AH11" s="1046"/>
      <c r="AI11" s="1038"/>
    </row>
    <row r="12" spans="1:35" ht="48" customHeight="1">
      <c r="A12" s="1045"/>
      <c r="B12" s="1037"/>
      <c r="C12" s="73" t="s">
        <v>236</v>
      </c>
      <c r="D12" s="73" t="s">
        <v>237</v>
      </c>
      <c r="E12" s="71">
        <v>1</v>
      </c>
      <c r="F12" s="71">
        <v>0</v>
      </c>
      <c r="G12" s="1036"/>
      <c r="H12" s="1036"/>
      <c r="I12" s="202">
        <v>0</v>
      </c>
      <c r="J12" s="202">
        <v>4</v>
      </c>
      <c r="K12" s="202">
        <v>1</v>
      </c>
      <c r="L12" s="71">
        <v>1</v>
      </c>
      <c r="M12" s="71">
        <v>0</v>
      </c>
      <c r="N12" s="97">
        <v>0</v>
      </c>
      <c r="O12" s="97">
        <v>0</v>
      </c>
      <c r="P12" s="97"/>
      <c r="Q12" s="128"/>
      <c r="R12" s="128"/>
      <c r="S12" s="128"/>
      <c r="T12" s="128"/>
      <c r="U12" s="128"/>
      <c r="V12" s="128"/>
      <c r="W12" s="128"/>
      <c r="X12" s="128"/>
      <c r="Y12" s="128"/>
      <c r="Z12" s="128"/>
      <c r="AA12" s="128"/>
      <c r="AB12" s="128"/>
      <c r="AC12" s="128"/>
      <c r="AD12" s="88"/>
      <c r="AE12" s="88"/>
      <c r="AF12" s="131">
        <v>120</v>
      </c>
      <c r="AG12" s="918"/>
      <c r="AH12" s="1046"/>
      <c r="AI12" s="1038"/>
    </row>
    <row r="13" spans="1:35" ht="55.5" customHeight="1">
      <c r="A13" s="1045"/>
      <c r="B13" s="1037"/>
      <c r="C13" s="73" t="s">
        <v>238</v>
      </c>
      <c r="D13" s="73" t="s">
        <v>239</v>
      </c>
      <c r="E13" s="71">
        <v>0</v>
      </c>
      <c r="F13" s="71">
        <v>5</v>
      </c>
      <c r="G13" s="1036"/>
      <c r="H13" s="1036"/>
      <c r="I13" s="202">
        <v>0</v>
      </c>
      <c r="J13" s="202">
        <v>15</v>
      </c>
      <c r="K13" s="202">
        <v>5</v>
      </c>
      <c r="L13" s="71">
        <v>0</v>
      </c>
      <c r="M13" s="71">
        <v>5</v>
      </c>
      <c r="N13" s="97">
        <v>14800000</v>
      </c>
      <c r="O13" s="97">
        <v>14800000</v>
      </c>
      <c r="P13" s="97"/>
      <c r="Q13" s="128"/>
      <c r="R13" s="128"/>
      <c r="S13" s="128"/>
      <c r="T13" s="128"/>
      <c r="U13" s="128"/>
      <c r="V13" s="128"/>
      <c r="W13" s="128"/>
      <c r="X13" s="128"/>
      <c r="Y13" s="128"/>
      <c r="Z13" s="128"/>
      <c r="AA13" s="128"/>
      <c r="AB13" s="128"/>
      <c r="AC13" s="128"/>
      <c r="AD13" s="97">
        <v>14800000</v>
      </c>
      <c r="AE13" s="97">
        <v>14800000</v>
      </c>
      <c r="AF13" s="131">
        <v>500</v>
      </c>
      <c r="AG13" s="918"/>
      <c r="AH13" s="1046"/>
      <c r="AI13" s="1038"/>
    </row>
    <row r="14" ht="12.75" customHeight="1"/>
    <row r="15" spans="1:35" ht="15">
      <c r="A15" s="1039" t="s">
        <v>35</v>
      </c>
      <c r="B15" s="1039"/>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row>
    <row r="16" spans="1:35" ht="15">
      <c r="A16" s="1039" t="s">
        <v>74</v>
      </c>
      <c r="B16" s="1039"/>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row>
    <row r="17" spans="1:35" ht="30.75" customHeight="1">
      <c r="A17" s="886" t="s">
        <v>36</v>
      </c>
      <c r="B17" s="886"/>
      <c r="C17" s="886"/>
      <c r="D17" s="886"/>
      <c r="E17" s="886"/>
      <c r="F17" s="886"/>
      <c r="G17" s="886"/>
      <c r="H17" s="887" t="s">
        <v>223</v>
      </c>
      <c r="I17" s="887"/>
      <c r="J17" s="887"/>
      <c r="K17" s="887"/>
      <c r="L17" s="887"/>
      <c r="M17" s="887"/>
      <c r="N17" s="887"/>
      <c r="O17" s="887"/>
      <c r="P17" s="887"/>
      <c r="Q17" s="887"/>
      <c r="R17" s="887"/>
      <c r="S17" s="887"/>
      <c r="T17" s="1040" t="s">
        <v>71</v>
      </c>
      <c r="U17" s="1041"/>
      <c r="V17" s="1041"/>
      <c r="W17" s="1041"/>
      <c r="X17" s="1041"/>
      <c r="Y17" s="1041"/>
      <c r="Z17" s="1041"/>
      <c r="AA17" s="1041"/>
      <c r="AB17" s="1041"/>
      <c r="AC17" s="1041"/>
      <c r="AD17" s="1041"/>
      <c r="AE17" s="1041"/>
      <c r="AF17" s="1041"/>
      <c r="AG17" s="1041"/>
      <c r="AH17" s="1041"/>
      <c r="AI17" s="1041"/>
    </row>
    <row r="18" spans="1:35" ht="35.25" customHeight="1">
      <c r="A18" s="889" t="s">
        <v>240</v>
      </c>
      <c r="B18" s="889"/>
      <c r="C18" s="889"/>
      <c r="D18" s="889"/>
      <c r="E18" s="890" t="s">
        <v>241</v>
      </c>
      <c r="F18" s="890"/>
      <c r="G18" s="890"/>
      <c r="H18" s="890"/>
      <c r="I18" s="890"/>
      <c r="J18" s="890"/>
      <c r="K18" s="890"/>
      <c r="L18" s="890"/>
      <c r="M18" s="890"/>
      <c r="N18" s="891" t="s">
        <v>0</v>
      </c>
      <c r="O18" s="891"/>
      <c r="P18" s="891"/>
      <c r="Q18" s="891"/>
      <c r="R18" s="891"/>
      <c r="S18" s="891"/>
      <c r="T18" s="891"/>
      <c r="U18" s="891"/>
      <c r="V18" s="891"/>
      <c r="W18" s="891"/>
      <c r="X18" s="891"/>
      <c r="Y18" s="891"/>
      <c r="Z18" s="891"/>
      <c r="AA18" s="891"/>
      <c r="AB18" s="891"/>
      <c r="AC18" s="891"/>
      <c r="AD18" s="891"/>
      <c r="AE18" s="891"/>
      <c r="AF18" s="892" t="s">
        <v>1</v>
      </c>
      <c r="AG18" s="892"/>
      <c r="AH18" s="892"/>
      <c r="AI18" s="892"/>
    </row>
    <row r="19" spans="1:35" ht="42" customHeight="1">
      <c r="A19" s="893" t="s">
        <v>2</v>
      </c>
      <c r="B19" s="894" t="s">
        <v>3</v>
      </c>
      <c r="C19" s="894"/>
      <c r="D19" s="894"/>
      <c r="E19" s="894"/>
      <c r="F19" s="894"/>
      <c r="G19" s="894"/>
      <c r="H19" s="895" t="s">
        <v>4</v>
      </c>
      <c r="I19" s="896" t="s">
        <v>5</v>
      </c>
      <c r="J19" s="896" t="s">
        <v>6</v>
      </c>
      <c r="K19" s="897" t="s">
        <v>37</v>
      </c>
      <c r="L19" s="900" t="s">
        <v>7</v>
      </c>
      <c r="M19" s="900" t="s">
        <v>8</v>
      </c>
      <c r="N19" s="898" t="s">
        <v>9</v>
      </c>
      <c r="O19" s="898"/>
      <c r="P19" s="898" t="s">
        <v>10</v>
      </c>
      <c r="Q19" s="898"/>
      <c r="R19" s="898" t="s">
        <v>11</v>
      </c>
      <c r="S19" s="898"/>
      <c r="T19" s="898" t="s">
        <v>12</v>
      </c>
      <c r="U19" s="898"/>
      <c r="V19" s="898" t="s">
        <v>13</v>
      </c>
      <c r="W19" s="898"/>
      <c r="X19" s="898" t="s">
        <v>14</v>
      </c>
      <c r="Y19" s="898"/>
      <c r="Z19" s="898" t="s">
        <v>15</v>
      </c>
      <c r="AA19" s="898"/>
      <c r="AB19" s="898" t="s">
        <v>16</v>
      </c>
      <c r="AC19" s="898"/>
      <c r="AD19" s="898" t="s">
        <v>17</v>
      </c>
      <c r="AE19" s="898"/>
      <c r="AF19" s="1042" t="s">
        <v>18</v>
      </c>
      <c r="AG19" s="1043" t="s">
        <v>19</v>
      </c>
      <c r="AH19" s="1044" t="s">
        <v>20</v>
      </c>
      <c r="AI19" s="1043" t="s">
        <v>21</v>
      </c>
    </row>
    <row r="20" spans="1:35" ht="52.5">
      <c r="A20" s="893"/>
      <c r="B20" s="894"/>
      <c r="C20" s="894"/>
      <c r="D20" s="894"/>
      <c r="E20" s="894"/>
      <c r="F20" s="894"/>
      <c r="G20" s="894"/>
      <c r="H20" s="895"/>
      <c r="I20" s="896" t="s">
        <v>5</v>
      </c>
      <c r="J20" s="896"/>
      <c r="K20" s="897"/>
      <c r="L20" s="900"/>
      <c r="M20" s="900"/>
      <c r="N20" s="2" t="s">
        <v>22</v>
      </c>
      <c r="O20" s="3" t="s">
        <v>23</v>
      </c>
      <c r="P20" s="2" t="s">
        <v>22</v>
      </c>
      <c r="Q20" s="3" t="s">
        <v>23</v>
      </c>
      <c r="R20" s="2" t="s">
        <v>22</v>
      </c>
      <c r="S20" s="3" t="s">
        <v>23</v>
      </c>
      <c r="T20" s="2" t="s">
        <v>22</v>
      </c>
      <c r="U20" s="3" t="s">
        <v>23</v>
      </c>
      <c r="V20" s="2" t="s">
        <v>22</v>
      </c>
      <c r="W20" s="3" t="s">
        <v>23</v>
      </c>
      <c r="X20" s="2" t="s">
        <v>22</v>
      </c>
      <c r="Y20" s="3" t="s">
        <v>23</v>
      </c>
      <c r="Z20" s="2" t="s">
        <v>22</v>
      </c>
      <c r="AA20" s="3" t="s">
        <v>24</v>
      </c>
      <c r="AB20" s="2" t="s">
        <v>22</v>
      </c>
      <c r="AC20" s="3" t="s">
        <v>24</v>
      </c>
      <c r="AD20" s="2" t="s">
        <v>22</v>
      </c>
      <c r="AE20" s="3" t="s">
        <v>24</v>
      </c>
      <c r="AF20" s="1042"/>
      <c r="AG20" s="1043"/>
      <c r="AH20" s="1044"/>
      <c r="AI20" s="1043"/>
    </row>
    <row r="21" spans="1:35" ht="33.75">
      <c r="A21" s="53" t="s">
        <v>226</v>
      </c>
      <c r="B21" s="903" t="s">
        <v>242</v>
      </c>
      <c r="C21" s="903"/>
      <c r="D21" s="903"/>
      <c r="E21" s="903"/>
      <c r="F21" s="903"/>
      <c r="G21" s="903"/>
      <c r="H21" s="54" t="s">
        <v>82</v>
      </c>
      <c r="I21" s="54">
        <v>880</v>
      </c>
      <c r="J21" s="54">
        <v>4200</v>
      </c>
      <c r="K21" s="55">
        <v>2200</v>
      </c>
      <c r="L21" s="56">
        <v>3869</v>
      </c>
      <c r="M21" s="56">
        <v>230</v>
      </c>
      <c r="N21" s="57">
        <v>0</v>
      </c>
      <c r="O21" s="57">
        <v>0</v>
      </c>
      <c r="P21" s="57">
        <v>0</v>
      </c>
      <c r="Q21" s="57">
        <v>0</v>
      </c>
      <c r="R21" s="57">
        <v>0</v>
      </c>
      <c r="S21" s="57">
        <v>0</v>
      </c>
      <c r="T21" s="57">
        <v>0</v>
      </c>
      <c r="U21" s="57">
        <v>0</v>
      </c>
      <c r="V21" s="57">
        <v>0</v>
      </c>
      <c r="W21" s="57">
        <v>0</v>
      </c>
      <c r="X21" s="57">
        <v>0</v>
      </c>
      <c r="Y21" s="57">
        <v>0</v>
      </c>
      <c r="Z21" s="57">
        <v>0</v>
      </c>
      <c r="AA21" s="57">
        <v>0</v>
      </c>
      <c r="AB21" s="57">
        <v>0</v>
      </c>
      <c r="AC21" s="57">
        <v>0</v>
      </c>
      <c r="AD21" s="57">
        <v>0</v>
      </c>
      <c r="AE21" s="57">
        <v>0</v>
      </c>
      <c r="AF21" s="58">
        <v>0</v>
      </c>
      <c r="AG21" s="58"/>
      <c r="AH21" s="58"/>
      <c r="AI21" s="59"/>
    </row>
    <row r="22" spans="1:35" ht="33.75">
      <c r="A22" s="60" t="s">
        <v>25</v>
      </c>
      <c r="B22" s="61" t="s">
        <v>26</v>
      </c>
      <c r="C22" s="61" t="s">
        <v>27</v>
      </c>
      <c r="D22" s="61" t="s">
        <v>28</v>
      </c>
      <c r="E22" s="62" t="s">
        <v>29</v>
      </c>
      <c r="F22" s="62" t="s">
        <v>30</v>
      </c>
      <c r="G22" s="62" t="s">
        <v>31</v>
      </c>
      <c r="H22" s="61" t="s">
        <v>32</v>
      </c>
      <c r="I22" s="64"/>
      <c r="J22" s="64"/>
      <c r="K22" s="64"/>
      <c r="L22" s="64"/>
      <c r="M22" s="64"/>
      <c r="N22" s="65">
        <v>0</v>
      </c>
      <c r="O22" s="66">
        <v>0</v>
      </c>
      <c r="P22" s="65">
        <v>0</v>
      </c>
      <c r="Q22" s="66">
        <v>0</v>
      </c>
      <c r="R22" s="65"/>
      <c r="S22" s="66"/>
      <c r="T22" s="65"/>
      <c r="U22" s="66"/>
      <c r="V22" s="65"/>
      <c r="W22" s="66"/>
      <c r="X22" s="65"/>
      <c r="Y22" s="66"/>
      <c r="Z22" s="65"/>
      <c r="AA22" s="66"/>
      <c r="AB22" s="65"/>
      <c r="AC22" s="66"/>
      <c r="AD22" s="67">
        <v>0</v>
      </c>
      <c r="AE22" s="66">
        <v>0</v>
      </c>
      <c r="AF22" s="68">
        <v>0</v>
      </c>
      <c r="AG22" s="4"/>
      <c r="AH22" s="4"/>
      <c r="AI22" s="69"/>
    </row>
    <row r="23" spans="1:35" ht="64.5" customHeight="1">
      <c r="A23" s="1037" t="s">
        <v>243</v>
      </c>
      <c r="B23" s="71"/>
      <c r="C23" s="72" t="s">
        <v>244</v>
      </c>
      <c r="D23" s="73" t="s">
        <v>91</v>
      </c>
      <c r="E23" s="71">
        <v>25</v>
      </c>
      <c r="F23" s="71">
        <v>10</v>
      </c>
      <c r="G23" s="1036">
        <v>1300</v>
      </c>
      <c r="H23" s="203" t="s">
        <v>65</v>
      </c>
      <c r="I23" s="202">
        <v>0</v>
      </c>
      <c r="J23" s="202">
        <v>60</v>
      </c>
      <c r="K23" s="202">
        <v>35</v>
      </c>
      <c r="L23" s="71">
        <v>25</v>
      </c>
      <c r="M23" s="71">
        <v>10</v>
      </c>
      <c r="N23" s="79">
        <v>605097000</v>
      </c>
      <c r="O23" s="79">
        <v>605097000</v>
      </c>
      <c r="P23" s="204">
        <v>58000000</v>
      </c>
      <c r="Q23" s="205">
        <v>58000000</v>
      </c>
      <c r="R23" s="128"/>
      <c r="S23" s="128"/>
      <c r="T23" s="128"/>
      <c r="U23" s="128"/>
      <c r="V23" s="128"/>
      <c r="W23" s="128"/>
      <c r="X23" s="128"/>
      <c r="Y23" s="128"/>
      <c r="Z23" s="128"/>
      <c r="AA23" s="128"/>
      <c r="AB23" s="88"/>
      <c r="AC23" s="128"/>
      <c r="AD23" s="88">
        <f>+N23+P23</f>
        <v>663097000</v>
      </c>
      <c r="AE23" s="88">
        <f>+O23+Q23</f>
        <v>663097000</v>
      </c>
      <c r="AF23" s="81">
        <v>4019</v>
      </c>
      <c r="AG23" s="918"/>
      <c r="AH23" s="73" t="s">
        <v>245</v>
      </c>
      <c r="AI23" s="1038" t="s">
        <v>231</v>
      </c>
    </row>
    <row r="24" spans="1:35" ht="64.5" customHeight="1">
      <c r="A24" s="1037"/>
      <c r="B24" s="71"/>
      <c r="C24" s="72" t="s">
        <v>246</v>
      </c>
      <c r="D24" s="73" t="s">
        <v>239</v>
      </c>
      <c r="E24" s="71">
        <v>1</v>
      </c>
      <c r="F24" s="71">
        <v>1</v>
      </c>
      <c r="G24" s="1036"/>
      <c r="H24" s="203" t="s">
        <v>247</v>
      </c>
      <c r="I24" s="202">
        <v>0</v>
      </c>
      <c r="J24" s="202">
        <v>4</v>
      </c>
      <c r="K24" s="202">
        <v>2</v>
      </c>
      <c r="L24" s="71">
        <v>1</v>
      </c>
      <c r="M24" s="71">
        <v>1</v>
      </c>
      <c r="N24" s="79">
        <v>110887000</v>
      </c>
      <c r="O24" s="79">
        <v>110887000</v>
      </c>
      <c r="P24" s="204"/>
      <c r="Q24" s="128"/>
      <c r="R24" s="128"/>
      <c r="S24" s="128"/>
      <c r="T24" s="128"/>
      <c r="U24" s="128"/>
      <c r="V24" s="128"/>
      <c r="W24" s="128"/>
      <c r="X24" s="128"/>
      <c r="Y24" s="128"/>
      <c r="Z24" s="128"/>
      <c r="AA24" s="128"/>
      <c r="AB24" s="88"/>
      <c r="AC24" s="128"/>
      <c r="AD24" s="79">
        <v>110887000</v>
      </c>
      <c r="AE24" s="79">
        <v>110887000</v>
      </c>
      <c r="AF24" s="81">
        <v>4019</v>
      </c>
      <c r="AG24" s="918"/>
      <c r="AH24" s="73" t="s">
        <v>245</v>
      </c>
      <c r="AI24" s="1038"/>
    </row>
    <row r="26" spans="1:35" ht="15">
      <c r="A26" s="1039" t="s">
        <v>35</v>
      </c>
      <c r="B26" s="1039"/>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row>
    <row r="27" spans="1:35" ht="15">
      <c r="A27" s="1039" t="s">
        <v>70</v>
      </c>
      <c r="B27" s="1039"/>
      <c r="C27" s="1039"/>
      <c r="D27" s="1039"/>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39"/>
      <c r="AD27" s="1039"/>
      <c r="AE27" s="1039"/>
      <c r="AF27" s="1039"/>
      <c r="AG27" s="1039"/>
      <c r="AH27" s="1039"/>
      <c r="AI27" s="1039"/>
    </row>
    <row r="28" spans="1:35" ht="34.5" customHeight="1">
      <c r="A28" s="886" t="s">
        <v>36</v>
      </c>
      <c r="B28" s="886"/>
      <c r="C28" s="886"/>
      <c r="D28" s="886"/>
      <c r="E28" s="886"/>
      <c r="F28" s="886"/>
      <c r="G28" s="886"/>
      <c r="H28" s="887" t="s">
        <v>223</v>
      </c>
      <c r="I28" s="887"/>
      <c r="J28" s="887"/>
      <c r="K28" s="887"/>
      <c r="L28" s="887"/>
      <c r="M28" s="887"/>
      <c r="N28" s="887"/>
      <c r="O28" s="887"/>
      <c r="P28" s="887"/>
      <c r="Q28" s="887"/>
      <c r="R28" s="887"/>
      <c r="S28" s="887"/>
      <c r="T28" s="1040" t="s">
        <v>71</v>
      </c>
      <c r="U28" s="1041"/>
      <c r="V28" s="1041"/>
      <c r="W28" s="1041"/>
      <c r="X28" s="1041"/>
      <c r="Y28" s="1041"/>
      <c r="Z28" s="1041"/>
      <c r="AA28" s="1041"/>
      <c r="AB28" s="1041"/>
      <c r="AC28" s="1041"/>
      <c r="AD28" s="1041"/>
      <c r="AE28" s="1041"/>
      <c r="AF28" s="1041"/>
      <c r="AG28" s="1041"/>
      <c r="AH28" s="1041"/>
      <c r="AI28" s="1041"/>
    </row>
    <row r="29" spans="1:35" ht="32.25" customHeight="1">
      <c r="A29" s="889" t="s">
        <v>240</v>
      </c>
      <c r="B29" s="889"/>
      <c r="C29" s="889"/>
      <c r="D29" s="889"/>
      <c r="E29" s="890" t="s">
        <v>241</v>
      </c>
      <c r="F29" s="890"/>
      <c r="G29" s="890"/>
      <c r="H29" s="890"/>
      <c r="I29" s="890"/>
      <c r="J29" s="890"/>
      <c r="K29" s="890"/>
      <c r="L29" s="890"/>
      <c r="M29" s="890"/>
      <c r="N29" s="891" t="s">
        <v>0</v>
      </c>
      <c r="O29" s="891"/>
      <c r="P29" s="891"/>
      <c r="Q29" s="891"/>
      <c r="R29" s="891"/>
      <c r="S29" s="891"/>
      <c r="T29" s="891"/>
      <c r="U29" s="891"/>
      <c r="V29" s="891"/>
      <c r="W29" s="891"/>
      <c r="X29" s="891"/>
      <c r="Y29" s="891"/>
      <c r="Z29" s="891"/>
      <c r="AA29" s="891"/>
      <c r="AB29" s="891"/>
      <c r="AC29" s="891"/>
      <c r="AD29" s="891"/>
      <c r="AE29" s="891"/>
      <c r="AF29" s="892" t="s">
        <v>1</v>
      </c>
      <c r="AG29" s="892"/>
      <c r="AH29" s="892"/>
      <c r="AI29" s="892"/>
    </row>
    <row r="30" spans="1:35" ht="15">
      <c r="A30" s="893" t="s">
        <v>2</v>
      </c>
      <c r="B30" s="894" t="s">
        <v>3</v>
      </c>
      <c r="C30" s="894"/>
      <c r="D30" s="894"/>
      <c r="E30" s="894"/>
      <c r="F30" s="894"/>
      <c r="G30" s="894"/>
      <c r="H30" s="895" t="s">
        <v>4</v>
      </c>
      <c r="I30" s="896" t="s">
        <v>5</v>
      </c>
      <c r="J30" s="896" t="s">
        <v>6</v>
      </c>
      <c r="K30" s="897" t="s">
        <v>37</v>
      </c>
      <c r="L30" s="900" t="s">
        <v>7</v>
      </c>
      <c r="M30" s="900" t="s">
        <v>8</v>
      </c>
      <c r="N30" s="898" t="s">
        <v>9</v>
      </c>
      <c r="O30" s="898"/>
      <c r="P30" s="898" t="s">
        <v>10</v>
      </c>
      <c r="Q30" s="898"/>
      <c r="R30" s="898" t="s">
        <v>11</v>
      </c>
      <c r="S30" s="898"/>
      <c r="T30" s="898" t="s">
        <v>12</v>
      </c>
      <c r="U30" s="898"/>
      <c r="V30" s="898" t="s">
        <v>13</v>
      </c>
      <c r="W30" s="898"/>
      <c r="X30" s="898" t="s">
        <v>14</v>
      </c>
      <c r="Y30" s="898"/>
      <c r="Z30" s="898" t="s">
        <v>15</v>
      </c>
      <c r="AA30" s="898"/>
      <c r="AB30" s="898" t="s">
        <v>16</v>
      </c>
      <c r="AC30" s="898"/>
      <c r="AD30" s="898" t="s">
        <v>17</v>
      </c>
      <c r="AE30" s="898"/>
      <c r="AF30" s="1042" t="s">
        <v>18</v>
      </c>
      <c r="AG30" s="1043" t="s">
        <v>19</v>
      </c>
      <c r="AH30" s="1044" t="s">
        <v>20</v>
      </c>
      <c r="AI30" s="1043" t="s">
        <v>21</v>
      </c>
    </row>
    <row r="31" spans="1:35" ht="52.5">
      <c r="A31" s="893"/>
      <c r="B31" s="894"/>
      <c r="C31" s="894"/>
      <c r="D31" s="894"/>
      <c r="E31" s="894"/>
      <c r="F31" s="894"/>
      <c r="G31" s="894"/>
      <c r="H31" s="895"/>
      <c r="I31" s="896" t="s">
        <v>5</v>
      </c>
      <c r="J31" s="896"/>
      <c r="K31" s="897"/>
      <c r="L31" s="900"/>
      <c r="M31" s="900"/>
      <c r="N31" s="2" t="s">
        <v>22</v>
      </c>
      <c r="O31" s="3" t="s">
        <v>23</v>
      </c>
      <c r="P31" s="2" t="s">
        <v>22</v>
      </c>
      <c r="Q31" s="3" t="s">
        <v>23</v>
      </c>
      <c r="R31" s="2" t="s">
        <v>22</v>
      </c>
      <c r="S31" s="3" t="s">
        <v>23</v>
      </c>
      <c r="T31" s="2" t="s">
        <v>22</v>
      </c>
      <c r="U31" s="3" t="s">
        <v>23</v>
      </c>
      <c r="V31" s="2" t="s">
        <v>22</v>
      </c>
      <c r="W31" s="3" t="s">
        <v>23</v>
      </c>
      <c r="X31" s="2" t="s">
        <v>22</v>
      </c>
      <c r="Y31" s="3" t="s">
        <v>23</v>
      </c>
      <c r="Z31" s="2" t="s">
        <v>22</v>
      </c>
      <c r="AA31" s="3" t="s">
        <v>24</v>
      </c>
      <c r="AB31" s="2" t="s">
        <v>22</v>
      </c>
      <c r="AC31" s="3" t="s">
        <v>24</v>
      </c>
      <c r="AD31" s="2" t="s">
        <v>22</v>
      </c>
      <c r="AE31" s="3" t="s">
        <v>24</v>
      </c>
      <c r="AF31" s="1042"/>
      <c r="AG31" s="1043"/>
      <c r="AH31" s="1044"/>
      <c r="AI31" s="1043"/>
    </row>
    <row r="32" spans="1:35" ht="33.75">
      <c r="A32" s="53" t="s">
        <v>226</v>
      </c>
      <c r="B32" s="903" t="s">
        <v>242</v>
      </c>
      <c r="C32" s="903"/>
      <c r="D32" s="903"/>
      <c r="E32" s="903"/>
      <c r="F32" s="903"/>
      <c r="G32" s="903"/>
      <c r="H32" s="54" t="s">
        <v>82</v>
      </c>
      <c r="I32" s="54">
        <v>22</v>
      </c>
      <c r="J32" s="54">
        <v>32</v>
      </c>
      <c r="K32" s="55">
        <v>25</v>
      </c>
      <c r="L32" s="56">
        <v>53</v>
      </c>
      <c r="M32" s="56">
        <v>152</v>
      </c>
      <c r="N32" s="57">
        <v>0</v>
      </c>
      <c r="O32" s="57">
        <v>0</v>
      </c>
      <c r="P32" s="57">
        <v>0</v>
      </c>
      <c r="Q32" s="57">
        <v>0</v>
      </c>
      <c r="R32" s="57">
        <v>0</v>
      </c>
      <c r="S32" s="57">
        <v>0</v>
      </c>
      <c r="T32" s="57">
        <v>0</v>
      </c>
      <c r="U32" s="57">
        <v>0</v>
      </c>
      <c r="V32" s="57">
        <v>0</v>
      </c>
      <c r="W32" s="57">
        <v>0</v>
      </c>
      <c r="X32" s="57">
        <v>0</v>
      </c>
      <c r="Y32" s="57">
        <v>0</v>
      </c>
      <c r="Z32" s="57">
        <v>0</v>
      </c>
      <c r="AA32" s="57">
        <v>0</v>
      </c>
      <c r="AB32" s="57">
        <v>0</v>
      </c>
      <c r="AC32" s="57">
        <v>0</v>
      </c>
      <c r="AD32" s="57">
        <v>0</v>
      </c>
      <c r="AE32" s="57">
        <v>0</v>
      </c>
      <c r="AF32" s="58">
        <v>0</v>
      </c>
      <c r="AG32" s="58"/>
      <c r="AH32" s="58"/>
      <c r="AI32" s="59"/>
    </row>
    <row r="33" spans="1:35" ht="33.75">
      <c r="A33" s="60" t="s">
        <v>25</v>
      </c>
      <c r="B33" s="61" t="s">
        <v>26</v>
      </c>
      <c r="C33" s="61" t="s">
        <v>27</v>
      </c>
      <c r="D33" s="61" t="s">
        <v>28</v>
      </c>
      <c r="E33" s="62" t="s">
        <v>29</v>
      </c>
      <c r="F33" s="62" t="s">
        <v>30</v>
      </c>
      <c r="G33" s="62" t="s">
        <v>31</v>
      </c>
      <c r="H33" s="61" t="s">
        <v>32</v>
      </c>
      <c r="I33" s="64"/>
      <c r="J33" s="64"/>
      <c r="K33" s="64"/>
      <c r="L33" s="64"/>
      <c r="M33" s="64"/>
      <c r="N33" s="65">
        <v>0</v>
      </c>
      <c r="O33" s="66">
        <v>0</v>
      </c>
      <c r="P33" s="65">
        <v>0</v>
      </c>
      <c r="Q33" s="66">
        <v>0</v>
      </c>
      <c r="R33" s="65"/>
      <c r="S33" s="66"/>
      <c r="T33" s="65"/>
      <c r="U33" s="66"/>
      <c r="V33" s="65"/>
      <c r="W33" s="66"/>
      <c r="X33" s="65"/>
      <c r="Y33" s="66"/>
      <c r="Z33" s="65"/>
      <c r="AA33" s="66"/>
      <c r="AB33" s="65"/>
      <c r="AC33" s="66"/>
      <c r="AD33" s="67">
        <v>0</v>
      </c>
      <c r="AE33" s="66">
        <v>0</v>
      </c>
      <c r="AF33" s="68">
        <v>0</v>
      </c>
      <c r="AG33" s="4"/>
      <c r="AH33" s="4"/>
      <c r="AI33" s="69"/>
    </row>
    <row r="34" spans="1:35" ht="57.75" customHeight="1">
      <c r="A34" s="1037" t="s">
        <v>248</v>
      </c>
      <c r="B34" s="71"/>
      <c r="C34" s="72" t="s">
        <v>249</v>
      </c>
      <c r="D34" s="73" t="s">
        <v>250</v>
      </c>
      <c r="E34" s="71">
        <v>90</v>
      </c>
      <c r="F34" s="71">
        <v>125</v>
      </c>
      <c r="G34" s="1036">
        <v>33</v>
      </c>
      <c r="H34" s="203" t="s">
        <v>251</v>
      </c>
      <c r="I34" s="202">
        <v>0</v>
      </c>
      <c r="J34" s="202">
        <v>45</v>
      </c>
      <c r="K34" s="202">
        <v>215</v>
      </c>
      <c r="L34" s="71">
        <v>90</v>
      </c>
      <c r="M34" s="71">
        <v>125</v>
      </c>
      <c r="N34" s="79">
        <v>91021000</v>
      </c>
      <c r="O34" s="79">
        <v>91021000</v>
      </c>
      <c r="P34" s="204"/>
      <c r="Q34" s="128"/>
      <c r="R34" s="128"/>
      <c r="S34" s="128"/>
      <c r="T34" s="128"/>
      <c r="U34" s="128"/>
      <c r="V34" s="128"/>
      <c r="W34" s="128"/>
      <c r="X34" s="128"/>
      <c r="Y34" s="128"/>
      <c r="Z34" s="128"/>
      <c r="AA34" s="128"/>
      <c r="AB34" s="88"/>
      <c r="AC34" s="128"/>
      <c r="AD34" s="79">
        <v>91021000</v>
      </c>
      <c r="AE34" s="79">
        <v>91021000</v>
      </c>
      <c r="AF34" s="81">
        <v>52240</v>
      </c>
      <c r="AG34" s="918"/>
      <c r="AH34" s="73" t="s">
        <v>245</v>
      </c>
      <c r="AI34" s="1038" t="s">
        <v>231</v>
      </c>
    </row>
    <row r="35" spans="1:35" ht="51" customHeight="1">
      <c r="A35" s="1037"/>
      <c r="B35" s="71"/>
      <c r="C35" s="72" t="s">
        <v>252</v>
      </c>
      <c r="D35" s="73" t="s">
        <v>253</v>
      </c>
      <c r="E35" s="71">
        <v>14</v>
      </c>
      <c r="F35" s="71">
        <v>14</v>
      </c>
      <c r="G35" s="1036"/>
      <c r="H35" s="203" t="s">
        <v>254</v>
      </c>
      <c r="I35" s="202">
        <v>0</v>
      </c>
      <c r="J35" s="202">
        <v>45</v>
      </c>
      <c r="K35" s="202">
        <v>28</v>
      </c>
      <c r="L35" s="71">
        <v>14</v>
      </c>
      <c r="M35" s="71">
        <v>14</v>
      </c>
      <c r="N35" s="79">
        <v>73687000</v>
      </c>
      <c r="O35" s="79">
        <v>73687000</v>
      </c>
      <c r="P35" s="204"/>
      <c r="Q35" s="128"/>
      <c r="R35" s="128"/>
      <c r="S35" s="128"/>
      <c r="T35" s="128"/>
      <c r="U35" s="128"/>
      <c r="V35" s="128"/>
      <c r="W35" s="128"/>
      <c r="X35" s="128"/>
      <c r="Y35" s="128"/>
      <c r="Z35" s="128"/>
      <c r="AA35" s="128"/>
      <c r="AB35" s="88"/>
      <c r="AC35" s="128"/>
      <c r="AD35" s="79">
        <v>73687000</v>
      </c>
      <c r="AE35" s="79">
        <v>73687000</v>
      </c>
      <c r="AF35" s="81">
        <v>52240</v>
      </c>
      <c r="AG35" s="918"/>
      <c r="AH35" s="73" t="s">
        <v>245</v>
      </c>
      <c r="AI35" s="1038"/>
    </row>
  </sheetData>
  <sheetProtection/>
  <mergeCells count="108">
    <mergeCell ref="AG30:AG31"/>
    <mergeCell ref="AH30:AH31"/>
    <mergeCell ref="AI30:AI31"/>
    <mergeCell ref="B32:G32"/>
    <mergeCell ref="A34:A35"/>
    <mergeCell ref="G34:G35"/>
    <mergeCell ref="AG34:AG35"/>
    <mergeCell ref="AI34:AI35"/>
    <mergeCell ref="V30:W30"/>
    <mergeCell ref="X30:Y30"/>
    <mergeCell ref="Z30:AA30"/>
    <mergeCell ref="AB30:AC30"/>
    <mergeCell ref="AD30:AE30"/>
    <mergeCell ref="AF30:AF31"/>
    <mergeCell ref="L30:L31"/>
    <mergeCell ref="M30:M31"/>
    <mergeCell ref="N30:O30"/>
    <mergeCell ref="P30:Q30"/>
    <mergeCell ref="R30:S30"/>
    <mergeCell ref="T30:U30"/>
    <mergeCell ref="A30:A31"/>
    <mergeCell ref="B30:G31"/>
    <mergeCell ref="H30:H31"/>
    <mergeCell ref="I30:I31"/>
    <mergeCell ref="J30:J31"/>
    <mergeCell ref="K30:K31"/>
    <mergeCell ref="A26:AI26"/>
    <mergeCell ref="A27:AI27"/>
    <mergeCell ref="A28:G28"/>
    <mergeCell ref="H28:S28"/>
    <mergeCell ref="T28:AI28"/>
    <mergeCell ref="A29:D29"/>
    <mergeCell ref="E29:M29"/>
    <mergeCell ref="N29:AE29"/>
    <mergeCell ref="AF29:AI29"/>
    <mergeCell ref="AG19:AG20"/>
    <mergeCell ref="AH19:AH20"/>
    <mergeCell ref="AI19:AI20"/>
    <mergeCell ref="B21:G21"/>
    <mergeCell ref="A23:A24"/>
    <mergeCell ref="G23:G24"/>
    <mergeCell ref="AG23:AG24"/>
    <mergeCell ref="AI23:AI24"/>
    <mergeCell ref="V19:W19"/>
    <mergeCell ref="X19:Y19"/>
    <mergeCell ref="Z19:AA19"/>
    <mergeCell ref="AB19:AC19"/>
    <mergeCell ref="AD19:AE19"/>
    <mergeCell ref="AF19:AF20"/>
    <mergeCell ref="L19:L20"/>
    <mergeCell ref="M19:M20"/>
    <mergeCell ref="N19:O19"/>
    <mergeCell ref="P19:Q19"/>
    <mergeCell ref="R19:S19"/>
    <mergeCell ref="T19:U19"/>
    <mergeCell ref="A18:D18"/>
    <mergeCell ref="E18:M18"/>
    <mergeCell ref="N18:AE18"/>
    <mergeCell ref="AF18:AI18"/>
    <mergeCell ref="A19:A20"/>
    <mergeCell ref="B19:G20"/>
    <mergeCell ref="H19:H20"/>
    <mergeCell ref="I19:I20"/>
    <mergeCell ref="J19:J20"/>
    <mergeCell ref="K19:K20"/>
    <mergeCell ref="AI9:AI13"/>
    <mergeCell ref="A15:AI15"/>
    <mergeCell ref="A16:AI16"/>
    <mergeCell ref="A17:G17"/>
    <mergeCell ref="H17:S17"/>
    <mergeCell ref="T17:AI17"/>
    <mergeCell ref="AG5:AG6"/>
    <mergeCell ref="AH5:AH6"/>
    <mergeCell ref="AI5:AI6"/>
    <mergeCell ref="B7:G7"/>
    <mergeCell ref="A9:A13"/>
    <mergeCell ref="B9:B13"/>
    <mergeCell ref="G9:G13"/>
    <mergeCell ref="H9:H13"/>
    <mergeCell ref="AG9:AG13"/>
    <mergeCell ref="AH9:AH13"/>
    <mergeCell ref="V5:W5"/>
    <mergeCell ref="X5:Y5"/>
    <mergeCell ref="Z5:AA5"/>
    <mergeCell ref="AB5:AC5"/>
    <mergeCell ref="AD5:AE5"/>
    <mergeCell ref="AF5:AF6"/>
    <mergeCell ref="L5:L6"/>
    <mergeCell ref="M5:M6"/>
    <mergeCell ref="N5:O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I112"/>
  <sheetViews>
    <sheetView zoomScale="80" zoomScaleNormal="80" zoomScalePageLayoutView="0" workbookViewId="0" topLeftCell="A4">
      <selection activeCell="H12" sqref="H12"/>
    </sheetView>
  </sheetViews>
  <sheetFormatPr defaultColWidth="11.421875" defaultRowHeight="15"/>
  <cols>
    <col min="1" max="1" width="18.28125" style="0" customWidth="1"/>
    <col min="2" max="2" width="13.421875" style="0" customWidth="1"/>
    <col min="3" max="3" width="19.7109375" style="0" customWidth="1"/>
    <col min="7" max="7" width="12.57421875" style="0" customWidth="1"/>
    <col min="8" max="8" width="14.140625" style="0" customWidth="1"/>
    <col min="9" max="9" width="9.140625" style="0" customWidth="1"/>
    <col min="10" max="10" width="9.00390625" style="0" customWidth="1"/>
    <col min="11" max="11" width="9.140625" style="0" customWidth="1"/>
    <col min="12" max="13" width="9.00390625" style="0" customWidth="1"/>
    <col min="14" max="27" width="3.00390625" style="0" customWidth="1"/>
    <col min="28" max="28" width="3.8515625" style="0" customWidth="1"/>
    <col min="29" max="31" width="3.00390625" style="0" customWidth="1"/>
    <col min="32" max="33" width="11.421875" style="0" customWidth="1"/>
  </cols>
  <sheetData>
    <row r="1" spans="1:35" ht="15">
      <c r="A1" s="1039" t="s">
        <v>35</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row>
    <row r="2" spans="1:35" ht="15">
      <c r="A2" s="1039" t="s">
        <v>70</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row>
    <row r="3" spans="1:35" ht="39" customHeight="1">
      <c r="A3" s="886" t="s">
        <v>36</v>
      </c>
      <c r="B3" s="886"/>
      <c r="C3" s="886"/>
      <c r="D3" s="886"/>
      <c r="E3" s="886"/>
      <c r="F3" s="886"/>
      <c r="G3" s="886"/>
      <c r="H3" s="887" t="s">
        <v>255</v>
      </c>
      <c r="I3" s="887"/>
      <c r="J3" s="887"/>
      <c r="K3" s="887"/>
      <c r="L3" s="887"/>
      <c r="M3" s="887"/>
      <c r="N3" s="887"/>
      <c r="O3" s="887"/>
      <c r="P3" s="887"/>
      <c r="Q3" s="887"/>
      <c r="R3" s="887"/>
      <c r="S3" s="887"/>
      <c r="T3" s="887" t="s">
        <v>71</v>
      </c>
      <c r="U3" s="888"/>
      <c r="V3" s="888"/>
      <c r="W3" s="888"/>
      <c r="X3" s="888"/>
      <c r="Y3" s="888"/>
      <c r="Z3" s="888"/>
      <c r="AA3" s="888"/>
      <c r="AB3" s="888"/>
      <c r="AC3" s="888"/>
      <c r="AD3" s="888"/>
      <c r="AE3" s="888"/>
      <c r="AF3" s="888"/>
      <c r="AG3" s="888"/>
      <c r="AH3" s="888"/>
      <c r="AI3" s="888"/>
    </row>
    <row r="4" spans="1:35" ht="34.5" customHeight="1">
      <c r="A4" s="1034" t="s">
        <v>256</v>
      </c>
      <c r="B4" s="1034"/>
      <c r="C4" s="1034"/>
      <c r="D4" s="1034"/>
      <c r="E4" s="890" t="s">
        <v>257</v>
      </c>
      <c r="F4" s="890"/>
      <c r="G4" s="890"/>
      <c r="H4" s="890"/>
      <c r="I4" s="890"/>
      <c r="J4" s="890"/>
      <c r="K4" s="890"/>
      <c r="L4" s="890"/>
      <c r="M4" s="890"/>
      <c r="N4" s="891" t="s">
        <v>258</v>
      </c>
      <c r="O4" s="891"/>
      <c r="P4" s="891"/>
      <c r="Q4" s="891"/>
      <c r="R4" s="891"/>
      <c r="S4" s="891"/>
      <c r="T4" s="891"/>
      <c r="U4" s="891"/>
      <c r="V4" s="891"/>
      <c r="W4" s="891"/>
      <c r="X4" s="891"/>
      <c r="Y4" s="891"/>
      <c r="Z4" s="891"/>
      <c r="AA4" s="891"/>
      <c r="AB4" s="891"/>
      <c r="AC4" s="891"/>
      <c r="AD4" s="891"/>
      <c r="AE4" s="891"/>
      <c r="AF4" s="892" t="s">
        <v>1</v>
      </c>
      <c r="AG4" s="892"/>
      <c r="AH4" s="892"/>
      <c r="AI4" s="892"/>
    </row>
    <row r="5" spans="1:35" ht="42" customHeight="1">
      <c r="A5" s="893" t="s">
        <v>2</v>
      </c>
      <c r="B5" s="894" t="s">
        <v>3</v>
      </c>
      <c r="C5" s="894"/>
      <c r="D5" s="894"/>
      <c r="E5" s="894"/>
      <c r="F5" s="894"/>
      <c r="G5" s="894"/>
      <c r="H5" s="895" t="s">
        <v>4</v>
      </c>
      <c r="I5" s="896" t="s">
        <v>5</v>
      </c>
      <c r="J5" s="896" t="s">
        <v>6</v>
      </c>
      <c r="K5" s="897" t="s">
        <v>37</v>
      </c>
      <c r="L5" s="900" t="s">
        <v>7</v>
      </c>
      <c r="M5" s="900" t="s">
        <v>8</v>
      </c>
      <c r="N5" s="898" t="s">
        <v>9</v>
      </c>
      <c r="O5" s="898"/>
      <c r="P5" s="898" t="s">
        <v>10</v>
      </c>
      <c r="Q5" s="898"/>
      <c r="R5" s="898" t="s">
        <v>11</v>
      </c>
      <c r="S5" s="898"/>
      <c r="T5" s="898" t="s">
        <v>12</v>
      </c>
      <c r="U5" s="898"/>
      <c r="V5" s="898" t="s">
        <v>13</v>
      </c>
      <c r="W5" s="898"/>
      <c r="X5" s="898" t="s">
        <v>14</v>
      </c>
      <c r="Y5" s="898"/>
      <c r="Z5" s="898" t="s">
        <v>15</v>
      </c>
      <c r="AA5" s="898"/>
      <c r="AB5" s="898" t="s">
        <v>16</v>
      </c>
      <c r="AC5" s="898"/>
      <c r="AD5" s="898" t="s">
        <v>17</v>
      </c>
      <c r="AE5" s="898"/>
      <c r="AF5" s="899" t="s">
        <v>18</v>
      </c>
      <c r="AG5" s="901" t="s">
        <v>19</v>
      </c>
      <c r="AH5" s="902" t="s">
        <v>20</v>
      </c>
      <c r="AI5" s="901" t="s">
        <v>21</v>
      </c>
    </row>
    <row r="6" spans="1:35" ht="55.5" customHeight="1" thickBot="1">
      <c r="A6" s="893"/>
      <c r="B6" s="894"/>
      <c r="C6" s="894"/>
      <c r="D6" s="894"/>
      <c r="E6" s="894"/>
      <c r="F6" s="894"/>
      <c r="G6" s="894"/>
      <c r="H6" s="895"/>
      <c r="I6" s="896" t="s">
        <v>5</v>
      </c>
      <c r="J6" s="896"/>
      <c r="K6" s="897"/>
      <c r="L6" s="900"/>
      <c r="M6" s="900"/>
      <c r="N6" s="2" t="s">
        <v>22</v>
      </c>
      <c r="O6" s="3" t="s">
        <v>23</v>
      </c>
      <c r="P6" s="2" t="s">
        <v>22</v>
      </c>
      <c r="Q6" s="3" t="s">
        <v>23</v>
      </c>
      <c r="R6" s="2" t="s">
        <v>22</v>
      </c>
      <c r="S6" s="3" t="s">
        <v>23</v>
      </c>
      <c r="T6" s="2" t="s">
        <v>22</v>
      </c>
      <c r="U6" s="3" t="s">
        <v>23</v>
      </c>
      <c r="V6" s="2" t="s">
        <v>22</v>
      </c>
      <c r="W6" s="3" t="s">
        <v>23</v>
      </c>
      <c r="X6" s="2" t="s">
        <v>22</v>
      </c>
      <c r="Y6" s="3" t="s">
        <v>23</v>
      </c>
      <c r="Z6" s="2" t="s">
        <v>22</v>
      </c>
      <c r="AA6" s="3" t="s">
        <v>24</v>
      </c>
      <c r="AB6" s="2" t="s">
        <v>22</v>
      </c>
      <c r="AC6" s="3" t="s">
        <v>24</v>
      </c>
      <c r="AD6" s="2" t="s">
        <v>22</v>
      </c>
      <c r="AE6" s="3" t="s">
        <v>24</v>
      </c>
      <c r="AF6" s="899"/>
      <c r="AG6" s="901"/>
      <c r="AH6" s="902"/>
      <c r="AI6" s="901"/>
    </row>
    <row r="7" spans="1:35" ht="36.75" customHeight="1" hidden="1">
      <c r="A7" s="53" t="s">
        <v>259</v>
      </c>
      <c r="B7" s="903" t="s">
        <v>260</v>
      </c>
      <c r="C7" s="903"/>
      <c r="D7" s="903"/>
      <c r="E7" s="903"/>
      <c r="F7" s="903"/>
      <c r="G7" s="903"/>
      <c r="H7" s="54" t="s">
        <v>261</v>
      </c>
      <c r="I7" s="54">
        <v>79.9</v>
      </c>
      <c r="J7" s="54">
        <v>90</v>
      </c>
      <c r="K7" s="55"/>
      <c r="L7" s="56"/>
      <c r="M7" s="56"/>
      <c r="N7" s="57">
        <v>0</v>
      </c>
      <c r="O7" s="57">
        <v>0</v>
      </c>
      <c r="P7" s="1047">
        <f>300000+469739</f>
        <v>769739</v>
      </c>
      <c r="Q7" s="57">
        <v>0</v>
      </c>
      <c r="R7" s="57">
        <v>0</v>
      </c>
      <c r="S7" s="57">
        <v>0</v>
      </c>
      <c r="T7" s="57">
        <v>0</v>
      </c>
      <c r="U7" s="57">
        <v>0</v>
      </c>
      <c r="V7" s="57">
        <v>0</v>
      </c>
      <c r="W7" s="57">
        <v>0</v>
      </c>
      <c r="X7" s="57">
        <v>0</v>
      </c>
      <c r="Y7" s="57">
        <v>0</v>
      </c>
      <c r="Z7" s="57">
        <v>0</v>
      </c>
      <c r="AA7" s="57">
        <v>0</v>
      </c>
      <c r="AB7" s="57">
        <v>0</v>
      </c>
      <c r="AC7" s="57">
        <v>0</v>
      </c>
      <c r="AD7" s="57">
        <v>0</v>
      </c>
      <c r="AE7" s="57">
        <v>0</v>
      </c>
      <c r="AF7" s="58">
        <v>0</v>
      </c>
      <c r="AG7" s="58"/>
      <c r="AH7" s="58"/>
      <c r="AI7" s="59"/>
    </row>
    <row r="8" spans="1:35" ht="50.25" customHeight="1" hidden="1">
      <c r="A8" s="53" t="s">
        <v>259</v>
      </c>
      <c r="B8" s="903" t="s">
        <v>262</v>
      </c>
      <c r="C8" s="903"/>
      <c r="D8" s="903"/>
      <c r="E8" s="903"/>
      <c r="F8" s="903"/>
      <c r="G8" s="903"/>
      <c r="H8" s="54" t="s">
        <v>263</v>
      </c>
      <c r="I8" s="54">
        <v>95.9</v>
      </c>
      <c r="J8" s="54">
        <v>98</v>
      </c>
      <c r="K8" s="55"/>
      <c r="L8" s="56"/>
      <c r="M8" s="56"/>
      <c r="N8" s="57">
        <v>0</v>
      </c>
      <c r="O8" s="57">
        <v>0</v>
      </c>
      <c r="P8" s="1047"/>
      <c r="Q8" s="57">
        <v>0</v>
      </c>
      <c r="R8" s="57">
        <v>0</v>
      </c>
      <c r="S8" s="57">
        <v>0</v>
      </c>
      <c r="T8" s="57">
        <v>0</v>
      </c>
      <c r="U8" s="57">
        <v>0</v>
      </c>
      <c r="V8" s="57">
        <v>0</v>
      </c>
      <c r="W8" s="57">
        <v>0</v>
      </c>
      <c r="X8" s="57">
        <v>0</v>
      </c>
      <c r="Y8" s="57">
        <v>0</v>
      </c>
      <c r="Z8" s="57">
        <v>0</v>
      </c>
      <c r="AA8" s="57">
        <v>0</v>
      </c>
      <c r="AB8" s="57">
        <v>0</v>
      </c>
      <c r="AC8" s="57">
        <v>0</v>
      </c>
      <c r="AD8" s="57">
        <v>0</v>
      </c>
      <c r="AE8" s="57">
        <v>0</v>
      </c>
      <c r="AF8" s="58">
        <v>0</v>
      </c>
      <c r="AG8" s="58"/>
      <c r="AH8" s="58"/>
      <c r="AI8" s="59"/>
    </row>
    <row r="9" spans="1:35" ht="45.75" hidden="1" thickBot="1">
      <c r="A9" s="53" t="s">
        <v>259</v>
      </c>
      <c r="B9" s="903" t="s">
        <v>264</v>
      </c>
      <c r="C9" s="903"/>
      <c r="D9" s="903"/>
      <c r="E9" s="903"/>
      <c r="F9" s="903"/>
      <c r="G9" s="903"/>
      <c r="H9" s="54" t="s">
        <v>265</v>
      </c>
      <c r="I9" s="54">
        <v>85</v>
      </c>
      <c r="J9" s="54">
        <v>100</v>
      </c>
      <c r="K9" s="55"/>
      <c r="L9" s="56"/>
      <c r="M9" s="56"/>
      <c r="N9" s="57">
        <v>0</v>
      </c>
      <c r="O9" s="57">
        <v>0</v>
      </c>
      <c r="P9" s="1047"/>
      <c r="Q9" s="57">
        <v>0</v>
      </c>
      <c r="R9" s="57">
        <v>0</v>
      </c>
      <c r="S9" s="57">
        <v>0</v>
      </c>
      <c r="T9" s="57">
        <v>0</v>
      </c>
      <c r="U9" s="57">
        <v>0</v>
      </c>
      <c r="V9" s="57">
        <v>0</v>
      </c>
      <c r="W9" s="57">
        <v>0</v>
      </c>
      <c r="X9" s="57">
        <v>0</v>
      </c>
      <c r="Y9" s="57">
        <v>0</v>
      </c>
      <c r="Z9" s="57">
        <v>0</v>
      </c>
      <c r="AA9" s="57">
        <v>0</v>
      </c>
      <c r="AB9" s="57">
        <v>0</v>
      </c>
      <c r="AC9" s="57">
        <v>0</v>
      </c>
      <c r="AD9" s="57">
        <v>0</v>
      </c>
      <c r="AE9" s="57">
        <v>0</v>
      </c>
      <c r="AF9" s="58">
        <v>0</v>
      </c>
      <c r="AG9" s="58"/>
      <c r="AH9" s="58"/>
      <c r="AI9" s="59"/>
    </row>
    <row r="10" spans="1:35" ht="39" customHeight="1" hidden="1">
      <c r="A10" s="53" t="s">
        <v>259</v>
      </c>
      <c r="B10" s="903" t="s">
        <v>266</v>
      </c>
      <c r="C10" s="903"/>
      <c r="D10" s="903"/>
      <c r="E10" s="903"/>
      <c r="F10" s="903"/>
      <c r="G10" s="903"/>
      <c r="H10" s="54" t="s">
        <v>267</v>
      </c>
      <c r="I10" s="54">
        <v>90</v>
      </c>
      <c r="J10" s="54">
        <v>100</v>
      </c>
      <c r="K10" s="55"/>
      <c r="L10" s="56"/>
      <c r="M10" s="56"/>
      <c r="N10" s="57">
        <v>0</v>
      </c>
      <c r="O10" s="57">
        <v>0</v>
      </c>
      <c r="P10" s="1047"/>
      <c r="Q10" s="57">
        <v>0</v>
      </c>
      <c r="R10" s="57">
        <v>0</v>
      </c>
      <c r="S10" s="57">
        <v>0</v>
      </c>
      <c r="T10" s="57">
        <v>0</v>
      </c>
      <c r="U10" s="57">
        <v>0</v>
      </c>
      <c r="V10" s="57">
        <v>0</v>
      </c>
      <c r="W10" s="57">
        <v>0</v>
      </c>
      <c r="X10" s="57">
        <v>0</v>
      </c>
      <c r="Y10" s="57">
        <v>0</v>
      </c>
      <c r="Z10" s="57">
        <v>0</v>
      </c>
      <c r="AA10" s="57">
        <v>0</v>
      </c>
      <c r="AB10" s="57">
        <v>0</v>
      </c>
      <c r="AC10" s="57">
        <v>0</v>
      </c>
      <c r="AD10" s="57">
        <v>0</v>
      </c>
      <c r="AE10" s="57">
        <v>0</v>
      </c>
      <c r="AF10" s="58">
        <v>0</v>
      </c>
      <c r="AG10" s="58"/>
      <c r="AH10" s="58"/>
      <c r="AI10" s="59"/>
    </row>
    <row r="11" spans="1:35" ht="33.75">
      <c r="A11" s="60" t="s">
        <v>25</v>
      </c>
      <c r="B11" s="61" t="s">
        <v>26</v>
      </c>
      <c r="C11" s="61" t="s">
        <v>27</v>
      </c>
      <c r="D11" s="61" t="s">
        <v>28</v>
      </c>
      <c r="E11" s="62" t="s">
        <v>29</v>
      </c>
      <c r="F11" s="62" t="s">
        <v>30</v>
      </c>
      <c r="G11" s="63" t="s">
        <v>31</v>
      </c>
      <c r="H11" s="159" t="s">
        <v>32</v>
      </c>
      <c r="I11" s="162"/>
      <c r="J11" s="162"/>
      <c r="K11" s="162"/>
      <c r="L11" s="162"/>
      <c r="M11" s="162"/>
      <c r="N11" s="116">
        <v>0</v>
      </c>
      <c r="O11" s="117">
        <v>0</v>
      </c>
      <c r="P11" s="118">
        <v>0</v>
      </c>
      <c r="Q11" s="117">
        <v>0</v>
      </c>
      <c r="R11" s="118"/>
      <c r="S11" s="117"/>
      <c r="T11" s="118"/>
      <c r="U11" s="117"/>
      <c r="V11" s="118"/>
      <c r="W11" s="117"/>
      <c r="X11" s="118"/>
      <c r="Y11" s="117"/>
      <c r="Z11" s="118"/>
      <c r="AA11" s="117"/>
      <c r="AB11" s="118"/>
      <c r="AC11" s="117"/>
      <c r="AD11" s="119">
        <v>0</v>
      </c>
      <c r="AE11" s="117">
        <v>0</v>
      </c>
      <c r="AF11" s="120">
        <v>0</v>
      </c>
      <c r="AG11" s="121"/>
      <c r="AH11" s="121"/>
      <c r="AI11" s="122"/>
    </row>
    <row r="12" spans="1:35" ht="82.5" customHeight="1">
      <c r="A12" s="70" t="s">
        <v>268</v>
      </c>
      <c r="B12" s="71"/>
      <c r="C12" s="70" t="s">
        <v>269</v>
      </c>
      <c r="D12" s="70" t="s">
        <v>270</v>
      </c>
      <c r="E12" s="74"/>
      <c r="F12" s="70"/>
      <c r="G12" s="202">
        <v>7391</v>
      </c>
      <c r="H12" s="202" t="s">
        <v>271</v>
      </c>
      <c r="I12" s="202">
        <v>0</v>
      </c>
      <c r="J12" s="202">
        <v>1</v>
      </c>
      <c r="K12" s="202">
        <v>1</v>
      </c>
      <c r="L12" s="202">
        <v>0</v>
      </c>
      <c r="M12" s="71">
        <v>0</v>
      </c>
      <c r="N12" s="80">
        <v>0</v>
      </c>
      <c r="O12" s="97"/>
      <c r="P12" s="88"/>
      <c r="Q12" s="128"/>
      <c r="R12" s="128"/>
      <c r="S12" s="128"/>
      <c r="T12" s="128"/>
      <c r="U12" s="128"/>
      <c r="V12" s="128"/>
      <c r="W12" s="128"/>
      <c r="X12" s="128"/>
      <c r="Y12" s="128"/>
      <c r="Z12" s="128"/>
      <c r="AA12" s="128"/>
      <c r="AB12" s="128"/>
      <c r="AC12" s="128"/>
      <c r="AD12" s="88"/>
      <c r="AE12" s="88"/>
      <c r="AF12" s="81"/>
      <c r="AG12" s="82"/>
      <c r="AH12" s="82" t="s">
        <v>272</v>
      </c>
      <c r="AI12" s="77" t="s">
        <v>259</v>
      </c>
    </row>
    <row r="13" spans="1:35" ht="33.75">
      <c r="A13" s="60" t="s">
        <v>25</v>
      </c>
      <c r="B13" s="61" t="s">
        <v>26</v>
      </c>
      <c r="C13" s="61" t="s">
        <v>27</v>
      </c>
      <c r="D13" s="61" t="s">
        <v>33</v>
      </c>
      <c r="E13" s="62" t="s">
        <v>29</v>
      </c>
      <c r="F13" s="62" t="s">
        <v>30</v>
      </c>
      <c r="G13" s="63" t="s">
        <v>34</v>
      </c>
      <c r="H13" s="63" t="s">
        <v>32</v>
      </c>
      <c r="I13" s="84"/>
      <c r="J13" s="85"/>
      <c r="K13" s="85"/>
      <c r="L13" s="64"/>
      <c r="M13" s="64"/>
      <c r="N13" s="65">
        <v>0</v>
      </c>
      <c r="O13" s="66">
        <v>0</v>
      </c>
      <c r="P13" s="65">
        <v>0</v>
      </c>
      <c r="Q13" s="66">
        <v>0</v>
      </c>
      <c r="R13" s="65"/>
      <c r="S13" s="66"/>
      <c r="T13" s="65"/>
      <c r="U13" s="66"/>
      <c r="V13" s="65"/>
      <c r="W13" s="66"/>
      <c r="X13" s="65"/>
      <c r="Y13" s="66"/>
      <c r="Z13" s="65"/>
      <c r="AA13" s="66"/>
      <c r="AB13" s="65"/>
      <c r="AC13" s="66"/>
      <c r="AD13" s="65">
        <v>0</v>
      </c>
      <c r="AE13" s="66">
        <v>0</v>
      </c>
      <c r="AF13" s="68">
        <v>0</v>
      </c>
      <c r="AG13" s="4"/>
      <c r="AH13" s="4"/>
      <c r="AI13" s="69"/>
    </row>
    <row r="14" spans="1:35" ht="52.5" customHeight="1">
      <c r="A14" s="911" t="s">
        <v>273</v>
      </c>
      <c r="B14" s="1037"/>
      <c r="C14" s="70" t="s">
        <v>274</v>
      </c>
      <c r="D14" s="70" t="s">
        <v>275</v>
      </c>
      <c r="E14" s="90">
        <v>0</v>
      </c>
      <c r="F14" s="70">
        <v>1</v>
      </c>
      <c r="G14" s="1036">
        <v>6</v>
      </c>
      <c r="H14" s="70" t="s">
        <v>276</v>
      </c>
      <c r="I14" s="202">
        <v>1</v>
      </c>
      <c r="J14" s="202">
        <v>6</v>
      </c>
      <c r="K14" s="202">
        <v>1</v>
      </c>
      <c r="L14" s="202">
        <v>0</v>
      </c>
      <c r="M14" s="202">
        <v>1</v>
      </c>
      <c r="N14" s="80">
        <v>72946686</v>
      </c>
      <c r="O14" s="80">
        <v>72946686</v>
      </c>
      <c r="P14" s="88"/>
      <c r="Q14" s="80"/>
      <c r="R14" s="80"/>
      <c r="S14" s="80"/>
      <c r="T14" s="80"/>
      <c r="U14" s="80"/>
      <c r="V14" s="80"/>
      <c r="W14" s="80"/>
      <c r="X14" s="80"/>
      <c r="Y14" s="80"/>
      <c r="Z14" s="80"/>
      <c r="AA14" s="80"/>
      <c r="AB14" s="80"/>
      <c r="AC14" s="80"/>
      <c r="AD14" s="80">
        <v>72946686</v>
      </c>
      <c r="AE14" s="80">
        <v>72946686</v>
      </c>
      <c r="AF14" s="98"/>
      <c r="AG14" s="918"/>
      <c r="AH14" s="919" t="s">
        <v>277</v>
      </c>
      <c r="AI14" s="910" t="s">
        <v>259</v>
      </c>
    </row>
    <row r="15" spans="1:35" ht="51" customHeight="1">
      <c r="A15" s="911"/>
      <c r="B15" s="1037"/>
      <c r="C15" s="70" t="s">
        <v>278</v>
      </c>
      <c r="D15" s="70" t="s">
        <v>279</v>
      </c>
      <c r="E15" s="90">
        <v>0</v>
      </c>
      <c r="F15" s="70">
        <v>1</v>
      </c>
      <c r="G15" s="1036"/>
      <c r="H15" s="70" t="s">
        <v>280</v>
      </c>
      <c r="I15" s="202">
        <v>1</v>
      </c>
      <c r="J15" s="202">
        <v>6</v>
      </c>
      <c r="K15" s="202">
        <v>1</v>
      </c>
      <c r="L15" s="202">
        <v>0</v>
      </c>
      <c r="M15" s="202">
        <v>1</v>
      </c>
      <c r="N15" s="80">
        <v>267557902</v>
      </c>
      <c r="O15" s="80">
        <v>267557902</v>
      </c>
      <c r="P15" s="88"/>
      <c r="Q15" s="80"/>
      <c r="R15" s="80"/>
      <c r="S15" s="80"/>
      <c r="T15" s="80"/>
      <c r="U15" s="80"/>
      <c r="V15" s="80"/>
      <c r="W15" s="80"/>
      <c r="X15" s="80"/>
      <c r="Y15" s="80"/>
      <c r="Z15" s="80"/>
      <c r="AA15" s="80"/>
      <c r="AB15" s="80"/>
      <c r="AC15" s="80"/>
      <c r="AD15" s="80">
        <v>267557902</v>
      </c>
      <c r="AE15" s="80">
        <v>267557902</v>
      </c>
      <c r="AF15" s="98"/>
      <c r="AG15" s="918"/>
      <c r="AH15" s="919"/>
      <c r="AI15" s="910"/>
    </row>
    <row r="16" spans="1:35" ht="50.25" customHeight="1">
      <c r="A16" s="911"/>
      <c r="B16" s="1037"/>
      <c r="C16" s="70" t="s">
        <v>281</v>
      </c>
      <c r="D16" s="70" t="s">
        <v>282</v>
      </c>
      <c r="E16" s="90">
        <v>0</v>
      </c>
      <c r="F16" s="70">
        <v>1</v>
      </c>
      <c r="G16" s="1036"/>
      <c r="H16" s="202" t="s">
        <v>283</v>
      </c>
      <c r="I16" s="202">
        <v>1</v>
      </c>
      <c r="J16" s="202">
        <v>6</v>
      </c>
      <c r="K16" s="202">
        <v>1</v>
      </c>
      <c r="L16" s="202">
        <v>0</v>
      </c>
      <c r="M16" s="202">
        <v>1</v>
      </c>
      <c r="N16" s="80">
        <v>60279384</v>
      </c>
      <c r="O16" s="80">
        <v>60279384</v>
      </c>
      <c r="P16" s="88"/>
      <c r="Q16" s="80"/>
      <c r="R16" s="80"/>
      <c r="S16" s="80"/>
      <c r="T16" s="80"/>
      <c r="U16" s="80"/>
      <c r="V16" s="80"/>
      <c r="W16" s="80"/>
      <c r="X16" s="80"/>
      <c r="Y16" s="80"/>
      <c r="Z16" s="80"/>
      <c r="AA16" s="80"/>
      <c r="AB16" s="80"/>
      <c r="AC16" s="80"/>
      <c r="AD16" s="80">
        <v>60279384</v>
      </c>
      <c r="AE16" s="80">
        <v>60279384</v>
      </c>
      <c r="AF16" s="98"/>
      <c r="AG16" s="918"/>
      <c r="AH16" s="919"/>
      <c r="AI16" s="910"/>
    </row>
    <row r="17" spans="3:4" ht="15">
      <c r="C17" s="157"/>
      <c r="D17" s="157"/>
    </row>
    <row r="18" spans="1:35" ht="15">
      <c r="A18" s="1039" t="s">
        <v>35</v>
      </c>
      <c r="B18" s="1039"/>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row>
    <row r="19" spans="1:35" ht="15">
      <c r="A19" s="1039" t="s">
        <v>70</v>
      </c>
      <c r="B19" s="1039"/>
      <c r="C19" s="1039"/>
      <c r="D19" s="1039"/>
      <c r="E19" s="1039"/>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row>
    <row r="20" spans="1:35" ht="42" customHeight="1">
      <c r="A20" s="886" t="s">
        <v>36</v>
      </c>
      <c r="B20" s="886"/>
      <c r="C20" s="886"/>
      <c r="D20" s="886"/>
      <c r="E20" s="886"/>
      <c r="F20" s="886"/>
      <c r="G20" s="886"/>
      <c r="H20" s="887" t="s">
        <v>255</v>
      </c>
      <c r="I20" s="887"/>
      <c r="J20" s="887"/>
      <c r="K20" s="887"/>
      <c r="L20" s="887"/>
      <c r="M20" s="887"/>
      <c r="N20" s="887"/>
      <c r="O20" s="887"/>
      <c r="P20" s="887"/>
      <c r="Q20" s="887"/>
      <c r="R20" s="887"/>
      <c r="S20" s="887"/>
      <c r="T20" s="887" t="s">
        <v>71</v>
      </c>
      <c r="U20" s="888"/>
      <c r="V20" s="888"/>
      <c r="W20" s="888"/>
      <c r="X20" s="888"/>
      <c r="Y20" s="888"/>
      <c r="Z20" s="888"/>
      <c r="AA20" s="888"/>
      <c r="AB20" s="888"/>
      <c r="AC20" s="888"/>
      <c r="AD20" s="888"/>
      <c r="AE20" s="888"/>
      <c r="AF20" s="888"/>
      <c r="AG20" s="888"/>
      <c r="AH20" s="888"/>
      <c r="AI20" s="888"/>
    </row>
    <row r="21" spans="1:35" ht="35.25" customHeight="1">
      <c r="A21" s="889" t="s">
        <v>284</v>
      </c>
      <c r="B21" s="889"/>
      <c r="C21" s="889"/>
      <c r="D21" s="889"/>
      <c r="E21" s="890" t="s">
        <v>285</v>
      </c>
      <c r="F21" s="890"/>
      <c r="G21" s="890"/>
      <c r="H21" s="890"/>
      <c r="I21" s="890"/>
      <c r="J21" s="890"/>
      <c r="K21" s="890"/>
      <c r="L21" s="890"/>
      <c r="M21" s="890"/>
      <c r="N21" s="891" t="s">
        <v>258</v>
      </c>
      <c r="O21" s="891"/>
      <c r="P21" s="891"/>
      <c r="Q21" s="891"/>
      <c r="R21" s="891"/>
      <c r="S21" s="891"/>
      <c r="T21" s="891"/>
      <c r="U21" s="891"/>
      <c r="V21" s="891"/>
      <c r="W21" s="891"/>
      <c r="X21" s="891"/>
      <c r="Y21" s="891"/>
      <c r="Z21" s="891"/>
      <c r="AA21" s="891"/>
      <c r="AB21" s="891"/>
      <c r="AC21" s="891"/>
      <c r="AD21" s="891"/>
      <c r="AE21" s="891"/>
      <c r="AF21" s="892" t="s">
        <v>1</v>
      </c>
      <c r="AG21" s="892"/>
      <c r="AH21" s="892"/>
      <c r="AI21" s="892"/>
    </row>
    <row r="22" spans="1:35" ht="42" customHeight="1">
      <c r="A22" s="893" t="s">
        <v>2</v>
      </c>
      <c r="B22" s="894" t="s">
        <v>3</v>
      </c>
      <c r="C22" s="894"/>
      <c r="D22" s="894"/>
      <c r="E22" s="894"/>
      <c r="F22" s="894"/>
      <c r="G22" s="894"/>
      <c r="H22" s="895" t="s">
        <v>4</v>
      </c>
      <c r="I22" s="896" t="s">
        <v>5</v>
      </c>
      <c r="J22" s="896" t="s">
        <v>6</v>
      </c>
      <c r="K22" s="897" t="s">
        <v>37</v>
      </c>
      <c r="L22" s="900" t="s">
        <v>7</v>
      </c>
      <c r="M22" s="900" t="s">
        <v>8</v>
      </c>
      <c r="N22" s="898" t="s">
        <v>9</v>
      </c>
      <c r="O22" s="898"/>
      <c r="P22" s="898" t="s">
        <v>10</v>
      </c>
      <c r="Q22" s="898"/>
      <c r="R22" s="898" t="s">
        <v>11</v>
      </c>
      <c r="S22" s="898"/>
      <c r="T22" s="898" t="s">
        <v>12</v>
      </c>
      <c r="U22" s="898"/>
      <c r="V22" s="898" t="s">
        <v>13</v>
      </c>
      <c r="W22" s="898"/>
      <c r="X22" s="898" t="s">
        <v>14</v>
      </c>
      <c r="Y22" s="898"/>
      <c r="Z22" s="898" t="s">
        <v>15</v>
      </c>
      <c r="AA22" s="898"/>
      <c r="AB22" s="898" t="s">
        <v>16</v>
      </c>
      <c r="AC22" s="898"/>
      <c r="AD22" s="898" t="s">
        <v>17</v>
      </c>
      <c r="AE22" s="898"/>
      <c r="AF22" s="899" t="s">
        <v>18</v>
      </c>
      <c r="AG22" s="901" t="s">
        <v>19</v>
      </c>
      <c r="AH22" s="902" t="s">
        <v>20</v>
      </c>
      <c r="AI22" s="901" t="s">
        <v>21</v>
      </c>
    </row>
    <row r="23" spans="1:35" ht="52.5">
      <c r="A23" s="893"/>
      <c r="B23" s="894"/>
      <c r="C23" s="894"/>
      <c r="D23" s="894"/>
      <c r="E23" s="894"/>
      <c r="F23" s="894"/>
      <c r="G23" s="894"/>
      <c r="H23" s="895"/>
      <c r="I23" s="896" t="s">
        <v>5</v>
      </c>
      <c r="J23" s="896"/>
      <c r="K23" s="897"/>
      <c r="L23" s="900"/>
      <c r="M23" s="900"/>
      <c r="N23" s="2" t="s">
        <v>22</v>
      </c>
      <c r="O23" s="3" t="s">
        <v>23</v>
      </c>
      <c r="P23" s="2" t="s">
        <v>22</v>
      </c>
      <c r="Q23" s="3" t="s">
        <v>23</v>
      </c>
      <c r="R23" s="2" t="s">
        <v>22</v>
      </c>
      <c r="S23" s="3" t="s">
        <v>23</v>
      </c>
      <c r="T23" s="2" t="s">
        <v>22</v>
      </c>
      <c r="U23" s="3" t="s">
        <v>23</v>
      </c>
      <c r="V23" s="2" t="s">
        <v>22</v>
      </c>
      <c r="W23" s="3" t="s">
        <v>23</v>
      </c>
      <c r="X23" s="2" t="s">
        <v>22</v>
      </c>
      <c r="Y23" s="3" t="s">
        <v>23</v>
      </c>
      <c r="Z23" s="2" t="s">
        <v>22</v>
      </c>
      <c r="AA23" s="3" t="s">
        <v>24</v>
      </c>
      <c r="AB23" s="2" t="s">
        <v>22</v>
      </c>
      <c r="AC23" s="3" t="s">
        <v>24</v>
      </c>
      <c r="AD23" s="2" t="s">
        <v>22</v>
      </c>
      <c r="AE23" s="3" t="s">
        <v>24</v>
      </c>
      <c r="AF23" s="899"/>
      <c r="AG23" s="901"/>
      <c r="AH23" s="902"/>
      <c r="AI23" s="901"/>
    </row>
    <row r="24" spans="1:35" ht="48" customHeight="1">
      <c r="A24" s="53" t="s">
        <v>259</v>
      </c>
      <c r="B24" s="903" t="s">
        <v>286</v>
      </c>
      <c r="C24" s="903"/>
      <c r="D24" s="903"/>
      <c r="E24" s="903"/>
      <c r="F24" s="903"/>
      <c r="G24" s="903"/>
      <c r="H24" s="54" t="s">
        <v>287</v>
      </c>
      <c r="I24" s="54">
        <v>15.4</v>
      </c>
      <c r="J24" s="54">
        <v>30</v>
      </c>
      <c r="K24" s="55"/>
      <c r="L24" s="56"/>
      <c r="M24" s="56"/>
      <c r="N24" s="57">
        <v>0</v>
      </c>
      <c r="O24" s="57">
        <v>0</v>
      </c>
      <c r="P24" s="57">
        <v>0</v>
      </c>
      <c r="Q24" s="57">
        <v>0</v>
      </c>
      <c r="R24" s="57">
        <v>0</v>
      </c>
      <c r="S24" s="57">
        <v>0</v>
      </c>
      <c r="T24" s="57">
        <v>0</v>
      </c>
      <c r="U24" s="57">
        <v>0</v>
      </c>
      <c r="V24" s="57">
        <v>0</v>
      </c>
      <c r="W24" s="57">
        <v>0</v>
      </c>
      <c r="X24" s="57">
        <v>0</v>
      </c>
      <c r="Y24" s="57">
        <v>0</v>
      </c>
      <c r="Z24" s="57">
        <v>0</v>
      </c>
      <c r="AA24" s="57">
        <v>0</v>
      </c>
      <c r="AB24" s="57">
        <v>0</v>
      </c>
      <c r="AC24" s="57">
        <v>0</v>
      </c>
      <c r="AD24" s="57">
        <v>0</v>
      </c>
      <c r="AE24" s="57">
        <v>0</v>
      </c>
      <c r="AF24" s="58">
        <v>0</v>
      </c>
      <c r="AG24" s="58"/>
      <c r="AH24" s="58"/>
      <c r="AI24" s="59"/>
    </row>
    <row r="25" spans="1:35" ht="33.75">
      <c r="A25" s="60" t="s">
        <v>25</v>
      </c>
      <c r="B25" s="61" t="s">
        <v>26</v>
      </c>
      <c r="C25" s="61" t="s">
        <v>27</v>
      </c>
      <c r="D25" s="61" t="s">
        <v>28</v>
      </c>
      <c r="E25" s="62" t="s">
        <v>29</v>
      </c>
      <c r="F25" s="62" t="s">
        <v>30</v>
      </c>
      <c r="G25" s="62" t="s">
        <v>31</v>
      </c>
      <c r="H25" s="61" t="s">
        <v>32</v>
      </c>
      <c r="I25" s="64"/>
      <c r="J25" s="64"/>
      <c r="K25" s="64"/>
      <c r="L25" s="64"/>
      <c r="M25" s="64"/>
      <c r="N25" s="65">
        <v>0</v>
      </c>
      <c r="O25" s="66">
        <v>0</v>
      </c>
      <c r="P25" s="65">
        <v>0</v>
      </c>
      <c r="Q25" s="66">
        <v>0</v>
      </c>
      <c r="R25" s="65"/>
      <c r="S25" s="66"/>
      <c r="T25" s="65"/>
      <c r="U25" s="66"/>
      <c r="V25" s="65"/>
      <c r="W25" s="66"/>
      <c r="X25" s="65"/>
      <c r="Y25" s="66"/>
      <c r="Z25" s="65"/>
      <c r="AA25" s="66"/>
      <c r="AB25" s="65"/>
      <c r="AC25" s="66"/>
      <c r="AD25" s="67">
        <v>0</v>
      </c>
      <c r="AE25" s="66">
        <v>0</v>
      </c>
      <c r="AF25" s="68">
        <v>0</v>
      </c>
      <c r="AG25" s="4"/>
      <c r="AH25" s="4"/>
      <c r="AI25" s="69"/>
    </row>
    <row r="26" spans="1:35" ht="96" customHeight="1">
      <c r="A26" s="70" t="s">
        <v>288</v>
      </c>
      <c r="B26" s="71"/>
      <c r="C26" s="207" t="s">
        <v>289</v>
      </c>
      <c r="D26" s="70" t="s">
        <v>290</v>
      </c>
      <c r="E26" s="74">
        <v>0</v>
      </c>
      <c r="F26" s="70">
        <v>2</v>
      </c>
      <c r="G26" s="202">
        <v>8</v>
      </c>
      <c r="H26" s="70" t="s">
        <v>291</v>
      </c>
      <c r="I26" s="202">
        <v>0</v>
      </c>
      <c r="J26" s="202">
        <v>8</v>
      </c>
      <c r="K26" s="202">
        <v>2</v>
      </c>
      <c r="L26" s="202">
        <v>0</v>
      </c>
      <c r="M26" s="71">
        <v>2</v>
      </c>
      <c r="N26" s="80">
        <v>55304513</v>
      </c>
      <c r="O26" s="80">
        <v>55304513</v>
      </c>
      <c r="P26" s="204"/>
      <c r="Q26" s="128"/>
      <c r="R26" s="128"/>
      <c r="S26" s="128"/>
      <c r="T26" s="128"/>
      <c r="U26" s="128"/>
      <c r="V26" s="128"/>
      <c r="W26" s="128"/>
      <c r="X26" s="128"/>
      <c r="Y26" s="128"/>
      <c r="Z26" s="128"/>
      <c r="AA26" s="128"/>
      <c r="AB26" s="80"/>
      <c r="AC26" s="128"/>
      <c r="AD26" s="80">
        <v>55304513</v>
      </c>
      <c r="AE26" s="80">
        <v>55304513</v>
      </c>
      <c r="AF26" s="81"/>
      <c r="AG26" s="82"/>
      <c r="AH26" s="73" t="s">
        <v>277</v>
      </c>
      <c r="AI26" s="77" t="s">
        <v>259</v>
      </c>
    </row>
    <row r="28" spans="1:35" ht="15">
      <c r="A28" s="1039" t="s">
        <v>35</v>
      </c>
      <c r="B28" s="1039"/>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row>
    <row r="29" spans="1:35" ht="15">
      <c r="A29" s="1039" t="s">
        <v>70</v>
      </c>
      <c r="B29" s="1039"/>
      <c r="C29" s="1039"/>
      <c r="D29" s="1039"/>
      <c r="E29" s="1039"/>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39"/>
      <c r="AF29" s="1039"/>
      <c r="AG29" s="1039"/>
      <c r="AH29" s="1039"/>
      <c r="AI29" s="1039"/>
    </row>
    <row r="30" spans="1:35" ht="39" customHeight="1">
      <c r="A30" s="886" t="s">
        <v>36</v>
      </c>
      <c r="B30" s="886"/>
      <c r="C30" s="886"/>
      <c r="D30" s="886"/>
      <c r="E30" s="886"/>
      <c r="F30" s="886"/>
      <c r="G30" s="886"/>
      <c r="H30" s="887" t="s">
        <v>292</v>
      </c>
      <c r="I30" s="887"/>
      <c r="J30" s="887"/>
      <c r="K30" s="887"/>
      <c r="L30" s="887"/>
      <c r="M30" s="887"/>
      <c r="N30" s="887"/>
      <c r="O30" s="887"/>
      <c r="P30" s="887"/>
      <c r="Q30" s="887"/>
      <c r="R30" s="887"/>
      <c r="S30" s="887"/>
      <c r="T30" s="887" t="s">
        <v>71</v>
      </c>
      <c r="U30" s="888"/>
      <c r="V30" s="888"/>
      <c r="W30" s="888"/>
      <c r="X30" s="888"/>
      <c r="Y30" s="888"/>
      <c r="Z30" s="888"/>
      <c r="AA30" s="888"/>
      <c r="AB30" s="888"/>
      <c r="AC30" s="888"/>
      <c r="AD30" s="888"/>
      <c r="AE30" s="888"/>
      <c r="AF30" s="888"/>
      <c r="AG30" s="888"/>
      <c r="AH30" s="888"/>
      <c r="AI30" s="888"/>
    </row>
    <row r="31" spans="1:35" ht="27.75" customHeight="1">
      <c r="A31" s="1034" t="s">
        <v>293</v>
      </c>
      <c r="B31" s="1034"/>
      <c r="C31" s="1034"/>
      <c r="D31" s="1034"/>
      <c r="E31" s="890" t="s">
        <v>294</v>
      </c>
      <c r="F31" s="890"/>
      <c r="G31" s="890"/>
      <c r="H31" s="890"/>
      <c r="I31" s="890"/>
      <c r="J31" s="890"/>
      <c r="K31" s="890"/>
      <c r="L31" s="890"/>
      <c r="M31" s="890"/>
      <c r="N31" s="891" t="s">
        <v>258</v>
      </c>
      <c r="O31" s="891"/>
      <c r="P31" s="891"/>
      <c r="Q31" s="891"/>
      <c r="R31" s="891"/>
      <c r="S31" s="891"/>
      <c r="T31" s="891"/>
      <c r="U31" s="891"/>
      <c r="V31" s="891"/>
      <c r="W31" s="891"/>
      <c r="X31" s="891"/>
      <c r="Y31" s="891"/>
      <c r="Z31" s="891"/>
      <c r="AA31" s="891"/>
      <c r="AB31" s="891"/>
      <c r="AC31" s="891"/>
      <c r="AD31" s="891"/>
      <c r="AE31" s="891"/>
      <c r="AF31" s="892" t="s">
        <v>1</v>
      </c>
      <c r="AG31" s="892"/>
      <c r="AH31" s="892"/>
      <c r="AI31" s="892"/>
    </row>
    <row r="32" spans="1:35" ht="15">
      <c r="A32" s="893" t="s">
        <v>2</v>
      </c>
      <c r="B32" s="894" t="s">
        <v>3</v>
      </c>
      <c r="C32" s="894"/>
      <c r="D32" s="894"/>
      <c r="E32" s="894"/>
      <c r="F32" s="894"/>
      <c r="G32" s="894"/>
      <c r="H32" s="895" t="s">
        <v>4</v>
      </c>
      <c r="I32" s="896" t="s">
        <v>5</v>
      </c>
      <c r="J32" s="896" t="s">
        <v>6</v>
      </c>
      <c r="K32" s="897" t="s">
        <v>37</v>
      </c>
      <c r="L32" s="900" t="s">
        <v>7</v>
      </c>
      <c r="M32" s="900" t="s">
        <v>8</v>
      </c>
      <c r="N32" s="898" t="s">
        <v>9</v>
      </c>
      <c r="O32" s="898"/>
      <c r="P32" s="898" t="s">
        <v>10</v>
      </c>
      <c r="Q32" s="898"/>
      <c r="R32" s="898" t="s">
        <v>11</v>
      </c>
      <c r="S32" s="898"/>
      <c r="T32" s="898" t="s">
        <v>12</v>
      </c>
      <c r="U32" s="898"/>
      <c r="V32" s="898" t="s">
        <v>13</v>
      </c>
      <c r="W32" s="898"/>
      <c r="X32" s="898" t="s">
        <v>14</v>
      </c>
      <c r="Y32" s="898"/>
      <c r="Z32" s="898" t="s">
        <v>15</v>
      </c>
      <c r="AA32" s="898"/>
      <c r="AB32" s="898" t="s">
        <v>16</v>
      </c>
      <c r="AC32" s="898"/>
      <c r="AD32" s="898" t="s">
        <v>17</v>
      </c>
      <c r="AE32" s="898"/>
      <c r="AF32" s="899" t="s">
        <v>18</v>
      </c>
      <c r="AG32" s="901" t="s">
        <v>19</v>
      </c>
      <c r="AH32" s="902" t="s">
        <v>20</v>
      </c>
      <c r="AI32" s="901" t="s">
        <v>21</v>
      </c>
    </row>
    <row r="33" spans="1:35" ht="52.5">
      <c r="A33" s="893"/>
      <c r="B33" s="894"/>
      <c r="C33" s="894"/>
      <c r="D33" s="894"/>
      <c r="E33" s="894"/>
      <c r="F33" s="894"/>
      <c r="G33" s="894"/>
      <c r="H33" s="895"/>
      <c r="I33" s="896" t="s">
        <v>5</v>
      </c>
      <c r="J33" s="896"/>
      <c r="K33" s="897"/>
      <c r="L33" s="900"/>
      <c r="M33" s="900"/>
      <c r="N33" s="2" t="s">
        <v>22</v>
      </c>
      <c r="O33" s="3" t="s">
        <v>23</v>
      </c>
      <c r="P33" s="2" t="s">
        <v>22</v>
      </c>
      <c r="Q33" s="3" t="s">
        <v>23</v>
      </c>
      <c r="R33" s="2" t="s">
        <v>22</v>
      </c>
      <c r="S33" s="3" t="s">
        <v>23</v>
      </c>
      <c r="T33" s="2" t="s">
        <v>22</v>
      </c>
      <c r="U33" s="3" t="s">
        <v>23</v>
      </c>
      <c r="V33" s="2" t="s">
        <v>22</v>
      </c>
      <c r="W33" s="3" t="s">
        <v>23</v>
      </c>
      <c r="X33" s="2" t="s">
        <v>22</v>
      </c>
      <c r="Y33" s="3" t="s">
        <v>23</v>
      </c>
      <c r="Z33" s="2" t="s">
        <v>22</v>
      </c>
      <c r="AA33" s="3" t="s">
        <v>24</v>
      </c>
      <c r="AB33" s="2" t="s">
        <v>22</v>
      </c>
      <c r="AC33" s="3" t="s">
        <v>24</v>
      </c>
      <c r="AD33" s="2" t="s">
        <v>22</v>
      </c>
      <c r="AE33" s="3" t="s">
        <v>24</v>
      </c>
      <c r="AF33" s="899"/>
      <c r="AG33" s="901"/>
      <c r="AH33" s="902"/>
      <c r="AI33" s="901"/>
    </row>
    <row r="34" spans="1:35" ht="33.75">
      <c r="A34" s="53" t="s">
        <v>259</v>
      </c>
      <c r="B34" s="903"/>
      <c r="C34" s="903"/>
      <c r="D34" s="903"/>
      <c r="E34" s="903"/>
      <c r="F34" s="903"/>
      <c r="G34" s="903"/>
      <c r="H34" s="54"/>
      <c r="I34" s="54"/>
      <c r="J34" s="54"/>
      <c r="K34" s="55"/>
      <c r="L34" s="56"/>
      <c r="M34" s="56"/>
      <c r="N34" s="57">
        <v>0</v>
      </c>
      <c r="O34" s="57">
        <v>0</v>
      </c>
      <c r="P34" s="57">
        <v>0</v>
      </c>
      <c r="Q34" s="57">
        <v>0</v>
      </c>
      <c r="R34" s="57">
        <v>0</v>
      </c>
      <c r="S34" s="57">
        <v>0</v>
      </c>
      <c r="T34" s="57">
        <v>0</v>
      </c>
      <c r="U34" s="57">
        <v>0</v>
      </c>
      <c r="V34" s="57">
        <v>0</v>
      </c>
      <c r="W34" s="57">
        <v>0</v>
      </c>
      <c r="X34" s="57">
        <v>0</v>
      </c>
      <c r="Y34" s="57">
        <v>0</v>
      </c>
      <c r="Z34" s="57">
        <v>0</v>
      </c>
      <c r="AA34" s="57">
        <v>0</v>
      </c>
      <c r="AB34" s="57">
        <v>0</v>
      </c>
      <c r="AC34" s="57">
        <v>0</v>
      </c>
      <c r="AD34" s="57">
        <v>0</v>
      </c>
      <c r="AE34" s="57">
        <v>0</v>
      </c>
      <c r="AF34" s="58">
        <v>0</v>
      </c>
      <c r="AG34" s="58"/>
      <c r="AH34" s="58"/>
      <c r="AI34" s="59"/>
    </row>
    <row r="35" spans="1:35" ht="49.5" customHeight="1">
      <c r="A35" s="60" t="s">
        <v>25</v>
      </c>
      <c r="B35" s="61" t="s">
        <v>26</v>
      </c>
      <c r="C35" s="61" t="s">
        <v>27</v>
      </c>
      <c r="D35" s="61" t="s">
        <v>28</v>
      </c>
      <c r="E35" s="62" t="s">
        <v>29</v>
      </c>
      <c r="F35" s="62" t="s">
        <v>30</v>
      </c>
      <c r="G35" s="62" t="s">
        <v>31</v>
      </c>
      <c r="H35" s="61" t="s">
        <v>32</v>
      </c>
      <c r="I35" s="64"/>
      <c r="J35" s="64"/>
      <c r="K35" s="64"/>
      <c r="L35" s="64"/>
      <c r="M35" s="64"/>
      <c r="N35" s="65">
        <v>0</v>
      </c>
      <c r="O35" s="66">
        <v>0</v>
      </c>
      <c r="P35" s="65">
        <v>0</v>
      </c>
      <c r="Q35" s="66">
        <v>0</v>
      </c>
      <c r="R35" s="65"/>
      <c r="S35" s="66"/>
      <c r="T35" s="65"/>
      <c r="U35" s="66"/>
      <c r="V35" s="65"/>
      <c r="W35" s="66"/>
      <c r="X35" s="65"/>
      <c r="Y35" s="66"/>
      <c r="Z35" s="65"/>
      <c r="AA35" s="66"/>
      <c r="AB35" s="65"/>
      <c r="AC35" s="66"/>
      <c r="AD35" s="67">
        <v>0</v>
      </c>
      <c r="AE35" s="66">
        <v>0</v>
      </c>
      <c r="AF35" s="68">
        <v>0</v>
      </c>
      <c r="AG35" s="4"/>
      <c r="AH35" s="4"/>
      <c r="AI35" s="69"/>
    </row>
    <row r="36" spans="1:35" ht="108.75" customHeight="1">
      <c r="A36" s="70" t="s">
        <v>295</v>
      </c>
      <c r="B36" s="208"/>
      <c r="C36" s="70" t="s">
        <v>269</v>
      </c>
      <c r="D36" s="70" t="s">
        <v>270</v>
      </c>
      <c r="E36" s="202">
        <v>0</v>
      </c>
      <c r="F36" s="202">
        <v>0</v>
      </c>
      <c r="G36" s="202">
        <v>100</v>
      </c>
      <c r="H36" s="202" t="s">
        <v>271</v>
      </c>
      <c r="I36" s="202">
        <v>0</v>
      </c>
      <c r="J36" s="202">
        <v>1</v>
      </c>
      <c r="K36" s="202">
        <v>1</v>
      </c>
      <c r="L36" s="202">
        <v>0</v>
      </c>
      <c r="M36" s="202">
        <v>0</v>
      </c>
      <c r="N36" s="80">
        <v>0</v>
      </c>
      <c r="O36" s="80">
        <v>0</v>
      </c>
      <c r="P36" s="80"/>
      <c r="Q36" s="80"/>
      <c r="R36" s="80"/>
      <c r="S36" s="80"/>
      <c r="T36" s="80"/>
      <c r="U36" s="80"/>
      <c r="V36" s="80"/>
      <c r="W36" s="80"/>
      <c r="X36" s="80"/>
      <c r="Y36" s="80"/>
      <c r="Z36" s="80"/>
      <c r="AA36" s="80"/>
      <c r="AB36" s="80"/>
      <c r="AC36" s="80"/>
      <c r="AD36" s="80">
        <v>0</v>
      </c>
      <c r="AE36" s="80">
        <v>0</v>
      </c>
      <c r="AF36" s="209"/>
      <c r="AG36" s="50"/>
      <c r="AH36" s="82" t="s">
        <v>272</v>
      </c>
      <c r="AI36" s="82" t="s">
        <v>259</v>
      </c>
    </row>
    <row r="38" spans="1:35" ht="15">
      <c r="A38" s="1039" t="s">
        <v>35</v>
      </c>
      <c r="B38" s="1039"/>
      <c r="C38" s="1039"/>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row>
    <row r="39" spans="1:35" ht="15">
      <c r="A39" s="1039" t="s">
        <v>74</v>
      </c>
      <c r="B39" s="1039"/>
      <c r="C39" s="1039"/>
      <c r="D39" s="1039"/>
      <c r="E39" s="1039"/>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row>
    <row r="40" spans="1:35" ht="39.75" customHeight="1">
      <c r="A40" s="886" t="s">
        <v>36</v>
      </c>
      <c r="B40" s="886"/>
      <c r="C40" s="886"/>
      <c r="D40" s="886"/>
      <c r="E40" s="886"/>
      <c r="F40" s="886"/>
      <c r="G40" s="886"/>
      <c r="H40" s="887" t="s">
        <v>75</v>
      </c>
      <c r="I40" s="887"/>
      <c r="J40" s="887"/>
      <c r="K40" s="887"/>
      <c r="L40" s="887"/>
      <c r="M40" s="887"/>
      <c r="N40" s="887"/>
      <c r="O40" s="887"/>
      <c r="P40" s="887"/>
      <c r="Q40" s="887"/>
      <c r="R40" s="887"/>
      <c r="S40" s="887"/>
      <c r="T40" s="887" t="s">
        <v>71</v>
      </c>
      <c r="U40" s="888"/>
      <c r="V40" s="888"/>
      <c r="W40" s="888"/>
      <c r="X40" s="888"/>
      <c r="Y40" s="888"/>
      <c r="Z40" s="888"/>
      <c r="AA40" s="888"/>
      <c r="AB40" s="888"/>
      <c r="AC40" s="888"/>
      <c r="AD40" s="888"/>
      <c r="AE40" s="888"/>
      <c r="AF40" s="888"/>
      <c r="AG40" s="888"/>
      <c r="AH40" s="888"/>
      <c r="AI40" s="888"/>
    </row>
    <row r="41" spans="1:35" ht="42" customHeight="1">
      <c r="A41" s="1034" t="s">
        <v>296</v>
      </c>
      <c r="B41" s="1034"/>
      <c r="C41" s="1034"/>
      <c r="D41" s="1034"/>
      <c r="E41" s="890" t="s">
        <v>297</v>
      </c>
      <c r="F41" s="890"/>
      <c r="G41" s="890"/>
      <c r="H41" s="890"/>
      <c r="I41" s="890"/>
      <c r="J41" s="890"/>
      <c r="K41" s="890"/>
      <c r="L41" s="890"/>
      <c r="M41" s="890"/>
      <c r="N41" s="891" t="s">
        <v>258</v>
      </c>
      <c r="O41" s="891"/>
      <c r="P41" s="891"/>
      <c r="Q41" s="891"/>
      <c r="R41" s="891"/>
      <c r="S41" s="891"/>
      <c r="T41" s="891"/>
      <c r="U41" s="891"/>
      <c r="V41" s="891"/>
      <c r="W41" s="891"/>
      <c r="X41" s="891"/>
      <c r="Y41" s="891"/>
      <c r="Z41" s="891"/>
      <c r="AA41" s="891"/>
      <c r="AB41" s="891"/>
      <c r="AC41" s="891"/>
      <c r="AD41" s="891"/>
      <c r="AE41" s="891"/>
      <c r="AF41" s="892" t="s">
        <v>1</v>
      </c>
      <c r="AG41" s="892"/>
      <c r="AH41" s="892"/>
      <c r="AI41" s="892"/>
    </row>
    <row r="42" spans="1:35" ht="15">
      <c r="A42" s="893" t="s">
        <v>2</v>
      </c>
      <c r="B42" s="894" t="s">
        <v>3</v>
      </c>
      <c r="C42" s="894"/>
      <c r="D42" s="894"/>
      <c r="E42" s="894"/>
      <c r="F42" s="894"/>
      <c r="G42" s="894"/>
      <c r="H42" s="895" t="s">
        <v>4</v>
      </c>
      <c r="I42" s="896" t="s">
        <v>5</v>
      </c>
      <c r="J42" s="896" t="s">
        <v>6</v>
      </c>
      <c r="K42" s="897" t="s">
        <v>37</v>
      </c>
      <c r="L42" s="900" t="s">
        <v>7</v>
      </c>
      <c r="M42" s="900" t="s">
        <v>8</v>
      </c>
      <c r="N42" s="898" t="s">
        <v>9</v>
      </c>
      <c r="O42" s="898"/>
      <c r="P42" s="898" t="s">
        <v>10</v>
      </c>
      <c r="Q42" s="898"/>
      <c r="R42" s="898" t="s">
        <v>11</v>
      </c>
      <c r="S42" s="898"/>
      <c r="T42" s="898" t="s">
        <v>12</v>
      </c>
      <c r="U42" s="898"/>
      <c r="V42" s="898" t="s">
        <v>13</v>
      </c>
      <c r="W42" s="898"/>
      <c r="X42" s="898" t="s">
        <v>14</v>
      </c>
      <c r="Y42" s="898"/>
      <c r="Z42" s="898" t="s">
        <v>15</v>
      </c>
      <c r="AA42" s="898"/>
      <c r="AB42" s="898" t="s">
        <v>16</v>
      </c>
      <c r="AC42" s="898"/>
      <c r="AD42" s="898" t="s">
        <v>17</v>
      </c>
      <c r="AE42" s="898"/>
      <c r="AF42" s="899" t="s">
        <v>18</v>
      </c>
      <c r="AG42" s="901" t="s">
        <v>19</v>
      </c>
      <c r="AH42" s="902" t="s">
        <v>20</v>
      </c>
      <c r="AI42" s="901" t="s">
        <v>21</v>
      </c>
    </row>
    <row r="43" spans="1:35" ht="52.5">
      <c r="A43" s="893"/>
      <c r="B43" s="894"/>
      <c r="C43" s="894"/>
      <c r="D43" s="894"/>
      <c r="E43" s="894"/>
      <c r="F43" s="894"/>
      <c r="G43" s="894"/>
      <c r="H43" s="895"/>
      <c r="I43" s="896" t="s">
        <v>5</v>
      </c>
      <c r="J43" s="896"/>
      <c r="K43" s="897"/>
      <c r="L43" s="900"/>
      <c r="M43" s="900"/>
      <c r="N43" s="2" t="s">
        <v>22</v>
      </c>
      <c r="O43" s="3" t="s">
        <v>23</v>
      </c>
      <c r="P43" s="2" t="s">
        <v>22</v>
      </c>
      <c r="Q43" s="3" t="s">
        <v>23</v>
      </c>
      <c r="R43" s="2" t="s">
        <v>22</v>
      </c>
      <c r="S43" s="3" t="s">
        <v>23</v>
      </c>
      <c r="T43" s="2" t="s">
        <v>22</v>
      </c>
      <c r="U43" s="3" t="s">
        <v>23</v>
      </c>
      <c r="V43" s="2" t="s">
        <v>22</v>
      </c>
      <c r="W43" s="3" t="s">
        <v>23</v>
      </c>
      <c r="X43" s="2" t="s">
        <v>22</v>
      </c>
      <c r="Y43" s="3" t="s">
        <v>23</v>
      </c>
      <c r="Z43" s="2" t="s">
        <v>22</v>
      </c>
      <c r="AA43" s="3" t="s">
        <v>24</v>
      </c>
      <c r="AB43" s="2" t="s">
        <v>22</v>
      </c>
      <c r="AC43" s="3" t="s">
        <v>24</v>
      </c>
      <c r="AD43" s="2" t="s">
        <v>22</v>
      </c>
      <c r="AE43" s="3" t="s">
        <v>24</v>
      </c>
      <c r="AF43" s="899"/>
      <c r="AG43" s="901"/>
      <c r="AH43" s="902"/>
      <c r="AI43" s="901"/>
    </row>
    <row r="44" spans="1:35" ht="42.75" customHeight="1">
      <c r="A44" s="53" t="s">
        <v>259</v>
      </c>
      <c r="B44" s="903"/>
      <c r="C44" s="903"/>
      <c r="D44" s="903"/>
      <c r="E44" s="903"/>
      <c r="F44" s="903"/>
      <c r="G44" s="903"/>
      <c r="H44" s="54"/>
      <c r="I44" s="54"/>
      <c r="J44" s="54"/>
      <c r="K44" s="55"/>
      <c r="L44" s="56"/>
      <c r="M44" s="56"/>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8">
        <v>0</v>
      </c>
      <c r="AG44" s="58"/>
      <c r="AH44" s="58"/>
      <c r="AI44" s="59"/>
    </row>
    <row r="45" spans="1:35" ht="48" customHeight="1">
      <c r="A45" s="60" t="s">
        <v>25</v>
      </c>
      <c r="B45" s="61" t="s">
        <v>26</v>
      </c>
      <c r="C45" s="61" t="s">
        <v>27</v>
      </c>
      <c r="D45" s="61" t="s">
        <v>28</v>
      </c>
      <c r="E45" s="62" t="s">
        <v>29</v>
      </c>
      <c r="F45" s="62" t="s">
        <v>30</v>
      </c>
      <c r="G45" s="62" t="s">
        <v>31</v>
      </c>
      <c r="H45" s="61" t="s">
        <v>32</v>
      </c>
      <c r="I45" s="64"/>
      <c r="J45" s="64"/>
      <c r="K45" s="64"/>
      <c r="L45" s="64"/>
      <c r="M45" s="64"/>
      <c r="N45" s="65">
        <v>0</v>
      </c>
      <c r="O45" s="66">
        <v>0</v>
      </c>
      <c r="P45" s="65">
        <v>0</v>
      </c>
      <c r="Q45" s="66">
        <v>0</v>
      </c>
      <c r="R45" s="65"/>
      <c r="S45" s="66"/>
      <c r="T45" s="65"/>
      <c r="U45" s="66"/>
      <c r="V45" s="65"/>
      <c r="W45" s="66"/>
      <c r="X45" s="65"/>
      <c r="Y45" s="66"/>
      <c r="Z45" s="65"/>
      <c r="AA45" s="66"/>
      <c r="AB45" s="65"/>
      <c r="AC45" s="66"/>
      <c r="AD45" s="67">
        <v>0</v>
      </c>
      <c r="AE45" s="66">
        <v>0</v>
      </c>
      <c r="AF45" s="68">
        <v>0</v>
      </c>
      <c r="AG45" s="4"/>
      <c r="AH45" s="4"/>
      <c r="AI45" s="69"/>
    </row>
    <row r="46" spans="1:35" ht="114" customHeight="1">
      <c r="A46" s="70" t="s">
        <v>298</v>
      </c>
      <c r="B46" s="202"/>
      <c r="C46" s="70" t="s">
        <v>269</v>
      </c>
      <c r="D46" s="70" t="s">
        <v>270</v>
      </c>
      <c r="E46" s="74">
        <v>0</v>
      </c>
      <c r="F46" s="70">
        <v>1</v>
      </c>
      <c r="G46" s="202">
        <v>1</v>
      </c>
      <c r="H46" s="202" t="s">
        <v>271</v>
      </c>
      <c r="I46" s="202">
        <v>0</v>
      </c>
      <c r="J46" s="202">
        <v>1</v>
      </c>
      <c r="K46" s="202">
        <v>1</v>
      </c>
      <c r="L46" s="71">
        <v>0</v>
      </c>
      <c r="M46" s="71">
        <v>1</v>
      </c>
      <c r="N46" s="97">
        <v>0</v>
      </c>
      <c r="O46" s="97">
        <v>0</v>
      </c>
      <c r="P46" s="204"/>
      <c r="Q46" s="128"/>
      <c r="R46" s="128"/>
      <c r="S46" s="128"/>
      <c r="T46" s="128"/>
      <c r="U46" s="128"/>
      <c r="V46" s="128"/>
      <c r="W46" s="128"/>
      <c r="X46" s="128"/>
      <c r="Y46" s="128"/>
      <c r="Z46" s="128"/>
      <c r="AA46" s="128"/>
      <c r="AB46" s="128"/>
      <c r="AC46" s="128"/>
      <c r="AD46" s="97">
        <v>0</v>
      </c>
      <c r="AE46" s="97">
        <v>0</v>
      </c>
      <c r="AF46" s="81"/>
      <c r="AG46" s="82"/>
      <c r="AH46" s="82" t="s">
        <v>299</v>
      </c>
      <c r="AI46" s="77" t="s">
        <v>259</v>
      </c>
    </row>
    <row r="47" spans="1:35" ht="92.25" customHeight="1">
      <c r="A47" s="911" t="s">
        <v>83</v>
      </c>
      <c r="B47" s="1036"/>
      <c r="C47" s="70" t="s">
        <v>300</v>
      </c>
      <c r="D47" s="70" t="s">
        <v>301</v>
      </c>
      <c r="E47" s="70">
        <v>0</v>
      </c>
      <c r="F47" s="70">
        <v>3</v>
      </c>
      <c r="G47" s="1036">
        <v>30</v>
      </c>
      <c r="H47" s="202" t="s">
        <v>302</v>
      </c>
      <c r="I47" s="70">
        <v>20</v>
      </c>
      <c r="J47" s="70">
        <v>30</v>
      </c>
      <c r="K47" s="70">
        <v>22</v>
      </c>
      <c r="L47" s="70">
        <v>0</v>
      </c>
      <c r="M47" s="70">
        <v>3</v>
      </c>
      <c r="N47" s="88">
        <f>41452500+9878919+60279384+35846909</f>
        <v>147457712</v>
      </c>
      <c r="O47" s="88">
        <f>41452500+9878919+60279384+35846909</f>
        <v>147457712</v>
      </c>
      <c r="P47" s="204"/>
      <c r="Q47" s="128"/>
      <c r="R47" s="128"/>
      <c r="S47" s="128"/>
      <c r="T47" s="128"/>
      <c r="U47" s="128"/>
      <c r="V47" s="128"/>
      <c r="W47" s="128"/>
      <c r="X47" s="128"/>
      <c r="Y47" s="128"/>
      <c r="Z47" s="128"/>
      <c r="AA47" s="128"/>
      <c r="AB47" s="128"/>
      <c r="AC47" s="128"/>
      <c r="AD47" s="88">
        <f>41452500+9878919+60279384+35846909</f>
        <v>147457712</v>
      </c>
      <c r="AE47" s="88">
        <f>41452500+9878919+60279384+35846909</f>
        <v>147457712</v>
      </c>
      <c r="AF47" s="81"/>
      <c r="AG47" s="918"/>
      <c r="AH47" s="210" t="s">
        <v>299</v>
      </c>
      <c r="AI47" s="1038" t="s">
        <v>259</v>
      </c>
    </row>
    <row r="48" spans="1:35" ht="66" customHeight="1">
      <c r="A48" s="911"/>
      <c r="B48" s="1036"/>
      <c r="C48" s="70" t="s">
        <v>303</v>
      </c>
      <c r="D48" s="70" t="s">
        <v>304</v>
      </c>
      <c r="E48" s="130"/>
      <c r="F48" s="70"/>
      <c r="G48" s="1036"/>
      <c r="H48" s="211" t="s">
        <v>305</v>
      </c>
      <c r="I48" s="70">
        <v>0</v>
      </c>
      <c r="J48" s="70">
        <v>9</v>
      </c>
      <c r="K48" s="70">
        <v>3</v>
      </c>
      <c r="L48" s="70">
        <v>3</v>
      </c>
      <c r="M48" s="70">
        <v>0</v>
      </c>
      <c r="N48" s="88">
        <v>309534400</v>
      </c>
      <c r="O48" s="88">
        <v>309534400</v>
      </c>
      <c r="P48" s="204"/>
      <c r="Q48" s="128"/>
      <c r="R48" s="128"/>
      <c r="S48" s="128"/>
      <c r="T48" s="128"/>
      <c r="U48" s="128"/>
      <c r="V48" s="128"/>
      <c r="W48" s="128"/>
      <c r="X48" s="128"/>
      <c r="Y48" s="128"/>
      <c r="Z48" s="128"/>
      <c r="AA48" s="128"/>
      <c r="AB48" s="128"/>
      <c r="AC48" s="128"/>
      <c r="AD48" s="88">
        <v>309534400</v>
      </c>
      <c r="AE48" s="88">
        <v>309534400</v>
      </c>
      <c r="AF48" s="131"/>
      <c r="AG48" s="918"/>
      <c r="AH48" s="210" t="s">
        <v>306</v>
      </c>
      <c r="AI48" s="1038"/>
    </row>
    <row r="50" spans="1:35" ht="15">
      <c r="A50" s="1039" t="s">
        <v>35</v>
      </c>
      <c r="B50" s="1039"/>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c r="AI50" s="1039"/>
    </row>
    <row r="51" spans="1:35" ht="15">
      <c r="A51" s="1039" t="s">
        <v>74</v>
      </c>
      <c r="B51" s="1039"/>
      <c r="C51" s="1039"/>
      <c r="D51" s="1039"/>
      <c r="E51" s="1039"/>
      <c r="F51" s="1039"/>
      <c r="G51" s="1039"/>
      <c r="H51" s="1039"/>
      <c r="I51" s="1039"/>
      <c r="J51" s="1039"/>
      <c r="K51" s="1039"/>
      <c r="L51" s="1039"/>
      <c r="M51" s="1039"/>
      <c r="N51" s="1039"/>
      <c r="O51" s="1039"/>
      <c r="P51" s="1039"/>
      <c r="Q51" s="1039"/>
      <c r="R51" s="1039"/>
      <c r="S51" s="1039"/>
      <c r="T51" s="1039"/>
      <c r="U51" s="1039"/>
      <c r="V51" s="1039"/>
      <c r="W51" s="1039"/>
      <c r="X51" s="1039"/>
      <c r="Y51" s="1039"/>
      <c r="Z51" s="1039"/>
      <c r="AA51" s="1039"/>
      <c r="AB51" s="1039"/>
      <c r="AC51" s="1039"/>
      <c r="AD51" s="1039"/>
      <c r="AE51" s="1039"/>
      <c r="AF51" s="1039"/>
      <c r="AG51" s="1039"/>
      <c r="AH51" s="1039"/>
      <c r="AI51" s="1039"/>
    </row>
    <row r="52" spans="1:35" ht="44.25" customHeight="1">
      <c r="A52" s="886" t="s">
        <v>36</v>
      </c>
      <c r="B52" s="886"/>
      <c r="C52" s="886"/>
      <c r="D52" s="886"/>
      <c r="E52" s="886"/>
      <c r="F52" s="886"/>
      <c r="G52" s="886"/>
      <c r="H52" s="887" t="s">
        <v>39</v>
      </c>
      <c r="I52" s="887"/>
      <c r="J52" s="887"/>
      <c r="K52" s="887"/>
      <c r="L52" s="887"/>
      <c r="M52" s="887"/>
      <c r="N52" s="887"/>
      <c r="O52" s="887"/>
      <c r="P52" s="887"/>
      <c r="Q52" s="887"/>
      <c r="R52" s="887"/>
      <c r="S52" s="887"/>
      <c r="T52" s="887" t="s">
        <v>71</v>
      </c>
      <c r="U52" s="888"/>
      <c r="V52" s="888"/>
      <c r="W52" s="888"/>
      <c r="X52" s="888"/>
      <c r="Y52" s="888"/>
      <c r="Z52" s="888"/>
      <c r="AA52" s="888"/>
      <c r="AB52" s="888"/>
      <c r="AC52" s="888"/>
      <c r="AD52" s="888"/>
      <c r="AE52" s="888"/>
      <c r="AF52" s="888"/>
      <c r="AG52" s="888"/>
      <c r="AH52" s="888"/>
      <c r="AI52" s="888"/>
    </row>
    <row r="53" spans="1:35" ht="38.25" customHeight="1">
      <c r="A53" s="1034" t="s">
        <v>307</v>
      </c>
      <c r="B53" s="1034"/>
      <c r="C53" s="1034"/>
      <c r="D53" s="1034"/>
      <c r="E53" s="890" t="s">
        <v>308</v>
      </c>
      <c r="F53" s="890"/>
      <c r="G53" s="890"/>
      <c r="H53" s="890"/>
      <c r="I53" s="890"/>
      <c r="J53" s="890"/>
      <c r="K53" s="890"/>
      <c r="L53" s="890"/>
      <c r="M53" s="890"/>
      <c r="N53" s="891" t="s">
        <v>258</v>
      </c>
      <c r="O53" s="891"/>
      <c r="P53" s="891"/>
      <c r="Q53" s="891"/>
      <c r="R53" s="891"/>
      <c r="S53" s="891"/>
      <c r="T53" s="891"/>
      <c r="U53" s="891"/>
      <c r="V53" s="891"/>
      <c r="W53" s="891"/>
      <c r="X53" s="891"/>
      <c r="Y53" s="891"/>
      <c r="Z53" s="891"/>
      <c r="AA53" s="891"/>
      <c r="AB53" s="891"/>
      <c r="AC53" s="891"/>
      <c r="AD53" s="891"/>
      <c r="AE53" s="891"/>
      <c r="AF53" s="892" t="s">
        <v>1</v>
      </c>
      <c r="AG53" s="892"/>
      <c r="AH53" s="892"/>
      <c r="AI53" s="892"/>
    </row>
    <row r="54" spans="1:35" ht="15">
      <c r="A54" s="893" t="s">
        <v>2</v>
      </c>
      <c r="B54" s="894" t="s">
        <v>3</v>
      </c>
      <c r="C54" s="894"/>
      <c r="D54" s="894"/>
      <c r="E54" s="894"/>
      <c r="F54" s="894"/>
      <c r="G54" s="894"/>
      <c r="H54" s="895" t="s">
        <v>4</v>
      </c>
      <c r="I54" s="896" t="s">
        <v>5</v>
      </c>
      <c r="J54" s="896" t="s">
        <v>6</v>
      </c>
      <c r="K54" s="897" t="s">
        <v>37</v>
      </c>
      <c r="L54" s="900" t="s">
        <v>7</v>
      </c>
      <c r="M54" s="900" t="s">
        <v>8</v>
      </c>
      <c r="N54" s="898" t="s">
        <v>9</v>
      </c>
      <c r="O54" s="898"/>
      <c r="P54" s="898" t="s">
        <v>10</v>
      </c>
      <c r="Q54" s="898"/>
      <c r="R54" s="898" t="s">
        <v>11</v>
      </c>
      <c r="S54" s="898"/>
      <c r="T54" s="898" t="s">
        <v>12</v>
      </c>
      <c r="U54" s="898"/>
      <c r="V54" s="898" t="s">
        <v>13</v>
      </c>
      <c r="W54" s="898"/>
      <c r="X54" s="898" t="s">
        <v>14</v>
      </c>
      <c r="Y54" s="898"/>
      <c r="Z54" s="898" t="s">
        <v>15</v>
      </c>
      <c r="AA54" s="898"/>
      <c r="AB54" s="898" t="s">
        <v>16</v>
      </c>
      <c r="AC54" s="898"/>
      <c r="AD54" s="898" t="s">
        <v>17</v>
      </c>
      <c r="AE54" s="898"/>
      <c r="AF54" s="899" t="s">
        <v>18</v>
      </c>
      <c r="AG54" s="901" t="s">
        <v>19</v>
      </c>
      <c r="AH54" s="902" t="s">
        <v>20</v>
      </c>
      <c r="AI54" s="901" t="s">
        <v>21</v>
      </c>
    </row>
    <row r="55" spans="1:35" ht="52.5">
      <c r="A55" s="893"/>
      <c r="B55" s="894"/>
      <c r="C55" s="894"/>
      <c r="D55" s="894"/>
      <c r="E55" s="894"/>
      <c r="F55" s="894"/>
      <c r="G55" s="894"/>
      <c r="H55" s="895"/>
      <c r="I55" s="896" t="s">
        <v>5</v>
      </c>
      <c r="J55" s="896"/>
      <c r="K55" s="897"/>
      <c r="L55" s="900"/>
      <c r="M55" s="900"/>
      <c r="N55" s="2" t="s">
        <v>22</v>
      </c>
      <c r="O55" s="3" t="s">
        <v>23</v>
      </c>
      <c r="P55" s="2" t="s">
        <v>22</v>
      </c>
      <c r="Q55" s="3" t="s">
        <v>23</v>
      </c>
      <c r="R55" s="2" t="s">
        <v>22</v>
      </c>
      <c r="S55" s="3" t="s">
        <v>23</v>
      </c>
      <c r="T55" s="2" t="s">
        <v>22</v>
      </c>
      <c r="U55" s="3" t="s">
        <v>23</v>
      </c>
      <c r="V55" s="2" t="s">
        <v>22</v>
      </c>
      <c r="W55" s="3" t="s">
        <v>23</v>
      </c>
      <c r="X55" s="2" t="s">
        <v>22</v>
      </c>
      <c r="Y55" s="3" t="s">
        <v>23</v>
      </c>
      <c r="Z55" s="2" t="s">
        <v>22</v>
      </c>
      <c r="AA55" s="3" t="s">
        <v>24</v>
      </c>
      <c r="AB55" s="2" t="s">
        <v>22</v>
      </c>
      <c r="AC55" s="3" t="s">
        <v>24</v>
      </c>
      <c r="AD55" s="2" t="s">
        <v>22</v>
      </c>
      <c r="AE55" s="3" t="s">
        <v>24</v>
      </c>
      <c r="AF55" s="899"/>
      <c r="AG55" s="901"/>
      <c r="AH55" s="902"/>
      <c r="AI55" s="901"/>
    </row>
    <row r="56" spans="1:35" ht="33.75">
      <c r="A56" s="53" t="s">
        <v>259</v>
      </c>
      <c r="B56" s="903"/>
      <c r="C56" s="903"/>
      <c r="D56" s="903"/>
      <c r="E56" s="903"/>
      <c r="F56" s="903"/>
      <c r="G56" s="903"/>
      <c r="H56" s="54"/>
      <c r="I56" s="54"/>
      <c r="J56" s="54"/>
      <c r="K56" s="55"/>
      <c r="L56" s="56"/>
      <c r="M56" s="56"/>
      <c r="N56" s="57">
        <v>0</v>
      </c>
      <c r="O56" s="57">
        <v>0</v>
      </c>
      <c r="P56" s="57">
        <v>0</v>
      </c>
      <c r="Q56" s="57">
        <v>0</v>
      </c>
      <c r="R56" s="57">
        <v>0</v>
      </c>
      <c r="S56" s="57">
        <v>0</v>
      </c>
      <c r="T56" s="57">
        <v>0</v>
      </c>
      <c r="U56" s="57">
        <v>0</v>
      </c>
      <c r="V56" s="57">
        <v>0</v>
      </c>
      <c r="W56" s="57">
        <v>0</v>
      </c>
      <c r="X56" s="57">
        <v>0</v>
      </c>
      <c r="Y56" s="57">
        <v>0</v>
      </c>
      <c r="Z56" s="57">
        <v>0</v>
      </c>
      <c r="AA56" s="57">
        <v>0</v>
      </c>
      <c r="AB56" s="57">
        <v>0</v>
      </c>
      <c r="AC56" s="57">
        <v>0</v>
      </c>
      <c r="AD56" s="57">
        <v>0</v>
      </c>
      <c r="AE56" s="57">
        <v>0</v>
      </c>
      <c r="AF56" s="58">
        <v>0</v>
      </c>
      <c r="AG56" s="58"/>
      <c r="AH56" s="58"/>
      <c r="AI56" s="59"/>
    </row>
    <row r="57" spans="1:35" ht="50.25" customHeight="1">
      <c r="A57" s="60" t="s">
        <v>25</v>
      </c>
      <c r="B57" s="61" t="s">
        <v>26</v>
      </c>
      <c r="C57" s="61" t="s">
        <v>27</v>
      </c>
      <c r="D57" s="61" t="s">
        <v>28</v>
      </c>
      <c r="E57" s="62" t="s">
        <v>29</v>
      </c>
      <c r="F57" s="62" t="s">
        <v>30</v>
      </c>
      <c r="G57" s="62" t="s">
        <v>31</v>
      </c>
      <c r="H57" s="61" t="s">
        <v>32</v>
      </c>
      <c r="I57" s="64"/>
      <c r="J57" s="64"/>
      <c r="K57" s="64"/>
      <c r="L57" s="64"/>
      <c r="M57" s="64"/>
      <c r="N57" s="65">
        <v>0</v>
      </c>
      <c r="O57" s="66">
        <v>0</v>
      </c>
      <c r="P57" s="65">
        <v>0</v>
      </c>
      <c r="Q57" s="66">
        <v>0</v>
      </c>
      <c r="R57" s="65"/>
      <c r="S57" s="66"/>
      <c r="T57" s="65"/>
      <c r="U57" s="66"/>
      <c r="V57" s="65"/>
      <c r="W57" s="66"/>
      <c r="X57" s="65"/>
      <c r="Y57" s="66"/>
      <c r="Z57" s="65"/>
      <c r="AA57" s="66"/>
      <c r="AB57" s="65"/>
      <c r="AC57" s="66"/>
      <c r="AD57" s="67">
        <v>0</v>
      </c>
      <c r="AE57" s="66">
        <v>0</v>
      </c>
      <c r="AF57" s="68">
        <v>0</v>
      </c>
      <c r="AG57" s="4"/>
      <c r="AH57" s="4"/>
      <c r="AI57" s="69"/>
    </row>
    <row r="58" spans="1:35" ht="87" customHeight="1">
      <c r="A58" s="212" t="s">
        <v>309</v>
      </c>
      <c r="B58" s="71"/>
      <c r="C58" s="70" t="s">
        <v>310</v>
      </c>
      <c r="D58" s="70" t="s">
        <v>311</v>
      </c>
      <c r="E58" s="74">
        <v>1</v>
      </c>
      <c r="F58" s="70">
        <v>0</v>
      </c>
      <c r="G58" s="156">
        <v>1</v>
      </c>
      <c r="H58" s="203" t="s">
        <v>312</v>
      </c>
      <c r="I58" s="202">
        <v>0</v>
      </c>
      <c r="J58" s="202">
        <v>1</v>
      </c>
      <c r="K58" s="202">
        <v>1</v>
      </c>
      <c r="L58" s="202">
        <v>1</v>
      </c>
      <c r="M58" s="202">
        <v>0</v>
      </c>
      <c r="N58" s="88">
        <v>22000000</v>
      </c>
      <c r="O58" s="88">
        <v>22000000</v>
      </c>
      <c r="P58" s="79"/>
      <c r="Q58" s="128"/>
      <c r="R58" s="128"/>
      <c r="S58" s="128"/>
      <c r="T58" s="128"/>
      <c r="U58" s="128"/>
      <c r="V58" s="128"/>
      <c r="W58" s="128"/>
      <c r="X58" s="128"/>
      <c r="Y58" s="128"/>
      <c r="Z58" s="128"/>
      <c r="AA58" s="128"/>
      <c r="AB58" s="128"/>
      <c r="AC58" s="128"/>
      <c r="AD58" s="197"/>
      <c r="AE58" s="197"/>
      <c r="AF58" s="81"/>
      <c r="AG58" s="213"/>
      <c r="AH58" s="213"/>
      <c r="AI58" s="170"/>
    </row>
    <row r="60" spans="1:35" ht="15">
      <c r="A60" s="1039" t="s">
        <v>35</v>
      </c>
      <c r="B60" s="1039"/>
      <c r="C60" s="1039"/>
      <c r="D60" s="1039"/>
      <c r="E60" s="1039"/>
      <c r="F60" s="1039"/>
      <c r="G60" s="1039"/>
      <c r="H60" s="1039"/>
      <c r="I60" s="1039"/>
      <c r="J60" s="1039"/>
      <c r="K60" s="1039"/>
      <c r="L60" s="1039"/>
      <c r="M60" s="1039"/>
      <c r="N60" s="1039"/>
      <c r="O60" s="1039"/>
      <c r="P60" s="1039"/>
      <c r="Q60" s="1039"/>
      <c r="R60" s="1039"/>
      <c r="S60" s="1039"/>
      <c r="T60" s="1039"/>
      <c r="U60" s="1039"/>
      <c r="V60" s="1039"/>
      <c r="W60" s="1039"/>
      <c r="X60" s="1039"/>
      <c r="Y60" s="1039"/>
      <c r="Z60" s="1039"/>
      <c r="AA60" s="1039"/>
      <c r="AB60" s="1039"/>
      <c r="AC60" s="1039"/>
      <c r="AD60" s="1039"/>
      <c r="AE60" s="1039"/>
      <c r="AF60" s="1039"/>
      <c r="AG60" s="1039"/>
      <c r="AH60" s="1039"/>
      <c r="AI60" s="1039"/>
    </row>
    <row r="61" spans="1:35" ht="15">
      <c r="A61" s="1039" t="s">
        <v>74</v>
      </c>
      <c r="B61" s="1039"/>
      <c r="C61" s="1039"/>
      <c r="D61" s="1039"/>
      <c r="E61" s="1039"/>
      <c r="F61" s="1039"/>
      <c r="G61" s="1039"/>
      <c r="H61" s="1039"/>
      <c r="I61" s="1039"/>
      <c r="J61" s="1039"/>
      <c r="K61" s="1039"/>
      <c r="L61" s="1039"/>
      <c r="M61" s="1039"/>
      <c r="N61" s="1039"/>
      <c r="O61" s="1039"/>
      <c r="P61" s="1039"/>
      <c r="Q61" s="1039"/>
      <c r="R61" s="1039"/>
      <c r="S61" s="1039"/>
      <c r="T61" s="1039"/>
      <c r="U61" s="1039"/>
      <c r="V61" s="1039"/>
      <c r="W61" s="1039"/>
      <c r="X61" s="1039"/>
      <c r="Y61" s="1039"/>
      <c r="Z61" s="1039"/>
      <c r="AA61" s="1039"/>
      <c r="AB61" s="1039"/>
      <c r="AC61" s="1039"/>
      <c r="AD61" s="1039"/>
      <c r="AE61" s="1039"/>
      <c r="AF61" s="1039"/>
      <c r="AG61" s="1039"/>
      <c r="AH61" s="1039"/>
      <c r="AI61" s="1039"/>
    </row>
    <row r="62" spans="1:35" ht="49.5" customHeight="1">
      <c r="A62" s="886" t="s">
        <v>313</v>
      </c>
      <c r="B62" s="886"/>
      <c r="C62" s="886"/>
      <c r="D62" s="886"/>
      <c r="E62" s="886"/>
      <c r="F62" s="886"/>
      <c r="G62" s="886"/>
      <c r="H62" s="887" t="s">
        <v>314</v>
      </c>
      <c r="I62" s="887"/>
      <c r="J62" s="887"/>
      <c r="K62" s="887"/>
      <c r="L62" s="887"/>
      <c r="M62" s="887"/>
      <c r="N62" s="887"/>
      <c r="O62" s="887"/>
      <c r="P62" s="887"/>
      <c r="Q62" s="887"/>
      <c r="R62" s="887"/>
      <c r="S62" s="887"/>
      <c r="T62" s="887" t="s">
        <v>315</v>
      </c>
      <c r="U62" s="888"/>
      <c r="V62" s="888"/>
      <c r="W62" s="888"/>
      <c r="X62" s="888"/>
      <c r="Y62" s="888"/>
      <c r="Z62" s="888"/>
      <c r="AA62" s="888"/>
      <c r="AB62" s="888"/>
      <c r="AC62" s="888"/>
      <c r="AD62" s="888"/>
      <c r="AE62" s="888"/>
      <c r="AF62" s="888"/>
      <c r="AG62" s="888"/>
      <c r="AH62" s="888"/>
      <c r="AI62" s="888"/>
    </row>
    <row r="63" spans="1:35" ht="37.5" customHeight="1">
      <c r="A63" s="1034" t="s">
        <v>316</v>
      </c>
      <c r="B63" s="1034"/>
      <c r="C63" s="1034"/>
      <c r="D63" s="1034"/>
      <c r="E63" s="890" t="s">
        <v>317</v>
      </c>
      <c r="F63" s="890"/>
      <c r="G63" s="890"/>
      <c r="H63" s="890"/>
      <c r="I63" s="890"/>
      <c r="J63" s="890"/>
      <c r="K63" s="890"/>
      <c r="L63" s="890"/>
      <c r="M63" s="890"/>
      <c r="N63" s="891" t="s">
        <v>258</v>
      </c>
      <c r="O63" s="891"/>
      <c r="P63" s="891"/>
      <c r="Q63" s="891"/>
      <c r="R63" s="891"/>
      <c r="S63" s="891"/>
      <c r="T63" s="891"/>
      <c r="U63" s="891"/>
      <c r="V63" s="891"/>
      <c r="W63" s="891"/>
      <c r="X63" s="891"/>
      <c r="Y63" s="891"/>
      <c r="Z63" s="891"/>
      <c r="AA63" s="891"/>
      <c r="AB63" s="891"/>
      <c r="AC63" s="891"/>
      <c r="AD63" s="891"/>
      <c r="AE63" s="891"/>
      <c r="AF63" s="892" t="s">
        <v>1</v>
      </c>
      <c r="AG63" s="892"/>
      <c r="AH63" s="892"/>
      <c r="AI63" s="892"/>
    </row>
    <row r="64" spans="1:35" ht="15">
      <c r="A64" s="893" t="s">
        <v>2</v>
      </c>
      <c r="B64" s="894" t="s">
        <v>3</v>
      </c>
      <c r="C64" s="894"/>
      <c r="D64" s="894"/>
      <c r="E64" s="894"/>
      <c r="F64" s="894"/>
      <c r="G64" s="894"/>
      <c r="H64" s="895" t="s">
        <v>4</v>
      </c>
      <c r="I64" s="896" t="s">
        <v>5</v>
      </c>
      <c r="J64" s="896" t="s">
        <v>6</v>
      </c>
      <c r="K64" s="897" t="s">
        <v>37</v>
      </c>
      <c r="L64" s="900" t="s">
        <v>7</v>
      </c>
      <c r="M64" s="900" t="s">
        <v>8</v>
      </c>
      <c r="N64" s="898" t="s">
        <v>9</v>
      </c>
      <c r="O64" s="898"/>
      <c r="P64" s="898" t="s">
        <v>10</v>
      </c>
      <c r="Q64" s="898"/>
      <c r="R64" s="898" t="s">
        <v>11</v>
      </c>
      <c r="S64" s="898"/>
      <c r="T64" s="898" t="s">
        <v>12</v>
      </c>
      <c r="U64" s="898"/>
      <c r="V64" s="898" t="s">
        <v>13</v>
      </c>
      <c r="W64" s="898"/>
      <c r="X64" s="898" t="s">
        <v>14</v>
      </c>
      <c r="Y64" s="898"/>
      <c r="Z64" s="898" t="s">
        <v>15</v>
      </c>
      <c r="AA64" s="898"/>
      <c r="AB64" s="898" t="s">
        <v>16</v>
      </c>
      <c r="AC64" s="898"/>
      <c r="AD64" s="898" t="s">
        <v>17</v>
      </c>
      <c r="AE64" s="898"/>
      <c r="AF64" s="899" t="s">
        <v>18</v>
      </c>
      <c r="AG64" s="901" t="s">
        <v>19</v>
      </c>
      <c r="AH64" s="902" t="s">
        <v>20</v>
      </c>
      <c r="AI64" s="901" t="s">
        <v>21</v>
      </c>
    </row>
    <row r="65" spans="1:35" ht="52.5">
      <c r="A65" s="893"/>
      <c r="B65" s="894"/>
      <c r="C65" s="894"/>
      <c r="D65" s="894"/>
      <c r="E65" s="894"/>
      <c r="F65" s="894"/>
      <c r="G65" s="894"/>
      <c r="H65" s="895"/>
      <c r="I65" s="896" t="s">
        <v>5</v>
      </c>
      <c r="J65" s="896"/>
      <c r="K65" s="897"/>
      <c r="L65" s="900"/>
      <c r="M65" s="900"/>
      <c r="N65" s="2" t="s">
        <v>22</v>
      </c>
      <c r="O65" s="3" t="s">
        <v>23</v>
      </c>
      <c r="P65" s="2" t="s">
        <v>22</v>
      </c>
      <c r="Q65" s="3" t="s">
        <v>23</v>
      </c>
      <c r="R65" s="2" t="s">
        <v>22</v>
      </c>
      <c r="S65" s="3" t="s">
        <v>23</v>
      </c>
      <c r="T65" s="2" t="s">
        <v>22</v>
      </c>
      <c r="U65" s="3" t="s">
        <v>23</v>
      </c>
      <c r="V65" s="2" t="s">
        <v>22</v>
      </c>
      <c r="W65" s="3" t="s">
        <v>23</v>
      </c>
      <c r="X65" s="2" t="s">
        <v>22</v>
      </c>
      <c r="Y65" s="3" t="s">
        <v>23</v>
      </c>
      <c r="Z65" s="2" t="s">
        <v>22</v>
      </c>
      <c r="AA65" s="3" t="s">
        <v>24</v>
      </c>
      <c r="AB65" s="2" t="s">
        <v>22</v>
      </c>
      <c r="AC65" s="3" t="s">
        <v>24</v>
      </c>
      <c r="AD65" s="2" t="s">
        <v>22</v>
      </c>
      <c r="AE65" s="3" t="s">
        <v>24</v>
      </c>
      <c r="AF65" s="899"/>
      <c r="AG65" s="901"/>
      <c r="AH65" s="902"/>
      <c r="AI65" s="901"/>
    </row>
    <row r="66" spans="1:35" ht="40.5" customHeight="1">
      <c r="A66" s="53" t="s">
        <v>259</v>
      </c>
      <c r="B66" s="903"/>
      <c r="C66" s="903"/>
      <c r="D66" s="903"/>
      <c r="E66" s="903"/>
      <c r="F66" s="903"/>
      <c r="G66" s="903"/>
      <c r="H66" s="54"/>
      <c r="I66" s="54"/>
      <c r="J66" s="54"/>
      <c r="K66" s="55"/>
      <c r="L66" s="56"/>
      <c r="M66" s="56"/>
      <c r="N66" s="57">
        <v>0</v>
      </c>
      <c r="O66" s="57">
        <v>0</v>
      </c>
      <c r="P66" s="57">
        <v>0</v>
      </c>
      <c r="Q66" s="57">
        <v>0</v>
      </c>
      <c r="R66" s="57">
        <v>0</v>
      </c>
      <c r="S66" s="57">
        <v>0</v>
      </c>
      <c r="T66" s="57">
        <v>0</v>
      </c>
      <c r="U66" s="57">
        <v>0</v>
      </c>
      <c r="V66" s="57">
        <v>0</v>
      </c>
      <c r="W66" s="57">
        <v>0</v>
      </c>
      <c r="X66" s="57">
        <v>0</v>
      </c>
      <c r="Y66" s="57">
        <v>0</v>
      </c>
      <c r="Z66" s="57">
        <v>0</v>
      </c>
      <c r="AA66" s="57">
        <v>0</v>
      </c>
      <c r="AB66" s="57">
        <v>0</v>
      </c>
      <c r="AC66" s="57">
        <v>0</v>
      </c>
      <c r="AD66" s="57">
        <v>0</v>
      </c>
      <c r="AE66" s="57">
        <v>0</v>
      </c>
      <c r="AF66" s="58">
        <v>0</v>
      </c>
      <c r="AG66" s="58"/>
      <c r="AH66" s="58"/>
      <c r="AI66" s="59"/>
    </row>
    <row r="67" spans="1:35" ht="33.75">
      <c r="A67" s="60" t="s">
        <v>25</v>
      </c>
      <c r="B67" s="61" t="s">
        <v>26</v>
      </c>
      <c r="C67" s="61" t="s">
        <v>27</v>
      </c>
      <c r="D67" s="61" t="s">
        <v>28</v>
      </c>
      <c r="E67" s="62" t="s">
        <v>29</v>
      </c>
      <c r="F67" s="62" t="s">
        <v>30</v>
      </c>
      <c r="G67" s="62" t="s">
        <v>31</v>
      </c>
      <c r="H67" s="61" t="s">
        <v>32</v>
      </c>
      <c r="I67" s="64"/>
      <c r="J67" s="64"/>
      <c r="K67" s="64"/>
      <c r="L67" s="64"/>
      <c r="M67" s="64"/>
      <c r="N67" s="65">
        <v>0</v>
      </c>
      <c r="O67" s="66">
        <v>0</v>
      </c>
      <c r="P67" s="65">
        <v>0</v>
      </c>
      <c r="Q67" s="66">
        <v>0</v>
      </c>
      <c r="R67" s="65"/>
      <c r="S67" s="66"/>
      <c r="T67" s="65"/>
      <c r="U67" s="66"/>
      <c r="V67" s="65"/>
      <c r="W67" s="66"/>
      <c r="X67" s="65"/>
      <c r="Y67" s="66"/>
      <c r="Z67" s="65"/>
      <c r="AA67" s="66"/>
      <c r="AB67" s="65"/>
      <c r="AC67" s="66"/>
      <c r="AD67" s="67">
        <v>0</v>
      </c>
      <c r="AE67" s="66">
        <v>0</v>
      </c>
      <c r="AF67" s="68">
        <v>0</v>
      </c>
      <c r="AG67" s="4"/>
      <c r="AH67" s="4"/>
      <c r="AI67" s="69"/>
    </row>
    <row r="68" spans="1:35" ht="99.75" customHeight="1">
      <c r="A68" s="70" t="s">
        <v>318</v>
      </c>
      <c r="B68" s="202"/>
      <c r="C68" s="207" t="s">
        <v>319</v>
      </c>
      <c r="D68" s="70" t="s">
        <v>63</v>
      </c>
      <c r="E68" s="74">
        <v>0</v>
      </c>
      <c r="F68" s="70">
        <v>1</v>
      </c>
      <c r="G68" s="202">
        <v>60</v>
      </c>
      <c r="H68" s="70" t="s">
        <v>320</v>
      </c>
      <c r="I68" s="202">
        <v>0</v>
      </c>
      <c r="J68" s="202">
        <v>1</v>
      </c>
      <c r="K68" s="202">
        <v>1</v>
      </c>
      <c r="L68" s="202">
        <v>0</v>
      </c>
      <c r="M68" s="71">
        <v>1</v>
      </c>
      <c r="N68" s="88">
        <v>81200000</v>
      </c>
      <c r="O68" s="88">
        <v>81200000</v>
      </c>
      <c r="P68" s="204"/>
      <c r="Q68" s="128"/>
      <c r="R68" s="128"/>
      <c r="S68" s="128"/>
      <c r="T68" s="128"/>
      <c r="U68" s="128"/>
      <c r="V68" s="128"/>
      <c r="W68" s="128"/>
      <c r="X68" s="128"/>
      <c r="Y68" s="128"/>
      <c r="Z68" s="128"/>
      <c r="AA68" s="128"/>
      <c r="AB68" s="128"/>
      <c r="AC68" s="128"/>
      <c r="AD68" s="88">
        <v>81200000</v>
      </c>
      <c r="AE68" s="88">
        <v>81200000</v>
      </c>
      <c r="AF68" s="81" t="s">
        <v>42</v>
      </c>
      <c r="AG68" s="82"/>
      <c r="AH68" s="82" t="s">
        <v>321</v>
      </c>
      <c r="AI68" s="1038" t="s">
        <v>259</v>
      </c>
    </row>
    <row r="69" spans="1:35" ht="75" customHeight="1">
      <c r="A69" s="70" t="s">
        <v>322</v>
      </c>
      <c r="B69" s="202"/>
      <c r="C69" s="207" t="s">
        <v>323</v>
      </c>
      <c r="D69" s="70" t="s">
        <v>324</v>
      </c>
      <c r="E69" s="74">
        <v>0.75</v>
      </c>
      <c r="F69" s="70">
        <v>0.75</v>
      </c>
      <c r="G69" s="202">
        <v>20</v>
      </c>
      <c r="H69" s="214" t="s">
        <v>325</v>
      </c>
      <c r="I69" s="202">
        <v>13.75</v>
      </c>
      <c r="J69" s="202">
        <v>20</v>
      </c>
      <c r="K69" s="202">
        <v>1.6</v>
      </c>
      <c r="L69" s="71">
        <v>0.75</v>
      </c>
      <c r="M69" s="71">
        <v>0.75</v>
      </c>
      <c r="N69" s="88">
        <v>1101436000</v>
      </c>
      <c r="O69" s="88">
        <v>1101436000</v>
      </c>
      <c r="P69" s="204"/>
      <c r="Q69" s="128"/>
      <c r="R69" s="128"/>
      <c r="S69" s="128"/>
      <c r="T69" s="88">
        <v>836094000</v>
      </c>
      <c r="U69" s="88">
        <v>836094000</v>
      </c>
      <c r="V69" s="88">
        <v>1557000</v>
      </c>
      <c r="W69" s="88">
        <v>1557000</v>
      </c>
      <c r="X69" s="128"/>
      <c r="Y69" s="128"/>
      <c r="Z69" s="128"/>
      <c r="AA69" s="128"/>
      <c r="AB69" s="128"/>
      <c r="AC69" s="128"/>
      <c r="AD69" s="80">
        <f>+N69+T69+V69</f>
        <v>1939087000</v>
      </c>
      <c r="AE69" s="80">
        <f>+O69+U69+W69</f>
        <v>1939087000</v>
      </c>
      <c r="AF69" s="81" t="s">
        <v>42</v>
      </c>
      <c r="AG69" s="82"/>
      <c r="AH69" s="918" t="s">
        <v>326</v>
      </c>
      <c r="AI69" s="1038"/>
    </row>
    <row r="70" spans="1:35" ht="156.75" customHeight="1">
      <c r="A70" s="70" t="s">
        <v>327</v>
      </c>
      <c r="B70" s="202"/>
      <c r="C70" s="207" t="s">
        <v>328</v>
      </c>
      <c r="D70" s="70" t="s">
        <v>324</v>
      </c>
      <c r="E70" s="74">
        <v>25.3</v>
      </c>
      <c r="F70" s="70">
        <v>30</v>
      </c>
      <c r="G70" s="202">
        <v>53.2</v>
      </c>
      <c r="H70" s="214" t="s">
        <v>329</v>
      </c>
      <c r="I70" s="202">
        <v>35.74</v>
      </c>
      <c r="J70" s="202">
        <v>53.2</v>
      </c>
      <c r="K70" s="202">
        <v>4.2</v>
      </c>
      <c r="L70" s="202">
        <v>25.3</v>
      </c>
      <c r="M70" s="215">
        <v>30</v>
      </c>
      <c r="N70" s="88">
        <v>1973400000</v>
      </c>
      <c r="O70" s="88">
        <v>1973400000</v>
      </c>
      <c r="P70" s="204"/>
      <c r="Q70" s="128"/>
      <c r="R70" s="128"/>
      <c r="S70" s="128"/>
      <c r="T70" s="128"/>
      <c r="U70" s="128"/>
      <c r="V70" s="128"/>
      <c r="W70" s="128"/>
      <c r="X70" s="128"/>
      <c r="Y70" s="128"/>
      <c r="Z70" s="128"/>
      <c r="AA70" s="128"/>
      <c r="AB70" s="128"/>
      <c r="AC70" s="128"/>
      <c r="AD70" s="80"/>
      <c r="AE70" s="80"/>
      <c r="AF70" s="81" t="s">
        <v>42</v>
      </c>
      <c r="AG70" s="82"/>
      <c r="AH70" s="918"/>
      <c r="AI70" s="1038"/>
    </row>
    <row r="72" spans="1:35" ht="15">
      <c r="A72" s="1039" t="s">
        <v>35</v>
      </c>
      <c r="B72" s="1039"/>
      <c r="C72" s="1039"/>
      <c r="D72" s="1039"/>
      <c r="E72" s="1039"/>
      <c r="F72" s="1039"/>
      <c r="G72" s="1039"/>
      <c r="H72" s="1039"/>
      <c r="I72" s="1039"/>
      <c r="J72" s="1039"/>
      <c r="K72" s="1039"/>
      <c r="L72" s="1039"/>
      <c r="M72" s="1039"/>
      <c r="N72" s="1039"/>
      <c r="O72" s="1039"/>
      <c r="P72" s="1039"/>
      <c r="Q72" s="1039"/>
      <c r="R72" s="1039"/>
      <c r="S72" s="1039"/>
      <c r="T72" s="1039"/>
      <c r="U72" s="1039"/>
      <c r="V72" s="1039"/>
      <c r="W72" s="1039"/>
      <c r="X72" s="1039"/>
      <c r="Y72" s="1039"/>
      <c r="Z72" s="1039"/>
      <c r="AA72" s="1039"/>
      <c r="AB72" s="1039"/>
      <c r="AC72" s="1039"/>
      <c r="AD72" s="1039"/>
      <c r="AE72" s="1039"/>
      <c r="AF72" s="1039"/>
      <c r="AG72" s="1039"/>
      <c r="AH72" s="1039"/>
      <c r="AI72" s="1039"/>
    </row>
    <row r="73" spans="1:35" ht="15">
      <c r="A73" s="1039" t="s">
        <v>108</v>
      </c>
      <c r="B73" s="1039"/>
      <c r="C73" s="1039"/>
      <c r="D73" s="1039"/>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1039"/>
      <c r="AE73" s="1039"/>
      <c r="AF73" s="1039"/>
      <c r="AG73" s="1039"/>
      <c r="AH73" s="1039"/>
      <c r="AI73" s="1039"/>
    </row>
    <row r="74" spans="1:35" ht="44.25" customHeight="1">
      <c r="A74" s="886" t="s">
        <v>313</v>
      </c>
      <c r="B74" s="886"/>
      <c r="C74" s="886"/>
      <c r="D74" s="886"/>
      <c r="E74" s="886"/>
      <c r="F74" s="886"/>
      <c r="G74" s="886"/>
      <c r="H74" s="887" t="s">
        <v>314</v>
      </c>
      <c r="I74" s="887"/>
      <c r="J74" s="887"/>
      <c r="K74" s="887"/>
      <c r="L74" s="887"/>
      <c r="M74" s="887"/>
      <c r="N74" s="887"/>
      <c r="O74" s="887"/>
      <c r="P74" s="887"/>
      <c r="Q74" s="887"/>
      <c r="R74" s="887"/>
      <c r="S74" s="887"/>
      <c r="T74" s="887" t="s">
        <v>315</v>
      </c>
      <c r="U74" s="888"/>
      <c r="V74" s="888"/>
      <c r="W74" s="888"/>
      <c r="X74" s="888"/>
      <c r="Y74" s="888"/>
      <c r="Z74" s="888"/>
      <c r="AA74" s="888"/>
      <c r="AB74" s="888"/>
      <c r="AC74" s="888"/>
      <c r="AD74" s="888"/>
      <c r="AE74" s="888"/>
      <c r="AF74" s="888"/>
      <c r="AG74" s="888"/>
      <c r="AH74" s="888"/>
      <c r="AI74" s="888"/>
    </row>
    <row r="75" spans="1:35" ht="26.25" customHeight="1">
      <c r="A75" s="1034" t="s">
        <v>330</v>
      </c>
      <c r="B75" s="1034"/>
      <c r="C75" s="1034"/>
      <c r="D75" s="1034"/>
      <c r="E75" s="890" t="s">
        <v>331</v>
      </c>
      <c r="F75" s="890"/>
      <c r="G75" s="890"/>
      <c r="H75" s="890"/>
      <c r="I75" s="890"/>
      <c r="J75" s="890"/>
      <c r="K75" s="890"/>
      <c r="L75" s="890"/>
      <c r="M75" s="890"/>
      <c r="N75" s="891" t="s">
        <v>258</v>
      </c>
      <c r="O75" s="891"/>
      <c r="P75" s="891"/>
      <c r="Q75" s="891"/>
      <c r="R75" s="891"/>
      <c r="S75" s="891"/>
      <c r="T75" s="891"/>
      <c r="U75" s="891"/>
      <c r="V75" s="891"/>
      <c r="W75" s="891"/>
      <c r="X75" s="891"/>
      <c r="Y75" s="891"/>
      <c r="Z75" s="891"/>
      <c r="AA75" s="891"/>
      <c r="AB75" s="891"/>
      <c r="AC75" s="891"/>
      <c r="AD75" s="891"/>
      <c r="AE75" s="891"/>
      <c r="AF75" s="892" t="s">
        <v>1</v>
      </c>
      <c r="AG75" s="892"/>
      <c r="AH75" s="892"/>
      <c r="AI75" s="892"/>
    </row>
    <row r="76" spans="1:35" ht="37.5" customHeight="1">
      <c r="A76" s="893" t="s">
        <v>2</v>
      </c>
      <c r="B76" s="894" t="s">
        <v>3</v>
      </c>
      <c r="C76" s="894"/>
      <c r="D76" s="894"/>
      <c r="E76" s="894"/>
      <c r="F76" s="894"/>
      <c r="G76" s="894"/>
      <c r="H76" s="895" t="s">
        <v>4</v>
      </c>
      <c r="I76" s="896" t="s">
        <v>5</v>
      </c>
      <c r="J76" s="896" t="s">
        <v>6</v>
      </c>
      <c r="K76" s="897" t="s">
        <v>37</v>
      </c>
      <c r="L76" s="900" t="s">
        <v>7</v>
      </c>
      <c r="M76" s="900" t="s">
        <v>8</v>
      </c>
      <c r="N76" s="898" t="s">
        <v>9</v>
      </c>
      <c r="O76" s="898"/>
      <c r="P76" s="898" t="s">
        <v>10</v>
      </c>
      <c r="Q76" s="898"/>
      <c r="R76" s="898" t="s">
        <v>11</v>
      </c>
      <c r="S76" s="898"/>
      <c r="T76" s="898" t="s">
        <v>12</v>
      </c>
      <c r="U76" s="898"/>
      <c r="V76" s="898" t="s">
        <v>13</v>
      </c>
      <c r="W76" s="898"/>
      <c r="X76" s="898" t="s">
        <v>14</v>
      </c>
      <c r="Y76" s="898"/>
      <c r="Z76" s="898" t="s">
        <v>15</v>
      </c>
      <c r="AA76" s="898"/>
      <c r="AB76" s="898" t="s">
        <v>16</v>
      </c>
      <c r="AC76" s="898"/>
      <c r="AD76" s="898" t="s">
        <v>17</v>
      </c>
      <c r="AE76" s="898"/>
      <c r="AF76" s="899" t="s">
        <v>18</v>
      </c>
      <c r="AG76" s="901" t="s">
        <v>19</v>
      </c>
      <c r="AH76" s="902" t="s">
        <v>20</v>
      </c>
      <c r="AI76" s="901" t="s">
        <v>21</v>
      </c>
    </row>
    <row r="77" spans="1:35" ht="52.5">
      <c r="A77" s="893"/>
      <c r="B77" s="894"/>
      <c r="C77" s="894"/>
      <c r="D77" s="894"/>
      <c r="E77" s="894"/>
      <c r="F77" s="894"/>
      <c r="G77" s="894"/>
      <c r="H77" s="895"/>
      <c r="I77" s="896" t="s">
        <v>5</v>
      </c>
      <c r="J77" s="896"/>
      <c r="K77" s="897"/>
      <c r="L77" s="900"/>
      <c r="M77" s="900"/>
      <c r="N77" s="2" t="s">
        <v>22</v>
      </c>
      <c r="O77" s="3" t="s">
        <v>23</v>
      </c>
      <c r="P77" s="2" t="s">
        <v>22</v>
      </c>
      <c r="Q77" s="3" t="s">
        <v>23</v>
      </c>
      <c r="R77" s="2" t="s">
        <v>22</v>
      </c>
      <c r="S77" s="3" t="s">
        <v>23</v>
      </c>
      <c r="T77" s="2" t="s">
        <v>22</v>
      </c>
      <c r="U77" s="3" t="s">
        <v>23</v>
      </c>
      <c r="V77" s="2" t="s">
        <v>22</v>
      </c>
      <c r="W77" s="3" t="s">
        <v>23</v>
      </c>
      <c r="X77" s="2" t="s">
        <v>22</v>
      </c>
      <c r="Y77" s="3" t="s">
        <v>23</v>
      </c>
      <c r="Z77" s="2" t="s">
        <v>22</v>
      </c>
      <c r="AA77" s="3" t="s">
        <v>24</v>
      </c>
      <c r="AB77" s="2" t="s">
        <v>22</v>
      </c>
      <c r="AC77" s="3" t="s">
        <v>24</v>
      </c>
      <c r="AD77" s="2" t="s">
        <v>22</v>
      </c>
      <c r="AE77" s="3" t="s">
        <v>24</v>
      </c>
      <c r="AF77" s="899"/>
      <c r="AG77" s="901"/>
      <c r="AH77" s="902"/>
      <c r="AI77" s="901"/>
    </row>
    <row r="78" spans="1:35" ht="44.25" customHeight="1">
      <c r="A78" s="53" t="s">
        <v>259</v>
      </c>
      <c r="B78" s="903"/>
      <c r="C78" s="903"/>
      <c r="D78" s="903"/>
      <c r="E78" s="903"/>
      <c r="F78" s="903"/>
      <c r="G78" s="903"/>
      <c r="H78" s="54"/>
      <c r="I78" s="54"/>
      <c r="J78" s="54"/>
      <c r="K78" s="55"/>
      <c r="L78" s="56"/>
      <c r="M78" s="56"/>
      <c r="N78" s="57">
        <v>0</v>
      </c>
      <c r="O78" s="57">
        <v>0</v>
      </c>
      <c r="P78" s="57">
        <v>0</v>
      </c>
      <c r="Q78" s="57">
        <v>0</v>
      </c>
      <c r="R78" s="57">
        <v>0</v>
      </c>
      <c r="S78" s="57">
        <v>0</v>
      </c>
      <c r="T78" s="57">
        <v>0</v>
      </c>
      <c r="U78" s="57">
        <v>0</v>
      </c>
      <c r="V78" s="57">
        <v>0</v>
      </c>
      <c r="W78" s="57">
        <v>0</v>
      </c>
      <c r="X78" s="57">
        <v>0</v>
      </c>
      <c r="Y78" s="57">
        <v>0</v>
      </c>
      <c r="Z78" s="57">
        <v>0</v>
      </c>
      <c r="AA78" s="57">
        <v>0</v>
      </c>
      <c r="AB78" s="57">
        <v>0</v>
      </c>
      <c r="AC78" s="57">
        <v>0</v>
      </c>
      <c r="AD78" s="57">
        <v>0</v>
      </c>
      <c r="AE78" s="57">
        <v>0</v>
      </c>
      <c r="AF78" s="58">
        <v>0</v>
      </c>
      <c r="AG78" s="58"/>
      <c r="AH78" s="58"/>
      <c r="AI78" s="59"/>
    </row>
    <row r="79" spans="1:35" ht="33.75">
      <c r="A79" s="60" t="s">
        <v>25</v>
      </c>
      <c r="B79" s="61" t="s">
        <v>26</v>
      </c>
      <c r="C79" s="61" t="s">
        <v>27</v>
      </c>
      <c r="D79" s="61" t="s">
        <v>28</v>
      </c>
      <c r="E79" s="62" t="s">
        <v>29</v>
      </c>
      <c r="F79" s="62" t="s">
        <v>30</v>
      </c>
      <c r="G79" s="62" t="s">
        <v>31</v>
      </c>
      <c r="H79" s="61" t="s">
        <v>32</v>
      </c>
      <c r="I79" s="64"/>
      <c r="J79" s="64"/>
      <c r="K79" s="64"/>
      <c r="L79" s="64"/>
      <c r="M79" s="64"/>
      <c r="N79" s="65">
        <v>0</v>
      </c>
      <c r="O79" s="66">
        <v>0</v>
      </c>
      <c r="P79" s="65">
        <v>0</v>
      </c>
      <c r="Q79" s="66">
        <v>0</v>
      </c>
      <c r="R79" s="65"/>
      <c r="S79" s="66"/>
      <c r="T79" s="65"/>
      <c r="U79" s="66"/>
      <c r="V79" s="65"/>
      <c r="W79" s="66"/>
      <c r="X79" s="65"/>
      <c r="Y79" s="66"/>
      <c r="Z79" s="65"/>
      <c r="AA79" s="66"/>
      <c r="AB79" s="65"/>
      <c r="AC79" s="66"/>
      <c r="AD79" s="67">
        <v>0</v>
      </c>
      <c r="AE79" s="66">
        <v>0</v>
      </c>
      <c r="AF79" s="68">
        <v>0</v>
      </c>
      <c r="AG79" s="4"/>
      <c r="AH79" s="4"/>
      <c r="AI79" s="69"/>
    </row>
    <row r="80" spans="1:35" ht="58.5" customHeight="1">
      <c r="A80" s="911" t="s">
        <v>332</v>
      </c>
      <c r="B80" s="1036"/>
      <c r="C80" s="70" t="s">
        <v>333</v>
      </c>
      <c r="D80" s="70" t="s">
        <v>334</v>
      </c>
      <c r="E80" s="202">
        <v>0</v>
      </c>
      <c r="F80" s="202">
        <v>3</v>
      </c>
      <c r="G80" s="1036">
        <v>14</v>
      </c>
      <c r="H80" s="216" t="s">
        <v>335</v>
      </c>
      <c r="I80" s="202">
        <v>0</v>
      </c>
      <c r="J80" s="202">
        <v>8</v>
      </c>
      <c r="K80" s="202">
        <v>3</v>
      </c>
      <c r="L80" s="202">
        <v>0</v>
      </c>
      <c r="M80" s="202">
        <v>3</v>
      </c>
      <c r="N80" s="88">
        <v>462000000</v>
      </c>
      <c r="O80" s="88">
        <v>462000000</v>
      </c>
      <c r="P80" s="88"/>
      <c r="Q80" s="88"/>
      <c r="R80" s="88"/>
      <c r="S80" s="88"/>
      <c r="T80" s="88"/>
      <c r="U80" s="88"/>
      <c r="V80" s="88"/>
      <c r="W80" s="88"/>
      <c r="X80" s="88"/>
      <c r="Y80" s="88"/>
      <c r="Z80" s="88"/>
      <c r="AA80" s="88"/>
      <c r="AB80" s="128"/>
      <c r="AC80" s="128"/>
      <c r="AD80" s="1031"/>
      <c r="AE80" s="1031"/>
      <c r="AF80" s="81"/>
      <c r="AG80" s="918"/>
      <c r="AH80" s="918" t="s">
        <v>306</v>
      </c>
      <c r="AI80" s="1038" t="s">
        <v>259</v>
      </c>
    </row>
    <row r="81" spans="1:35" ht="54" customHeight="1">
      <c r="A81" s="911"/>
      <c r="B81" s="1036"/>
      <c r="C81" s="70" t="s">
        <v>336</v>
      </c>
      <c r="D81" s="70" t="s">
        <v>337</v>
      </c>
      <c r="E81" s="202">
        <v>0</v>
      </c>
      <c r="F81" s="202">
        <v>1</v>
      </c>
      <c r="G81" s="1036"/>
      <c r="H81" s="216" t="s">
        <v>206</v>
      </c>
      <c r="I81" s="202">
        <v>0</v>
      </c>
      <c r="J81" s="202">
        <v>2</v>
      </c>
      <c r="K81" s="202">
        <v>1</v>
      </c>
      <c r="L81" s="202">
        <v>0</v>
      </c>
      <c r="M81" s="202">
        <v>1</v>
      </c>
      <c r="N81" s="88"/>
      <c r="O81" s="88"/>
      <c r="P81" s="88"/>
      <c r="Q81" s="88"/>
      <c r="R81" s="88"/>
      <c r="S81" s="88"/>
      <c r="T81" s="88"/>
      <c r="U81" s="88"/>
      <c r="V81" s="88"/>
      <c r="W81" s="88"/>
      <c r="X81" s="88"/>
      <c r="Y81" s="88"/>
      <c r="Z81" s="88">
        <v>137000000</v>
      </c>
      <c r="AA81" s="88">
        <v>137000000</v>
      </c>
      <c r="AB81" s="128"/>
      <c r="AC81" s="128"/>
      <c r="AD81" s="1031"/>
      <c r="AE81" s="1031"/>
      <c r="AF81" s="81"/>
      <c r="AG81" s="918"/>
      <c r="AH81" s="918"/>
      <c r="AI81" s="1038"/>
    </row>
    <row r="82" spans="1:35" ht="104.25" customHeight="1">
      <c r="A82" s="70" t="s">
        <v>338</v>
      </c>
      <c r="B82" s="202"/>
      <c r="C82" s="207" t="s">
        <v>339</v>
      </c>
      <c r="D82" s="70" t="s">
        <v>340</v>
      </c>
      <c r="E82" s="202">
        <v>0</v>
      </c>
      <c r="F82" s="202">
        <v>5</v>
      </c>
      <c r="G82" s="202">
        <v>16</v>
      </c>
      <c r="H82" s="216" t="s">
        <v>341</v>
      </c>
      <c r="I82" s="202">
        <v>7</v>
      </c>
      <c r="J82" s="202">
        <v>16</v>
      </c>
      <c r="K82" s="202">
        <v>3</v>
      </c>
      <c r="L82" s="202">
        <v>0</v>
      </c>
      <c r="M82" s="202">
        <v>5</v>
      </c>
      <c r="N82" s="88">
        <v>95000000</v>
      </c>
      <c r="O82" s="88">
        <v>95000000</v>
      </c>
      <c r="P82" s="204"/>
      <c r="Q82" s="128"/>
      <c r="R82" s="128"/>
      <c r="S82" s="128"/>
      <c r="T82" s="128"/>
      <c r="U82" s="128"/>
      <c r="V82" s="128"/>
      <c r="W82" s="128"/>
      <c r="X82" s="128"/>
      <c r="Y82" s="128"/>
      <c r="Z82" s="128"/>
      <c r="AA82" s="128"/>
      <c r="AB82" s="128"/>
      <c r="AC82" s="128"/>
      <c r="AD82" s="88">
        <v>95000000</v>
      </c>
      <c r="AE82" s="88">
        <v>95000000</v>
      </c>
      <c r="AF82" s="81" t="s">
        <v>342</v>
      </c>
      <c r="AG82" s="82"/>
      <c r="AH82" s="82" t="s">
        <v>299</v>
      </c>
      <c r="AI82" s="1038"/>
    </row>
    <row r="83" spans="1:35" ht="141.75" customHeight="1">
      <c r="A83" s="70" t="s">
        <v>343</v>
      </c>
      <c r="B83" s="202"/>
      <c r="C83" s="207" t="s">
        <v>344</v>
      </c>
      <c r="D83" s="70" t="s">
        <v>63</v>
      </c>
      <c r="E83" s="202">
        <v>0</v>
      </c>
      <c r="F83" s="202">
        <v>1</v>
      </c>
      <c r="G83" s="202">
        <v>14.6</v>
      </c>
      <c r="H83" s="70" t="s">
        <v>320</v>
      </c>
      <c r="I83" s="202">
        <v>0</v>
      </c>
      <c r="J83" s="202">
        <v>3</v>
      </c>
      <c r="K83" s="202">
        <v>1</v>
      </c>
      <c r="L83" s="202">
        <v>0</v>
      </c>
      <c r="M83" s="202">
        <v>1</v>
      </c>
      <c r="N83" s="88">
        <v>1095000000</v>
      </c>
      <c r="O83" s="88">
        <v>1095000000</v>
      </c>
      <c r="P83" s="204"/>
      <c r="Q83" s="128"/>
      <c r="R83" s="128"/>
      <c r="S83" s="128"/>
      <c r="T83" s="128"/>
      <c r="U83" s="128"/>
      <c r="V83" s="128"/>
      <c r="W83" s="128"/>
      <c r="X83" s="128"/>
      <c r="Y83" s="128"/>
      <c r="Z83" s="128"/>
      <c r="AA83" s="128"/>
      <c r="AB83" s="128"/>
      <c r="AC83" s="128"/>
      <c r="AD83" s="88">
        <v>1095000000</v>
      </c>
      <c r="AE83" s="88">
        <v>1095000000</v>
      </c>
      <c r="AF83" s="81"/>
      <c r="AG83" s="82"/>
      <c r="AH83" s="210" t="s">
        <v>326</v>
      </c>
      <c r="AI83" s="1038"/>
    </row>
    <row r="84" spans="1:35" ht="74.25" customHeight="1">
      <c r="A84" s="1048" t="s">
        <v>345</v>
      </c>
      <c r="B84" s="984"/>
      <c r="C84" s="207" t="s">
        <v>346</v>
      </c>
      <c r="D84" s="70" t="s">
        <v>347</v>
      </c>
      <c r="E84" s="70">
        <v>0</v>
      </c>
      <c r="F84" s="70">
        <v>1</v>
      </c>
      <c r="G84" s="1048">
        <v>7</v>
      </c>
      <c r="H84" s="216" t="s">
        <v>348</v>
      </c>
      <c r="I84" s="70">
        <v>0</v>
      </c>
      <c r="J84" s="70">
        <v>1</v>
      </c>
      <c r="K84" s="70">
        <v>1</v>
      </c>
      <c r="L84" s="70">
        <v>0</v>
      </c>
      <c r="M84" s="70">
        <v>1</v>
      </c>
      <c r="N84" s="88">
        <v>283296295</v>
      </c>
      <c r="O84" s="88">
        <v>283296295</v>
      </c>
      <c r="P84" s="79"/>
      <c r="Q84" s="128"/>
      <c r="R84" s="128"/>
      <c r="S84" s="128"/>
      <c r="T84" s="128"/>
      <c r="U84" s="128"/>
      <c r="V84" s="128"/>
      <c r="W84" s="128"/>
      <c r="X84" s="128"/>
      <c r="Y84" s="128"/>
      <c r="Z84" s="128"/>
      <c r="AA84" s="128"/>
      <c r="AB84" s="128"/>
      <c r="AC84" s="128"/>
      <c r="AD84" s="88">
        <v>283296295</v>
      </c>
      <c r="AE84" s="88">
        <v>283296295</v>
      </c>
      <c r="AF84" s="81"/>
      <c r="AG84" s="82"/>
      <c r="AH84" s="973" t="s">
        <v>299</v>
      </c>
      <c r="AI84" s="1038"/>
    </row>
    <row r="85" spans="1:35" ht="89.25" customHeight="1">
      <c r="A85" s="1049"/>
      <c r="B85" s="985"/>
      <c r="C85" s="207" t="s">
        <v>349</v>
      </c>
      <c r="D85" s="70" t="s">
        <v>63</v>
      </c>
      <c r="E85" s="70">
        <v>0</v>
      </c>
      <c r="F85" s="70">
        <v>1</v>
      </c>
      <c r="G85" s="1049"/>
      <c r="H85" s="216" t="s">
        <v>65</v>
      </c>
      <c r="I85" s="70">
        <v>0</v>
      </c>
      <c r="J85" s="70">
        <v>1</v>
      </c>
      <c r="K85" s="70">
        <v>1</v>
      </c>
      <c r="L85" s="70">
        <v>0</v>
      </c>
      <c r="M85" s="70">
        <v>1</v>
      </c>
      <c r="N85" s="88">
        <v>14690992</v>
      </c>
      <c r="O85" s="88">
        <v>14690992</v>
      </c>
      <c r="P85" s="79"/>
      <c r="Q85" s="128"/>
      <c r="R85" s="128"/>
      <c r="S85" s="128"/>
      <c r="T85" s="128"/>
      <c r="U85" s="128"/>
      <c r="V85" s="128"/>
      <c r="W85" s="128"/>
      <c r="X85" s="128"/>
      <c r="Y85" s="128"/>
      <c r="Z85" s="128"/>
      <c r="AA85" s="128"/>
      <c r="AB85" s="128"/>
      <c r="AC85" s="128"/>
      <c r="AD85" s="88">
        <v>14690992</v>
      </c>
      <c r="AE85" s="88">
        <v>14690992</v>
      </c>
      <c r="AF85" s="81" t="s">
        <v>350</v>
      </c>
      <c r="AG85" s="82"/>
      <c r="AH85" s="1050"/>
      <c r="AI85" s="1038"/>
    </row>
    <row r="87" spans="1:35" ht="15">
      <c r="A87" s="1039" t="s">
        <v>35</v>
      </c>
      <c r="B87" s="1039"/>
      <c r="C87" s="1039"/>
      <c r="D87" s="1039"/>
      <c r="E87" s="1039"/>
      <c r="F87" s="1039"/>
      <c r="G87" s="1039"/>
      <c r="H87" s="1039"/>
      <c r="I87" s="1039"/>
      <c r="J87" s="1039"/>
      <c r="K87" s="1039"/>
      <c r="L87" s="1039"/>
      <c r="M87" s="1039"/>
      <c r="N87" s="1039"/>
      <c r="O87" s="1039"/>
      <c r="P87" s="1039"/>
      <c r="Q87" s="1039"/>
      <c r="R87" s="1039"/>
      <c r="S87" s="1039"/>
      <c r="T87" s="1039"/>
      <c r="U87" s="1039"/>
      <c r="V87" s="1039"/>
      <c r="W87" s="1039"/>
      <c r="X87" s="1039"/>
      <c r="Y87" s="1039"/>
      <c r="Z87" s="1039"/>
      <c r="AA87" s="1039"/>
      <c r="AB87" s="1039"/>
      <c r="AC87" s="1039"/>
      <c r="AD87" s="1039"/>
      <c r="AE87" s="1039"/>
      <c r="AF87" s="1039"/>
      <c r="AG87" s="1039"/>
      <c r="AH87" s="1039"/>
      <c r="AI87" s="1039"/>
    </row>
    <row r="88" spans="1:35" ht="15">
      <c r="A88" s="1039" t="s">
        <v>108</v>
      </c>
      <c r="B88" s="1039"/>
      <c r="C88" s="1039"/>
      <c r="D88" s="1039"/>
      <c r="E88" s="1039"/>
      <c r="F88" s="1039"/>
      <c r="G88" s="1039"/>
      <c r="H88" s="1039"/>
      <c r="I88" s="1039"/>
      <c r="J88" s="1039"/>
      <c r="K88" s="1039"/>
      <c r="L88" s="1039"/>
      <c r="M88" s="1039"/>
      <c r="N88" s="1039"/>
      <c r="O88" s="1039"/>
      <c r="P88" s="1039"/>
      <c r="Q88" s="1039"/>
      <c r="R88" s="1039"/>
      <c r="S88" s="1039"/>
      <c r="T88" s="1039"/>
      <c r="U88" s="1039"/>
      <c r="V88" s="1039"/>
      <c r="W88" s="1039"/>
      <c r="X88" s="1039"/>
      <c r="Y88" s="1039"/>
      <c r="Z88" s="1039"/>
      <c r="AA88" s="1039"/>
      <c r="AB88" s="1039"/>
      <c r="AC88" s="1039"/>
      <c r="AD88" s="1039"/>
      <c r="AE88" s="1039"/>
      <c r="AF88" s="1039"/>
      <c r="AG88" s="1039"/>
      <c r="AH88" s="1039"/>
      <c r="AI88" s="1039"/>
    </row>
    <row r="89" spans="1:35" ht="48.75" customHeight="1">
      <c r="A89" s="886" t="s">
        <v>313</v>
      </c>
      <c r="B89" s="886"/>
      <c r="C89" s="886"/>
      <c r="D89" s="886"/>
      <c r="E89" s="886"/>
      <c r="F89" s="886"/>
      <c r="G89" s="886"/>
      <c r="H89" s="887" t="s">
        <v>39</v>
      </c>
      <c r="I89" s="887"/>
      <c r="J89" s="887"/>
      <c r="K89" s="887"/>
      <c r="L89" s="887"/>
      <c r="M89" s="887"/>
      <c r="N89" s="887"/>
      <c r="O89" s="887"/>
      <c r="P89" s="887"/>
      <c r="Q89" s="887"/>
      <c r="R89" s="887"/>
      <c r="S89" s="887"/>
      <c r="T89" s="887" t="s">
        <v>315</v>
      </c>
      <c r="U89" s="888"/>
      <c r="V89" s="888"/>
      <c r="W89" s="888"/>
      <c r="X89" s="888"/>
      <c r="Y89" s="888"/>
      <c r="Z89" s="888"/>
      <c r="AA89" s="888"/>
      <c r="AB89" s="888"/>
      <c r="AC89" s="888"/>
      <c r="AD89" s="888"/>
      <c r="AE89" s="888"/>
      <c r="AF89" s="888"/>
      <c r="AG89" s="888"/>
      <c r="AH89" s="888"/>
      <c r="AI89" s="888"/>
    </row>
    <row r="90" spans="1:35" ht="30" customHeight="1">
      <c r="A90" s="1034" t="s">
        <v>351</v>
      </c>
      <c r="B90" s="1034"/>
      <c r="C90" s="1034"/>
      <c r="D90" s="1034"/>
      <c r="E90" s="890" t="s">
        <v>352</v>
      </c>
      <c r="F90" s="890"/>
      <c r="G90" s="890"/>
      <c r="H90" s="890"/>
      <c r="I90" s="890"/>
      <c r="J90" s="890"/>
      <c r="K90" s="890"/>
      <c r="L90" s="890"/>
      <c r="M90" s="890"/>
      <c r="N90" s="891" t="s">
        <v>258</v>
      </c>
      <c r="O90" s="891"/>
      <c r="P90" s="891"/>
      <c r="Q90" s="891"/>
      <c r="R90" s="891"/>
      <c r="S90" s="891"/>
      <c r="T90" s="891"/>
      <c r="U90" s="891"/>
      <c r="V90" s="891"/>
      <c r="W90" s="891"/>
      <c r="X90" s="891"/>
      <c r="Y90" s="891"/>
      <c r="Z90" s="891"/>
      <c r="AA90" s="891"/>
      <c r="AB90" s="891"/>
      <c r="AC90" s="891"/>
      <c r="AD90" s="891"/>
      <c r="AE90" s="891"/>
      <c r="AF90" s="892" t="s">
        <v>1</v>
      </c>
      <c r="AG90" s="892"/>
      <c r="AH90" s="892"/>
      <c r="AI90" s="892"/>
    </row>
    <row r="91" spans="1:35" ht="15">
      <c r="A91" s="893" t="s">
        <v>2</v>
      </c>
      <c r="B91" s="894" t="s">
        <v>3</v>
      </c>
      <c r="C91" s="894"/>
      <c r="D91" s="894"/>
      <c r="E91" s="894"/>
      <c r="F91" s="894"/>
      <c r="G91" s="894"/>
      <c r="H91" s="895" t="s">
        <v>4</v>
      </c>
      <c r="I91" s="896" t="s">
        <v>5</v>
      </c>
      <c r="J91" s="896" t="s">
        <v>6</v>
      </c>
      <c r="K91" s="897" t="s">
        <v>37</v>
      </c>
      <c r="L91" s="900" t="s">
        <v>7</v>
      </c>
      <c r="M91" s="900" t="s">
        <v>8</v>
      </c>
      <c r="N91" s="898" t="s">
        <v>9</v>
      </c>
      <c r="O91" s="898"/>
      <c r="P91" s="898" t="s">
        <v>10</v>
      </c>
      <c r="Q91" s="898"/>
      <c r="R91" s="898" t="s">
        <v>11</v>
      </c>
      <c r="S91" s="898"/>
      <c r="T91" s="898" t="s">
        <v>12</v>
      </c>
      <c r="U91" s="898"/>
      <c r="V91" s="898" t="s">
        <v>13</v>
      </c>
      <c r="W91" s="898"/>
      <c r="X91" s="898" t="s">
        <v>14</v>
      </c>
      <c r="Y91" s="898"/>
      <c r="Z91" s="898" t="s">
        <v>15</v>
      </c>
      <c r="AA91" s="898"/>
      <c r="AB91" s="898" t="s">
        <v>16</v>
      </c>
      <c r="AC91" s="898"/>
      <c r="AD91" s="898" t="s">
        <v>17</v>
      </c>
      <c r="AE91" s="898"/>
      <c r="AF91" s="899" t="s">
        <v>18</v>
      </c>
      <c r="AG91" s="901" t="s">
        <v>19</v>
      </c>
      <c r="AH91" s="902" t="s">
        <v>20</v>
      </c>
      <c r="AI91" s="901" t="s">
        <v>21</v>
      </c>
    </row>
    <row r="92" spans="1:35" ht="52.5">
      <c r="A92" s="893"/>
      <c r="B92" s="894"/>
      <c r="C92" s="894"/>
      <c r="D92" s="894"/>
      <c r="E92" s="894"/>
      <c r="F92" s="894"/>
      <c r="G92" s="894"/>
      <c r="H92" s="895"/>
      <c r="I92" s="896" t="s">
        <v>5</v>
      </c>
      <c r="J92" s="896"/>
      <c r="K92" s="897"/>
      <c r="L92" s="900"/>
      <c r="M92" s="900"/>
      <c r="N92" s="2" t="s">
        <v>22</v>
      </c>
      <c r="O92" s="3" t="s">
        <v>23</v>
      </c>
      <c r="P92" s="2" t="s">
        <v>22</v>
      </c>
      <c r="Q92" s="3" t="s">
        <v>23</v>
      </c>
      <c r="R92" s="2" t="s">
        <v>22</v>
      </c>
      <c r="S92" s="3" t="s">
        <v>23</v>
      </c>
      <c r="T92" s="2" t="s">
        <v>22</v>
      </c>
      <c r="U92" s="3" t="s">
        <v>23</v>
      </c>
      <c r="V92" s="2" t="s">
        <v>22</v>
      </c>
      <c r="W92" s="3" t="s">
        <v>23</v>
      </c>
      <c r="X92" s="2" t="s">
        <v>22</v>
      </c>
      <c r="Y92" s="3" t="s">
        <v>23</v>
      </c>
      <c r="Z92" s="2" t="s">
        <v>22</v>
      </c>
      <c r="AA92" s="3" t="s">
        <v>24</v>
      </c>
      <c r="AB92" s="2" t="s">
        <v>22</v>
      </c>
      <c r="AC92" s="3" t="s">
        <v>24</v>
      </c>
      <c r="AD92" s="2" t="s">
        <v>22</v>
      </c>
      <c r="AE92" s="3" t="s">
        <v>24</v>
      </c>
      <c r="AF92" s="899"/>
      <c r="AG92" s="901"/>
      <c r="AH92" s="902"/>
      <c r="AI92" s="901"/>
    </row>
    <row r="93" spans="1:35" ht="51" customHeight="1">
      <c r="A93" s="53" t="s">
        <v>259</v>
      </c>
      <c r="B93" s="903"/>
      <c r="C93" s="903"/>
      <c r="D93" s="903"/>
      <c r="E93" s="903"/>
      <c r="F93" s="903"/>
      <c r="G93" s="903"/>
      <c r="H93" s="54"/>
      <c r="I93" s="54"/>
      <c r="J93" s="54"/>
      <c r="K93" s="55"/>
      <c r="L93" s="56"/>
      <c r="M93" s="56"/>
      <c r="N93" s="57">
        <v>0</v>
      </c>
      <c r="O93" s="57">
        <v>0</v>
      </c>
      <c r="P93" s="57">
        <v>0</v>
      </c>
      <c r="Q93" s="57">
        <v>0</v>
      </c>
      <c r="R93" s="57">
        <v>0</v>
      </c>
      <c r="S93" s="57">
        <v>0</v>
      </c>
      <c r="T93" s="57">
        <v>0</v>
      </c>
      <c r="U93" s="57">
        <v>0</v>
      </c>
      <c r="V93" s="57">
        <v>0</v>
      </c>
      <c r="W93" s="57">
        <v>0</v>
      </c>
      <c r="X93" s="57">
        <v>0</v>
      </c>
      <c r="Y93" s="57">
        <v>0</v>
      </c>
      <c r="Z93" s="57">
        <v>0</v>
      </c>
      <c r="AA93" s="57">
        <v>0</v>
      </c>
      <c r="AB93" s="57">
        <v>0</v>
      </c>
      <c r="AC93" s="57">
        <v>0</v>
      </c>
      <c r="AD93" s="57">
        <v>0</v>
      </c>
      <c r="AE93" s="57">
        <v>0</v>
      </c>
      <c r="AF93" s="58">
        <v>0</v>
      </c>
      <c r="AG93" s="58"/>
      <c r="AH93" s="58"/>
      <c r="AI93" s="59"/>
    </row>
    <row r="94" spans="1:35" ht="33.75">
      <c r="A94" s="60" t="s">
        <v>25</v>
      </c>
      <c r="B94" s="61" t="s">
        <v>26</v>
      </c>
      <c r="C94" s="61" t="s">
        <v>27</v>
      </c>
      <c r="D94" s="61" t="s">
        <v>28</v>
      </c>
      <c r="E94" s="62" t="s">
        <v>29</v>
      </c>
      <c r="F94" s="62" t="s">
        <v>30</v>
      </c>
      <c r="G94" s="62" t="s">
        <v>31</v>
      </c>
      <c r="H94" s="61" t="s">
        <v>32</v>
      </c>
      <c r="I94" s="64"/>
      <c r="J94" s="64"/>
      <c r="K94" s="64"/>
      <c r="L94" s="64"/>
      <c r="M94" s="64"/>
      <c r="N94" s="65">
        <v>0</v>
      </c>
      <c r="O94" s="66">
        <v>0</v>
      </c>
      <c r="P94" s="65">
        <v>0</v>
      </c>
      <c r="Q94" s="66">
        <v>0</v>
      </c>
      <c r="R94" s="65"/>
      <c r="S94" s="66"/>
      <c r="T94" s="65"/>
      <c r="U94" s="66"/>
      <c r="V94" s="65"/>
      <c r="W94" s="66"/>
      <c r="X94" s="65"/>
      <c r="Y94" s="66"/>
      <c r="Z94" s="65"/>
      <c r="AA94" s="66"/>
      <c r="AB94" s="65"/>
      <c r="AC94" s="66"/>
      <c r="AD94" s="67">
        <v>0</v>
      </c>
      <c r="AE94" s="66">
        <v>0</v>
      </c>
      <c r="AF94" s="68">
        <v>0</v>
      </c>
      <c r="AG94" s="4"/>
      <c r="AH94" s="4"/>
      <c r="AI94" s="69"/>
    </row>
    <row r="95" spans="1:35" ht="123" customHeight="1">
      <c r="A95" s="70" t="s">
        <v>353</v>
      </c>
      <c r="B95" s="202"/>
      <c r="C95" s="207" t="s">
        <v>354</v>
      </c>
      <c r="D95" s="70" t="s">
        <v>355</v>
      </c>
      <c r="E95" s="74">
        <v>0</v>
      </c>
      <c r="F95" s="70">
        <v>1</v>
      </c>
      <c r="G95" s="202">
        <v>1</v>
      </c>
      <c r="H95" s="214" t="s">
        <v>356</v>
      </c>
      <c r="I95" s="202">
        <v>1</v>
      </c>
      <c r="J95" s="202">
        <v>1</v>
      </c>
      <c r="K95" s="202">
        <v>1</v>
      </c>
      <c r="L95" s="202">
        <v>0</v>
      </c>
      <c r="M95" s="71">
        <v>1</v>
      </c>
      <c r="N95" s="97">
        <v>153232000</v>
      </c>
      <c r="O95" s="97">
        <v>153232000</v>
      </c>
      <c r="P95" s="204"/>
      <c r="Q95" s="128"/>
      <c r="R95" s="128"/>
      <c r="S95" s="128"/>
      <c r="T95" s="128"/>
      <c r="U95" s="128"/>
      <c r="V95" s="128"/>
      <c r="W95" s="128"/>
      <c r="X95" s="128"/>
      <c r="Y95" s="128"/>
      <c r="Z95" s="128"/>
      <c r="AA95" s="128"/>
      <c r="AB95" s="128"/>
      <c r="AC95" s="128"/>
      <c r="AD95" s="97">
        <v>153232000</v>
      </c>
      <c r="AE95" s="97">
        <v>153232000</v>
      </c>
      <c r="AF95" s="81"/>
      <c r="AG95" s="82"/>
      <c r="AH95" s="82" t="s">
        <v>357</v>
      </c>
      <c r="AI95" s="1038" t="s">
        <v>259</v>
      </c>
    </row>
    <row r="96" spans="1:35" ht="81.75" customHeight="1">
      <c r="A96" s="70" t="s">
        <v>358</v>
      </c>
      <c r="B96" s="202"/>
      <c r="C96" s="207" t="s">
        <v>359</v>
      </c>
      <c r="D96" s="70" t="s">
        <v>355</v>
      </c>
      <c r="E96" s="74">
        <v>0</v>
      </c>
      <c r="F96" s="70">
        <v>1</v>
      </c>
      <c r="G96" s="202">
        <v>1</v>
      </c>
      <c r="H96" s="214" t="s">
        <v>360</v>
      </c>
      <c r="I96" s="202">
        <v>1</v>
      </c>
      <c r="J96" s="202">
        <v>1</v>
      </c>
      <c r="K96" s="202">
        <v>1</v>
      </c>
      <c r="L96" s="202">
        <v>0</v>
      </c>
      <c r="M96" s="71">
        <v>1</v>
      </c>
      <c r="N96" s="97">
        <v>250000000</v>
      </c>
      <c r="O96" s="97">
        <v>250000000</v>
      </c>
      <c r="P96" s="204"/>
      <c r="Q96" s="128"/>
      <c r="R96" s="128"/>
      <c r="S96" s="128"/>
      <c r="T96" s="128"/>
      <c r="U96" s="128"/>
      <c r="V96" s="128"/>
      <c r="W96" s="128"/>
      <c r="X96" s="128"/>
      <c r="Y96" s="128"/>
      <c r="Z96" s="128"/>
      <c r="AA96" s="128"/>
      <c r="AB96" s="128"/>
      <c r="AC96" s="128"/>
      <c r="AD96" s="97">
        <v>250000000</v>
      </c>
      <c r="AE96" s="97">
        <v>250000000</v>
      </c>
      <c r="AF96" s="81"/>
      <c r="AG96" s="82"/>
      <c r="AH96" s="82" t="s">
        <v>361</v>
      </c>
      <c r="AI96" s="1038"/>
    </row>
    <row r="97" spans="1:35" ht="50.25" customHeight="1">
      <c r="A97" s="911" t="s">
        <v>362</v>
      </c>
      <c r="B97" s="1036"/>
      <c r="C97" s="207" t="s">
        <v>363</v>
      </c>
      <c r="D97" s="70" t="s">
        <v>364</v>
      </c>
      <c r="E97" s="74">
        <v>1</v>
      </c>
      <c r="F97" s="70">
        <v>0</v>
      </c>
      <c r="G97" s="1036">
        <v>4</v>
      </c>
      <c r="H97" s="214" t="s">
        <v>365</v>
      </c>
      <c r="I97" s="202">
        <v>4</v>
      </c>
      <c r="J97" s="202">
        <v>4</v>
      </c>
      <c r="K97" s="202">
        <v>3</v>
      </c>
      <c r="L97" s="202">
        <v>1</v>
      </c>
      <c r="M97" s="71">
        <v>0</v>
      </c>
      <c r="N97" s="218">
        <v>0</v>
      </c>
      <c r="O97" s="218">
        <v>0</v>
      </c>
      <c r="P97" s="204"/>
      <c r="Q97" s="128"/>
      <c r="R97" s="128"/>
      <c r="S97" s="128"/>
      <c r="T97" s="128"/>
      <c r="U97" s="128"/>
      <c r="V97" s="128"/>
      <c r="W97" s="128"/>
      <c r="X97" s="128"/>
      <c r="Y97" s="128"/>
      <c r="Z97" s="128"/>
      <c r="AA97" s="128"/>
      <c r="AB97" s="128"/>
      <c r="AC97" s="128"/>
      <c r="AD97" s="218">
        <v>0</v>
      </c>
      <c r="AE97" s="218">
        <v>0</v>
      </c>
      <c r="AF97" s="1051" t="s">
        <v>366</v>
      </c>
      <c r="AG97" s="918"/>
      <c r="AH97" s="918" t="s">
        <v>361</v>
      </c>
      <c r="AI97" s="1038"/>
    </row>
    <row r="98" spans="1:35" ht="49.5" customHeight="1">
      <c r="A98" s="911"/>
      <c r="B98" s="1036"/>
      <c r="C98" s="207" t="s">
        <v>367</v>
      </c>
      <c r="D98" s="70" t="s">
        <v>364</v>
      </c>
      <c r="E98" s="74">
        <v>0</v>
      </c>
      <c r="F98" s="70">
        <v>1</v>
      </c>
      <c r="G98" s="1036"/>
      <c r="H98" s="214" t="s">
        <v>365</v>
      </c>
      <c r="I98" s="202">
        <v>4</v>
      </c>
      <c r="J98" s="202">
        <v>4</v>
      </c>
      <c r="K98" s="202">
        <v>3</v>
      </c>
      <c r="L98" s="202">
        <v>0</v>
      </c>
      <c r="M98" s="71">
        <v>1</v>
      </c>
      <c r="N98" s="218">
        <v>0</v>
      </c>
      <c r="O98" s="218">
        <v>0</v>
      </c>
      <c r="P98" s="79"/>
      <c r="Q98" s="128"/>
      <c r="R98" s="128"/>
      <c r="S98" s="128"/>
      <c r="T98" s="128"/>
      <c r="U98" s="128"/>
      <c r="V98" s="128"/>
      <c r="W98" s="128"/>
      <c r="X98" s="128"/>
      <c r="Y98" s="128"/>
      <c r="Z98" s="128"/>
      <c r="AA98" s="128"/>
      <c r="AB98" s="128"/>
      <c r="AC98" s="128"/>
      <c r="AD98" s="218">
        <v>0</v>
      </c>
      <c r="AE98" s="218">
        <v>0</v>
      </c>
      <c r="AF98" s="1052"/>
      <c r="AG98" s="918"/>
      <c r="AH98" s="918"/>
      <c r="AI98" s="1038"/>
    </row>
    <row r="99" spans="1:35" ht="49.5" customHeight="1">
      <c r="A99" s="911"/>
      <c r="B99" s="1036"/>
      <c r="C99" s="207" t="s">
        <v>368</v>
      </c>
      <c r="D99" s="70" t="s">
        <v>364</v>
      </c>
      <c r="E99" s="130">
        <v>1</v>
      </c>
      <c r="F99" s="70">
        <v>0</v>
      </c>
      <c r="G99" s="1036"/>
      <c r="H99" s="214" t="s">
        <v>365</v>
      </c>
      <c r="I99" s="202">
        <v>4</v>
      </c>
      <c r="J99" s="202">
        <v>4</v>
      </c>
      <c r="K99" s="202">
        <v>3</v>
      </c>
      <c r="L99" s="202">
        <v>1</v>
      </c>
      <c r="M99" s="71">
        <v>0</v>
      </c>
      <c r="N99" s="218">
        <v>0</v>
      </c>
      <c r="O99" s="218">
        <v>0</v>
      </c>
      <c r="P99" s="204"/>
      <c r="Q99" s="128"/>
      <c r="R99" s="128"/>
      <c r="S99" s="128"/>
      <c r="T99" s="128"/>
      <c r="U99" s="128"/>
      <c r="V99" s="128"/>
      <c r="W99" s="128"/>
      <c r="X99" s="128"/>
      <c r="Y99" s="128"/>
      <c r="Z99" s="128"/>
      <c r="AA99" s="128"/>
      <c r="AB99" s="128"/>
      <c r="AC99" s="128"/>
      <c r="AD99" s="218">
        <v>0</v>
      </c>
      <c r="AE99" s="218">
        <v>0</v>
      </c>
      <c r="AF99" s="1053"/>
      <c r="AG99" s="918"/>
      <c r="AH99" s="918"/>
      <c r="AI99" s="1038"/>
    </row>
    <row r="100" spans="1:35" ht="63" customHeight="1">
      <c r="A100" s="70" t="s">
        <v>369</v>
      </c>
      <c r="B100" s="202"/>
      <c r="C100" s="207" t="s">
        <v>370</v>
      </c>
      <c r="D100" s="70" t="s">
        <v>337</v>
      </c>
      <c r="E100" s="74">
        <v>0</v>
      </c>
      <c r="F100" s="70">
        <v>1</v>
      </c>
      <c r="G100" s="202">
        <v>80</v>
      </c>
      <c r="H100" s="216" t="s">
        <v>206</v>
      </c>
      <c r="I100" s="202">
        <v>0</v>
      </c>
      <c r="J100" s="202">
        <v>1</v>
      </c>
      <c r="K100" s="202">
        <v>1</v>
      </c>
      <c r="L100" s="202">
        <v>0</v>
      </c>
      <c r="M100" s="202">
        <v>1</v>
      </c>
      <c r="N100" s="97">
        <v>425838170</v>
      </c>
      <c r="O100" s="97"/>
      <c r="P100" s="204"/>
      <c r="Q100" s="128"/>
      <c r="R100" s="128"/>
      <c r="S100" s="128"/>
      <c r="T100" s="128"/>
      <c r="U100" s="128"/>
      <c r="V100" s="128"/>
      <c r="W100" s="128"/>
      <c r="X100" s="128"/>
      <c r="Y100" s="128"/>
      <c r="Z100" s="128"/>
      <c r="AA100" s="128"/>
      <c r="AB100" s="128"/>
      <c r="AC100" s="128"/>
      <c r="AD100" s="80"/>
      <c r="AE100" s="80"/>
      <c r="AF100" s="81" t="s">
        <v>371</v>
      </c>
      <c r="AG100" s="82"/>
      <c r="AH100" s="82" t="s">
        <v>361</v>
      </c>
      <c r="AI100" s="1038"/>
    </row>
    <row r="102" spans="1:35" ht="15">
      <c r="A102" s="1039" t="s">
        <v>35</v>
      </c>
      <c r="B102" s="1039"/>
      <c r="C102" s="1039"/>
      <c r="D102" s="1039"/>
      <c r="E102" s="1039"/>
      <c r="F102" s="1039"/>
      <c r="G102" s="1039"/>
      <c r="H102" s="1039"/>
      <c r="I102" s="1039"/>
      <c r="J102" s="1039"/>
      <c r="K102" s="1039"/>
      <c r="L102" s="1039"/>
      <c r="M102" s="1039"/>
      <c r="N102" s="1039"/>
      <c r="O102" s="1039"/>
      <c r="P102" s="1039"/>
      <c r="Q102" s="1039"/>
      <c r="R102" s="1039"/>
      <c r="S102" s="1039"/>
      <c r="T102" s="1039"/>
      <c r="U102" s="1039"/>
      <c r="V102" s="1039"/>
      <c r="W102" s="1039"/>
      <c r="X102" s="1039"/>
      <c r="Y102" s="1039"/>
      <c r="Z102" s="1039"/>
      <c r="AA102" s="1039"/>
      <c r="AB102" s="1039"/>
      <c r="AC102" s="1039"/>
      <c r="AD102" s="1039"/>
      <c r="AE102" s="1039"/>
      <c r="AF102" s="1039"/>
      <c r="AG102" s="1039"/>
      <c r="AH102" s="1039"/>
      <c r="AI102" s="1039"/>
    </row>
    <row r="103" spans="1:35" ht="15">
      <c r="A103" s="1039" t="s">
        <v>108</v>
      </c>
      <c r="B103" s="1039"/>
      <c r="C103" s="1039"/>
      <c r="D103" s="1039"/>
      <c r="E103" s="1039"/>
      <c r="F103" s="1039"/>
      <c r="G103" s="1039"/>
      <c r="H103" s="1039"/>
      <c r="I103" s="1039"/>
      <c r="J103" s="1039"/>
      <c r="K103" s="1039"/>
      <c r="L103" s="1039"/>
      <c r="M103" s="1039"/>
      <c r="N103" s="1039"/>
      <c r="O103" s="1039"/>
      <c r="P103" s="1039"/>
      <c r="Q103" s="1039"/>
      <c r="R103" s="1039"/>
      <c r="S103" s="1039"/>
      <c r="T103" s="1039"/>
      <c r="U103" s="1039"/>
      <c r="V103" s="1039"/>
      <c r="W103" s="1039"/>
      <c r="X103" s="1039"/>
      <c r="Y103" s="1039"/>
      <c r="Z103" s="1039"/>
      <c r="AA103" s="1039"/>
      <c r="AB103" s="1039"/>
      <c r="AC103" s="1039"/>
      <c r="AD103" s="1039"/>
      <c r="AE103" s="1039"/>
      <c r="AF103" s="1039"/>
      <c r="AG103" s="1039"/>
      <c r="AH103" s="1039"/>
      <c r="AI103" s="1039"/>
    </row>
    <row r="104" spans="1:35" ht="30.75" customHeight="1">
      <c r="A104" s="886" t="s">
        <v>372</v>
      </c>
      <c r="B104" s="886"/>
      <c r="C104" s="886"/>
      <c r="D104" s="886"/>
      <c r="E104" s="886"/>
      <c r="F104" s="886"/>
      <c r="G104" s="886"/>
      <c r="H104" s="887" t="s">
        <v>373</v>
      </c>
      <c r="I104" s="887"/>
      <c r="J104" s="887"/>
      <c r="K104" s="887"/>
      <c r="L104" s="887"/>
      <c r="M104" s="887"/>
      <c r="N104" s="887"/>
      <c r="O104" s="887"/>
      <c r="P104" s="887"/>
      <c r="Q104" s="887"/>
      <c r="R104" s="887"/>
      <c r="S104" s="887"/>
      <c r="T104" s="887" t="s">
        <v>374</v>
      </c>
      <c r="U104" s="888"/>
      <c r="V104" s="888"/>
      <c r="W104" s="888"/>
      <c r="X104" s="888"/>
      <c r="Y104" s="888"/>
      <c r="Z104" s="888"/>
      <c r="AA104" s="888"/>
      <c r="AB104" s="888"/>
      <c r="AC104" s="888"/>
      <c r="AD104" s="888"/>
      <c r="AE104" s="888"/>
      <c r="AF104" s="888"/>
      <c r="AG104" s="888"/>
      <c r="AH104" s="888"/>
      <c r="AI104" s="888"/>
    </row>
    <row r="105" spans="1:35" ht="33.75" customHeight="1">
      <c r="A105" s="1034" t="s">
        <v>375</v>
      </c>
      <c r="B105" s="1034"/>
      <c r="C105" s="1034"/>
      <c r="D105" s="1034"/>
      <c r="E105" s="890" t="s">
        <v>376</v>
      </c>
      <c r="F105" s="890"/>
      <c r="G105" s="890"/>
      <c r="H105" s="890"/>
      <c r="I105" s="890"/>
      <c r="J105" s="890"/>
      <c r="K105" s="890"/>
      <c r="L105" s="890"/>
      <c r="M105" s="890"/>
      <c r="N105" s="891" t="s">
        <v>258</v>
      </c>
      <c r="O105" s="891"/>
      <c r="P105" s="891"/>
      <c r="Q105" s="891"/>
      <c r="R105" s="891"/>
      <c r="S105" s="891"/>
      <c r="T105" s="891"/>
      <c r="U105" s="891"/>
      <c r="V105" s="891"/>
      <c r="W105" s="891"/>
      <c r="X105" s="891"/>
      <c r="Y105" s="891"/>
      <c r="Z105" s="891"/>
      <c r="AA105" s="891"/>
      <c r="AB105" s="891"/>
      <c r="AC105" s="891"/>
      <c r="AD105" s="891"/>
      <c r="AE105" s="891"/>
      <c r="AF105" s="892" t="s">
        <v>1</v>
      </c>
      <c r="AG105" s="892"/>
      <c r="AH105" s="892"/>
      <c r="AI105" s="892"/>
    </row>
    <row r="106" spans="1:35" ht="15">
      <c r="A106" s="893" t="s">
        <v>2</v>
      </c>
      <c r="B106" s="894" t="s">
        <v>3</v>
      </c>
      <c r="C106" s="894"/>
      <c r="D106" s="894"/>
      <c r="E106" s="894"/>
      <c r="F106" s="894"/>
      <c r="G106" s="894"/>
      <c r="H106" s="895" t="s">
        <v>4</v>
      </c>
      <c r="I106" s="896" t="s">
        <v>5</v>
      </c>
      <c r="J106" s="896" t="s">
        <v>6</v>
      </c>
      <c r="K106" s="897" t="s">
        <v>37</v>
      </c>
      <c r="L106" s="900" t="s">
        <v>7</v>
      </c>
      <c r="M106" s="900" t="s">
        <v>8</v>
      </c>
      <c r="N106" s="898" t="s">
        <v>9</v>
      </c>
      <c r="O106" s="898"/>
      <c r="P106" s="898" t="s">
        <v>10</v>
      </c>
      <c r="Q106" s="898"/>
      <c r="R106" s="898" t="s">
        <v>11</v>
      </c>
      <c r="S106" s="898"/>
      <c r="T106" s="898" t="s">
        <v>12</v>
      </c>
      <c r="U106" s="898"/>
      <c r="V106" s="898" t="s">
        <v>13</v>
      </c>
      <c r="W106" s="898"/>
      <c r="X106" s="898" t="s">
        <v>14</v>
      </c>
      <c r="Y106" s="898"/>
      <c r="Z106" s="898" t="s">
        <v>15</v>
      </c>
      <c r="AA106" s="898"/>
      <c r="AB106" s="898" t="s">
        <v>16</v>
      </c>
      <c r="AC106" s="898"/>
      <c r="AD106" s="898" t="s">
        <v>17</v>
      </c>
      <c r="AE106" s="898"/>
      <c r="AF106" s="899" t="s">
        <v>18</v>
      </c>
      <c r="AG106" s="901" t="s">
        <v>19</v>
      </c>
      <c r="AH106" s="902" t="s">
        <v>20</v>
      </c>
      <c r="AI106" s="901" t="s">
        <v>21</v>
      </c>
    </row>
    <row r="107" spans="1:35" ht="52.5">
      <c r="A107" s="893"/>
      <c r="B107" s="894"/>
      <c r="C107" s="894"/>
      <c r="D107" s="894"/>
      <c r="E107" s="894"/>
      <c r="F107" s="894"/>
      <c r="G107" s="894"/>
      <c r="H107" s="895"/>
      <c r="I107" s="896" t="s">
        <v>5</v>
      </c>
      <c r="J107" s="896"/>
      <c r="K107" s="897"/>
      <c r="L107" s="900"/>
      <c r="M107" s="900"/>
      <c r="N107" s="2" t="s">
        <v>22</v>
      </c>
      <c r="O107" s="3" t="s">
        <v>23</v>
      </c>
      <c r="P107" s="2" t="s">
        <v>22</v>
      </c>
      <c r="Q107" s="3" t="s">
        <v>23</v>
      </c>
      <c r="R107" s="2" t="s">
        <v>22</v>
      </c>
      <c r="S107" s="3" t="s">
        <v>23</v>
      </c>
      <c r="T107" s="2" t="s">
        <v>22</v>
      </c>
      <c r="U107" s="3" t="s">
        <v>23</v>
      </c>
      <c r="V107" s="2" t="s">
        <v>22</v>
      </c>
      <c r="W107" s="3" t="s">
        <v>23</v>
      </c>
      <c r="X107" s="2" t="s">
        <v>22</v>
      </c>
      <c r="Y107" s="3" t="s">
        <v>23</v>
      </c>
      <c r="Z107" s="2" t="s">
        <v>22</v>
      </c>
      <c r="AA107" s="3" t="s">
        <v>24</v>
      </c>
      <c r="AB107" s="2" t="s">
        <v>22</v>
      </c>
      <c r="AC107" s="3" t="s">
        <v>24</v>
      </c>
      <c r="AD107" s="2" t="s">
        <v>22</v>
      </c>
      <c r="AE107" s="3" t="s">
        <v>24</v>
      </c>
      <c r="AF107" s="899"/>
      <c r="AG107" s="901"/>
      <c r="AH107" s="902"/>
      <c r="AI107" s="901"/>
    </row>
    <row r="108" spans="1:35" ht="34.5" customHeight="1">
      <c r="A108" s="1054" t="s">
        <v>259</v>
      </c>
      <c r="B108" s="903" t="s">
        <v>193</v>
      </c>
      <c r="C108" s="903"/>
      <c r="D108" s="903"/>
      <c r="E108" s="903"/>
      <c r="F108" s="903"/>
      <c r="G108" s="903"/>
      <c r="H108" s="54" t="s">
        <v>377</v>
      </c>
      <c r="I108" s="54">
        <v>7</v>
      </c>
      <c r="J108" s="54">
        <v>3</v>
      </c>
      <c r="K108" s="55"/>
      <c r="L108" s="56"/>
      <c r="M108" s="56"/>
      <c r="N108" s="57">
        <v>0</v>
      </c>
      <c r="O108" s="57">
        <v>0</v>
      </c>
      <c r="P108" s="57">
        <v>0</v>
      </c>
      <c r="Q108" s="57">
        <v>0</v>
      </c>
      <c r="R108" s="57">
        <v>0</v>
      </c>
      <c r="S108" s="57">
        <v>0</v>
      </c>
      <c r="T108" s="57">
        <v>0</v>
      </c>
      <c r="U108" s="57">
        <v>0</v>
      </c>
      <c r="V108" s="57">
        <v>0</v>
      </c>
      <c r="W108" s="57">
        <v>0</v>
      </c>
      <c r="X108" s="57">
        <v>0</v>
      </c>
      <c r="Y108" s="57">
        <v>0</v>
      </c>
      <c r="Z108" s="57">
        <v>0</v>
      </c>
      <c r="AA108" s="57">
        <v>0</v>
      </c>
      <c r="AB108" s="57">
        <v>0</v>
      </c>
      <c r="AC108" s="57">
        <v>0</v>
      </c>
      <c r="AD108" s="57">
        <v>0</v>
      </c>
      <c r="AE108" s="57">
        <v>0</v>
      </c>
      <c r="AF108" s="58">
        <v>0</v>
      </c>
      <c r="AG108" s="58"/>
      <c r="AH108" s="58"/>
      <c r="AI108" s="59"/>
    </row>
    <row r="109" spans="1:35" ht="40.5" customHeight="1">
      <c r="A109" s="1054"/>
      <c r="B109" s="903" t="s">
        <v>195</v>
      </c>
      <c r="C109" s="903"/>
      <c r="D109" s="903"/>
      <c r="E109" s="903"/>
      <c r="F109" s="903"/>
      <c r="G109" s="903"/>
      <c r="H109" s="54" t="s">
        <v>196</v>
      </c>
      <c r="I109" s="54">
        <v>80</v>
      </c>
      <c r="J109" s="54">
        <v>70</v>
      </c>
      <c r="K109" s="55"/>
      <c r="L109" s="56"/>
      <c r="M109" s="56"/>
      <c r="N109" s="57">
        <v>0</v>
      </c>
      <c r="O109" s="57">
        <v>0</v>
      </c>
      <c r="P109" s="57">
        <v>0</v>
      </c>
      <c r="Q109" s="57">
        <v>0</v>
      </c>
      <c r="R109" s="57">
        <v>0</v>
      </c>
      <c r="S109" s="57">
        <v>0</v>
      </c>
      <c r="T109" s="57">
        <v>0</v>
      </c>
      <c r="U109" s="57">
        <v>0</v>
      </c>
      <c r="V109" s="57">
        <v>0</v>
      </c>
      <c r="W109" s="57">
        <v>0</v>
      </c>
      <c r="X109" s="57">
        <v>0</v>
      </c>
      <c r="Y109" s="57">
        <v>0</v>
      </c>
      <c r="Z109" s="57">
        <v>0</v>
      </c>
      <c r="AA109" s="57">
        <v>0</v>
      </c>
      <c r="AB109" s="57">
        <v>0</v>
      </c>
      <c r="AC109" s="57">
        <v>0</v>
      </c>
      <c r="AD109" s="57">
        <v>0</v>
      </c>
      <c r="AE109" s="57">
        <v>0</v>
      </c>
      <c r="AF109" s="58">
        <v>0</v>
      </c>
      <c r="AG109" s="58"/>
      <c r="AH109" s="58"/>
      <c r="AI109" s="59"/>
    </row>
    <row r="110" spans="1:35" ht="33.75">
      <c r="A110" s="60" t="s">
        <v>25</v>
      </c>
      <c r="B110" s="61" t="s">
        <v>26</v>
      </c>
      <c r="C110" s="61" t="s">
        <v>27</v>
      </c>
      <c r="D110" s="61" t="s">
        <v>28</v>
      </c>
      <c r="E110" s="62" t="s">
        <v>29</v>
      </c>
      <c r="F110" s="62" t="s">
        <v>30</v>
      </c>
      <c r="G110" s="62" t="s">
        <v>31</v>
      </c>
      <c r="H110" s="61" t="s">
        <v>32</v>
      </c>
      <c r="I110" s="64"/>
      <c r="J110" s="64"/>
      <c r="K110" s="64"/>
      <c r="L110" s="64"/>
      <c r="M110" s="64"/>
      <c r="N110" s="65">
        <v>0</v>
      </c>
      <c r="O110" s="66">
        <v>0</v>
      </c>
      <c r="P110" s="65">
        <v>0</v>
      </c>
      <c r="Q110" s="66">
        <v>0</v>
      </c>
      <c r="R110" s="65"/>
      <c r="S110" s="66"/>
      <c r="T110" s="65"/>
      <c r="U110" s="66"/>
      <c r="V110" s="65"/>
      <c r="W110" s="66"/>
      <c r="X110" s="65"/>
      <c r="Y110" s="66"/>
      <c r="Z110" s="65"/>
      <c r="AA110" s="66"/>
      <c r="AB110" s="65"/>
      <c r="AC110" s="66"/>
      <c r="AD110" s="67">
        <v>0</v>
      </c>
      <c r="AE110" s="66">
        <v>0</v>
      </c>
      <c r="AF110" s="68">
        <v>0</v>
      </c>
      <c r="AG110" s="4"/>
      <c r="AH110" s="4"/>
      <c r="AI110" s="69"/>
    </row>
    <row r="111" spans="1:35" ht="95.25" customHeight="1">
      <c r="A111" s="70" t="s">
        <v>201</v>
      </c>
      <c r="B111" s="202"/>
      <c r="C111" s="207" t="s">
        <v>378</v>
      </c>
      <c r="D111" s="70" t="s">
        <v>337</v>
      </c>
      <c r="E111" s="74">
        <v>0</v>
      </c>
      <c r="F111" s="70">
        <v>2</v>
      </c>
      <c r="G111" s="202">
        <v>2</v>
      </c>
      <c r="H111" s="216" t="s">
        <v>379</v>
      </c>
      <c r="I111" s="202">
        <v>0</v>
      </c>
      <c r="J111" s="202">
        <v>1</v>
      </c>
      <c r="K111" s="202">
        <v>1</v>
      </c>
      <c r="L111" s="202">
        <v>0</v>
      </c>
      <c r="M111" s="71">
        <v>1</v>
      </c>
      <c r="N111" s="80">
        <v>123351355</v>
      </c>
      <c r="O111" s="80">
        <v>123351355</v>
      </c>
      <c r="P111" s="80"/>
      <c r="Q111" s="80"/>
      <c r="R111" s="80"/>
      <c r="S111" s="80"/>
      <c r="T111" s="80"/>
      <c r="U111" s="80"/>
      <c r="V111" s="80"/>
      <c r="W111" s="80"/>
      <c r="X111" s="80">
        <v>493405420</v>
      </c>
      <c r="Y111" s="80">
        <v>493405420</v>
      </c>
      <c r="Z111" s="80"/>
      <c r="AA111" s="128"/>
      <c r="AB111" s="128"/>
      <c r="AC111" s="128"/>
      <c r="AD111" s="80">
        <f>+N111+X111</f>
        <v>616756775</v>
      </c>
      <c r="AE111" s="80">
        <f>+O111+Y111</f>
        <v>616756775</v>
      </c>
      <c r="AF111" s="81"/>
      <c r="AG111" s="82"/>
      <c r="AH111" s="82" t="s">
        <v>306</v>
      </c>
      <c r="AI111" s="1038" t="s">
        <v>259</v>
      </c>
    </row>
    <row r="112" spans="1:35" ht="107.25" customHeight="1">
      <c r="A112" s="70" t="s">
        <v>380</v>
      </c>
      <c r="B112" s="202"/>
      <c r="C112" s="207" t="s">
        <v>381</v>
      </c>
      <c r="D112" s="70" t="s">
        <v>337</v>
      </c>
      <c r="E112" s="74">
        <v>1</v>
      </c>
      <c r="F112" s="70">
        <v>0</v>
      </c>
      <c r="G112" s="202">
        <v>1</v>
      </c>
      <c r="H112" s="216" t="s">
        <v>382</v>
      </c>
      <c r="I112" s="202">
        <v>1</v>
      </c>
      <c r="J112" s="202">
        <v>1</v>
      </c>
      <c r="K112" s="202">
        <v>1</v>
      </c>
      <c r="L112" s="202">
        <v>1</v>
      </c>
      <c r="M112" s="71">
        <v>0</v>
      </c>
      <c r="N112" s="80">
        <v>500000000</v>
      </c>
      <c r="O112" s="80">
        <v>500000000</v>
      </c>
      <c r="P112" s="80"/>
      <c r="Q112" s="80"/>
      <c r="R112" s="80"/>
      <c r="S112" s="80"/>
      <c r="T112" s="80"/>
      <c r="U112" s="80"/>
      <c r="V112" s="80"/>
      <c r="W112" s="80"/>
      <c r="X112" s="80"/>
      <c r="Y112" s="80"/>
      <c r="Z112" s="80"/>
      <c r="AA112" s="80"/>
      <c r="AB112" s="80"/>
      <c r="AC112" s="80"/>
      <c r="AD112" s="80">
        <v>500000000</v>
      </c>
      <c r="AE112" s="80">
        <v>500000000</v>
      </c>
      <c r="AF112" s="81"/>
      <c r="AG112" s="82"/>
      <c r="AH112" s="82" t="s">
        <v>326</v>
      </c>
      <c r="AI112" s="1038"/>
    </row>
  </sheetData>
  <sheetProtection/>
  <mergeCells count="318">
    <mergeCell ref="AI111:AI112"/>
    <mergeCell ref="AG106:AG107"/>
    <mergeCell ref="AH106:AH107"/>
    <mergeCell ref="AI106:AI107"/>
    <mergeCell ref="A108:A109"/>
    <mergeCell ref="B108:G108"/>
    <mergeCell ref="B109:G109"/>
    <mergeCell ref="V106:W106"/>
    <mergeCell ref="X106:Y106"/>
    <mergeCell ref="Z106:AA106"/>
    <mergeCell ref="AB106:AC106"/>
    <mergeCell ref="AD106:AE106"/>
    <mergeCell ref="AF106:AF107"/>
    <mergeCell ref="L106:L107"/>
    <mergeCell ref="M106:M107"/>
    <mergeCell ref="N106:O106"/>
    <mergeCell ref="P106:Q106"/>
    <mergeCell ref="R106:S106"/>
    <mergeCell ref="T106:U106"/>
    <mergeCell ref="A105:D105"/>
    <mergeCell ref="E105:M105"/>
    <mergeCell ref="N105:AE105"/>
    <mergeCell ref="AF105:AI105"/>
    <mergeCell ref="A106:A107"/>
    <mergeCell ref="B106:G107"/>
    <mergeCell ref="H106:H107"/>
    <mergeCell ref="I106:I107"/>
    <mergeCell ref="J106:J107"/>
    <mergeCell ref="K106:K107"/>
    <mergeCell ref="AH97:AH99"/>
    <mergeCell ref="A102:AI102"/>
    <mergeCell ref="A103:AI103"/>
    <mergeCell ref="A104:G104"/>
    <mergeCell ref="H104:S104"/>
    <mergeCell ref="T104:AI104"/>
    <mergeCell ref="AG91:AG92"/>
    <mergeCell ref="AH91:AH92"/>
    <mergeCell ref="AI91:AI92"/>
    <mergeCell ref="B93:G93"/>
    <mergeCell ref="AI95:AI100"/>
    <mergeCell ref="A97:A99"/>
    <mergeCell ref="B97:B99"/>
    <mergeCell ref="G97:G99"/>
    <mergeCell ref="AF97:AF99"/>
    <mergeCell ref="AG97:AG99"/>
    <mergeCell ref="V91:W91"/>
    <mergeCell ref="X91:Y91"/>
    <mergeCell ref="Z91:AA91"/>
    <mergeCell ref="AB91:AC91"/>
    <mergeCell ref="AD91:AE91"/>
    <mergeCell ref="AF91:AF92"/>
    <mergeCell ref="L91:L92"/>
    <mergeCell ref="M91:M92"/>
    <mergeCell ref="N91:O91"/>
    <mergeCell ref="P91:Q91"/>
    <mergeCell ref="R91:S91"/>
    <mergeCell ref="T91:U91"/>
    <mergeCell ref="A91:A92"/>
    <mergeCell ref="B91:G92"/>
    <mergeCell ref="H91:H92"/>
    <mergeCell ref="I91:I92"/>
    <mergeCell ref="J91:J92"/>
    <mergeCell ref="K91:K92"/>
    <mergeCell ref="A87:AI87"/>
    <mergeCell ref="A88:AI88"/>
    <mergeCell ref="A89:G89"/>
    <mergeCell ref="H89:S89"/>
    <mergeCell ref="T89:AI89"/>
    <mergeCell ref="A90:D90"/>
    <mergeCell ref="E90:M90"/>
    <mergeCell ref="N90:AE90"/>
    <mergeCell ref="AF90:AI90"/>
    <mergeCell ref="AH80:AH81"/>
    <mergeCell ref="AI80:AI85"/>
    <mergeCell ref="A84:A85"/>
    <mergeCell ref="B84:B85"/>
    <mergeCell ref="G84:G85"/>
    <mergeCell ref="AH84:AH85"/>
    <mergeCell ref="AG76:AG77"/>
    <mergeCell ref="AH76:AH77"/>
    <mergeCell ref="AI76:AI77"/>
    <mergeCell ref="B78:G78"/>
    <mergeCell ref="A80:A81"/>
    <mergeCell ref="B80:B81"/>
    <mergeCell ref="G80:G81"/>
    <mergeCell ref="AD80:AD81"/>
    <mergeCell ref="AE80:AE81"/>
    <mergeCell ref="AG80:AG81"/>
    <mergeCell ref="V76:W76"/>
    <mergeCell ref="X76:Y76"/>
    <mergeCell ref="Z76:AA76"/>
    <mergeCell ref="AB76:AC76"/>
    <mergeCell ref="AD76:AE76"/>
    <mergeCell ref="AF76:AF77"/>
    <mergeCell ref="L76:L77"/>
    <mergeCell ref="M76:M77"/>
    <mergeCell ref="N76:O76"/>
    <mergeCell ref="P76:Q76"/>
    <mergeCell ref="R76:S76"/>
    <mergeCell ref="T76:U76"/>
    <mergeCell ref="A76:A77"/>
    <mergeCell ref="B76:G77"/>
    <mergeCell ref="H76:H77"/>
    <mergeCell ref="I76:I77"/>
    <mergeCell ref="J76:J77"/>
    <mergeCell ref="K76:K77"/>
    <mergeCell ref="A72:AI72"/>
    <mergeCell ref="A73:AI73"/>
    <mergeCell ref="A74:G74"/>
    <mergeCell ref="H74:S74"/>
    <mergeCell ref="T74:AI74"/>
    <mergeCell ref="A75:D75"/>
    <mergeCell ref="E75:M75"/>
    <mergeCell ref="N75:AE75"/>
    <mergeCell ref="AF75:AI75"/>
    <mergeCell ref="AG64:AG65"/>
    <mergeCell ref="AH64:AH65"/>
    <mergeCell ref="AI64:AI65"/>
    <mergeCell ref="B66:G66"/>
    <mergeCell ref="AI68:AI70"/>
    <mergeCell ref="AH69:AH70"/>
    <mergeCell ref="V64:W64"/>
    <mergeCell ref="X64:Y64"/>
    <mergeCell ref="Z64:AA64"/>
    <mergeCell ref="AB64:AC64"/>
    <mergeCell ref="AD64:AE64"/>
    <mergeCell ref="AF64:AF65"/>
    <mergeCell ref="L64:L65"/>
    <mergeCell ref="M64:M65"/>
    <mergeCell ref="N64:O64"/>
    <mergeCell ref="P64:Q64"/>
    <mergeCell ref="R64:S64"/>
    <mergeCell ref="T64:U64"/>
    <mergeCell ref="A64:A65"/>
    <mergeCell ref="B64:G65"/>
    <mergeCell ref="H64:H65"/>
    <mergeCell ref="I64:I65"/>
    <mergeCell ref="J64:J65"/>
    <mergeCell ref="K64:K65"/>
    <mergeCell ref="A62:G62"/>
    <mergeCell ref="H62:S62"/>
    <mergeCell ref="T62:AI62"/>
    <mergeCell ref="A63:D63"/>
    <mergeCell ref="E63:M63"/>
    <mergeCell ref="N63:AE63"/>
    <mergeCell ref="AF63:AI63"/>
    <mergeCell ref="AG54:AG55"/>
    <mergeCell ref="AH54:AH55"/>
    <mergeCell ref="AI54:AI55"/>
    <mergeCell ref="B56:G56"/>
    <mergeCell ref="A60:AI60"/>
    <mergeCell ref="A61:AI61"/>
    <mergeCell ref="V54:W54"/>
    <mergeCell ref="X54:Y54"/>
    <mergeCell ref="Z54:AA54"/>
    <mergeCell ref="AB54:AC54"/>
    <mergeCell ref="AD54:AE54"/>
    <mergeCell ref="AF54:AF55"/>
    <mergeCell ref="L54:L55"/>
    <mergeCell ref="M54:M55"/>
    <mergeCell ref="N54:O54"/>
    <mergeCell ref="P54:Q54"/>
    <mergeCell ref="R54:S54"/>
    <mergeCell ref="T54:U54"/>
    <mergeCell ref="A54:A55"/>
    <mergeCell ref="B54:G55"/>
    <mergeCell ref="H54:H55"/>
    <mergeCell ref="I54:I55"/>
    <mergeCell ref="J54:J55"/>
    <mergeCell ref="K54:K55"/>
    <mergeCell ref="A50:AI50"/>
    <mergeCell ref="A51:AI51"/>
    <mergeCell ref="A52:G52"/>
    <mergeCell ref="H52:S52"/>
    <mergeCell ref="T52:AI52"/>
    <mergeCell ref="A53:D53"/>
    <mergeCell ref="E53:M53"/>
    <mergeCell ref="N53:AE53"/>
    <mergeCell ref="AF53:AI53"/>
    <mergeCell ref="AG42:AG43"/>
    <mergeCell ref="AH42:AH43"/>
    <mergeCell ref="AI42:AI43"/>
    <mergeCell ref="B44:G44"/>
    <mergeCell ref="A47:A48"/>
    <mergeCell ref="B47:B48"/>
    <mergeCell ref="G47:G48"/>
    <mergeCell ref="AG47:AG48"/>
    <mergeCell ref="AI47:AI48"/>
    <mergeCell ref="V42:W42"/>
    <mergeCell ref="X42:Y42"/>
    <mergeCell ref="Z42:AA42"/>
    <mergeCell ref="AB42:AC42"/>
    <mergeCell ref="AD42:AE42"/>
    <mergeCell ref="AF42:AF43"/>
    <mergeCell ref="L42:L43"/>
    <mergeCell ref="M42:M43"/>
    <mergeCell ref="N42:O42"/>
    <mergeCell ref="P42:Q42"/>
    <mergeCell ref="R42:S42"/>
    <mergeCell ref="T42:U42"/>
    <mergeCell ref="A42:A43"/>
    <mergeCell ref="B42:G43"/>
    <mergeCell ref="H42:H43"/>
    <mergeCell ref="I42:I43"/>
    <mergeCell ref="J42:J43"/>
    <mergeCell ref="K42:K43"/>
    <mergeCell ref="A40:G40"/>
    <mergeCell ref="H40:S40"/>
    <mergeCell ref="T40:AI40"/>
    <mergeCell ref="A41:D41"/>
    <mergeCell ref="E41:M41"/>
    <mergeCell ref="N41:AE41"/>
    <mergeCell ref="AF41:AI41"/>
    <mergeCell ref="AG32:AG33"/>
    <mergeCell ref="AH32:AH33"/>
    <mergeCell ref="AI32:AI33"/>
    <mergeCell ref="B34:G34"/>
    <mergeCell ref="A38:AI38"/>
    <mergeCell ref="A39:AI39"/>
    <mergeCell ref="V32:W32"/>
    <mergeCell ref="X32:Y32"/>
    <mergeCell ref="Z32:AA32"/>
    <mergeCell ref="AB32:AC32"/>
    <mergeCell ref="AD32:AE32"/>
    <mergeCell ref="AF32:AF33"/>
    <mergeCell ref="L32:L33"/>
    <mergeCell ref="M32:M33"/>
    <mergeCell ref="N32:O32"/>
    <mergeCell ref="P32:Q32"/>
    <mergeCell ref="R32:S32"/>
    <mergeCell ref="T32:U32"/>
    <mergeCell ref="A32:A33"/>
    <mergeCell ref="B32:G33"/>
    <mergeCell ref="H32:H33"/>
    <mergeCell ref="I32:I33"/>
    <mergeCell ref="J32:J33"/>
    <mergeCell ref="K32:K33"/>
    <mergeCell ref="A30:G30"/>
    <mergeCell ref="H30:S30"/>
    <mergeCell ref="T30:AI30"/>
    <mergeCell ref="A31:D31"/>
    <mergeCell ref="E31:M31"/>
    <mergeCell ref="N31:AE31"/>
    <mergeCell ref="AF31:AI31"/>
    <mergeCell ref="AG22:AG23"/>
    <mergeCell ref="AH22:AH23"/>
    <mergeCell ref="AI22:AI23"/>
    <mergeCell ref="B24:G24"/>
    <mergeCell ref="A28:AI28"/>
    <mergeCell ref="A29:AI29"/>
    <mergeCell ref="V22:W22"/>
    <mergeCell ref="X22:Y22"/>
    <mergeCell ref="Z22:AA22"/>
    <mergeCell ref="AB22:AC22"/>
    <mergeCell ref="AD22:AE22"/>
    <mergeCell ref="AF22:AF23"/>
    <mergeCell ref="L22:L23"/>
    <mergeCell ref="M22:M23"/>
    <mergeCell ref="N22:O22"/>
    <mergeCell ref="P22:Q22"/>
    <mergeCell ref="R22:S22"/>
    <mergeCell ref="T22:U22"/>
    <mergeCell ref="A22:A23"/>
    <mergeCell ref="B22:G23"/>
    <mergeCell ref="H22:H23"/>
    <mergeCell ref="I22:I23"/>
    <mergeCell ref="J22:J23"/>
    <mergeCell ref="K22:K23"/>
    <mergeCell ref="A18:AI18"/>
    <mergeCell ref="A19:AI19"/>
    <mergeCell ref="A20:G20"/>
    <mergeCell ref="H20:S20"/>
    <mergeCell ref="T20:AI20"/>
    <mergeCell ref="A21:D21"/>
    <mergeCell ref="E21:M21"/>
    <mergeCell ref="N21:AE21"/>
    <mergeCell ref="AF21:AI21"/>
    <mergeCell ref="A14:A16"/>
    <mergeCell ref="B14:B16"/>
    <mergeCell ref="G14:G16"/>
    <mergeCell ref="AG14:AG16"/>
    <mergeCell ref="AH14:AH16"/>
    <mergeCell ref="AI14:AI16"/>
    <mergeCell ref="AG5:AG6"/>
    <mergeCell ref="AH5:AH6"/>
    <mergeCell ref="AI5:AI6"/>
    <mergeCell ref="B7:G7"/>
    <mergeCell ref="P7:P10"/>
    <mergeCell ref="B8:G8"/>
    <mergeCell ref="B9:G9"/>
    <mergeCell ref="B10:G10"/>
    <mergeCell ref="V5:W5"/>
    <mergeCell ref="X5:Y5"/>
    <mergeCell ref="Z5:AA5"/>
    <mergeCell ref="AB5:AC5"/>
    <mergeCell ref="AD5:AE5"/>
    <mergeCell ref="AF5:AF6"/>
    <mergeCell ref="L5:L6"/>
    <mergeCell ref="M5:M6"/>
    <mergeCell ref="N5:O5"/>
    <mergeCell ref="P5:Q5"/>
    <mergeCell ref="R5:S5"/>
    <mergeCell ref="T5:U5"/>
    <mergeCell ref="A5:A6"/>
    <mergeCell ref="B5:G6"/>
    <mergeCell ref="H5:H6"/>
    <mergeCell ref="I5:I6"/>
    <mergeCell ref="J5:J6"/>
    <mergeCell ref="K5:K6"/>
    <mergeCell ref="A1:AI1"/>
    <mergeCell ref="A2:AI2"/>
    <mergeCell ref="A3:G3"/>
    <mergeCell ref="H3:S3"/>
    <mergeCell ref="T3:AI3"/>
    <mergeCell ref="A4:D4"/>
    <mergeCell ref="E4:M4"/>
    <mergeCell ref="N4:AE4"/>
    <mergeCell ref="AF4:AI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nohosala</cp:lastModifiedBy>
  <cp:lastPrinted>2013-01-24T15:18:17Z</cp:lastPrinted>
  <dcterms:created xsi:type="dcterms:W3CDTF">2012-06-04T03:15:36Z</dcterms:created>
  <dcterms:modified xsi:type="dcterms:W3CDTF">2013-04-04T23:04:53Z</dcterms:modified>
  <cp:category/>
  <cp:version/>
  <cp:contentType/>
  <cp:contentStatus/>
</cp:coreProperties>
</file>