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7050" tabRatio="867" activeTab="4"/>
  </bookViews>
  <sheets>
    <sheet name="PLAN ACCIÓN - EDUCACIÓN" sheetId="1" r:id="rId1"/>
    <sheet name="PLAN DE ACCIÓN - CULTURA" sheetId="2" r:id="rId2"/>
    <sheet name="PLAN ACCIÓN - TIC'S" sheetId="3" r:id="rId3"/>
    <sheet name="PLAN ACCIÓN - RECREACIÓN Y DEPO" sheetId="4" r:id="rId4"/>
    <sheet name="PLAN ACCIÓN - POBL. VULNERABLE " sheetId="5" r:id="rId5"/>
    <sheet name="PLAN ACCIÓN - VIVIENDA" sheetId="6" r:id="rId6"/>
    <sheet name="PLAN ACCIÓN - JUSTICIA Y SEGUR " sheetId="7" r:id="rId7"/>
    <sheet name="PLAN ACCIÓN - PARTICIPACIÓN CIU" sheetId="8" r:id="rId8"/>
    <sheet name="PLAN ACCIÓN - INFANCIA Y ADOLES" sheetId="9" r:id="rId9"/>
    <sheet name="PLAN ACCIÓN - VICTIMAS CONFLICT" sheetId="10" r:id="rId10"/>
    <sheet name="PLAN ACCIÓN - SSPP DIFERENTES" sheetId="11" r:id="rId11"/>
    <sheet name="PLAN ACCIÓN - AGUA POTABLE Y SB" sheetId="12" r:id="rId12"/>
    <sheet name="PLAN ACCIÓN - MEDIO AMBIENTE" sheetId="13" r:id="rId13"/>
    <sheet name="PLAN ACCIÓN - GESTIÓN RIESGO" sheetId="14" r:id="rId14"/>
    <sheet name="PA TURISMO" sheetId="15" r:id="rId15"/>
    <sheet name="PLAN ACCIÓN - AGROPECUARIO" sheetId="16" r:id="rId16"/>
    <sheet name="PLAN ACCIÓN - INFRAESTRUCT VIAL" sheetId="17" r:id="rId17"/>
    <sheet name="PLAN ACCIÓN - FOT INSTITUCIONAL" sheetId="18" r:id="rId18"/>
    <sheet name="PLAN ACCIÓN - EQUIPAMIENTO MUNI" sheetId="19" r:id="rId19"/>
    <sheet name="PLAN DE ACCION 2012" sheetId="20" r:id="rId20"/>
  </sheets>
  <definedNames/>
  <calcPr fullCalcOnLoad="1"/>
</workbook>
</file>

<file path=xl/comments1.xml><?xml version="1.0" encoding="utf-8"?>
<comments xmlns="http://schemas.openxmlformats.org/spreadsheetml/2006/main">
  <authors>
    <author>Diana</author>
    <author>dcherrera</author>
  </authors>
  <commentList>
    <comment ref="AH6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G6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B19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9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9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31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31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31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43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3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3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54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54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54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64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4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4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74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74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74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83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83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83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0.xml><?xml version="1.0" encoding="utf-8"?>
<comments xmlns="http://schemas.openxmlformats.org/spreadsheetml/2006/main">
  <authors>
    <author>Sony Customer</author>
    <author>Luffi</author>
    <author>Diana</author>
    <author>dcherrera</author>
  </authors>
  <commentList>
    <comment ref="D11" authorId="0">
      <text>
        <r>
          <rPr>
            <b/>
            <sz val="8"/>
            <rFont val="Tahoma"/>
            <family val="2"/>
          </rPr>
          <t>andres</t>
        </r>
      </text>
    </comment>
    <comment ref="M9" authorId="1">
      <text>
        <r>
          <rPr>
            <b/>
            <sz val="9"/>
            <rFont val="Tahoma"/>
            <family val="2"/>
          </rPr>
          <t xml:space="preserve">Lo puse yo para no comprometerse mucho y por ser el primer ano en el plan no dice nada </t>
        </r>
      </text>
    </comment>
    <comment ref="AI7" authorId="2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H7" authorId="2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C7" authorId="3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C36" authorId="3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H36" authorId="2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I36" authorId="2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M38" authorId="1">
      <text>
        <r>
          <rPr>
            <b/>
            <sz val="9"/>
            <rFont val="Tahoma"/>
            <family val="2"/>
          </rPr>
          <t xml:space="preserve">Lo puse yo para no comprometerse mucho y por ser el primer ano en el plan no dice nada </t>
        </r>
      </text>
    </comment>
  </commentList>
</comments>
</file>

<file path=xl/comments11.xml><?xml version="1.0" encoding="utf-8"?>
<comments xmlns="http://schemas.openxmlformats.org/spreadsheetml/2006/main">
  <authors>
    <author>Diana</author>
    <author>dcherrera</author>
  </authors>
  <commentList>
    <comment ref="AH6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G6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B14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4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4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26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26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6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2.xml><?xml version="1.0" encoding="utf-8"?>
<comments xmlns="http://schemas.openxmlformats.org/spreadsheetml/2006/main">
  <authors>
    <author>Diana</author>
    <author>dcherrera</author>
  </authors>
  <commentList>
    <comment ref="AH6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G6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B25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25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5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35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35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35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52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52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52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70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70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70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84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84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84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3.xml><?xml version="1.0" encoding="utf-8"?>
<comments xmlns="http://schemas.openxmlformats.org/spreadsheetml/2006/main">
  <authors>
    <author>Diana</author>
    <author>dcherrera</author>
  </authors>
  <commentList>
    <comment ref="AH5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G5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B5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</commentList>
</comments>
</file>

<file path=xl/comments14.xml><?xml version="1.0" encoding="utf-8"?>
<comments xmlns="http://schemas.openxmlformats.org/spreadsheetml/2006/main">
  <authors>
    <author>Diana</author>
    <author>dcherrera</author>
  </authors>
  <commentList>
    <comment ref="AH5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G5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B5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</commentList>
</comments>
</file>

<file path=xl/comments15.xml><?xml version="1.0" encoding="utf-8"?>
<comments xmlns="http://schemas.openxmlformats.org/spreadsheetml/2006/main">
  <authors>
    <author>Diana</author>
    <author>dcherrera</author>
  </authors>
  <commentList>
    <comment ref="AH6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G6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</commentList>
</comments>
</file>

<file path=xl/comments16.xml><?xml version="1.0" encoding="utf-8"?>
<comments xmlns="http://schemas.openxmlformats.org/spreadsheetml/2006/main">
  <authors>
    <author>Diana</author>
    <author>dcherrera</author>
  </authors>
  <commentList>
    <comment ref="AH30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G30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B30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H17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G17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B17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H5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G5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B5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</commentList>
</comments>
</file>

<file path=xl/comments17.xml><?xml version="1.0" encoding="utf-8"?>
<comments xmlns="http://schemas.openxmlformats.org/spreadsheetml/2006/main">
  <authors>
    <author>Diana</author>
    <author>dcherrera</author>
  </authors>
  <commentList>
    <comment ref="AH6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G6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B16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6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6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44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4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4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8.xml><?xml version="1.0" encoding="utf-8"?>
<comments xmlns="http://schemas.openxmlformats.org/spreadsheetml/2006/main">
  <authors>
    <author>Diana</author>
    <author>dcherrera</author>
  </authors>
  <commentList>
    <comment ref="AH40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G40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B40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H6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G6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B18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8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8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28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28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8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9.xml><?xml version="1.0" encoding="utf-8"?>
<comments xmlns="http://schemas.openxmlformats.org/spreadsheetml/2006/main">
  <authors>
    <author>Diana</author>
    <author>dcherrera</author>
  </authors>
  <commentList>
    <comment ref="AH6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G6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B17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7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7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2.xml><?xml version="1.0" encoding="utf-8"?>
<comments xmlns="http://schemas.openxmlformats.org/spreadsheetml/2006/main">
  <authors>
    <author>Diana</author>
    <author>dcherrera</author>
  </authors>
  <commentList>
    <comment ref="AH5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G5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B5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B17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7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7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28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28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8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43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3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3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20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3.xml><?xml version="1.0" encoding="utf-8"?>
<comments xmlns="http://schemas.openxmlformats.org/spreadsheetml/2006/main">
  <authors>
    <author>Diana</author>
    <author>dcherrera</author>
  </authors>
  <commentList>
    <comment ref="AH16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G16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B16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H6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G6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</commentList>
</comments>
</file>

<file path=xl/comments4.xml><?xml version="1.0" encoding="utf-8"?>
<comments xmlns="http://schemas.openxmlformats.org/spreadsheetml/2006/main">
  <authors>
    <author>Diana</author>
    <author>dcherrera</author>
  </authors>
  <commentList>
    <comment ref="AH5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G5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B5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B19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9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9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5.xml><?xml version="1.0" encoding="utf-8"?>
<comments xmlns="http://schemas.openxmlformats.org/spreadsheetml/2006/main">
  <authors>
    <author>Diana</author>
    <author>dcherrera</author>
  </authors>
  <commentList>
    <comment ref="AH75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G75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B75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H63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G63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B63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H39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G39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B39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H23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G23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B23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H6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G6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B83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83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83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6.xml><?xml version="1.0" encoding="utf-8"?>
<comments xmlns="http://schemas.openxmlformats.org/spreadsheetml/2006/main">
  <authors>
    <author>Diana</author>
    <author>dcherrera</author>
  </authors>
  <commentList>
    <comment ref="AH6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G6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B19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9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9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7.xml><?xml version="1.0" encoding="utf-8"?>
<comments xmlns="http://schemas.openxmlformats.org/spreadsheetml/2006/main">
  <authors>
    <author>Sony Customer</author>
    <author>Luffi</author>
    <author>Diana</author>
    <author>dcherrera</author>
  </authors>
  <commentList>
    <comment ref="D11" authorId="0">
      <text>
        <r>
          <rPr>
            <b/>
            <sz val="8"/>
            <rFont val="Tahoma"/>
            <family val="2"/>
          </rPr>
          <t>andres</t>
        </r>
      </text>
    </comment>
    <comment ref="M9" authorId="1">
      <text>
        <r>
          <rPr>
            <b/>
            <sz val="9"/>
            <rFont val="Tahoma"/>
            <family val="2"/>
          </rPr>
          <t xml:space="preserve">Lo puse yo para no comprometerse mucho y por ser el primer ano en el plan no dice nada </t>
        </r>
      </text>
    </comment>
    <comment ref="AI7" authorId="2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H7" authorId="2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C7" authorId="3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C18" authorId="3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H18" authorId="2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I18" authorId="2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M20" authorId="1">
      <text>
        <r>
          <rPr>
            <b/>
            <sz val="9"/>
            <rFont val="Tahoma"/>
            <family val="2"/>
          </rPr>
          <t xml:space="preserve">Lo puse yo para no comprometerse mucho y por ser el primer ano en el plan no dice nada </t>
        </r>
      </text>
    </comment>
    <comment ref="D23" authorId="0">
      <text>
        <r>
          <rPr>
            <b/>
            <sz val="8"/>
            <rFont val="Tahoma"/>
            <family val="2"/>
          </rPr>
          <t>andres</t>
        </r>
      </text>
    </comment>
  </commentList>
</comments>
</file>

<file path=xl/comments8.xml><?xml version="1.0" encoding="utf-8"?>
<comments xmlns="http://schemas.openxmlformats.org/spreadsheetml/2006/main">
  <authors>
    <author>Diana</author>
    <author>dcherrera</author>
  </authors>
  <commentList>
    <comment ref="AH6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G6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B18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8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8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9.xml><?xml version="1.0" encoding="utf-8"?>
<comments xmlns="http://schemas.openxmlformats.org/spreadsheetml/2006/main">
  <authors>
    <author>Diana</author>
    <author>dcherrera</author>
  </authors>
  <commentList>
    <comment ref="AH119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G119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B119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H108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G108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B108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H97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G97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B97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H83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G83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B83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H69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G69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B69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H52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G52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B52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H17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G17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B17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H6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G6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</commentList>
</comments>
</file>

<file path=xl/sharedStrings.xml><?xml version="1.0" encoding="utf-8"?>
<sst xmlns="http://schemas.openxmlformats.org/spreadsheetml/2006/main" count="5064" uniqueCount="973">
  <si>
    <t>RECURSOS FINANCIEROS (MILES DE PESOS )</t>
  </si>
  <si>
    <t>GERENCIA</t>
  </si>
  <si>
    <t xml:space="preserve">META DE RESULTADO </t>
  </si>
  <si>
    <t xml:space="preserve">INDICADOR </t>
  </si>
  <si>
    <t>META  CUATRIENIO</t>
  </si>
  <si>
    <t>DPTO</t>
  </si>
  <si>
    <t>REGALIAS</t>
  </si>
  <si>
    <t>CREDITO</t>
  </si>
  <si>
    <t xml:space="preserve">OTROS </t>
  </si>
  <si>
    <t>TOTAL</t>
  </si>
  <si>
    <t>POBLACION BENEFICIADA</t>
  </si>
  <si>
    <t xml:space="preserve">VERIFICACIÒN </t>
  </si>
  <si>
    <t xml:space="preserve">COOPERANTE </t>
  </si>
  <si>
    <t>PROYECTO</t>
  </si>
  <si>
    <t xml:space="preserve">ACTIVIDADES </t>
  </si>
  <si>
    <t>META DE PRODUCTO 1</t>
  </si>
  <si>
    <t>META DE PRODUCTO 2</t>
  </si>
  <si>
    <t>META DE PRODUCTO 3</t>
  </si>
  <si>
    <t>PLAN DE DESARROLLO: "XXXXXXXXXXXX" 2012-2015</t>
  </si>
  <si>
    <t xml:space="preserve">COMPONENTE DE EFICACIA - PLAN DE ACCIÒN - VIGENCIA  201  xxxxxxxx - </t>
  </si>
  <si>
    <t xml:space="preserve">EJE: </t>
  </si>
  <si>
    <t>SECTOR :</t>
  </si>
  <si>
    <t xml:space="preserve">OBJETIVO DEL EJE / DIMENSIÓN: </t>
  </si>
  <si>
    <r>
      <t>PROGRAMA</t>
    </r>
    <r>
      <rPr>
        <b/>
        <sz val="8"/>
        <rFont val="Arial"/>
        <family val="2"/>
      </rPr>
      <t>:                       XXXXXXXXXXXX</t>
    </r>
  </si>
  <si>
    <r>
      <t>OBJETIVOS</t>
    </r>
    <r>
      <rPr>
        <sz val="9"/>
        <rFont val="Arial"/>
        <family val="2"/>
      </rPr>
      <t>:                              XXXXXXXXXXXXXXXX.</t>
    </r>
  </si>
  <si>
    <t xml:space="preserve">Responsable </t>
  </si>
  <si>
    <t xml:space="preserve">LINEA BASE </t>
  </si>
  <si>
    <t>META  VIGENCIA(201   xxxxxx)</t>
  </si>
  <si>
    <t>META  ALCANZADA 1ª SEMESTRE</t>
  </si>
  <si>
    <t>META  ALCANZADA 2ª SEMESTRE</t>
  </si>
  <si>
    <t>RESPONSABLE DIRECTO</t>
  </si>
  <si>
    <t>programado</t>
  </si>
  <si>
    <t xml:space="preserve">ejecutado </t>
  </si>
  <si>
    <t>ejecutado</t>
  </si>
  <si>
    <t>NOMBRE  -  Secretario de XXXXXXXX</t>
  </si>
  <si>
    <t>xxxxxxxxxxxxxxxxxxxxxxxxxxxxxxxxxxxxxxxxxxxxxxxxxxxxxxxx</t>
  </si>
  <si>
    <t>xxxxxxxxxxxx</t>
  </si>
  <si>
    <t xml:space="preserve">UNIDAD DE MEDIDA </t>
  </si>
  <si>
    <t xml:space="preserve">Ejecutado 1º Semestre </t>
  </si>
  <si>
    <t>Ejecutado 2º  Semestre</t>
  </si>
  <si>
    <t>UNIDAD DE MEDIDA</t>
  </si>
  <si>
    <t>CODIGO REGISTRO PROYECTO</t>
  </si>
  <si>
    <t>INDICADOR</t>
  </si>
  <si>
    <t>RECURSO PROPIO</t>
  </si>
  <si>
    <t>SGP ESPECIFICO</t>
  </si>
  <si>
    <t>SGP LIBRE DESTINACION</t>
  </si>
  <si>
    <t>NACION</t>
  </si>
  <si>
    <t>Mantener en 0% la mortalidad en niños y madres</t>
  </si>
  <si>
    <t xml:space="preserve">incide de mortalidad en niños menores de 1 año  y madres </t>
  </si>
  <si>
    <t>Mantener en 0% la tasa de mortalidad  en niños menores de 5 años</t>
  </si>
  <si>
    <t>Porcentaje de  mortalidad en niños menores de 5 años.</t>
  </si>
  <si>
    <t>Mantener en 0% la tasa de mortalidad en madres gestantes</t>
  </si>
  <si>
    <t>porcentaje de mortalidad materna</t>
  </si>
  <si>
    <t xml:space="preserve">Reducir al 0% la morbilidad de las principales enfermedades en niños , niñas y adolescentes </t>
  </si>
  <si>
    <t>Índice de morbilidad por principales enfermedades de acuerdo a edades</t>
  </si>
  <si>
    <t xml:space="preserve">Reducir la morbilidad de niños menores de un ano de acuerdo a las primeras tres enfermedades que mas afecta este grupo poblacional </t>
  </si>
  <si>
    <t>Reducir la tasa morbilidad en menores de un ano a causa de Rinofaringitis en un 15%</t>
  </si>
  <si>
    <t>Porcentaje de  morbilidad en niños menores de 1 año.</t>
  </si>
  <si>
    <t>Reducir la tasa de morbilidad en menores de un ano a causa de Displacía en un 4%</t>
  </si>
  <si>
    <t>Reducir la tasa morbilidad en menores de un ano a causa de Rinofaringitis en un 6%</t>
  </si>
  <si>
    <t>Reducir la tasa morbilidad en niños entre 1 y 5 años por rinofaringitis en un 10%</t>
  </si>
  <si>
    <t>Porcentaje de  morbilidad en niños menores de 1 a 5 años</t>
  </si>
  <si>
    <t>Reducir la tasa morbilidad en niños entre 1 y 5 años por parásitos intestinales en un 13%</t>
  </si>
  <si>
    <t>Reducir la tasa morbilidad en menores de un ano a causa de Bajo peso en un 10%</t>
  </si>
  <si>
    <t>Porcentaje de morbilidad en niños menores de 1 a 5 años</t>
  </si>
  <si>
    <t>Reducir la tasa morbilidad en niños entre 5 y 14 años por rinofaringitis en un 10%</t>
  </si>
  <si>
    <t>Porcentaje de  morbilidad en niños menores de 5 a 14 años</t>
  </si>
  <si>
    <t>Reducir la tasa morbilidad en menores de un ano a causa de Anemia  en un 5%</t>
  </si>
  <si>
    <t>Reducir en un 2% la tasa de desnutrición en niños menores de 5 años</t>
  </si>
  <si>
    <t>Porcentaje de niños menores de 5 años en condición de desnutrición.</t>
  </si>
  <si>
    <t xml:space="preserve">Porcentaje de vacunación en niños menores de 5 años </t>
  </si>
  <si>
    <t>Aumentar la cobertura de vacunación  en el primer ano de vida  en un 20%</t>
  </si>
  <si>
    <t>porcentaje de vacunación suministrado a los niños en el 1 ano</t>
  </si>
  <si>
    <t>Aumentar la cobertura de vacunación de los refuerzos a los 5 años en un 10%</t>
  </si>
  <si>
    <t>Aumentar la cobertura de niños menores de 5 anos en el sistema de salud en un 7%</t>
  </si>
  <si>
    <t>Porcentaje de la población afiliada al sistema de salud.</t>
  </si>
  <si>
    <t>Promover 3 campañas de planificación sexual</t>
  </si>
  <si>
    <t>numero de campanas</t>
  </si>
  <si>
    <t xml:space="preserve">Aumentar el numero de niños  a 700  vinculados a programas lúdicos recreativos </t>
  </si>
  <si>
    <t xml:space="preserve">Numero de niños vinculados a programas lúdicos recreativos </t>
  </si>
  <si>
    <t>Aumentar el numero de niños de 4 a 14 años  que utilizan la biblioteca a 700</t>
  </si>
  <si>
    <t>Porcentaje de niños que utilizan la ludoteca</t>
  </si>
  <si>
    <t xml:space="preserve">mantener con el programa de programa de vacaciones recreativas en los meses de julio y diciembre niños  </t>
  </si>
  <si>
    <t>numero de niños inscritos en el programa</t>
  </si>
  <si>
    <t>Ampliar el numero de proyectos  en 4</t>
  </si>
  <si>
    <t>Numero de Proyectos de formación culturas y deportiva</t>
  </si>
  <si>
    <t>Garantizar que el 100% de los niños, niñas y adolescentes tengan una identidad</t>
  </si>
  <si>
    <t>Porcentaje de niños con identidad</t>
  </si>
  <si>
    <t xml:space="preserve">gestionar un proyecto  para registrar los niños en tena </t>
  </si>
  <si>
    <t xml:space="preserve">numero de niños registrados a la hora de nacer </t>
  </si>
  <si>
    <t>Aumentar la actualización de tarjetas de identidad a un 85%</t>
  </si>
  <si>
    <t>Porcentaje de tarjetas actualizadas</t>
  </si>
  <si>
    <t>Aumentar la cobertura de registros civiles en un 30%</t>
  </si>
  <si>
    <t xml:space="preserve">Porcentaje de registros civiles expedidos </t>
  </si>
  <si>
    <t xml:space="preserve">Promover 1 espacio participativo </t>
  </si>
  <si>
    <t xml:space="preserve">Numero de espacios participativos creados </t>
  </si>
  <si>
    <t>Brindar por una vez al año apoyo en la cofinanciación de organizaciones estudiantiles.</t>
  </si>
  <si>
    <t>Numero de actividades apoyadas</t>
  </si>
  <si>
    <t xml:space="preserve">Reducir los índices de violencia infantil a 0 casos  y consumo de drogas en jóvenes en 0 jóvenes </t>
  </si>
  <si>
    <t xml:space="preserve">Numero de casos de violencia infantil </t>
  </si>
  <si>
    <t>Realizar 2 campañas la año</t>
  </si>
  <si>
    <t>Numero de campañas</t>
  </si>
  <si>
    <t xml:space="preserve">Hacer 4 campanas para prevenir el abuso infantil </t>
  </si>
  <si>
    <t>Numero de campañas realizadas</t>
  </si>
  <si>
    <t xml:space="preserve">Numero de casos de drogadicción </t>
  </si>
  <si>
    <t xml:space="preserve">Hacer 4 campanas para prevenir el consumo de drogas </t>
  </si>
  <si>
    <t xml:space="preserve">numero de Jóvenes consumidores de drogas </t>
  </si>
  <si>
    <t>Gestionar los estudios técnicos de viabilidad de la implementación del servicio público de gas natural domiciliario del municipio.</t>
  </si>
  <si>
    <t>Estudios técnicos de viabilidad de la implementación del servicio público de gas natural domiciliario del municipio gestionados</t>
  </si>
  <si>
    <t>Realizar el mantenimiento de 550 lámparas</t>
  </si>
  <si>
    <t>Numero de lámparas con mantenimiento realizado.</t>
  </si>
  <si>
    <t>Aumentar la cobertura en 55 lámparas de alumbrado público.</t>
  </si>
  <si>
    <t>Numero de lámparas aumentadas.</t>
  </si>
  <si>
    <t>Modernizar la planta de agua potable acueducto cabecera municipal.</t>
  </si>
  <si>
    <t>Porcentaje de la planta de agua potable acueducto cabecera municipal modernizada.</t>
  </si>
  <si>
    <t>Cofinanciar 2 proyectos para las plantas de tratamiento de agua potable.</t>
  </si>
  <si>
    <t>Numero de proyectos cofinanciados</t>
  </si>
  <si>
    <t>Implementar en un 25% el Plan Maestro de Acueducto y Alcantarillado.</t>
  </si>
  <si>
    <t>Porcentaje del Plan Maestro de Acueducto y Alcantarillado implementado.</t>
  </si>
  <si>
    <t>Implementar en un 10% el PSMV</t>
  </si>
  <si>
    <t>Porcentaje de PSMV implementado.</t>
  </si>
  <si>
    <t>Formular 2 proyectos par el manejo de aguas residuales del sector rural.</t>
  </si>
  <si>
    <t>Numero de proyectos formulados.</t>
  </si>
  <si>
    <t>Aumentar en un 5% la cobertura en el servicio de acueducto en el municipio</t>
  </si>
  <si>
    <t>Porcentaje de cobertura en el servicio de acueducto aumentada.</t>
  </si>
  <si>
    <t>Aumentar en un 5% la cobertura en el servicio de alcantarillado en el municipio</t>
  </si>
  <si>
    <t>Porcentaje de cobertura en el servicio de alcantarillado aumentada.</t>
  </si>
  <si>
    <t>Gestionar los recursos para la compra de un vehículo recolector de basuras</t>
  </si>
  <si>
    <t>Valor de recursos para la compra de un vehículo recolector de basuras gestionados</t>
  </si>
  <si>
    <t>Actualizar el  PGIRS.</t>
  </si>
  <si>
    <t>Porcentaje de actualización.</t>
  </si>
  <si>
    <t>Aumentar el 10% de la recolección de basuras en la zona rural.</t>
  </si>
  <si>
    <t>Porcentaje de recolección de basuras aumentado.</t>
  </si>
  <si>
    <t>Realizar el mantenimiento de 97 kilómetros de vías.</t>
  </si>
  <si>
    <t xml:space="preserve"> Numero de kilómetros de vías con mantenimiento realizado.</t>
  </si>
  <si>
    <t>Gestionar la construcción de 6000 metros de placa huella.</t>
  </si>
  <si>
    <t>Numero de metros de placa huella gestionados</t>
  </si>
  <si>
    <t xml:space="preserve"> Gestionar recursos para la terminación del puente sobre la vía Santa Cruz.</t>
  </si>
  <si>
    <t>Gestionar recursos para la construcción de puentes.</t>
  </si>
  <si>
    <t>Valor de recursos para la construcción de puentes</t>
  </si>
  <si>
    <t>Gestionar recursos para la pavimentación de la vía La Gran Vía - Escalante.</t>
  </si>
  <si>
    <t>Valor de recursos para la pavimentación de la vía La Gran Vía - Escalante gestionados.</t>
  </si>
  <si>
    <t>Gestionar recursos para la pavimentación de la vía Tena - Zaragosa</t>
  </si>
  <si>
    <t>Valor de recursos para la pavimentación de la vía Tena - Zaragosa gestionados.</t>
  </si>
  <si>
    <t>Gestionar recursos para la pavimentación de la vía Tena - Los Alpes</t>
  </si>
  <si>
    <t>Valor de recursos para la pavimentación de la vía Tena - Los Alpes gestionados.</t>
  </si>
  <si>
    <t xml:space="preserve"> Gestionar la pavimentación de 1 kilómetros de vía urbanas del municipio</t>
  </si>
  <si>
    <t>Numero de kilómetros gestionados</t>
  </si>
  <si>
    <t>Gestionar recursos para el mantenimiento de los caminos veredales (herradura)</t>
  </si>
  <si>
    <t>Valor de recursos para el mantenimiento de los caminos veredales (herradura) gestionados</t>
  </si>
  <si>
    <t>Realizar el mantenimiento de las 5 maquinas pesadas.</t>
  </si>
  <si>
    <t xml:space="preserve">Numero de maquinas pesadas con mantenimiento realizado. </t>
  </si>
  <si>
    <t xml:space="preserve"> Señalizar las vías del municipio de Tena.</t>
  </si>
  <si>
    <t>Vías del municipio señalizadas.</t>
  </si>
  <si>
    <t>Número de mejoramientos realizados</t>
  </si>
  <si>
    <t>Porcentaje de morbilidad en niños menores de 1 disminuida.</t>
  </si>
  <si>
    <t>Mejorar el equipamiento municipal</t>
  </si>
  <si>
    <t>Crear 1 consejo de juventudes</t>
  </si>
  <si>
    <t>Numero de consejos creados</t>
  </si>
  <si>
    <t>Contestar y solucionar el 75% de las consultas, quejas y reclamos expuestos por la ciudadanía ante la Administración Municipal.</t>
  </si>
  <si>
    <t>Porcentaje  % de las consultas, quejas y reclamos por parte de la administración municipal solucionados</t>
  </si>
  <si>
    <t xml:space="preserve">Realizar (4)eventos para formar a la mujer sobre liderazgo político, gobierno y participación </t>
  </si>
  <si>
    <t>Numero de programas sociales dirigidos a la población de primera infancia  en continuación</t>
  </si>
  <si>
    <t>Numero de programas sociales dirigidos a la población  gestantes y lactante  en continuación</t>
  </si>
  <si>
    <t xml:space="preserve">centro de vida sensorial en funcionamiento </t>
  </si>
  <si>
    <t xml:space="preserve">dar continuidad al convenio del centro de vida sensorial </t>
  </si>
  <si>
    <t xml:space="preserve">Número de convenios de cooperación para el centro de vida sensorial continuados </t>
  </si>
  <si>
    <t xml:space="preserve">Realizar (1) encuentro Cultural  al año con el nombre (Día Blanco:  soy capaz) que promueva la  integración social y el reconocimiento de los derechos de los discapacitados por parte de toda la población </t>
  </si>
  <si>
    <t xml:space="preserve">Numero de encuentros culturales  Día Blanco: soy capaz, realizados </t>
  </si>
  <si>
    <t>mantener los 164 cupos del  programa subsidio pensional al adulto mayor manejado por el consorcio  prosperar hoy.</t>
  </si>
  <si>
    <t xml:space="preserve">Numero de cupos  mantenidos </t>
  </si>
  <si>
    <t xml:space="preserve">mantener los  67  cupos  en el programa mercados adulto mayor Juan Luis Londoño de la Cuesta </t>
  </si>
  <si>
    <t xml:space="preserve">crear incentivos que beneficien a la población adulto mayor </t>
  </si>
  <si>
    <t xml:space="preserve">numero incentivos que benefician a la población adulto mayor creados </t>
  </si>
  <si>
    <t>Gestionar la compra y construcción de un espacio para el adulto mayor.</t>
  </si>
  <si>
    <t>Compra y construcción del espacio para la atención del adulto mayor, gestionado.</t>
  </si>
  <si>
    <t>brindar espacios para el deporte y recreación del adulto mayor</t>
  </si>
  <si>
    <t>Numero de grupos  en recreación y deporte para el adulto mayor creados</t>
  </si>
  <si>
    <t xml:space="preserve">crear un (1)programa de desarrollo para las madres cabezas de familia </t>
  </si>
  <si>
    <t>Numero de programas que benefician a la población madres cabeza de familia creados</t>
  </si>
  <si>
    <t xml:space="preserve">Brindar las herramientas para mantener las 434 familias beneficiadas del programa acción social  y las l63 familias beneficiadas del programa red unidos </t>
  </si>
  <si>
    <t>numero de familias en el programa acción social y red unidos mantenidas</t>
  </si>
  <si>
    <t>Realizar 4 capacitaciones anuales sobre el respeto, la igualdad  y el reconocimiento de   los derechos de la mujer a la población.</t>
  </si>
  <si>
    <t>Numero de capacitaciones sobre el respeto, la igualdad  y el reconocimiento de   los derechos de la mujer realizadas.</t>
  </si>
  <si>
    <t>Generar espacios de aprendizaje para el manejo eco turístico de la región</t>
  </si>
  <si>
    <t>Un espacio de aprendizaje para el manejo eco turístico de la región</t>
  </si>
  <si>
    <t>Armonizar el plan de Desarrollo turístico con comunidad promoviendo su implementación y apoyando los procesos</t>
  </si>
  <si>
    <t xml:space="preserve"> Un proceso anual del plan turístico</t>
  </si>
  <si>
    <t>Gestionar la inversión y participación de privados para el fortalecimiento de los espacios turísticos en la región</t>
  </si>
  <si>
    <t>Un proyecto en el cuatrienio</t>
  </si>
  <si>
    <t>1 plan turístico municipal</t>
  </si>
  <si>
    <t>Promover el fortalecimiento de 2 Micro productos Competitivos del municipio</t>
  </si>
  <si>
    <t>Número de fincas agro turísticas promovidas</t>
  </si>
  <si>
    <t>Promover la creación de 2 Fincas Agro turística</t>
  </si>
  <si>
    <t>Gestionar la Adquisición y dotación de implementos y equipos a la alcaldía municipal, anualmente.</t>
  </si>
  <si>
    <t>Número de dotaciones de implementos y equipos a la alcaldía municipal anualmente gestionadas</t>
  </si>
  <si>
    <t>Modernización de la estructura administrativa</t>
  </si>
  <si>
    <t>Número de modernizaciones</t>
  </si>
  <si>
    <t>IMPLEMENTAR PROGRAMAS DE BIENESTAR LABORAL</t>
  </si>
  <si>
    <t>Numero de programas implementados</t>
  </si>
  <si>
    <t>Realizar 3 Talleres de capacitación a personal administrativo, anualmente.</t>
  </si>
  <si>
    <t>Número de Talleres de capacitación a personal administrativo, anualmente realizados.</t>
  </si>
  <si>
    <t>____</t>
  </si>
  <si>
    <t>___</t>
  </si>
  <si>
    <t xml:space="preserve">Aumentar  un  50 % la interacción de la población  Tenense con los servicios  en línea ofrecidos por el  municipio.  </t>
  </si>
  <si>
    <t xml:space="preserve">Porcentaje de la población Tenense que   interactúa con los servicios  en línea aumentado. </t>
  </si>
  <si>
    <t xml:space="preserve">Numero de niños atendidos por programas integrales </t>
  </si>
  <si>
    <t>Aumentar en un 20% los proyectos agropecuarios en el municipio</t>
  </si>
  <si>
    <t xml:space="preserve">Incremento porcentual de proyectos agropecuarios municipales </t>
  </si>
  <si>
    <t>Aumentar en un 10% las asesorías  técnicas a los productores  del municipio</t>
  </si>
  <si>
    <t>Porcentaje de asesorías técnicas realizadas a lo productores agropecuarios</t>
  </si>
  <si>
    <t>324 asesorías técnicas por proyecto agrícola en el 2011</t>
  </si>
  <si>
    <t xml:space="preserve"> Promover 5 espacios para la comercialización de productos agropecuarios en el municipio</t>
  </si>
  <si>
    <t>Numero de espacios promovidos</t>
  </si>
  <si>
    <t>Darle continuidad al proyecto de calidad en seguridad alimentaria en el municipio</t>
  </si>
  <si>
    <t>Numero de proyectos  de calidad alimentaria constituidos continuados</t>
  </si>
  <si>
    <t xml:space="preserve">Un proyecto de seguridad alimentaria  </t>
  </si>
  <si>
    <t>Establecer un programa de capital semilla dirigido a los pequeños productores</t>
  </si>
  <si>
    <t>numero de programas de capital semilla</t>
  </si>
  <si>
    <t>0 programas de capital semilla</t>
  </si>
  <si>
    <t>9 proyectos agropecuarios en 2011</t>
  </si>
  <si>
    <t xml:space="preserve"> Aumentar en un 25% las asesorías técnicas de créditos agropecuarios)</t>
  </si>
  <si>
    <t>porcentaje de asesorías técnicas de créditos agropecuarios</t>
  </si>
  <si>
    <t xml:space="preserve">30 asesorías técnicas </t>
  </si>
  <si>
    <t>Aumentar en un 20% los beneficiarios del programa de mejoramiento genético</t>
  </si>
  <si>
    <t>porcentaje de beneficiarios del programa de mejoramiento genético</t>
  </si>
  <si>
    <t xml:space="preserve"> 61 beneficiarios </t>
  </si>
  <si>
    <t>Incrementar en 2 el numero de asociaciones en el municipio</t>
  </si>
  <si>
    <t>numero de asociaciones de productoras creadas</t>
  </si>
  <si>
    <t>4 asociaciones de productores en funcionamiento</t>
  </si>
  <si>
    <t xml:space="preserve">Renovar el 17% las hectáreas dedicadas al cultivo del café </t>
  </si>
  <si>
    <t>Porcentaje de hectáreas renovadas</t>
  </si>
  <si>
    <t>462 hectáreas cultivadas con café</t>
  </si>
  <si>
    <t>Aumentar en un 50% las hembras esterilizadas caninas y felinas.</t>
  </si>
  <si>
    <t>porcentaje de hembras esterilizadas</t>
  </si>
  <si>
    <t>100 hembras caninas y felinas esterilizadas</t>
  </si>
  <si>
    <t>Iniciar 1 programa de castración de machos caninos y felinos</t>
  </si>
  <si>
    <t>Numero de programas diseñados</t>
  </si>
  <si>
    <t>Gestionar la construcción de un distrito de riego en el municipio de Tena</t>
  </si>
  <si>
    <t>Numero de distritos de riego gestionados</t>
  </si>
  <si>
    <t>Presentar y viabilizar proyectos para la conservación de recurso hídrico y/o forestal en el municipio</t>
  </si>
  <si>
    <t>Numero de proyectos presentados y viabilizados</t>
  </si>
  <si>
    <t>94.13 hectáreas de protección hidrográfica. - 0 proyectos</t>
  </si>
  <si>
    <t xml:space="preserve">ACTUALIZACIÓN DEL ESQUEMA DE ORDENAMIENTO TERRITORIAL </t>
  </si>
  <si>
    <t>Numero de EOT acualizados</t>
  </si>
  <si>
    <t>---</t>
  </si>
  <si>
    <t>Realizar dos campaña en educación ambiental del rio Bogotá</t>
  </si>
  <si>
    <t>Numero de campañas en educación realizadas ambiental del rio Bogotá</t>
  </si>
  <si>
    <t>2 campañas</t>
  </si>
  <si>
    <t>Compra y/o cofinanciación de predios de importancia hídrica y/o forestal</t>
  </si>
  <si>
    <t>Numero de predios adquiridos</t>
  </si>
  <si>
    <t>2 predios adquiridos</t>
  </si>
  <si>
    <t>Mantener, desarrollar y fortalecer el Comité Local de Atención y Prevención de Desastres, realizando por lo menos una reunión trimestral</t>
  </si>
  <si>
    <t xml:space="preserve">Numero de reuniones trimestrales realizadas por el Comité Local de Atención y Prevención de Desastres realizadas. </t>
  </si>
  <si>
    <t>1 Comité Local de Atención y Prevención de Desastres</t>
  </si>
  <si>
    <t>Actualizar y dotar el Plan Local de Emergencias y Contingencias – PLEC’S, contemplando los riesgos naturales y sociales que se presentan en el municipio.</t>
  </si>
  <si>
    <t>Numero de PLEC’S actualizados y dotados.</t>
  </si>
  <si>
    <t>Plan Local de Atención y Desastres PLEC’S 2009</t>
  </si>
  <si>
    <t>Elaborar el plan de gestión de riesgos y desastres</t>
  </si>
  <si>
    <t>Plan de riesgos y desastres elaborado.</t>
  </si>
  <si>
    <t>Conservación y protección de los recursos naturales, con educación ambiental</t>
  </si>
  <si>
    <t>Prevención y gestión del reisgo municipal</t>
  </si>
  <si>
    <t>Asitencia técnica directa a productores agropecuarios</t>
  </si>
  <si>
    <t>Calidad y Gratuidad, para la dotación en TIC´S, Conectividad, Adecuación, mejoramiento y mantenimiento de infraestructura</t>
  </si>
  <si>
    <t>Porgramas de discapacidad (excluyendo acciones de salud publica)</t>
  </si>
  <si>
    <t xml:space="preserve">CAPACITACIÓN A LA COMUNIDAD SOBRE PARTICIPACIÓN EN LA GESTIÓN PÚBLICA </t>
  </si>
  <si>
    <t>DESARROLLO COMUNITARIO</t>
  </si>
  <si>
    <t>ATENCIÓN A GRUPOS VULNERABLES - PROMOCIÓN SOCIAL</t>
  </si>
  <si>
    <t>ATENCIÓN Y APOYO AL ADULTO MAYOR</t>
  </si>
  <si>
    <t>Atencion y Apoyo a madres/padres cabeza de hogar</t>
  </si>
  <si>
    <t>PROGRAMAS DISEÑADOS  PARA LA SUPERACIÓN DE LA POBREZA  EXTREMA EN EL MARCO DE LA RED JUNTOS - FAMILIAS EN ACCIÓN</t>
  </si>
  <si>
    <t>PROMOCIÓN DEL DESARROLLO TURÍSTICO</t>
  </si>
  <si>
    <t>MEJORAMIENTO Y MANTENIMIENTO DE DEPENDENCIAS DE LA ADMINISTRACIÓN</t>
  </si>
  <si>
    <t>PROCESOS INTEGRALES DE EVALUACIÓN INSTITUCIONAL Y REORGANIZACIÓN ADMINISTRATIVA</t>
  </si>
  <si>
    <t>PROGRAMAS DE CAPACITACIÓN Y ASISTENCIA TÉCNICA ORIENTADOS AL DESARROLLO EFICIENTE DE LAS COMPETENCIAS DE LEY</t>
  </si>
  <si>
    <t>PROYECTOS INTEGRALES DE CIENCIA, TECNOLOGÍA E INNOVACIÓN</t>
  </si>
  <si>
    <t>Embellecimiento del Entorno</t>
  </si>
  <si>
    <t>Protección a la infancia</t>
  </si>
  <si>
    <t>Por una mejor salud</t>
  </si>
  <si>
    <t>Fortalecer nuestro aprendizaje desde temprana edad</t>
  </si>
  <si>
    <t>Por nuestra identidad</t>
  </si>
  <si>
    <t>Protegiendo a nuestra juventud</t>
  </si>
  <si>
    <t>Estudios para la construcción de redes de gas</t>
  </si>
  <si>
    <t>Mejorando el alumbrado en el municipio</t>
  </si>
  <si>
    <t>Mayor calidad en el servicio de agua potable</t>
  </si>
  <si>
    <t>Por una mejor salubridad</t>
  </si>
  <si>
    <t>Fortaleciendo nuesta comunicación vial</t>
  </si>
  <si>
    <t>N/A</t>
  </si>
  <si>
    <t>Asignar recursos para la  adquisición, reparación y mantenimiento de vehículos de transporte de la fuerza publica</t>
  </si>
  <si>
    <t>Numero de adquisiciones, reparaciones y mantenimientos realizados</t>
  </si>
  <si>
    <t>fondo de seguridad</t>
  </si>
  <si>
    <t xml:space="preserve">mejorar  en  un  20 % las condiciones de vivienda de la población desplazada   </t>
  </si>
  <si>
    <t>condiciones de  vivienda mejoradas</t>
  </si>
  <si>
    <t xml:space="preserve">33.3 %  de los hogares  no dispone   materiales adecuados </t>
  </si>
  <si>
    <t xml:space="preserve">Aumentar en  un  20 % el número de  hogares que cuenta con los servicios domiciliarios de  acueducto, alcantarillado y energía </t>
  </si>
  <si>
    <t>Porcentaje de  hogares  que disponen de servicios públicos domiciliarios aumentado.</t>
  </si>
  <si>
    <t xml:space="preserve">66. 7%  de los  hogares  dispone acueducto, alcantarillado y energía. </t>
  </si>
  <si>
    <t xml:space="preserve">incrementar a 3 predios legalizados </t>
  </si>
  <si>
    <t>numero de predios  incrementados.</t>
  </si>
  <si>
    <t>Cero predios cuentan con  seguridad   jurídica</t>
  </si>
  <si>
    <t>Mejorar en un 68%  las condiciones  de  hacinamiento y cohabitación  de la población desplazada del municipio de Tena</t>
  </si>
  <si>
    <t xml:space="preserve">condiciones de  hacinamiento y cohabitación de la población desplazada  mejorada. </t>
  </si>
  <si>
    <t xml:space="preserve">cero hogares en   condiciones de hacinamiento  y cohabitación  de la población   </t>
  </si>
  <si>
    <t>Aumentar en  un  35%  los subsidios de vivienda  otorgados a los hogares en condición de desplazamiento.</t>
  </si>
  <si>
    <t>Porcentaje  de subsidios de   aumentados</t>
  </si>
  <si>
    <t xml:space="preserve">1 Hogar con subsidio </t>
  </si>
  <si>
    <t>Aumentar en  56 %   el número de  personas víctima del conflicto armado-desplazada  afiliadas al sistema de seguridad  social en salud – SGSSS</t>
  </si>
  <si>
    <t>Porcentaje de número de personas  víctima del conflicto armado-desplazada afiliadas  al sistema de seguridad  social en salud – SGSSS aumentado</t>
  </si>
  <si>
    <t>35.39%  de  personas víctima del conflicto armado-desplazada afiliadas  al sistema de seguridad  social en salud – SGSSS</t>
  </si>
  <si>
    <t>realizar 10 campañas  de  jornadas de  vacunación para los niños y  niñas víctima del conflicto armado-desplazada</t>
  </si>
  <si>
    <t xml:space="preserve">Numero de campañas realizadas. </t>
  </si>
  <si>
    <t>N.A</t>
  </si>
  <si>
    <t xml:space="preserve"> implementar  en un 55%   procesos de atención psicosocial  a las personas  víctima del conflicto armado-desplazada.</t>
  </si>
  <si>
    <t>porcentaje  de atención psicosocial  a las personas  víctimas del conflicto armado-desplazada  implementado.</t>
  </si>
  <si>
    <t>no se reporta información</t>
  </si>
  <si>
    <t>__</t>
  </si>
  <si>
    <t>Numero</t>
  </si>
  <si>
    <t xml:space="preserve">NOMBRE  -  Secretario de </t>
  </si>
  <si>
    <t>META  VIGENCIA 2012</t>
  </si>
  <si>
    <t>META DE PRODUCTO 8</t>
  </si>
  <si>
    <t>META DE PRODUCTO 7</t>
  </si>
  <si>
    <t>META DE PRODUCTO 6</t>
  </si>
  <si>
    <t>META DE PRODUCTO 5</t>
  </si>
  <si>
    <t>META DE PRODUCTO 4</t>
  </si>
  <si>
    <t>COMPONENTE DE EFICACIA - PLAN DE ACCIÒN - VIGENCIA  2012</t>
  </si>
  <si>
    <t>Contratar pesonal de mantenimiento a PC</t>
  </si>
  <si>
    <t>Diseñar los cursos  pre icfes</t>
  </si>
  <si>
    <t>Contratar el mantenimiento y adecuación</t>
  </si>
  <si>
    <t>Hallar fuentes de financiación alterna</t>
  </si>
  <si>
    <t>Compra de dotación</t>
  </si>
  <si>
    <t>Puesta en marcha del programa de educación inical</t>
  </si>
  <si>
    <t>Conveniso para alimentación escolar</t>
  </si>
  <si>
    <t>SECTOR : EDUCACIÓN</t>
  </si>
  <si>
    <t>Focalizar la población</t>
  </si>
  <si>
    <t>Contratar la construccion</t>
  </si>
  <si>
    <t>Realizar diseños</t>
  </si>
  <si>
    <t>Realizar estudios tecnicos</t>
  </si>
  <si>
    <t>100% del proyecto</t>
  </si>
  <si>
    <t>Total</t>
  </si>
  <si>
    <t>Numero de analisis de necesidades</t>
  </si>
  <si>
    <t xml:space="preserve">Analisis de necesidades </t>
  </si>
  <si>
    <t>porcentaje revision</t>
  </si>
  <si>
    <t>Revision de inventarios y equipos</t>
  </si>
  <si>
    <t xml:space="preserve"> </t>
  </si>
  <si>
    <t>META  VIGENCIA(2012)</t>
  </si>
  <si>
    <t>META DE RESULTADO 1</t>
  </si>
  <si>
    <t>NUMERO</t>
  </si>
  <si>
    <t xml:space="preserve">lograr que las mujeres hagan parta de las instancias de participacion como veedurias, comites y consejos </t>
  </si>
  <si>
    <t>numero de  eventos para formar a la mujer  realizados.</t>
  </si>
  <si>
    <t>convocar a mujeres lideres en la comunidad y mujeres que formen parte de los programas familias en acción</t>
  </si>
  <si>
    <t>META DE PRODUCTO 82</t>
  </si>
  <si>
    <t xml:space="preserve">RECURSOS FINANCIEROS </t>
  </si>
  <si>
    <r>
      <t>PROGRAMA</t>
    </r>
    <r>
      <rPr>
        <b/>
        <sz val="8"/>
        <rFont val="Arial"/>
        <family val="2"/>
      </rPr>
      <t xml:space="preserve">:                      </t>
    </r>
  </si>
  <si>
    <t xml:space="preserve">gestionar la solucion del 100% de las peticiones </t>
  </si>
  <si>
    <t xml:space="preserve">realizar por escrito cada contestación </t>
  </si>
  <si>
    <t>25%.</t>
  </si>
  <si>
    <t xml:space="preserve">crear un correo para recibir  las consultas quejas y reclamos de la ciudadania </t>
  </si>
  <si>
    <t>META DE PRODUCTO 80</t>
  </si>
  <si>
    <t xml:space="preserve">OBJETIVOS: </t>
  </si>
  <si>
    <t>usuarios</t>
  </si>
  <si>
    <t>Inscripcion de usuarios de acrtividades deportivas y culturales</t>
  </si>
  <si>
    <t>publicidad</t>
  </si>
  <si>
    <t>Publicidad de actividades de recreación y deporte</t>
  </si>
  <si>
    <t>pesos</t>
  </si>
  <si>
    <t>Gestión de recursos</t>
  </si>
  <si>
    <t xml:space="preserve">META DE PRODUCTO </t>
  </si>
  <si>
    <t>META  VIGENCIA2012</t>
  </si>
  <si>
    <t>META DE RESULTADO 5</t>
  </si>
  <si>
    <r>
      <t>OBJETIVOS</t>
    </r>
    <r>
      <rPr>
        <sz val="9"/>
        <rFont val="Arial"/>
        <family val="2"/>
      </rPr>
      <t xml:space="preserve">:                            </t>
    </r>
  </si>
  <si>
    <t>SECTOR : RECREACIÓN Y DEPORTE</t>
  </si>
  <si>
    <t>META DE RESULTADO 4</t>
  </si>
  <si>
    <t>META DE RESULTADO 3</t>
  </si>
  <si>
    <t>META DE RESULTADO 2</t>
  </si>
  <si>
    <t>Incentivos</t>
  </si>
  <si>
    <t>SECTOR : CULTURA</t>
  </si>
  <si>
    <t>INDICADOR 121</t>
  </si>
  <si>
    <t>META DE PRODUCTO 121</t>
  </si>
  <si>
    <t>META  VIGENCIA (2012)</t>
  </si>
  <si>
    <t>META DE RESULTADO 36</t>
  </si>
  <si>
    <t>OBJETIVOS:                              XXXXXXXXXXXXXXXX.</t>
  </si>
  <si>
    <t>PROGRAMA: Por una vida libre de drogas</t>
  </si>
  <si>
    <t>INDICADOR 120</t>
  </si>
  <si>
    <t>META DE PRODUCTO 120</t>
  </si>
  <si>
    <t>INDICADOR 119</t>
  </si>
  <si>
    <t>META DE PRODUCTO 119</t>
  </si>
  <si>
    <t>PROGRAMA:  Por una vida digna para todos</t>
  </si>
  <si>
    <t>INDICADOR 118</t>
  </si>
  <si>
    <t>META DE PRODUCTO 118</t>
  </si>
  <si>
    <t>INDICADOR 117</t>
  </si>
  <si>
    <t>META DE PRODUCTO 117</t>
  </si>
  <si>
    <t>META DE RESULTADO 35</t>
  </si>
  <si>
    <t>PROGRAMA: Juventud participativa</t>
  </si>
  <si>
    <t>INDICADOR 116</t>
  </si>
  <si>
    <t>META DE PRODUCTO 116</t>
  </si>
  <si>
    <t>INDICADOR 115</t>
  </si>
  <si>
    <t>META DE PRODUCTO 115</t>
  </si>
  <si>
    <t>INDICADOR 114</t>
  </si>
  <si>
    <t>META DE PRODUCTO 114</t>
  </si>
  <si>
    <t>META DE RESULTADO 34</t>
  </si>
  <si>
    <t>PROGRAMA:  Por una identidad propia</t>
  </si>
  <si>
    <t>INDICADOR 113</t>
  </si>
  <si>
    <t>META DE PRODUCTO 113</t>
  </si>
  <si>
    <t>INDICADOR 112</t>
  </si>
  <si>
    <t>META DE PRODUCTO 112</t>
  </si>
  <si>
    <t>INDICADOR 111</t>
  </si>
  <si>
    <t>META DE PRODUCTO 111</t>
  </si>
  <si>
    <t>META DE RESULTADO 33</t>
  </si>
  <si>
    <t>PROGRAMA: Vamos a leer y a aprender</t>
  </si>
  <si>
    <t>INDICADOR 110</t>
  </si>
  <si>
    <t>META DE PRODUCTO 110</t>
  </si>
  <si>
    <t>INDICADOR 109</t>
  </si>
  <si>
    <t>META DE PRODUCTO 109</t>
  </si>
  <si>
    <t>INDICADOR 108</t>
  </si>
  <si>
    <t>META DE PRODUCTO 108</t>
  </si>
  <si>
    <t>INDICADOR 107</t>
  </si>
  <si>
    <t>META DE PRODUCTO 107</t>
  </si>
  <si>
    <t xml:space="preserve">Garantizar el 100% del esquema de vacunación en niños de 0 hasta 5 años  </t>
  </si>
  <si>
    <t>META DE RESULTADO 32</t>
  </si>
  <si>
    <t>PROGRAMA: Todos sanos</t>
  </si>
  <si>
    <t>INDICADOR 106</t>
  </si>
  <si>
    <t>META DE PRODUCTO 106</t>
  </si>
  <si>
    <t>INDICADOR 105</t>
  </si>
  <si>
    <t>META DE PRODUCTO 105</t>
  </si>
  <si>
    <t>INDICADOR 104</t>
  </si>
  <si>
    <t>META DE PRODUCTO 104</t>
  </si>
  <si>
    <t>INDICADOR 103</t>
  </si>
  <si>
    <t>META DE PRODUCTO 103</t>
  </si>
  <si>
    <t>INDICADOR 102</t>
  </si>
  <si>
    <t>META DE PRODUCTO 102</t>
  </si>
  <si>
    <t>INDICADOR 101</t>
  </si>
  <si>
    <t>META DE PRODUCTO 101</t>
  </si>
  <si>
    <t>INDICADOR 100</t>
  </si>
  <si>
    <t>META DE PRODUCTO 100</t>
  </si>
  <si>
    <t>INDICADOR 99</t>
  </si>
  <si>
    <t>META DE PRODUCTO 99</t>
  </si>
  <si>
    <t>INDICADOR 98</t>
  </si>
  <si>
    <t>META DE PRODUCTO 98</t>
  </si>
  <si>
    <t>INDICADOR 97</t>
  </si>
  <si>
    <t>META DE PRODUCTO 97</t>
  </si>
  <si>
    <t>META DE RESULTADO 31</t>
  </si>
  <si>
    <t>PROGRAMA: No mas enfermedades en Tena</t>
  </si>
  <si>
    <t>INDICADOR 96</t>
  </si>
  <si>
    <t>META DE PRODUCTO 96</t>
  </si>
  <si>
    <t>INDICADOR 95</t>
  </si>
  <si>
    <t>META DE PRODUCTO 95</t>
  </si>
  <si>
    <t>META DE RESULTADO 30</t>
  </si>
  <si>
    <t>PROGRAMA: Todos vivos</t>
  </si>
  <si>
    <t>TOTAL SECTOR:</t>
  </si>
  <si>
    <t>SECTOR : INFANCIA Y ADOLESCENCIA</t>
  </si>
  <si>
    <t>PLAN DE DESARROLLO: "UN CAMBIO, PARA CONSTRUIR FUTURO" 2012-2015</t>
  </si>
  <si>
    <t xml:space="preserve">SENSIBILIZAR SOBRE EL MALTRATO A LA MUJER </t>
  </si>
  <si>
    <t xml:space="preserve">CONVOCAR MADRES GESTANTES Y LACTANTES </t>
  </si>
  <si>
    <t xml:space="preserve">CONVOCAR A LAS MUJERES PARTE DE FAMILIAS EN ACCION Y RED JUNTOS </t>
  </si>
  <si>
    <t>META DE PRODUCTO 137</t>
  </si>
  <si>
    <t>META DE RESULTADO 39</t>
  </si>
  <si>
    <t xml:space="preserve">GESTIONAR CUPOS DE POSIBLES BENEFICIARIOS </t>
  </si>
  <si>
    <t>434 familias en accion y 163 red unidos</t>
  </si>
  <si>
    <t xml:space="preserve">GESTIONAR ANTE EL GOBIERNO NACIONAL EL MENTENIMIENTO DE LOS PROGRAMAS CON SUS RESPECTIVOS RECURSOS </t>
  </si>
  <si>
    <t>META DE PRODUCTO 136</t>
  </si>
  <si>
    <t xml:space="preserve">CREAR UN PROGRAMA DE FORMACION PARA MICRO EMPRESAS Y PROMOCION DEL EMPLEO A MADRES CABEZAS DE HOGAR </t>
  </si>
  <si>
    <t>META DE PRODUCTO 135</t>
  </si>
  <si>
    <t xml:space="preserve">CONFORMAR 1 GRUPO DE YOGA </t>
  </si>
  <si>
    <t xml:space="preserve">CONFORMAR DOS GRUPOS EN GIMNASIA </t>
  </si>
  <si>
    <t>grupo adulto mayor</t>
  </si>
  <si>
    <t>CONFORMAR UN GRUPO DE DANZAS</t>
  </si>
  <si>
    <t>META DE PRODUCTO 134</t>
  </si>
  <si>
    <t xml:space="preserve">GESTIONAR LA COMPRA Y CONSTRUCCION DE UN  HOGAR DE PASO </t>
  </si>
  <si>
    <t xml:space="preserve">CONTRUIR UN ESPACIO PARA ACTIVIDADES CON EL ADULTO MAYOR </t>
  </si>
  <si>
    <t>META DE PRODUCTO 133</t>
  </si>
  <si>
    <t xml:space="preserve">CREAR ESPACIOS PARA LA OCUPACION DEL TIEMPO LIBRE COMO CURSO DE MANUALIDADES ENTRE OTROS </t>
  </si>
  <si>
    <t xml:space="preserve">GESTIONAR APOYO EN SALUD </t>
  </si>
  <si>
    <t xml:space="preserve">GESTIONAR APOYO ALIMENTICIO </t>
  </si>
  <si>
    <t>META DE PRODUCTO 132</t>
  </si>
  <si>
    <t xml:space="preserve">GESTIONAR POSIBLES BENEFICIARIOS </t>
  </si>
  <si>
    <t xml:space="preserve">MANTENER LOS RECURSOS Y LOS BENEFICIADOS </t>
  </si>
  <si>
    <t>META DE PRODUCTO 131</t>
  </si>
  <si>
    <t>META DE PRODUCTO 130</t>
  </si>
  <si>
    <t>UN EVENTO QUE PROMUEVA EL RESPETO Y EL RECONOCIMIENTO</t>
  </si>
  <si>
    <t xml:space="preserve">REALIZAR UNA OBRA DE TEATRO  Y2 DANZAS CON LA POBLACION DISCAPACITADA </t>
  </si>
  <si>
    <t xml:space="preserve">CONVOCAR A LAS PERSONAS DISCAPACTIDAS Y LA COMUNIDAD EN GENERAL  </t>
  </si>
  <si>
    <t>META DE PRODUCTO 129</t>
  </si>
  <si>
    <t xml:space="preserve">RENOVAR EL CONVENIO </t>
  </si>
  <si>
    <t>META DE PRODUCTO 128</t>
  </si>
  <si>
    <t>CONTINUAR CON LOS BENEFICIADOS DEL CENTRO DE VIDA SENSORIAL</t>
  </si>
  <si>
    <t xml:space="preserve">CONTINUAR CON LOS RECURSOS Y LAS ACTIVIDADES </t>
  </si>
  <si>
    <t>META DE PRODUCTO 127</t>
  </si>
  <si>
    <t>GESTION PARA  AMPLIAR EL NUMERO DE BENEFICIARIOS</t>
  </si>
  <si>
    <t>MANTERNER EL NUMERO DE PROGRAMAS POR MEDIO DE LA GESTION ANTE EL DEPARTAMENTO Y LA NACIÓN</t>
  </si>
  <si>
    <t>porcentaje de personas</t>
  </si>
  <si>
    <t>focalizacion de la comunidad</t>
  </si>
  <si>
    <t>VCT</t>
  </si>
  <si>
    <t>INVERSIONES DIRIGIDAS A PROTECCION INTEGRAL A ALA NIÑEZ</t>
  </si>
  <si>
    <t xml:space="preserve">Numero de jornadas </t>
  </si>
  <si>
    <t>Hacer jornadas de atencion psicologica a la poblacion victima</t>
  </si>
  <si>
    <t xml:space="preserve">Numero de esquemas revisados </t>
  </si>
  <si>
    <t xml:space="preserve">controlar que todos los niños tenan esquema de vacunacion completo </t>
  </si>
  <si>
    <t>Numero de jornadas</t>
  </si>
  <si>
    <t xml:space="preserve">Realizar Jornadas de vacunacion </t>
  </si>
  <si>
    <t>PROTECCION INTEGRAL A ALA NIÑEZ</t>
  </si>
  <si>
    <t>Realizar Jornadas de inscripcion para afiliacion al SGSSS</t>
  </si>
  <si>
    <t xml:space="preserve">PROTECCION  DE ATENCION INTEGRAL A LA PRIMERA INFANCIA </t>
  </si>
  <si>
    <t xml:space="preserve">Numero de subsidios </t>
  </si>
  <si>
    <t xml:space="preserve">Brindar subsidios a las familias desplazadas </t>
  </si>
  <si>
    <t>Focalizacion de la poblacion</t>
  </si>
  <si>
    <t xml:space="preserve">Numero de programas  </t>
  </si>
  <si>
    <t>Promover programas que brinden una mejor vivienda para las familias desplazadas</t>
  </si>
  <si>
    <t xml:space="preserve">Numero de predios entregados  </t>
  </si>
  <si>
    <t>Entrega de predios</t>
  </si>
  <si>
    <t>Numero de estudios juridicos realizados</t>
  </si>
  <si>
    <t>Estudio juridico para la legalizacion</t>
  </si>
  <si>
    <t>Numero de convenios</t>
  </si>
  <si>
    <t xml:space="preserve">Realizar convenios con la empresas de servicios publicos </t>
  </si>
  <si>
    <t>Nuemro de jornadas realizadas</t>
  </si>
  <si>
    <t xml:space="preserve">Realizar jornadass de mejoramiento de viviendas </t>
  </si>
  <si>
    <t>INDICADOR 141</t>
  </si>
  <si>
    <t>META DE PRODUCTO 141</t>
  </si>
  <si>
    <t>INDICADOR 140</t>
  </si>
  <si>
    <t>META DE PRODUCTO 140</t>
  </si>
  <si>
    <t>INDICADOR 139</t>
  </si>
  <si>
    <t>META DE PRODUCTO 139</t>
  </si>
  <si>
    <t>META DE PRODUCTO 151</t>
  </si>
  <si>
    <t>META DE PRODUCTO 150</t>
  </si>
  <si>
    <t>META DE PRODUCTO 149</t>
  </si>
  <si>
    <t>META DE PRODUCTO 148</t>
  </si>
  <si>
    <t>META DE PRODUCTO 147</t>
  </si>
  <si>
    <t>META DE PRODUCTO 146</t>
  </si>
  <si>
    <t>META DE PRODUCTO 145</t>
  </si>
  <si>
    <t>META DE PRODUCTO 144</t>
  </si>
  <si>
    <t>META DE PRODUCTO 143</t>
  </si>
  <si>
    <t>META DE PRODUCTO 142</t>
  </si>
  <si>
    <t>Entrega de incentivos ambientales</t>
  </si>
  <si>
    <t>Campañas</t>
  </si>
  <si>
    <t>Camapañas de educación ambiental</t>
  </si>
  <si>
    <t>Restauración</t>
  </si>
  <si>
    <t>Restauración de suelos</t>
  </si>
  <si>
    <t>SECTOR : MEDIO AMBIENTE</t>
  </si>
  <si>
    <t>Capacitacion</t>
  </si>
  <si>
    <t>Capacitaciones y educacion ante el reisgo</t>
  </si>
  <si>
    <t>Plan</t>
  </si>
  <si>
    <t>Elaboración de planes de gestón y prevencion del riesgo</t>
  </si>
  <si>
    <t>Revisión</t>
  </si>
  <si>
    <t>Revisión de planes de riesgo</t>
  </si>
  <si>
    <t xml:space="preserve">NUMERO </t>
  </si>
  <si>
    <t xml:space="preserve">REALIZAR ALIANZAS CON LOS PRODUCTORES CAMPESINOS PROPIETARIOS DE FINCAS </t>
  </si>
  <si>
    <t>META DE PRODUCTO 169</t>
  </si>
  <si>
    <t xml:space="preserve">FORTALECER LA PRODUCCION DE FRUTA </t>
  </si>
  <si>
    <t xml:space="preserve">Número Microproductos fortalecidos </t>
  </si>
  <si>
    <t>FORTALECER LA PRODUCCION DE CAFÉ</t>
  </si>
  <si>
    <t>META DE PRODUCTO 168</t>
  </si>
  <si>
    <t xml:space="preserve">PROMOVER FERIAS Y FIESTAS MUNICIPALES </t>
  </si>
  <si>
    <t xml:space="preserve">GESTIONAR ANTE LAS EMPRESAS DEPARTAMENTALES  APOYO  FINANCIAERO Y DE CAMPAÑA AL TURISMO DEL MUNICIPIO </t>
  </si>
  <si>
    <t>META DE PRODUCTO 167</t>
  </si>
  <si>
    <t xml:space="preserve">EJECUTAR LAS SUGERENCIAS Y PROPUESTAS </t>
  </si>
  <si>
    <t xml:space="preserve">DESARROLLAR UN PROCESO DE ARMONIZACION </t>
  </si>
  <si>
    <t xml:space="preserve">CONVOCAR A LA COMUNIDAD TURISTICA Y GENERAL </t>
  </si>
  <si>
    <t>META DE PRODUCTO 166</t>
  </si>
  <si>
    <t xml:space="preserve">UNA CAMPAÑA DEL CUIDAD POR PARTE DE TURISTAS </t>
  </si>
  <si>
    <t>UN ESPACION DE CONSERVACION NATURAL</t>
  </si>
  <si>
    <t>UN ESPACIO DE CULTURA AMBIENTAL</t>
  </si>
  <si>
    <t>META DE PRODUCTO 165</t>
  </si>
  <si>
    <r>
      <t>OBJETIVOS</t>
    </r>
    <r>
      <rPr>
        <sz val="9"/>
        <rFont val="Arial"/>
        <family val="2"/>
      </rPr>
      <t xml:space="preserve">:                              </t>
    </r>
  </si>
  <si>
    <t>SECTOR : TURISMO</t>
  </si>
  <si>
    <t xml:space="preserve">2000000
</t>
  </si>
  <si>
    <t>Visitas</t>
  </si>
  <si>
    <t>Visitas técnicas a productores</t>
  </si>
  <si>
    <t xml:space="preserve">1000000
</t>
  </si>
  <si>
    <t>Vacunas</t>
  </si>
  <si>
    <t>Vacunaciones animales</t>
  </si>
  <si>
    <t>Esterilizaciones</t>
  </si>
  <si>
    <t>Esterilizacion anumál</t>
  </si>
  <si>
    <t>SECTOR : AGROPECUARIO</t>
  </si>
  <si>
    <t xml:space="preserve">5000000
</t>
  </si>
  <si>
    <t xml:space="preserve">27806434
</t>
  </si>
  <si>
    <t xml:space="preserve">12193566
</t>
  </si>
  <si>
    <t xml:space="preserve">2806434
</t>
  </si>
  <si>
    <t>incentivos</t>
  </si>
  <si>
    <t>Entrega de beneficios e incentivos a productores</t>
  </si>
  <si>
    <t>Promoción</t>
  </si>
  <si>
    <t>Promoción de espacios de comercialziación</t>
  </si>
  <si>
    <t>Productividad del plan agropecuario municipal</t>
  </si>
  <si>
    <t>META DE PRODUCTO 192</t>
  </si>
  <si>
    <t>META DE PRODUCTO 191</t>
  </si>
  <si>
    <t>META DE PRODUCTO 190</t>
  </si>
  <si>
    <t>META DE PRODUCTO 189</t>
  </si>
  <si>
    <t>META DE PRODUCTO 188</t>
  </si>
  <si>
    <t>META DE PRODUCTO 187</t>
  </si>
  <si>
    <t>META DE PRODUCTO 186</t>
  </si>
  <si>
    <t>META DE PRODUCTO 185</t>
  </si>
  <si>
    <t>Valor de recursos para la terminación del puente sobre la vía Santa Cruz gestionados.</t>
  </si>
  <si>
    <t>META DE PRODUCTO 184</t>
  </si>
  <si>
    <t>META DE  PRODUCTO 183</t>
  </si>
  <si>
    <t>META DE PRODUCTO 182</t>
  </si>
  <si>
    <t>SECTOR : INFRAESTRUCTURA VIAL</t>
  </si>
  <si>
    <t xml:space="preserve">REALIZAR UN TALLER SOBRE COMPETENCIAS EN LA LEY Y LA ADMINISTRACION PUBLICA COMO CUMPLIMIENTO DE LOS FINES SOCIALES DEL ESTADO </t>
  </si>
  <si>
    <t>META DE PRODUCTO 198</t>
  </si>
  <si>
    <t xml:space="preserve">IMPLEMENTAR UN PROGRAMA DE SALUD OCUPACIONAL </t>
  </si>
  <si>
    <t xml:space="preserve">IMPLEMENTAR UN PROGRAMA DE INCENTIVOS </t>
  </si>
  <si>
    <t xml:space="preserve">IMPLEMENTAR UN PROGRAMA DE MOTIVACION </t>
  </si>
  <si>
    <t>META DE PRODUCTO 197</t>
  </si>
  <si>
    <t xml:space="preserve">INFORMAR LOS PROCEDIMIENTOS DE LA MODERNIZACION A CADA FUNCIONARIO </t>
  </si>
  <si>
    <t xml:space="preserve">APLICAR EL ESTUDIO DE MODERNIZACION </t>
  </si>
  <si>
    <t xml:space="preserve">REALIZAR LA CONTRATACION </t>
  </si>
  <si>
    <t>META DE PRODUCTO 196</t>
  </si>
  <si>
    <t xml:space="preserve">GESTIONAR  EQUIPOS DE COMPUTO Y TELECOMUNICACIONES </t>
  </si>
  <si>
    <t>GESTIONAR IMPLEMENTOS DE TRABAJO</t>
  </si>
  <si>
    <t>META DE PRODUCTO 193</t>
  </si>
  <si>
    <t>RECURSOS FINANCIEROS</t>
  </si>
  <si>
    <t>META DE PRODUCTO 202</t>
  </si>
  <si>
    <t>SECTOR : EQUIPAMIENTO MUNICIPAL</t>
  </si>
  <si>
    <t xml:space="preserve">INFORMAR A LA POBLACION SOBRE LOS SERVICIOS OFRECIDOS EN LINEA  Y SU UTILIZACION </t>
  </si>
  <si>
    <t>META DE PRODUCTO 208</t>
  </si>
  <si>
    <t xml:space="preserve">REALIZAR ACCIONES QUE PERMITAN REALIZAR TRAMITES, Y OBTENER INFORMACION SOBRE SERVICIOS EN LINEA </t>
  </si>
  <si>
    <t xml:space="preserve">FORTALECER LA HERRAMIENTA GOBIERNO EN LINEA </t>
  </si>
  <si>
    <t>META DE PRODUCTO 207</t>
  </si>
  <si>
    <t>SECTOR : VIVIENDA</t>
  </si>
  <si>
    <t>PLAN DE DESARROLLO: "UNIDOS POR EL DESARROLLO SOCIAL" 2012-2015</t>
  </si>
  <si>
    <t>EJE: TERRITORIO AMBIENTE NATURAL RECURSOS NATURALES Y AMBIENTALES</t>
  </si>
  <si>
    <r>
      <t>PROGRAMA</t>
    </r>
    <r>
      <rPr>
        <b/>
        <sz val="8"/>
        <rFont val="Arial"/>
        <family val="2"/>
      </rPr>
      <t>: MEDIO AMBIENTE HERENCIA DEL FUTURO</t>
    </r>
  </si>
  <si>
    <t>OBJETIVO DEL EJE / DIMENSIÓN:</t>
  </si>
  <si>
    <r>
      <t>OBJETIVOS</t>
    </r>
    <r>
      <rPr>
        <sz val="9"/>
        <rFont val="Arial"/>
        <family val="2"/>
      </rPr>
      <t xml:space="preserve">:   Defender, conservar y proteger el MEDIO AMBIENTE, como recurso único, irremplazable e indispensable para la vida humana                          </t>
    </r>
  </si>
  <si>
    <t>RAUL ROJAS GUTIERREZ</t>
  </si>
  <si>
    <t xml:space="preserve">Adquisición del 20% de los predios de las zonas productoras de agua y de bosques. </t>
  </si>
  <si>
    <t>NUMERO DE  HECTAREAS ADQUIRIDAS</t>
  </si>
  <si>
    <t>2 HECTAREAS</t>
  </si>
  <si>
    <t>5 HECTARAS</t>
  </si>
  <si>
    <t>DISMINUIR LA POBLACION EN ZONA DE RIESGO EN UN 20%</t>
  </si>
  <si>
    <t>20 FAMILIAS</t>
  </si>
  <si>
    <t>VICTOR RAUL ROJAS GUTIERREZ</t>
  </si>
  <si>
    <t>EJE: EDUCACION RECREACION Y DEPORTE</t>
  </si>
  <si>
    <r>
      <t>PROGRAMA</t>
    </r>
    <r>
      <rPr>
        <b/>
        <sz val="8"/>
        <rFont val="Arial"/>
        <family val="2"/>
      </rPr>
      <t xml:space="preserve">:  OPORTUNIDAD DE EDUCACION PARA TODOS                  </t>
    </r>
  </si>
  <si>
    <t>SECTOR : ATENCION Y PREVENCION DE DESASTRES</t>
  </si>
  <si>
    <r>
      <t>PROGRAMA</t>
    </r>
    <r>
      <rPr>
        <b/>
        <sz val="8"/>
        <rFont val="Arial"/>
        <family val="2"/>
      </rPr>
      <t>:  REDUCIENDO EL RIESGO EN QUIPILE</t>
    </r>
  </si>
  <si>
    <t>NUMERO DE POBLACION QUE NO ESTA EN ZONA DE RIESGO</t>
  </si>
  <si>
    <t>EJE: RECURSOS ECONOMICOS PRODUCTIVOS</t>
  </si>
  <si>
    <r>
      <t>PROGRAMA</t>
    </r>
    <r>
      <rPr>
        <b/>
        <sz val="8"/>
        <rFont val="Arial"/>
        <family val="2"/>
      </rPr>
      <t>:  MEJORAMIENTO DE PRACTICAS Y CALIDAD DE PRODUCTO AGROPECUARIO</t>
    </r>
  </si>
  <si>
    <r>
      <t>OBJETIVOS</t>
    </r>
    <r>
      <rPr>
        <sz val="9"/>
        <rFont val="Arial"/>
        <family val="2"/>
      </rPr>
      <t xml:space="preserve">: Ofrecer soporte técnico y administrativo a los pequeños y medianos productores brindándoles las herramientas necesarias para que puedan aprovechar al máximo sus terrenos, ofreciendo mayor producción y mejor calidad de sus productos, los cuales aseguraran el sustento necesario para poder tener una vida con calidad                            </t>
    </r>
  </si>
  <si>
    <t>MAURICIO BERNAL</t>
  </si>
  <si>
    <t>AUMENTAR EN UN 10% LA SEGURIDAD ALIMENTARIA</t>
  </si>
  <si>
    <t>NUMERO DE PERSONAS</t>
  </si>
  <si>
    <t>300 FAMILIAS</t>
  </si>
  <si>
    <t xml:space="preserve">BRINDAR ASISTENCIA TECNICA PARA EL MEJORAMIENTO DE INFRAESTRUCTURA, PRODUCTIVIDAD, TRANSFORMACION Y COMERCIALIZACION AL 50%  (900) PRODUCTORES EN SUS PRODUCTOS DURANTE EL CUATRENIO </t>
  </si>
  <si>
    <t xml:space="preserve">NUMERO DE ASISTENCIAS TECNICAS Y FINANCIERAS REALIZADAS </t>
  </si>
  <si>
    <t>225 ASISTENCIAS</t>
  </si>
  <si>
    <t>900 ASISTENCIAS</t>
  </si>
  <si>
    <t>AUMNENTAR LA SUPERFICIE SEMBRADA EN UN 10%</t>
  </si>
  <si>
    <t>NUMERO DE HECTAREAS AUMENTADAS EN SIEMBRA</t>
  </si>
  <si>
    <t>5116 HECTAREAS</t>
  </si>
  <si>
    <t>5627.6</t>
  </si>
  <si>
    <t>EJE:RECURSOS ECONOMICOS PRODUCTIVOS</t>
  </si>
  <si>
    <r>
      <t>PROGRAMA</t>
    </r>
    <r>
      <rPr>
        <b/>
        <sz val="8"/>
        <rFont val="Arial"/>
        <family val="2"/>
      </rPr>
      <t xml:space="preserve">: TURISMO ALTERNATIVA DE DESARROLLO ECONOMICO Y SOCIAL                       </t>
    </r>
  </si>
  <si>
    <t>Proyectar el turismo como una gran alternativa  para impulsar el desarrollo  económico y social de Quipile,  atacando principalmente el desempleo</t>
  </si>
  <si>
    <t>AUMENTAR EL NUMERO DE TURISTAS EN UN 20% POR MEDIO DE PROGRAMAS Y PROYECTOS QUE LOGREN DARLE UNA MEJOR POSICION AL MUNICIPIO EN ESTE SECTOR DURANTE EL CUATRENIO .</t>
  </si>
  <si>
    <t>JOSE DEL CARMEN LOPEZ LOPEZ</t>
  </si>
  <si>
    <t>NUMERO DE TURISTAS AL AÑO QUE VISITAN EL MUNICIPIO</t>
  </si>
  <si>
    <t>META DE RESULTADO</t>
  </si>
  <si>
    <t>4000 TURISTAS</t>
  </si>
  <si>
    <t>EJE:  POBLACION DEMOGRAFICA Y MERCADO DE TRABAJO</t>
  </si>
  <si>
    <r>
      <t>PROGRAMA</t>
    </r>
    <r>
      <rPr>
        <b/>
        <sz val="8"/>
        <rFont val="Arial"/>
        <family val="2"/>
      </rPr>
      <t>:  ATENCION A POBLACIONES ESPECIALES</t>
    </r>
  </si>
  <si>
    <t>SECTOR : POBLACION VULNERABLE</t>
  </si>
  <si>
    <r>
      <t>OBJETIVOS</t>
    </r>
    <r>
      <rPr>
        <sz val="9"/>
        <rFont val="Arial"/>
        <family val="2"/>
      </rPr>
      <t xml:space="preserve">: Construir y brindar a la población vulnerable, (desplazados, desmovilizados, infancia, adolescencia, adulto mayor, mujeres, madres cabeza de familia, madres comunitarias) oportunidades, programas y proyectos para que puedan atender su necesidades básicas y así mejorar su calidad de vida, teniendo en cuenta sus derechos y deberes que les garantizaran  la  justicia social.                           </t>
    </r>
  </si>
  <si>
    <t>LIVIA RUBI ROCHA BERNAL</t>
  </si>
  <si>
    <t xml:space="preserve">NUMERO DE PERSONAS NUEVAS EN LOS PROGRAMAS SOCIALES </t>
  </si>
  <si>
    <t>596 usuarios</t>
  </si>
  <si>
    <t>596 USUARIOS</t>
  </si>
  <si>
    <t xml:space="preserve">AUMENTAR LA ATENCION INTEGRAL EN UN 50% A MUJERES QUE HAN SIDO ATACADAS O LES HAN VIOLADO SUS DERECHOS DURANTE EL PERIODO DE GOBIERNO </t>
  </si>
  <si>
    <t xml:space="preserve">NUMERO DE MUJERES ATENDIDAS </t>
  </si>
  <si>
    <t xml:space="preserve">200 MUJERES </t>
  </si>
  <si>
    <t>300 MUJERES</t>
  </si>
  <si>
    <t>AUMENTAR LAS OPORTUNIDADES LABORALES Y EDUCATIVAS A LA MUJER EN UN 10%</t>
  </si>
  <si>
    <t xml:space="preserve">NUMERO DE EMPLEOS CREADOS </t>
  </si>
  <si>
    <t>0 EMPLEOS</t>
  </si>
  <si>
    <t>10 EMPLEOS</t>
  </si>
  <si>
    <t>AUMENTAR LA ATENCION INTEGRAL AL 100% DE LA POBLACION DISCAPACITADA EN PROGRAMAS Y PROYECTOS QUE LES GENEREN OPORTUNIDADES PARA ENFRENTAR LOS RETOS DE LA SOCIEDAD ACTUAL DURANTE EL CUATRENIO</t>
  </si>
  <si>
    <t xml:space="preserve">NUMERO DE PERSONAS CON DISCAPACIDAD ATENDIDAS </t>
  </si>
  <si>
    <t>145PERSONAS</t>
  </si>
  <si>
    <t>147 PERSONAS</t>
  </si>
  <si>
    <t>DISMINUCION DE VIOLENCIA INTRAFAMILIAR  Y ABUSO DE MENORES EN UN 50% (30 CASOS POR AÑO)</t>
  </si>
  <si>
    <t>NUMERO DE CASOSDISMINUIDOS EN VIOLENCIA INTRAFAMILIAR</t>
  </si>
  <si>
    <t>60 DENUNUCIAS</t>
  </si>
  <si>
    <t>30 DENUNUCIAS</t>
  </si>
  <si>
    <t>EJE: POBLACION DEMOGRAFICA Y MERCADO DE TRABAJO</t>
  </si>
  <si>
    <t>SECTOR : VICTIMAS DEL CONFLICTO ARMADO</t>
  </si>
  <si>
    <r>
      <t>PROGRAMA</t>
    </r>
    <r>
      <rPr>
        <b/>
        <sz val="8"/>
        <rFont val="Arial"/>
        <family val="2"/>
      </rPr>
      <t>: ATENCION A POBLACION VULNERABLE.</t>
    </r>
  </si>
  <si>
    <r>
      <t>OBJETIVOS</t>
    </r>
    <r>
      <rPr>
        <sz val="9"/>
        <rFont val="Arial"/>
        <family val="2"/>
      </rPr>
      <t>:Construir y brindar a la población vulnerable, (desplazados, desmovilizados, infancia, adolescencia, adulto mayor, mujeres, madres cabeza de familia, madres comunitarias) oportunidades, programas y proyectos para que puedan atender su necesidades básicas y así mejorar su calidad de vida, teniendo en cuenta sus derechos y deberes que les garantizaran  la  justicia social</t>
    </r>
  </si>
  <si>
    <t>SECRETARIA DE GOBIERNO</t>
  </si>
  <si>
    <t>AUMENTAR LA ATENCION INTEGRAL ALA POBLACION VICTIMA DEL CONFLICTO ARMADO EN UN 25% (24 PERSONAS) EN EL CUATRENIO</t>
  </si>
  <si>
    <t>NUMERO DE PERSONAS VICTIMAS DEL CONFLICTO ARMADO ATENDIDAS</t>
  </si>
  <si>
    <t>10 PERSONAS</t>
  </si>
  <si>
    <t>45 PERSONAS</t>
  </si>
  <si>
    <t>AUMENTAR LAS ACCIONES DE PREVENCION A LA POBLACION EN RIESGO DE DESPLAZAMIENTO EN UN 30%</t>
  </si>
  <si>
    <t>NUMERO DE CARLAS DICTADAS PARA PREVENCION</t>
  </si>
  <si>
    <t>1 TALLER</t>
  </si>
  <si>
    <t>4 TALLERES</t>
  </si>
  <si>
    <t>EJE: AMBIENTE CONSTRUIDO INFRAESTRUCTURA ECONOMICA Y SOCIAL</t>
  </si>
  <si>
    <r>
      <t>PROGRAMA</t>
    </r>
    <r>
      <rPr>
        <b/>
        <sz val="8"/>
        <rFont val="Arial"/>
        <family val="2"/>
      </rPr>
      <t xml:space="preserve">:       VIVIENDA DIGNA PARA NUESTRO PUEBLO            </t>
    </r>
  </si>
  <si>
    <r>
      <t>OBJETIVOS</t>
    </r>
    <r>
      <rPr>
        <sz val="9"/>
        <rFont val="Arial"/>
        <family val="2"/>
      </rPr>
      <t xml:space="preserve">:    Crear soluciones y mejoramientos  de vivienda, que cumplan con las necesidades básicas a la comunidad para vivir dignamente y así mejorar su calidad de vida               </t>
    </r>
  </si>
  <si>
    <t>SECRETARIA DE PLANEACION</t>
  </si>
  <si>
    <t xml:space="preserve">DISMINUIR EL DEFICIT DE VIVIENDA EN UN 5% EN EL MUNICIPIO </t>
  </si>
  <si>
    <t>NUMERO DE VIVIENDAS CONSTRUIDAS</t>
  </si>
  <si>
    <t>1100 DEFICIT DEL MUNICIPIO</t>
  </si>
  <si>
    <t>1020 DEFICIT DE VVIVIENDA</t>
  </si>
  <si>
    <t>AUMENTAR LA CALIDAD DE LA VIVIENDA EN UN 10% (70 VIVIENDAS) DEL MUNICIPIO</t>
  </si>
  <si>
    <t>NUMERO DE VIVIENDAS MEJORADAS</t>
  </si>
  <si>
    <t>700 VIVIENDAS POR MEJORAR</t>
  </si>
  <si>
    <t>70 VIVIENDAS MEJORADAS</t>
  </si>
  <si>
    <t xml:space="preserve">EJE: AMBIENTE CONSTRUIDO INFRAESTRUCTURA ECONOMICA Y SOCIAL </t>
  </si>
  <si>
    <t>PROGRAMA:  BUEN ESTADO VIAL, DESARROLLO INTEGRAL MUNICIPAL</t>
  </si>
  <si>
    <t>OBJETIVOS:    Mejorar y mantener habilitadas las vías rurales y urbanas del municipio para asegurar la transitabilidad de la población y el desplazamiento de los productos agropecuarios durante el periodo 2012-2015                       .</t>
  </si>
  <si>
    <t>META DE RESULTADO  1</t>
  </si>
  <si>
    <t>MANTENER LAS VIAS EN UN 80%  (198.2 KM) HABILITADAS DURANTE CADA AÑO, PARA EL DESPLAZAMIENTO DE LA POBLACION EN GENERAL Y SUS PRODUCTOS AGROPECUARIOS</t>
  </si>
  <si>
    <t>NUMERO DE KILOMETROS MEJORADOS Y MANTENIDOS</t>
  </si>
  <si>
    <t>297 KILOMETROS</t>
  </si>
  <si>
    <t>198.2 KILOMETROS</t>
  </si>
  <si>
    <t>META DE RESULTADO  2</t>
  </si>
  <si>
    <t>GESTIONAR LA ACCESIBILIDAD DE TRANSPORTE AUMENTANDO EL NUMERO DE LINEAS EN UN 20% DURANTE LOS CUATRO AÑOS, DE TRANSPORTE PUBLICO INTERVEREDAL</t>
  </si>
  <si>
    <t>NUMERO DE NUEVAS LINEAS DE TRANSPORTE</t>
  </si>
  <si>
    <t>10 RUTAS</t>
  </si>
  <si>
    <t>20 RUTAS</t>
  </si>
  <si>
    <t>META DE RESULTADO  3</t>
  </si>
  <si>
    <t>IMPLEMENTAR LA SEÑALIZACION VIAL EN UN 100% (50 SEÑALES DE TRANSITO) EN LAS VIAS RURALES DEL MUNICIPIO</t>
  </si>
  <si>
    <t>NUMERO DE SEÑALES INSTALADAS</t>
  </si>
  <si>
    <t>5 SEÑALES</t>
  </si>
  <si>
    <t>50 SEÑALES</t>
  </si>
  <si>
    <t>SECTOR : TECNOLOGIA</t>
  </si>
  <si>
    <r>
      <t>PROGRAMA</t>
    </r>
    <r>
      <rPr>
        <b/>
        <sz val="8"/>
        <rFont val="Arial"/>
        <family val="2"/>
      </rPr>
      <t xml:space="preserve">: TCONECTIVIDAD Y TECNOLOGIA                    </t>
    </r>
  </si>
  <si>
    <t>PORCENTAJE DE IMPLEMENTACION AUMENTADO EN EL MECI</t>
  </si>
  <si>
    <t>40 % DE IMPLEMENTACION</t>
  </si>
  <si>
    <t>100% IMPLEMENTACION</t>
  </si>
  <si>
    <t>PROGRAMA:  ILUMINACION COMUNICACIÓN Y ENERGIA GARANTIZADA</t>
  </si>
  <si>
    <t xml:space="preserve">OBJETIVOS:   Ampliar el acceso al servicio esencial de energía y alumbrado público a la población rural y urbana del municipio para garantizar, la seguridad y la tranquilidad.  * </t>
  </si>
  <si>
    <t>SECREATARIA DE PLANEACION</t>
  </si>
  <si>
    <t>EJE: AMBIENTE CONSTRUIDO, INFRAESTRUCTURA ECONOMICA Y SOCIAL</t>
  </si>
  <si>
    <t>SECTOR : SERVICIO DE ALUMBRADO PUBLICO Y ENERGIA</t>
  </si>
  <si>
    <t>AUMENTAR EN UN 20% (120 PERSONAS ) EN LOS SERVICIOS DE ENERGIA EN EL SECTOR RURAL  DURANTE EL CUATRENIO</t>
  </si>
  <si>
    <t>NUMERO DE NUEVAS PERSONAS CON EL SERVICIO DE ENERGIA URABNO</t>
  </si>
  <si>
    <t>720 USUARIOS SIN SERVICIO</t>
  </si>
  <si>
    <t>600 USUARIOS SIN EL SERVICIO</t>
  </si>
  <si>
    <t>AUMENTAR LA COBERTURA 100% (3.131 A 3.160 PERSONAS) EN EL SERVICIO DE ENERGIA EN EL SECTOR URBANO DURANTE EL CUATRENIO</t>
  </si>
  <si>
    <t>NUMERO DE NUEVAS PERSONAS CON EL SERVICIO DE ENERGIA RURAL</t>
  </si>
  <si>
    <t>3131 USUARIOS CON SERVICIO DE ALUMBRADO</t>
  </si>
  <si>
    <t>3.160 USUARIOS CON EL SERVICIO</t>
  </si>
  <si>
    <t>AUMENTAR COBERTURA DEL SERVICIO DE GAS EN EL MUNICIPIO DE QUIPILE CUNDINAMARCA</t>
  </si>
  <si>
    <t>NUMERO DE PERSONAS CON SERVICIO DE GAS NATURAL</t>
  </si>
  <si>
    <t>0% DE LA POBLACION URBANA</t>
  </si>
  <si>
    <t>10% DE LA POBLACION URBANA CON SERVICIO</t>
  </si>
  <si>
    <t xml:space="preserve">SECTOR : AGUA POTABLE </t>
  </si>
  <si>
    <t>PROGRAMA:AGUA PURA Y MEDIO AMBIENTE SEGURO</t>
  </si>
  <si>
    <t>OBJETIVOS:    Disminuir la contaminación  ambiental que produce el ser humano con programas y proyectos que los mitiguen, y brindarle a la población agua de calidad y con las propiedades necesarias para el consumo humano.</t>
  </si>
  <si>
    <t>AMPLIAR LA COBERTURA DEL SERVICIO DE AGUA HASTA LLEGAR AL 100% (160 PERSONAS SIN SERVICIO) EN EL  CUATRENIO DEL SECTOR URBANO DEL MUNICIPIO</t>
  </si>
  <si>
    <t>NUMERO DE NUEVOS USUARIOS DEL SERVICIO DE AGUA EN LA ZONA URBANA</t>
  </si>
  <si>
    <t>160 SIN  SERVICIO DE AGUA</t>
  </si>
  <si>
    <t>0% PERSONAS SIN SERVICIO DE AGUA EN EL SECTOR URBANO</t>
  </si>
  <si>
    <t>AMPLIAR LA COBERTURA DEL SERVICIO DEAGUA EN UN 15% (573 PERSONAS) EN EL SECTOR RURAL DEL MUNICIPIO</t>
  </si>
  <si>
    <t>NUMERO DE NUEVOS USUARIOS CON EL SERVICIO DE AGUA EN EL SECTOR RURAL</t>
  </si>
  <si>
    <t>573 PERSONAS SIN EL SERVICIO</t>
  </si>
  <si>
    <t>AUMENTAR EN UN 15% (86 NUEVOS USUARIOS)</t>
  </si>
  <si>
    <t>DISMINUIR EL INDICE DE RIESGO (59% DE RIESGO REDUCIR AL 20%) DE LA CALIDAD DE AGUA PARA CONSUMO HUMANO. (IRCA)</t>
  </si>
  <si>
    <t>PORCENTAJE DE DISMINUCION DEL RIESGO EN LA CALIDAD DEL AGUA</t>
  </si>
  <si>
    <t>59% NIVEL DEL IRCA</t>
  </si>
  <si>
    <t>20% NIVEL DE IRCA</t>
  </si>
  <si>
    <t>SECTOR : SANEAMIENTO</t>
  </si>
  <si>
    <t>OBJETIVOS:    Disminuir la contaminación  ambiental que produce el ser humano con programas y proyectos que los mitiguen, y brindarle a la población agua de calidad y con las propiedades necesarias para el consumo humano</t>
  </si>
  <si>
    <t>DISMINUIR LA CONTAMINACION EN UN 50%, POR VERTIMIENTOS Y AGUAS SERVIDAS A LAS FUENTES HIDRICAS DEL MUNICIPIO</t>
  </si>
  <si>
    <t>NUMERO DE METROS CUBICOS TRATADOS</t>
  </si>
  <si>
    <t>5724 M3 ALAÑO DE VERTIMIENTOS</t>
  </si>
  <si>
    <t>2862 METROS CUBICOS DE VERTIMIENTOS AL AÑO</t>
  </si>
  <si>
    <t>META DE RESULTADO 6</t>
  </si>
  <si>
    <t>MANTENER EN UN 80% (1152 TONELADAS) DE LOS RESIDUOS SOLIDOS DEL MUNICIPIO DURANTE LOS CUATRO AÑOS PARA SER LLEVADOS A LOS SITIOS DE DISPOSICION FINAL</t>
  </si>
  <si>
    <t>NUMERO DE TONELADAS DE RESIDUOS SOLIDOS RECICLADOS</t>
  </si>
  <si>
    <t>1152 TONELADAS POR AÑO</t>
  </si>
  <si>
    <t>1153 POR AÑO%</t>
  </si>
  <si>
    <t>META DE RESULTADO 7</t>
  </si>
  <si>
    <t>DISMINUCION DE LA CONTAMINACION AMBIENTAL CON RESIDUOS SOLIDOS EN UN 20%</t>
  </si>
  <si>
    <t>CANTIDAD DE RESIDUOS SOLIDOS RECOLECTADOS</t>
  </si>
  <si>
    <t>288 TONELADAS AL AÑO</t>
  </si>
  <si>
    <t>260 TONELADAS AL AÑO</t>
  </si>
  <si>
    <t>EJE: SOCIO CULTURAL</t>
  </si>
  <si>
    <t>DIRECTOR DE CULTURA Y DEPORTES</t>
  </si>
  <si>
    <t>637 NIÑOS JOVENES Y ADOLECENTES INSCRITOS</t>
  </si>
  <si>
    <t>NUMERO DE NUIEVOS NIÑOS INFANTES MATRICULADOS</t>
  </si>
  <si>
    <t>NUMERO DE NUEVOS NIÑOS MATRICULADOS</t>
  </si>
  <si>
    <t>1100 NIÑOS</t>
  </si>
  <si>
    <t>100 NIÑOS NUEVOS MATRICULADOS</t>
  </si>
  <si>
    <t>NUMERO DE ADOLECENTES</t>
  </si>
  <si>
    <t>1130 ADOLECENTES</t>
  </si>
  <si>
    <t>100 ADOLECENTES NUEVOS MATRICULADOS%</t>
  </si>
  <si>
    <t>937 ADOLECENTES%</t>
  </si>
  <si>
    <t>1158 ADOLECENTES</t>
  </si>
  <si>
    <t>NUMERO DE INFANTES, NIÑOS Y ADOLECENTES</t>
  </si>
  <si>
    <t>220 ADOLECENTES</t>
  </si>
  <si>
    <t>DISMINUIR DESCERCION ESCOLAR 5% (110 PERSONAS)</t>
  </si>
  <si>
    <t xml:space="preserve">NUMERO DE ESTUDIANTES ATENDIDOS </t>
  </si>
  <si>
    <t>200 ESTUDIANTE%</t>
  </si>
  <si>
    <t>200 ESTUDIANTES</t>
  </si>
  <si>
    <t>NUMERO DE ESTUDIIANTES ATENDIDOS</t>
  </si>
  <si>
    <t>700 ESTUDIANTES%</t>
  </si>
  <si>
    <t>910 ESTUDIANTES ATENDIDOS%</t>
  </si>
  <si>
    <t>META DE RESULTADO 8</t>
  </si>
  <si>
    <t>REDUCIR EL NUMERO DE ´PERSONAS ANALFABETAS (15 A 24 AÑOS )  DE UN 20% A UN 10% EN LOS CUATRO AÑOS DE GOBIERNO</t>
  </si>
  <si>
    <t>NUMERO DE PERSONAS ATENDIDAS</t>
  </si>
  <si>
    <t>160 PERSONAS%</t>
  </si>
  <si>
    <t>80 PERSONAS%</t>
  </si>
  <si>
    <r>
      <t>PROGRAMA</t>
    </r>
    <r>
      <rPr>
        <b/>
        <sz val="8"/>
        <rFont val="Arial"/>
        <family val="2"/>
      </rPr>
      <t xml:space="preserve">: VIDA SANA CON DEPORTE </t>
    </r>
  </si>
  <si>
    <t>DIRECTOR DE CULTURA Y DEPORTE</t>
  </si>
  <si>
    <t>NUMERO DE DEPORTISTAS PARTICIPANTES</t>
  </si>
  <si>
    <t>350 PERSONAS</t>
  </si>
  <si>
    <t>1501 PERSONAS</t>
  </si>
  <si>
    <t>EJE:  DIMENSION POLITICO ADMINISTRATIVA</t>
  </si>
  <si>
    <t>SECTOR : SEGURIDAD</t>
  </si>
  <si>
    <r>
      <t>PROGRAMA</t>
    </r>
    <r>
      <rPr>
        <b/>
        <sz val="8"/>
        <rFont val="Arial"/>
        <family val="2"/>
      </rPr>
      <t>: MEJORANDO EL DESEMPEÑO INTEGRAL DE LA ADMINISTRACION CENTRAL</t>
    </r>
  </si>
  <si>
    <r>
      <t>OBJETIVOS</t>
    </r>
    <r>
      <rPr>
        <sz val="9"/>
        <rFont val="Arial"/>
        <family val="2"/>
      </rPr>
      <t>: Lograr una unidad y trabajo en equipo entre la Comunidad y fuerza pública; mejorando así los niveles de seguridad y participación ciudadana</t>
    </r>
  </si>
  <si>
    <t>REDUCIR LA TASA DE DELINCUENCIA DE 20% A UN 10% ; NUMERO DE CASOS REPORTADOS (128 A 64 ROBOS) AL AÑO</t>
  </si>
  <si>
    <t>NUMERO DE ROBOS DISMINUIDOS</t>
  </si>
  <si>
    <t>64 ROBOS</t>
  </si>
  <si>
    <t>128 ROBOS</t>
  </si>
  <si>
    <t>REDUCIR LA TASA DE VIOLENCIA INTRAFAMILIAR Y ACCIDENTALIDAD EN UN 50% (154 CASOS)</t>
  </si>
  <si>
    <t>NUMERO DE ROBOS DISMINUIDOS EN VIOLENCIA INTRAFAMILIAR</t>
  </si>
  <si>
    <t>154 CASOS</t>
  </si>
  <si>
    <t>77 CASOS</t>
  </si>
  <si>
    <t>PLAN DE DESARROLLO: "UNIDOS POR EL DESARROLLO" 2012-2015</t>
  </si>
  <si>
    <t>EJE: POLITICO ADMINISTRATIVA</t>
  </si>
  <si>
    <t>SECTOR : COMUNIDAD</t>
  </si>
  <si>
    <t>MEJORANDO EL DESMPEÑO INTEGRAL DE LA ADMINISTRACION CENTRAL</t>
  </si>
  <si>
    <t xml:space="preserve">Incluir a la población del municipio en el desarrollo de las políticas públicas que llevaran a cabo el desarrollo de los objetivo, programas, metas y proyectos  del programa de gobierno “UNIDOS POR EL DESARROLLO SOCIAL” </t>
  </si>
  <si>
    <t>AUMENTAR AL 70% LOS REPRESENTANTES DE LOS SECTORES COMUNITARIOS Y POBLACION VULNERABLE, EN LA POLITICA PUBLICA DEL MUNICIPIO</t>
  </si>
  <si>
    <t>NUMERO DE RENDICIONES DE CUENTAS DONDE PARTICIPO LA COMUNIDAD</t>
  </si>
  <si>
    <t>AUMENTAR LA COMUNICACIÓN DE LA GESTION ADELANTADA POR LA ADMINISTRACION MUNICIPAL EN UN 100%</t>
  </si>
  <si>
    <t>NUMERO DE RENDICIONES DE CUENTAS A LA COMUNIDAD</t>
  </si>
  <si>
    <t>0 RENDICIONES DE CUENTAS</t>
  </si>
  <si>
    <t>8 RENDICIONES DE CUENTAS A LA COMUNIDAD</t>
  </si>
  <si>
    <t>EJE: POLITICO ADMINISTRATIVO</t>
  </si>
  <si>
    <t>SECTOR :  FINANCIERO</t>
  </si>
  <si>
    <r>
      <t>PROGRAMA</t>
    </r>
    <r>
      <rPr>
        <b/>
        <sz val="8"/>
        <rFont val="Arial"/>
        <family val="2"/>
      </rPr>
      <t xml:space="preserve">:  MEJORANDO EL DESEMPEÑO INTEGRAL DE LA ADMINISTRACION CENTRAL                    </t>
    </r>
  </si>
  <si>
    <r>
      <t>OBJETIVOS</t>
    </r>
    <r>
      <rPr>
        <sz val="9"/>
        <rFont val="Arial"/>
        <family val="2"/>
      </rPr>
      <t>: Recuperar la cartera morosa y formar una cultura de pago a la  comunidad, mostrando realmente en que se invierten los impuestos recaudados por la administración</t>
    </r>
  </si>
  <si>
    <t>SECRETARIA DE HACIENDA</t>
  </si>
  <si>
    <t xml:space="preserve">ACRECENTAR EN UN 50% EL RECAUDO EFECTIVO DE LA SECRETARIA DE HACIENDA PARA EL AÑO 2016 </t>
  </si>
  <si>
    <t>VALOR RECAUDADO</t>
  </si>
  <si>
    <t>60 MILLONES DE PESOS</t>
  </si>
  <si>
    <t>120 MILLONES DE PESOS</t>
  </si>
  <si>
    <t>SECTOR :  FORTALECIMIENTO  INSTITUCIONAL</t>
  </si>
  <si>
    <t>MEJORAR LA CALIFICACION DEL DESEMPEÑO FISCAL (PUESTO 111 ACTUALMENTE A NIVEL DEPARTAMENTAL)</t>
  </si>
  <si>
    <t>NUMERO PUESTO DE EVALUACION</t>
  </si>
  <si>
    <t>PUESTO 111</t>
  </si>
  <si>
    <t>PUESTO CINCUENTA NIVEL CUNDINMARCA</t>
  </si>
  <si>
    <r>
      <t>OBJETIVOS</t>
    </r>
    <r>
      <rPr>
        <sz val="9"/>
        <rFont val="Arial"/>
        <family val="2"/>
      </rPr>
      <t>: Mejorar la calidad de la atención y la prestación del servicio al ciudadano para optimizar los procesos logrando así llegar a la eficacia</t>
    </r>
  </si>
  <si>
    <r>
      <t>OBJETIVOS</t>
    </r>
    <r>
      <rPr>
        <sz val="9"/>
        <rFont val="Arial"/>
        <family val="2"/>
      </rPr>
      <t>:Mejorar la calidad de la atención y la prestación del servicio al ciudadano para optimizar los procesos logrando así llegar a la eficacia</t>
    </r>
  </si>
  <si>
    <t>DEFINIR E IMPLEMENTAR LA ESTRUCTURA ADMINISTRATIVA APROPIADA A LA ENTIDAD TERRITORIAL</t>
  </si>
  <si>
    <t>GARANTIZAR EL MEJOR EQUIPO DE TRABAJO, EN EL MARCO DE LA APLICACIÓN DE LA CARRERA ADMINISTRATIVA</t>
  </si>
  <si>
    <t>EJE: DIMENSION POLITICO ADMINISTRATIVA</t>
  </si>
  <si>
    <t xml:space="preserve">PROGRAMA: MEJORANDO EL DESEMPEÑO INTEGRAL DE LA ADMINISTRACION CENTRAL </t>
  </si>
  <si>
    <t>OBJETIVOS:Adquirir, mejorar y mantener la infraestructura, actual del municipio para el óptimo desempeño de las labores de la administración, atendiendo las necesidades de la población municipal</t>
  </si>
  <si>
    <t>RENOVAR LOS BIENES MUEBLES EN UN 20% DE LA ADMINISTRACION MUNICIPAL</t>
  </si>
  <si>
    <t>NUMERO DE MUEBLES RENOVADOS</t>
  </si>
  <si>
    <t>0 MUEBLES RENOVADOS</t>
  </si>
  <si>
    <t>DAR MANTENIMIENTO AL 10% DE LA INFRAESTRUCTURA Y BIENES DE USO PUBLICO A CARGO DE LA ADMINISTRACION, EN EL PERIODO 2012-2015</t>
  </si>
  <si>
    <t>NUMERO DE MANTENIMIENTOS REALIZADOS A LOS BIENES</t>
  </si>
  <si>
    <t>COMPONENTE DE EFICACIA - PLAN DE ACCIÒN - VIGENCIA  2013</t>
  </si>
  <si>
    <t>CONSTRUCCION DE VIVIENDA NUEVA RURAL</t>
  </si>
  <si>
    <t>2013-25597010</t>
  </si>
  <si>
    <t>Construcción de 10  viviendas (vip) vivienda de interés prioritario nuevas por año para la población menos favorecida y vulnerable del sector rural del municipio</t>
  </si>
  <si>
    <t>NUERO DE VIVIENDAS COSNTRUIDAS</t>
  </si>
  <si>
    <t>Gestionar (18) mejoramientos de vivienda por año ante las entidades gubernamentales</t>
  </si>
  <si>
    <t>NUMERO DE MEJORAMIENTOS</t>
  </si>
  <si>
    <t>MEJORAR LA CALIDAD ELAS VIVIENDAS DEL MUNICIPIO DE QUIPILE CUNDINAMARCA</t>
  </si>
  <si>
    <t>2013-25596-011</t>
  </si>
  <si>
    <t>CREAR EL BANCO DE MATERIALES</t>
  </si>
  <si>
    <t>Implementar un (1) programa “BANCO DE MATERIALES”  para solucionar problemas en las  viviendas del municipio</t>
  </si>
  <si>
    <t xml:space="preserve">NUMERO DE BANCOS IMPLEMENTADOS </t>
  </si>
  <si>
    <t>Creación de (4) frentes de seguridad local y rural.</t>
  </si>
  <si>
    <t>NUMERO DE FRENTES CREADOS</t>
  </si>
  <si>
    <t>MEJORAR LA SEGURIDAD DEL MUNICIPIO DE QUI</t>
  </si>
  <si>
    <t>AUMENTAR Y MANTENER LA POBLACION ESTUDIANTIL</t>
  </si>
  <si>
    <t>META  VIGENCIA 2013</t>
  </si>
  <si>
    <r>
      <t>OBJETIVOS</t>
    </r>
    <r>
      <rPr>
        <sz val="9"/>
        <rFont val="Arial"/>
        <family val="2"/>
      </rPr>
      <t>: Objetivo: Garantizar el acceso gratuito a la educación y ampliar la oferta educativa, mejorando las condiciones de los ambientes de aprendizaje, dotándolos de infraestructura física y tecnológica, para conseguir niveles superiores de calidad educativa, alcanzando cobertura universal y proyección profesional para los jóvenes.</t>
    </r>
  </si>
  <si>
    <t>AUMENTAR o MANTENER LA COBERTURA PREESCOLAR DURANTE EL CUATRENIO</t>
  </si>
  <si>
    <t>PLAN DE DESARROLLO: "CON APULO SOSTENIBLE PROSPERIDAD PARA TODOS" 2012-2015</t>
  </si>
  <si>
    <t>GARANTIZAR EL ACCESO A TRANSPORTE ESCOLAR 420 ESTUDIANTES DURANTE EL CUATRENIO</t>
  </si>
  <si>
    <t>AUMENTAR o MANTENER LA COBERTURA BÁSICA PRIMARIA DURANTE EL CUATRENIO</t>
  </si>
  <si>
    <r>
      <t>PROGRAMA</t>
    </r>
    <r>
      <rPr>
        <b/>
        <sz val="8"/>
        <rFont val="Arial"/>
        <family val="2"/>
      </rPr>
      <t xml:space="preserve">:   </t>
    </r>
  </si>
  <si>
    <t>GARANTIZAR LA ALIMENTACION ESCOLAR A 1373 ESTUDIANTES DEL MUNICIPIO DURANTE EL CUATRENIOl</t>
  </si>
  <si>
    <r>
      <t>OBJETIVOS</t>
    </r>
    <r>
      <rPr>
        <sz val="9"/>
        <rFont val="Arial"/>
        <family val="2"/>
      </rPr>
      <t>:Objetivo: Garantizar el acceso gratuito a la educación y ampliar la oferta educativa, mejorando las condiciones de los ambientes de aprendizaje, dotándolos de infraestructura física y tecnológica, para conseguir niveles superiores de calidad educativa, alcanzando cobertura universal y proyección profesional para los jóvenes.</t>
    </r>
  </si>
  <si>
    <t>AUMENTAR o MANTENER 90 A 95 % LA COBERTURA BÁSICA SECUNDARIA DURANTE EL CUATRENIO</t>
  </si>
  <si>
    <t>REALIZAR (1) UN MANTENIMIENTO O MEJORAMINETO de 5 de los 16 RESTAURANTE ESCOLAR DURANTE EL CUATRENIO</t>
  </si>
  <si>
    <t>AUMENTAR o MANTENER LA COBERTURA EN MEDIA VOCACIONAL DURANTE EL CUATRENIO.</t>
  </si>
  <si>
    <t>DOTAR UNA (1) VEZ AL AÑO DE IMPLEMENTOS NECESARIOS PARA EL DESARROLLO DE LAS ACTIVIDADES ENE LOS CENTROS EDUCATIVOS</t>
  </si>
  <si>
    <t>NUMERO DE DOTACIONES REALIZADAS</t>
  </si>
  <si>
    <t>DISMINUIR LA TASA DE DESERCIÓN ESCOLAR EN UN 5 %</t>
  </si>
  <si>
    <t>REALIZAR UN (1) MANTENIMIENTO DURANTE EL CUATRENIO A LAS LAS 17 SEDES EDUCATIVAS</t>
  </si>
  <si>
    <t>NUMERO DE MANTENIMIENTOS REALIZADOS</t>
  </si>
  <si>
    <t>MEJORAR LOS RESULTADOS EN LAS PRUEBAS SABER EN UN 10%</t>
  </si>
  <si>
    <t>REALIZAR (1) UNA CAPACITACIÓN ANUAL EN LAS INSTITUCIONES EDUUCATIVAS PARA MEJORAR LAS PRUEBAS SABER</t>
  </si>
  <si>
    <t>NUMERO DE CAPACITACIONES REALIZADAS</t>
  </si>
  <si>
    <t>Contrato para la prestacion de trnasporte escolar</t>
  </si>
  <si>
    <t>Conveniso para transorte escolar</t>
  </si>
  <si>
    <t xml:space="preserve">Numero de niños y jóvenes estudiantes beneficiados con la transporte escolar. </t>
  </si>
  <si>
    <t>Contrato para la prestacion de alimentcion</t>
  </si>
  <si>
    <t>AUMENTAR EN UN 5% LOS RESULTADOS EN RELACION CON EL AÑO ANTERIOR EN LAS PRUEBAS ICFES</t>
  </si>
  <si>
    <t>IMPLMENTAR EN LAS 17 EN LAS SEDES EDUCATIVAS UN (1) PROGRAMA PARA EL APRENDIZAJE DE UNA SEGUNDA LENGUA EN LOS ESTUDIANTES DE EDUCACIÓN BÁSICA Y MEDIA</t>
  </si>
  <si>
    <t>numero de sedes implemntadas</t>
  </si>
  <si>
    <t>FORTALECER EL ACCESO A LA EDUCACION SUPERIOR</t>
  </si>
  <si>
    <t>GESTIONAR UN (1) PROGRAMA DE EDUCAION SUPERIOR QUE VENGA DOTADO DE INFRAESTRUCTURA FÍSICA Y TECNOLÓGICA DURANTE LOS CUATRO AÑOS</t>
  </si>
  <si>
    <r>
      <t>OBJETIVOS</t>
    </r>
    <r>
      <rPr>
        <sz val="9"/>
        <rFont val="Arial"/>
        <family val="2"/>
      </rPr>
      <t xml:space="preserve"> Objetivo: Garantizar el acceso gratuito a la educación y ampliar la oferta educativa, mejorando las condiciones de los ambientes de aprendizaje, dotándolos de infraestructura física y tecnológica, para conseguir niveles superiores de calidad educativa, alcanzando cobertura universal y proyección profesional para los jóvenes.             </t>
    </r>
  </si>
  <si>
    <r>
      <t>OBJETIVOS</t>
    </r>
    <r>
      <rPr>
        <sz val="9"/>
        <rFont val="Arial"/>
        <family val="2"/>
      </rPr>
      <t xml:space="preserve">: Objetivo: Garantizar el acceso gratuito a la educación y ampliar la oferta educativa, mejorando las condiciones de los ambientes de aprendizaje, dotándolos de infraestructura física y tecnológica, para conseguir niveles superiores de calidad educativa, alcanzando cobertura universal y proyección profesional para los jóvenes.         </t>
    </r>
  </si>
  <si>
    <r>
      <t>OBJETIVOS</t>
    </r>
    <r>
      <rPr>
        <sz val="9"/>
        <rFont val="Arial"/>
        <family val="2"/>
      </rPr>
      <t xml:space="preserve">: Objetivo: Garantizar el acceso gratuito a la educación y ampliar la oferta educativa, mejorando las condiciones de los ambientes de aprendizaje, dotándolos de infraestructura física y tecnológica, para conseguir niveles superiores de calidad educativa, alcanzando cobertura universal y proyección profesional para los jóvenes.              </t>
    </r>
  </si>
  <si>
    <r>
      <t>OBJETIVOS</t>
    </r>
    <r>
      <rPr>
        <sz val="9"/>
        <rFont val="Arial"/>
        <family val="2"/>
      </rPr>
      <t xml:space="preserve">:  Objetivo: Garantizar el acceso gratuito a la educación y ampliar la oferta educativa, mejorando las condiciones de los ambientes de aprendizaje, dotándolos de infraestructura física y tecnológica, para conseguir niveles superiores de calidad educativa, alcanzando cobertura universal y proyección profesional para los jóvenes.               </t>
    </r>
  </si>
  <si>
    <r>
      <t>OBJETIVOS</t>
    </r>
    <r>
      <rPr>
        <sz val="9"/>
        <rFont val="Arial"/>
        <family val="2"/>
      </rPr>
      <t xml:space="preserve">:  Objetivo: Garantizar el acceso gratuito a la educación y ampliar la oferta educativa, mejorando las condiciones de los ambientes de aprendizaje, dotándolos de infraestructura física y tecnológica, para conseguir niveles superiores de calidad educativa, alcanzando cobertura universal y proyección profesional para los jóvenes.           </t>
    </r>
  </si>
  <si>
    <r>
      <t>OBJETIVOS</t>
    </r>
    <r>
      <rPr>
        <sz val="9"/>
        <rFont val="Arial"/>
        <family val="2"/>
      </rPr>
      <t xml:space="preserve">:  Objetivo: Garantizar el acceso gratuito a la educación y ampliar la oferta educativa, mejorando las condiciones de los ambientes de aprendizaje, dotándolos de infraestructura física y tecnológica, para conseguir niveles superiores de calidad educativa, alcanzando cobertura universal y proyección profesional para los jóvenes.          </t>
    </r>
  </si>
  <si>
    <r>
      <t>PROGRAMA</t>
    </r>
    <r>
      <rPr>
        <b/>
        <sz val="8"/>
        <rFont val="Arial"/>
        <family val="2"/>
      </rPr>
      <t xml:space="preserve">:  CALIDAD EDUCATIVA PARA LA PROSPERIDAD    </t>
    </r>
  </si>
  <si>
    <r>
      <t>PROGRAMA</t>
    </r>
    <r>
      <rPr>
        <b/>
        <sz val="8"/>
        <rFont val="Arial"/>
        <family val="2"/>
      </rPr>
      <t xml:space="preserve">:  CALIDAD EDUCATIVA PARA LA PROSPERIDAD     </t>
    </r>
  </si>
  <si>
    <t>EJE:</t>
  </si>
  <si>
    <t>PLAN DE DESARROLLO: "APULO CON SOSTENIBILIDAD Y OPORTUNIDAD PARA TODOS " 2012-2015</t>
  </si>
  <si>
    <r>
      <t>PROGRAMA</t>
    </r>
    <r>
      <rPr>
        <b/>
        <sz val="8"/>
        <rFont val="Arial"/>
        <family val="2"/>
      </rPr>
      <t>: CONSERVACIÓN DEL PATRIMONIO HISTORICO Y CULTURAL</t>
    </r>
  </si>
  <si>
    <r>
      <t>OBJETIVOS</t>
    </r>
    <r>
      <rPr>
        <sz val="9"/>
        <rFont val="Arial"/>
        <family val="2"/>
      </rPr>
      <t xml:space="preserve">: Rescatar la identidad y el patrimonio cultural de los apuleños, fomentando escuelas de formación cultural e integrando a la comunidad en los procesos de consolidación de ciudadanía cimentada en valores éticos y morales.           </t>
    </r>
  </si>
  <si>
    <t>IMPULSAR LA LECTURA Y LA ESCRITURA Y FACILITAR LA CIRCULACIÓN Y ACCESO A LA INFORMACIÓN Y EL CONOCIMIENTO.</t>
  </si>
  <si>
    <t>PERSONAS QUE UTILIZAN LAS BIBLIOTECAS PÚBLICAS DE LA COMUNIDAD ESCOLAR Y LA CIUDADANÍA</t>
  </si>
  <si>
    <t xml:space="preserve">CONTRATOS REALIZADOS </t>
  </si>
  <si>
    <t xml:space="preserve">CONVENIOS </t>
  </si>
  <si>
    <t>O</t>
  </si>
  <si>
    <t>CONTARTAR PERSONAL PARA ATENDER BIBLIOTECAS, LIDOTECAS ETC</t>
  </si>
  <si>
    <t>CONTRATOS REALIZADOS DE SUMINISTROS</t>
  </si>
  <si>
    <t>CONTRIBUIR AL DESARROLLO INTEGRAL DE LOS INFANTES , NIÑOS, JOVENES Y ADOLECENTES AL AÑOS PROMOVIENDO EL EJERCICIO DE LOS DERECHOS CULTURALES, A TRAVÉS DE LOS</t>
  </si>
  <si>
    <t>GESTIONAR UNA (1) DOTACION DE LOS IMPLEMETOS NESESARIOS PARA DESARROLLAR LAS ACTIVIDADES CULTURALES DURANTE EL PERIODO DE GOBIERNO COMO MECANISMO DE DEMOCRATIZACIÓN DE LA PRACTICA CULTURAL</t>
  </si>
  <si>
    <t>RESCATANDO LA CULTURA APULEÑA</t>
  </si>
  <si>
    <t>REALIZAR AL AÑO (6) EVENTOS QUE FORTALEZCAN LAS RAICES CULTURALES EN EL MUNICIPIO DE APULO CUNDINAMARCA</t>
  </si>
  <si>
    <t>NUMERO DE VENTOS REALIZADOS</t>
  </si>
  <si>
    <t xml:space="preserve">CONVENIOS ADQUIRIDOS </t>
  </si>
  <si>
    <t>FOMENTAR LOS PROCESOS DE FORMACIÓN ARTÍSTICA Y DE CREACIÓN CULTURAL</t>
  </si>
  <si>
    <t>GESTIONAR UNA (1) DOTACION DE CREAR UN (1) FONDO DE REMUNERACION A LOS ARTISTAS PARTICIPES DE LA CULTURA DEL MUNICIPIO</t>
  </si>
  <si>
    <t>FONDO DE REMUNERACION</t>
  </si>
  <si>
    <t>LOGISTICA</t>
  </si>
  <si>
    <t>Modernizar las herramientas tecnológicas en el municipio.</t>
  </si>
  <si>
    <t xml:space="preserve">NUMERO DE PROGRAMS Y PROYECTOS </t>
  </si>
  <si>
    <t>MODERNIZAR RL 70% DE LAS HERRAMIENTAS TECNOLOGICAS</t>
  </si>
  <si>
    <t>META DE PRODUCTO</t>
  </si>
  <si>
    <t>ADQUISICION DE EQUIPOS TE COMPUTO</t>
  </si>
  <si>
    <t xml:space="preserve">CONTRACION DE PERSONAL </t>
  </si>
  <si>
    <t>IMPLEMENTAR LA CONECTIVIDAD DE INTERNTE EN INSTITUCIONES EDUCATIVAS URBANAS  Y RURALES</t>
  </si>
  <si>
    <t>CONTRACIONDE PROVEDORES DE INTERNET</t>
  </si>
  <si>
    <t>CONECTIVODAD Y COMUNICACIÓN</t>
  </si>
  <si>
    <t>IMPLEMNTAR¨EL 70% DE LOS PROGRAMAS DE LAS TIC¨S EN EL MUNICIPIO</t>
  </si>
  <si>
    <t>ADQUISICION DE 16 Y EQUIPOS DE COMUPU TO Y UN (1) SERVIDOR PARA ALMACENAR LA INFOMACION Y MEJORAR LA RED DURANTE LOS CUATRO AÑOS DE GOBIERNO</t>
  </si>
  <si>
    <t>NUMERO DE EQUIPOS ADQUIRIDOS</t>
  </si>
  <si>
    <t>ADQUISICON DE DOS ( 2) PROGRAMAS DE MASIFICACION DE LAS Y TIC¨S</t>
  </si>
  <si>
    <t>NUMERO DE PROGRAMAS ADQUIRIDOS</t>
  </si>
  <si>
    <t>PLAN DE DESARROLLO: "APULO CON SOSTENIBILIDAD Y OPORTUNIDAD PARA TODOS" 2012-2015</t>
  </si>
  <si>
    <r>
      <t>OBJETIVOS</t>
    </r>
    <r>
      <rPr>
        <sz val="9"/>
        <rFont val="Arial"/>
        <family val="2"/>
      </rPr>
      <t xml:space="preserve">:                   Difundir la enseñanza del deporte y la organización de eventos recreativos y deportivos como hábito saludable que mejore la calidad de vida de los apuleños.         </t>
    </r>
  </si>
  <si>
    <t>AUMENTAREN UN 10% EL PORCENTAJE DE PERSONAS QUE PRACTICAN ALGUNA ACTIVIDAD DEPORTIVA</t>
  </si>
  <si>
    <t>ORGANIZACIÓN 2 EVENTOS DEPORTIVOS-RECREATIVOS PARA TODA LA POBLACION AL AÑO</t>
  </si>
  <si>
    <t>NUMERO DE EVENTOS REALIZADOS</t>
  </si>
  <si>
    <t>1234 DEPORTISTAS</t>
  </si>
  <si>
    <t>CREAR 3 ESCUELAS DE FORMACION JUVENIL DEPORTIVAS</t>
  </si>
  <si>
    <t>NUMERO DE ESCUELAS CREADAS</t>
  </si>
  <si>
    <t>PROGRAMA PARA EL FOMENTO DE LA ACTIVIDADES DEPORTIVAS</t>
  </si>
  <si>
    <t>REALIZAR (1) UN APOYO A LOS A DEPORTISTAS QUE ASISTEN A JUEGOS Y COMPETENCIAS DEPORTIVAS NACIONALES E INTERNACIONALES</t>
  </si>
  <si>
    <t>INCREMENTAR LA PARTICIPACIÓN DE NIÑOS,JÓVENES Y ADULTOS EN ACTIVIDADES EN UN 10%</t>
  </si>
  <si>
    <t>NUMERO DE NIÑOS Y JOVENES PARTICIPANTES</t>
  </si>
  <si>
    <t>REALIZAR (1) UNA DOTACION DE LOS IMPLEMENTO NECESARIOS PARA EL DESARROLLO DE LAS ACTIVIDADES DEPORTIVAS DURANTE LOS CUATRO AÑOS DE GOBIERNO</t>
  </si>
  <si>
    <t>NUMRO DE IMPLEMENTOS ADQUIRIDOS</t>
  </si>
  <si>
    <t>CONSTRUCCION DE UN (1) ESCENARIO DEPORTIVO DURANTE EL CUATRENIO Y DAR UN MANTENIMIENTO A LOS ESCENARIOS DEPORTIVOS EXISTENTES UNA VEZ AL AÑO EN LAS ZONAS URBANOS Y RURALES</t>
  </si>
  <si>
    <r>
      <t>PROGRAMA</t>
    </r>
    <r>
      <rPr>
        <b/>
        <sz val="8"/>
        <rFont val="Arial"/>
        <family val="2"/>
      </rPr>
      <t>:  CALIDAD DE VIDA PARA LOS JOVENES ADOLESCENTES</t>
    </r>
  </si>
  <si>
    <t>NUMERO DE JOVENES</t>
  </si>
  <si>
    <t>DISMINUIR EN UN 20 % LOS PROBLEMAS DE VIOLENCIA EN LOS JOVENES DEL MUNICIPIO</t>
  </si>
  <si>
    <t>CREAR UN (1 )CONSEJO MUNICIPAL DE JUEVENTUDES</t>
  </si>
  <si>
    <t>ATENCION INTEGRAL A LA POBLACION JUVENIL</t>
  </si>
  <si>
    <t>REALIZAR UNA (1) CHARLA AL AÑO PARA INCENTIVANDO LA PARTICIPACION SOCIAL, POLITICA, CULTURAL, ARTISTICA Y PRODUCTIVA EN LOS JOVENES APULEÑOS</t>
  </si>
  <si>
    <r>
      <t>OBJETIVOS</t>
    </r>
    <r>
      <rPr>
        <sz val="9"/>
        <rFont val="Arial"/>
        <family val="2"/>
      </rPr>
      <t xml:space="preserve">: Objetivo: Ampliar la oferta institucional de los programas sociales dirigidos a personas que se encuentran en alto grado de vulnerabilidad de sus derechos                       </t>
    </r>
  </si>
  <si>
    <r>
      <t>PROGRAMA</t>
    </r>
    <r>
      <rPr>
        <b/>
        <sz val="8"/>
        <rFont val="Arial"/>
        <family val="2"/>
      </rPr>
      <t>:  PROTECCION Y GARANTÍA DE DERECHOS PARA LOS JOVENES</t>
    </r>
  </si>
  <si>
    <r>
      <t>OBJETIVOS</t>
    </r>
    <r>
      <rPr>
        <sz val="9"/>
        <rFont val="Arial"/>
        <family val="2"/>
      </rPr>
      <t xml:space="preserve">: Objetivo: Ampliar la oferta institucional de los programas sociales dirigidos a personas que se encuentran en alto grado de vulnerabilidad de sus derechos </t>
    </r>
  </si>
  <si>
    <t>PORCENTAJE DE ADOLESCENTES EN RIESGO DE INCURRIR EN UNA CONDUCTA PUNIBLE (DELITOS) QUE SON VINCULADOS A LA OFERTA INSTITUCIONAL, REDUCIENDO VULNERABILIDADES, NEUTRALIZANDO RIESGOS Y GARANTIZANDO EL EJERCICIO DE SUS DERECHOS</t>
  </si>
  <si>
    <t>MANTERNER EL NUMERO DE JOVENES BENEFICIADOS</t>
  </si>
  <si>
    <t>MANTERNER EL NUMERO DE JOVENES</t>
  </si>
  <si>
    <t>HABILITAR Y ADECUAR (1) UN BIEN INMUEBLE PARA EL CENTRO TRANSITORIO DEL MENOR INFRACTOR</t>
  </si>
  <si>
    <t>GL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</si>
</sst>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  <numFmt numFmtId="166" formatCode="[$$-240A]\ #,##0"/>
    <numFmt numFmtId="167" formatCode="_(&quot;$&quot;\ * #,##0_);_(&quot;$&quot;\ * \(#,##0\);_(&quot;$&quot;\ * &quot;-&quot;??_);_(@_)"/>
    <numFmt numFmtId="168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8"/>
      <name val="Tahoma"/>
      <family val="2"/>
    </font>
    <font>
      <u val="single"/>
      <sz val="8"/>
      <name val="Arial"/>
      <family val="2"/>
    </font>
    <font>
      <b/>
      <u val="single"/>
      <sz val="9"/>
      <name val="Arial"/>
      <family val="2"/>
    </font>
    <font>
      <b/>
      <sz val="9"/>
      <color indexed="8"/>
      <name val="Arial"/>
      <family val="2"/>
    </font>
    <font>
      <b/>
      <u val="single"/>
      <sz val="8"/>
      <name val="Arial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/>
      <right/>
      <top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164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904"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11" fillId="34" borderId="11" xfId="0" applyNumberFormat="1" applyFont="1" applyFill="1" applyBorder="1" applyAlignment="1" applyProtection="1">
      <alignment horizontal="center" vertical="center" textRotation="90" wrapText="1"/>
      <protection/>
    </xf>
    <xf numFmtId="3" fontId="11" fillId="34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18" borderId="13" xfId="0" applyFont="1" applyFill="1" applyBorder="1" applyAlignment="1">
      <alignment horizontal="center" vertical="center" wrapText="1"/>
    </xf>
    <xf numFmtId="3" fontId="6" fillId="18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18" borderId="14" xfId="0" applyNumberFormat="1" applyFont="1" applyFill="1" applyBorder="1" applyAlignment="1">
      <alignment horizontal="center" vertical="center" textRotation="90"/>
    </xf>
    <xf numFmtId="0" fontId="6" fillId="18" borderId="14" xfId="0" applyFont="1" applyFill="1" applyBorder="1" applyAlignment="1">
      <alignment horizontal="center" vertical="center" textRotation="90"/>
    </xf>
    <xf numFmtId="3" fontId="6" fillId="34" borderId="13" xfId="0" applyNumberFormat="1" applyFont="1" applyFill="1" applyBorder="1" applyAlignment="1">
      <alignment horizontal="center" vertical="center" textRotation="90"/>
    </xf>
    <xf numFmtId="3" fontId="6" fillId="34" borderId="14" xfId="0" applyNumberFormat="1" applyFont="1" applyFill="1" applyBorder="1" applyAlignment="1">
      <alignment horizontal="center" vertical="center" textRotation="90"/>
    </xf>
    <xf numFmtId="3" fontId="6" fillId="34" borderId="15" xfId="0" applyNumberFormat="1" applyFont="1" applyFill="1" applyBorder="1" applyAlignment="1">
      <alignment horizontal="center" vertical="center" textRotation="90"/>
    </xf>
    <xf numFmtId="0" fontId="6" fillId="35" borderId="16" xfId="0" applyFont="1" applyFill="1" applyBorder="1" applyAlignment="1">
      <alignment horizontal="center" vertical="center" textRotation="90"/>
    </xf>
    <xf numFmtId="0" fontId="6" fillId="35" borderId="14" xfId="0" applyFont="1" applyFill="1" applyBorder="1" applyAlignment="1">
      <alignment horizontal="center" vertical="center" textRotation="90"/>
    </xf>
    <xf numFmtId="0" fontId="6" fillId="35" borderId="15" xfId="0" applyFont="1" applyFill="1" applyBorder="1" applyAlignment="1">
      <alignment horizontal="center" vertical="center" textRotation="90" wrapText="1"/>
    </xf>
    <xf numFmtId="0" fontId="7" fillId="36" borderId="17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3" fontId="6" fillId="34" borderId="17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5" borderId="18" xfId="0" applyFont="1" applyFill="1" applyBorder="1" applyAlignment="1" applyProtection="1">
      <alignment horizontal="center" vertical="center" textRotation="90" wrapText="1"/>
      <protection locked="0"/>
    </xf>
    <xf numFmtId="0" fontId="12" fillId="35" borderId="18" xfId="0" applyFont="1" applyFill="1" applyBorder="1" applyAlignment="1" applyProtection="1">
      <alignment horizontal="center" vertical="center" wrapText="1"/>
      <protection locked="0"/>
    </xf>
    <xf numFmtId="0" fontId="6" fillId="35" borderId="19" xfId="0" applyFont="1" applyFill="1" applyBorder="1" applyAlignment="1">
      <alignment wrapText="1"/>
    </xf>
    <xf numFmtId="0" fontId="13" fillId="0" borderId="20" xfId="0" applyFont="1" applyFill="1" applyBorder="1" applyAlignment="1">
      <alignment horizontal="left" vertical="center" wrapText="1"/>
    </xf>
    <xf numFmtId="0" fontId="6" fillId="38" borderId="20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>
      <alignment horizontal="center" vertical="center" wrapText="1"/>
    </xf>
    <xf numFmtId="0" fontId="6" fillId="39" borderId="21" xfId="0" applyFont="1" applyFill="1" applyBorder="1" applyAlignment="1">
      <alignment horizontal="center" vertical="center" textRotation="90" wrapText="1"/>
    </xf>
    <xf numFmtId="165" fontId="6" fillId="40" borderId="22" xfId="46" applyNumberFormat="1" applyFont="1" applyFill="1" applyBorder="1" applyAlignment="1" applyProtection="1">
      <alignment horizontal="center" vertical="center" textRotation="90" wrapText="1"/>
      <protection locked="0"/>
    </xf>
    <xf numFmtId="3" fontId="6" fillId="40" borderId="21" xfId="0" applyNumberFormat="1" applyFont="1" applyFill="1" applyBorder="1" applyAlignment="1" applyProtection="1">
      <alignment horizontal="center" vertical="center" textRotation="90" wrapText="1"/>
      <protection locked="0"/>
    </xf>
    <xf numFmtId="165" fontId="6" fillId="0" borderId="23" xfId="46" applyNumberFormat="1" applyFont="1" applyBorder="1" applyAlignment="1">
      <alignment horizontal="center" textRotation="90"/>
    </xf>
    <xf numFmtId="3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38" borderId="21" xfId="0" applyFont="1" applyFill="1" applyBorder="1" applyAlignment="1" applyProtection="1">
      <alignment horizontal="center" vertical="center" textRotation="90" wrapText="1"/>
      <protection locked="0"/>
    </xf>
    <xf numFmtId="0" fontId="13" fillId="0" borderId="24" xfId="0" applyFont="1" applyFill="1" applyBorder="1" applyAlignment="1">
      <alignment horizontal="left" vertical="center" wrapText="1"/>
    </xf>
    <xf numFmtId="0" fontId="6" fillId="38" borderId="21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>
      <alignment horizontal="center" vertical="center" wrapText="1"/>
    </xf>
    <xf numFmtId="165" fontId="6" fillId="40" borderId="26" xfId="46" applyNumberFormat="1" applyFont="1" applyFill="1" applyBorder="1" applyAlignment="1">
      <alignment horizontal="center" textRotation="90"/>
    </xf>
    <xf numFmtId="165" fontId="6" fillId="40" borderId="21" xfId="46" applyNumberFormat="1" applyFont="1" applyFill="1" applyBorder="1" applyAlignment="1" applyProtection="1">
      <alignment horizontal="center" vertical="center" textRotation="90" wrapText="1"/>
      <protection locked="0"/>
    </xf>
    <xf numFmtId="0" fontId="6" fillId="38" borderId="21" xfId="0" applyFont="1" applyFill="1" applyBorder="1" applyAlignment="1">
      <alignment horizontal="center" vertical="center" wrapText="1"/>
    </xf>
    <xf numFmtId="165" fontId="6" fillId="0" borderId="21" xfId="46" applyNumberFormat="1" applyFont="1" applyBorder="1" applyAlignment="1">
      <alignment horizontal="center" textRotation="90"/>
    </xf>
    <xf numFmtId="0" fontId="6" fillId="38" borderId="21" xfId="0" applyFont="1" applyFill="1" applyBorder="1" applyAlignment="1">
      <alignment horizontal="center" vertical="center" textRotation="90" wrapText="1"/>
    </xf>
    <xf numFmtId="0" fontId="13" fillId="0" borderId="27" xfId="0" applyFont="1" applyFill="1" applyBorder="1" applyAlignment="1">
      <alignment horizontal="left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6" fillId="39" borderId="28" xfId="0" applyFont="1" applyFill="1" applyBorder="1" applyAlignment="1">
      <alignment horizontal="center" vertical="center" textRotation="90" wrapText="1"/>
    </xf>
    <xf numFmtId="165" fontId="6" fillId="40" borderId="29" xfId="46" applyNumberFormat="1" applyFont="1" applyFill="1" applyBorder="1" applyAlignment="1" applyProtection="1">
      <alignment horizontal="center" vertical="center" textRotation="90" wrapText="1"/>
      <protection locked="0"/>
    </xf>
    <xf numFmtId="3" fontId="6" fillId="40" borderId="28" xfId="0" applyNumberFormat="1" applyFont="1" applyFill="1" applyBorder="1" applyAlignment="1" applyProtection="1">
      <alignment horizontal="center" vertical="center" textRotation="90" wrapText="1"/>
      <protection locked="0"/>
    </xf>
    <xf numFmtId="165" fontId="6" fillId="0" borderId="28" xfId="46" applyNumberFormat="1" applyFont="1" applyBorder="1" applyAlignment="1">
      <alignment horizontal="center" textRotation="90"/>
    </xf>
    <xf numFmtId="3" fontId="6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8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38" borderId="28" xfId="0" applyFont="1" applyFill="1" applyBorder="1" applyAlignment="1">
      <alignment horizontal="center" vertical="center" textRotation="90" wrapText="1"/>
    </xf>
    <xf numFmtId="3" fontId="6" fillId="36" borderId="18" xfId="0" applyNumberFormat="1" applyFont="1" applyFill="1" applyBorder="1" applyAlignment="1">
      <alignment horizontal="center" vertical="center" textRotation="90" wrapText="1"/>
    </xf>
    <xf numFmtId="0" fontId="7" fillId="36" borderId="18" xfId="0" applyFont="1" applyFill="1" applyBorder="1" applyAlignment="1" applyProtection="1">
      <alignment horizontal="center" vertical="center" textRotation="90" wrapText="1"/>
      <protection locked="0"/>
    </xf>
    <xf numFmtId="0" fontId="7" fillId="36" borderId="19" xfId="0" applyFont="1" applyFill="1" applyBorder="1" applyAlignment="1" applyProtection="1">
      <alignment horizontal="center" vertical="center" textRotation="90" wrapText="1"/>
      <protection locked="0"/>
    </xf>
    <xf numFmtId="0" fontId="13" fillId="0" borderId="21" xfId="0" applyFont="1" applyFill="1" applyBorder="1" applyAlignment="1">
      <alignment horizontal="left" vertical="center" wrapText="1"/>
    </xf>
    <xf numFmtId="0" fontId="6" fillId="41" borderId="21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textRotation="90" wrapText="1"/>
    </xf>
    <xf numFmtId="3" fontId="6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41" borderId="21" xfId="0" applyFont="1" applyFill="1" applyBorder="1" applyAlignment="1" applyProtection="1">
      <alignment horizontal="center" vertical="center" textRotation="90" wrapText="1"/>
      <protection locked="0"/>
    </xf>
    <xf numFmtId="0" fontId="6" fillId="41" borderId="21" xfId="0" applyFont="1" applyFill="1" applyBorder="1" applyAlignment="1">
      <alignment horizontal="center" vertical="center" wrapText="1"/>
    </xf>
    <xf numFmtId="0" fontId="6" fillId="41" borderId="21" xfId="0" applyFont="1" applyFill="1" applyBorder="1" applyAlignment="1">
      <alignment horizontal="center" vertical="center" textRotation="90" wrapText="1"/>
    </xf>
    <xf numFmtId="0" fontId="13" fillId="0" borderId="28" xfId="0" applyFont="1" applyFill="1" applyBorder="1" applyAlignment="1">
      <alignment horizontal="left" vertical="center" wrapText="1"/>
    </xf>
    <xf numFmtId="0" fontId="6" fillId="41" borderId="28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3" fontId="6" fillId="0" borderId="28" xfId="0" applyNumberFormat="1" applyFont="1" applyFill="1" applyBorder="1" applyAlignment="1">
      <alignment horizontal="center" vertical="center" textRotation="90" wrapText="1"/>
    </xf>
    <xf numFmtId="3" fontId="6" fillId="0" borderId="29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41" borderId="28" xfId="0" applyFont="1" applyFill="1" applyBorder="1" applyAlignment="1">
      <alignment horizontal="center" vertical="center" textRotation="90" wrapText="1"/>
    </xf>
    <xf numFmtId="0" fontId="0" fillId="42" borderId="0" xfId="0" applyFill="1" applyAlignment="1">
      <alignment/>
    </xf>
    <xf numFmtId="3" fontId="6" fillId="36" borderId="18" xfId="0" applyNumberFormat="1" applyFont="1" applyFill="1" applyBorder="1" applyAlignment="1">
      <alignment vertical="center" textRotation="90" wrapText="1"/>
    </xf>
    <xf numFmtId="3" fontId="6" fillId="36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41" borderId="20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textRotation="90" wrapText="1"/>
    </xf>
    <xf numFmtId="3" fontId="6" fillId="0" borderId="30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0" borderId="20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40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41" borderId="24" xfId="0" applyFont="1" applyFill="1" applyBorder="1" applyAlignment="1" applyProtection="1">
      <alignment horizontal="center" vertical="center" wrapText="1"/>
      <protection locked="0"/>
    </xf>
    <xf numFmtId="3" fontId="6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4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41" borderId="27" xfId="0" applyFont="1" applyFill="1" applyBorder="1" applyAlignment="1" applyProtection="1">
      <alignment horizontal="center" vertical="center" wrapText="1"/>
      <protection locked="0"/>
    </xf>
    <xf numFmtId="0" fontId="6" fillId="41" borderId="28" xfId="0" applyFont="1" applyFill="1" applyBorder="1" applyAlignment="1" applyProtection="1">
      <alignment horizontal="center" vertical="center" textRotation="90" wrapText="1"/>
      <protection locked="0"/>
    </xf>
    <xf numFmtId="0" fontId="14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3" fontId="11" fillId="42" borderId="12" xfId="0" applyNumberFormat="1" applyFont="1" applyFill="1" applyBorder="1" applyAlignment="1" applyProtection="1">
      <alignment horizontal="center" vertical="center" textRotation="90" wrapText="1"/>
      <protection/>
    </xf>
    <xf numFmtId="3" fontId="11" fillId="42" borderId="31" xfId="0" applyNumberFormat="1" applyFont="1" applyFill="1" applyBorder="1" applyAlignment="1" applyProtection="1">
      <alignment horizontal="center" vertical="center" textRotation="90" wrapText="1"/>
      <protection/>
    </xf>
    <xf numFmtId="0" fontId="6" fillId="39" borderId="32" xfId="0" applyFont="1" applyFill="1" applyBorder="1" applyAlignment="1">
      <alignment horizontal="center" vertical="center" wrapText="1"/>
    </xf>
    <xf numFmtId="0" fontId="6" fillId="39" borderId="33" xfId="0" applyFont="1" applyFill="1" applyBorder="1" applyAlignment="1">
      <alignment horizontal="center" vertical="center" wrapText="1"/>
    </xf>
    <xf numFmtId="0" fontId="6" fillId="39" borderId="34" xfId="0" applyFont="1" applyFill="1" applyBorder="1" applyAlignment="1">
      <alignment horizontal="center" vertical="center" wrapText="1"/>
    </xf>
    <xf numFmtId="0" fontId="6" fillId="39" borderId="35" xfId="0" applyFont="1" applyFill="1" applyBorder="1" applyAlignment="1">
      <alignment horizontal="center" vertical="center" wrapText="1"/>
    </xf>
    <xf numFmtId="0" fontId="6" fillId="39" borderId="36" xfId="0" applyFont="1" applyFill="1" applyBorder="1" applyAlignment="1">
      <alignment horizontal="center" vertical="center" wrapText="1"/>
    </xf>
    <xf numFmtId="3" fontId="6" fillId="18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18" borderId="15" xfId="0" applyFont="1" applyFill="1" applyBorder="1" applyAlignment="1">
      <alignment horizontal="center" vertical="center" textRotation="90"/>
    </xf>
    <xf numFmtId="164" fontId="7" fillId="36" borderId="37" xfId="0" applyNumberFormat="1" applyFont="1" applyFill="1" applyBorder="1" applyAlignment="1">
      <alignment horizontal="center" vertical="center" wrapText="1"/>
    </xf>
    <xf numFmtId="0" fontId="6" fillId="39" borderId="24" xfId="0" applyFont="1" applyFill="1" applyBorder="1" applyAlignment="1">
      <alignment horizontal="center" vertical="center" textRotation="90" wrapText="1"/>
    </xf>
    <xf numFmtId="0" fontId="7" fillId="36" borderId="13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 applyProtection="1">
      <alignment horizontal="center" vertical="center" textRotation="90" wrapText="1"/>
      <protection locked="0"/>
    </xf>
    <xf numFmtId="0" fontId="7" fillId="36" borderId="15" xfId="0" applyFont="1" applyFill="1" applyBorder="1" applyAlignment="1" applyProtection="1">
      <alignment horizontal="center" vertical="center" textRotation="90" wrapText="1"/>
      <protection locked="0"/>
    </xf>
    <xf numFmtId="0" fontId="6" fillId="39" borderId="21" xfId="0" applyFont="1" applyFill="1" applyBorder="1" applyAlignment="1" applyProtection="1">
      <alignment horizontal="center" vertical="center" textRotation="90" wrapText="1"/>
      <protection locked="0"/>
    </xf>
    <xf numFmtId="0" fontId="6" fillId="39" borderId="28" xfId="0" applyFont="1" applyFill="1" applyBorder="1" applyAlignment="1" applyProtection="1">
      <alignment horizontal="center" vertical="center" textRotation="90" wrapText="1"/>
      <protection locked="0"/>
    </xf>
    <xf numFmtId="3" fontId="6" fillId="39" borderId="27" xfId="0" applyNumberFormat="1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4" fontId="0" fillId="0" borderId="0" xfId="48" applyFont="1" applyAlignment="1">
      <alignment/>
    </xf>
    <xf numFmtId="44" fontId="6" fillId="37" borderId="18" xfId="48" applyFont="1" applyFill="1" applyBorder="1" applyAlignment="1" applyProtection="1">
      <alignment horizontal="center" vertical="center" textRotation="90" wrapText="1"/>
      <protection locked="0"/>
    </xf>
    <xf numFmtId="44" fontId="7" fillId="43" borderId="18" xfId="48" applyFont="1" applyFill="1" applyBorder="1" applyAlignment="1" applyProtection="1">
      <alignment horizontal="center" vertical="center" textRotation="90" wrapText="1"/>
      <protection locked="0"/>
    </xf>
    <xf numFmtId="44" fontId="6" fillId="43" borderId="18" xfId="48" applyFont="1" applyFill="1" applyBorder="1" applyAlignment="1" applyProtection="1">
      <alignment horizontal="center" vertical="center" textRotation="90" wrapText="1"/>
      <protection locked="0"/>
    </xf>
    <xf numFmtId="44" fontId="6" fillId="43" borderId="17" xfId="48" applyFont="1" applyFill="1" applyBorder="1" applyAlignment="1" applyProtection="1">
      <alignment horizontal="center" vertical="center" textRotation="90" wrapText="1"/>
      <protection locked="0"/>
    </xf>
    <xf numFmtId="0" fontId="8" fillId="44" borderId="18" xfId="0" applyFont="1" applyFill="1" applyBorder="1" applyAlignment="1">
      <alignment horizontal="center" vertical="center" wrapText="1"/>
    </xf>
    <xf numFmtId="44" fontId="6" fillId="43" borderId="15" xfId="48" applyFont="1" applyFill="1" applyBorder="1" applyAlignment="1">
      <alignment horizontal="center" vertical="center" textRotation="90"/>
    </xf>
    <xf numFmtId="44" fontId="6" fillId="43" borderId="14" xfId="48" applyFont="1" applyFill="1" applyBorder="1" applyAlignment="1">
      <alignment horizontal="center" vertical="center" textRotation="90"/>
    </xf>
    <xf numFmtId="9" fontId="6" fillId="45" borderId="14" xfId="57" applyFont="1" applyFill="1" applyBorder="1" applyAlignment="1">
      <alignment horizontal="center" vertical="center" textRotation="90"/>
    </xf>
    <xf numFmtId="44" fontId="11" fillId="40" borderId="31" xfId="48" applyFont="1" applyFill="1" applyBorder="1" applyAlignment="1" applyProtection="1">
      <alignment horizontal="center" vertical="center" textRotation="90" wrapText="1"/>
      <protection/>
    </xf>
    <xf numFmtId="44" fontId="11" fillId="43" borderId="12" xfId="48" applyFont="1" applyFill="1" applyBorder="1" applyAlignment="1" applyProtection="1">
      <alignment horizontal="center" vertical="center" textRotation="90" wrapText="1"/>
      <protection/>
    </xf>
    <xf numFmtId="44" fontId="11" fillId="40" borderId="12" xfId="48" applyFont="1" applyFill="1" applyBorder="1" applyAlignment="1" applyProtection="1">
      <alignment horizontal="center" vertical="center" textRotation="90" wrapText="1"/>
      <protection/>
    </xf>
    <xf numFmtId="44" fontId="11" fillId="43" borderId="11" xfId="48" applyFont="1" applyFill="1" applyBorder="1" applyAlignment="1" applyProtection="1">
      <alignment horizontal="center" vertical="center" textRotation="90" wrapText="1"/>
      <protection/>
    </xf>
    <xf numFmtId="0" fontId="5" fillId="38" borderId="2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41" borderId="0" xfId="0" applyFont="1" applyFill="1" applyBorder="1" applyAlignment="1" applyProtection="1">
      <alignment horizontal="center" vertical="center" textRotation="90" wrapText="1"/>
      <protection locked="0"/>
    </xf>
    <xf numFmtId="0" fontId="6" fillId="0" borderId="0" xfId="0" applyFont="1" applyBorder="1" applyAlignment="1">
      <alignment/>
    </xf>
    <xf numFmtId="3" fontId="6" fillId="0" borderId="0" xfId="0" applyNumberFormat="1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41" borderId="0" xfId="0" applyFont="1" applyFill="1" applyBorder="1" applyAlignment="1" applyProtection="1">
      <alignment horizontal="center" vertical="center" wrapText="1"/>
      <protection locked="0"/>
    </xf>
    <xf numFmtId="0" fontId="6" fillId="39" borderId="0" xfId="0" applyFont="1" applyFill="1" applyBorder="1" applyAlignment="1">
      <alignment horizontal="center" vertical="center" wrapText="1"/>
    </xf>
    <xf numFmtId="0" fontId="6" fillId="39" borderId="0" xfId="0" applyFont="1" applyFill="1" applyBorder="1" applyAlignment="1">
      <alignment horizontal="center" vertical="center" textRotation="90" wrapText="1"/>
    </xf>
    <xf numFmtId="0" fontId="6" fillId="39" borderId="0" xfId="0" applyFont="1" applyFill="1" applyBorder="1" applyAlignment="1" applyProtection="1">
      <alignment horizontal="center" vertical="center" textRotation="90" wrapText="1"/>
      <protection locked="0"/>
    </xf>
    <xf numFmtId="3" fontId="6" fillId="39" borderId="0" xfId="0" applyNumberFormat="1" applyFont="1" applyFill="1" applyBorder="1" applyAlignment="1">
      <alignment horizontal="center" vertical="center" textRotation="90" wrapText="1"/>
    </xf>
    <xf numFmtId="0" fontId="6" fillId="41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 applyProtection="1">
      <alignment horizontal="center" vertical="center" textRotation="90" wrapText="1"/>
      <protection locked="0"/>
    </xf>
    <xf numFmtId="0" fontId="6" fillId="41" borderId="0" xfId="0" applyFont="1" applyFill="1" applyBorder="1" applyAlignment="1">
      <alignment horizontal="center" vertical="center" wrapText="1"/>
    </xf>
    <xf numFmtId="44" fontId="5" fillId="0" borderId="0" xfId="48" applyFont="1" applyAlignment="1">
      <alignment/>
    </xf>
    <xf numFmtId="0" fontId="9" fillId="0" borderId="21" xfId="0" applyFont="1" applyFill="1" applyBorder="1" applyAlignment="1">
      <alignment horizontal="center" vertical="center" wrapText="1"/>
    </xf>
    <xf numFmtId="0" fontId="9" fillId="46" borderId="28" xfId="0" applyFont="1" applyFill="1" applyBorder="1" applyAlignment="1">
      <alignment horizontal="center" vertical="center" wrapText="1"/>
    </xf>
    <xf numFmtId="0" fontId="9" fillId="46" borderId="2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46" borderId="27" xfId="0" applyFont="1" applyFill="1" applyBorder="1" applyAlignment="1">
      <alignment horizontal="center" vertical="center" wrapText="1"/>
    </xf>
    <xf numFmtId="0" fontId="9" fillId="46" borderId="2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46" borderId="20" xfId="0" applyFont="1" applyFill="1" applyBorder="1" applyAlignment="1">
      <alignment horizontal="center" vertical="center" wrapText="1"/>
    </xf>
    <xf numFmtId="168" fontId="6" fillId="45" borderId="14" xfId="57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20" xfId="0" applyFont="1" applyFill="1" applyBorder="1" applyAlignment="1">
      <alignment horizontal="center" vertical="center" wrapText="1"/>
    </xf>
    <xf numFmtId="0" fontId="5" fillId="46" borderId="27" xfId="0" applyFont="1" applyFill="1" applyBorder="1" applyAlignment="1">
      <alignment horizontal="center" vertical="center" wrapText="1"/>
    </xf>
    <xf numFmtId="0" fontId="5" fillId="46" borderId="24" xfId="0" applyFont="1" applyFill="1" applyBorder="1" applyAlignment="1">
      <alignment horizontal="center" vertical="center" wrapText="1"/>
    </xf>
    <xf numFmtId="0" fontId="5" fillId="46" borderId="20" xfId="0" applyFont="1" applyFill="1" applyBorder="1" applyAlignment="1">
      <alignment horizontal="center" vertical="center" wrapText="1"/>
    </xf>
    <xf numFmtId="9" fontId="9" fillId="0" borderId="21" xfId="0" applyNumberFormat="1" applyFont="1" applyFill="1" applyBorder="1" applyAlignment="1">
      <alignment horizontal="center" vertical="center" wrapText="1"/>
    </xf>
    <xf numFmtId="0" fontId="9" fillId="38" borderId="20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>
      <alignment horizontal="left" vertical="center" wrapText="1"/>
    </xf>
    <xf numFmtId="0" fontId="6" fillId="39" borderId="3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6" fillId="47" borderId="39" xfId="0" applyFont="1" applyFill="1" applyBorder="1" applyAlignment="1">
      <alignment wrapText="1"/>
    </xf>
    <xf numFmtId="3" fontId="6" fillId="37" borderId="25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44" borderId="25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43" borderId="25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43" borderId="4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44" borderId="39" xfId="0" applyFont="1" applyFill="1" applyBorder="1" applyAlignment="1" applyProtection="1">
      <alignment horizontal="center" vertical="center" textRotation="90" wrapText="1"/>
      <protection locked="0"/>
    </xf>
    <xf numFmtId="0" fontId="7" fillId="44" borderId="25" xfId="0" applyFont="1" applyFill="1" applyBorder="1" applyAlignment="1" applyProtection="1">
      <alignment horizontal="center" vertical="center" textRotation="90" wrapText="1"/>
      <protection locked="0"/>
    </xf>
    <xf numFmtId="3" fontId="6" fillId="44" borderId="25" xfId="0" applyNumberFormat="1" applyFont="1" applyFill="1" applyBorder="1" applyAlignment="1">
      <alignment horizontal="center" vertical="center" textRotation="90" wrapText="1"/>
    </xf>
    <xf numFmtId="3" fontId="6" fillId="44" borderId="25" xfId="0" applyNumberFormat="1" applyFont="1" applyFill="1" applyBorder="1" applyAlignment="1">
      <alignment vertical="center" textRotation="90" wrapText="1"/>
    </xf>
    <xf numFmtId="0" fontId="6" fillId="44" borderId="25" xfId="0" applyFont="1" applyFill="1" applyBorder="1" applyAlignment="1">
      <alignment horizontal="center" vertical="center" wrapText="1"/>
    </xf>
    <xf numFmtId="0" fontId="7" fillId="44" borderId="41" xfId="0" applyFont="1" applyFill="1" applyBorder="1" applyAlignment="1">
      <alignment horizontal="center" vertical="center" wrapText="1"/>
    </xf>
    <xf numFmtId="164" fontId="7" fillId="44" borderId="42" xfId="0" applyNumberFormat="1" applyFont="1" applyFill="1" applyBorder="1" applyAlignment="1">
      <alignment horizontal="center" vertical="center" wrapText="1"/>
    </xf>
    <xf numFmtId="0" fontId="7" fillId="44" borderId="25" xfId="0" applyFont="1" applyFill="1" applyBorder="1" applyAlignment="1">
      <alignment horizontal="center" vertical="center" wrapText="1"/>
    </xf>
    <xf numFmtId="0" fontId="7" fillId="44" borderId="4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24" xfId="0" applyFont="1" applyFill="1" applyBorder="1" applyAlignment="1">
      <alignment horizontal="left" vertical="center" wrapText="1"/>
    </xf>
    <xf numFmtId="9" fontId="6" fillId="0" borderId="2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3" fontId="9" fillId="40" borderId="21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40" borderId="0" xfId="0" applyNumberFormat="1" applyFont="1" applyFill="1" applyBorder="1" applyAlignment="1" applyProtection="1">
      <alignment horizontal="center" vertical="center" textRotation="90" wrapText="1"/>
      <protection locked="0"/>
    </xf>
    <xf numFmtId="9" fontId="6" fillId="0" borderId="0" xfId="0" applyNumberFormat="1" applyFont="1" applyFill="1" applyBorder="1" applyAlignment="1">
      <alignment horizontal="center" vertical="center" textRotation="90" wrapText="1"/>
    </xf>
    <xf numFmtId="9" fontId="6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6" fillId="38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left" vertical="center" wrapText="1"/>
    </xf>
    <xf numFmtId="0" fontId="6" fillId="39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3" fontId="16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21" xfId="0" applyFont="1" applyFill="1" applyBorder="1" applyAlignment="1">
      <alignment horizontal="left" vertical="center" wrapText="1"/>
    </xf>
    <xf numFmtId="0" fontId="6" fillId="39" borderId="43" xfId="0" applyFont="1" applyFill="1" applyBorder="1" applyAlignment="1">
      <alignment horizontal="center" vertical="center" textRotation="90" wrapText="1"/>
    </xf>
    <xf numFmtId="0" fontId="6" fillId="38" borderId="0" xfId="0" applyFont="1" applyFill="1" applyBorder="1" applyAlignment="1" applyProtection="1">
      <alignment horizontal="center" vertical="center" textRotation="90" wrapText="1"/>
      <protection locked="0"/>
    </xf>
    <xf numFmtId="3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9" fillId="40" borderId="0" xfId="46" applyNumberFormat="1" applyFont="1" applyFill="1" applyBorder="1" applyAlignment="1" applyProtection="1">
      <alignment horizontal="center" vertical="center" textRotation="90" wrapText="1"/>
      <protection locked="0"/>
    </xf>
    <xf numFmtId="3" fontId="9" fillId="40" borderId="0" xfId="0" applyNumberFormat="1" applyFont="1" applyFill="1" applyBorder="1" applyAlignment="1" applyProtection="1">
      <alignment horizontal="center" vertical="center" textRotation="90" wrapText="1"/>
      <protection locked="0"/>
    </xf>
    <xf numFmtId="165" fontId="9" fillId="40" borderId="0" xfId="46" applyNumberFormat="1" applyFont="1" applyFill="1" applyBorder="1" applyAlignment="1">
      <alignment horizontal="center" textRotation="90"/>
    </xf>
    <xf numFmtId="0" fontId="9" fillId="39" borderId="0" xfId="0" applyFont="1" applyFill="1" applyBorder="1" applyAlignment="1">
      <alignment horizontal="center" vertical="center" textRotation="90" wrapText="1"/>
    </xf>
    <xf numFmtId="9" fontId="9" fillId="39" borderId="0" xfId="0" applyNumberFormat="1" applyFont="1" applyFill="1" applyBorder="1" applyAlignment="1">
      <alignment horizontal="center" vertical="center" textRotation="90" wrapText="1"/>
    </xf>
    <xf numFmtId="9" fontId="9" fillId="0" borderId="0" xfId="0" applyNumberFormat="1" applyFont="1" applyFill="1" applyBorder="1" applyAlignment="1">
      <alignment horizontal="center" vertical="center" wrapText="1"/>
    </xf>
    <xf numFmtId="0" fontId="9" fillId="38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left" vertical="center" wrapText="1"/>
    </xf>
    <xf numFmtId="0" fontId="9" fillId="39" borderId="0" xfId="0" applyFont="1" applyFill="1" applyBorder="1" applyAlignment="1">
      <alignment horizontal="center" vertical="center" wrapText="1"/>
    </xf>
    <xf numFmtId="3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9" fillId="40" borderId="21" xfId="46" applyNumberFormat="1" applyFont="1" applyFill="1" applyBorder="1" applyAlignment="1" applyProtection="1">
      <alignment horizontal="center" vertical="center" textRotation="90" wrapText="1"/>
      <protection locked="0"/>
    </xf>
    <xf numFmtId="165" fontId="9" fillId="40" borderId="44" xfId="46" applyNumberFormat="1" applyFont="1" applyFill="1" applyBorder="1" applyAlignment="1">
      <alignment horizontal="center" textRotation="90"/>
    </xf>
    <xf numFmtId="0" fontId="9" fillId="39" borderId="21" xfId="0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23" xfId="46" applyNumberFormat="1" applyFont="1" applyBorder="1" applyAlignment="1">
      <alignment horizontal="center" textRotation="90"/>
    </xf>
    <xf numFmtId="165" fontId="9" fillId="40" borderId="22" xfId="46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38" borderId="18" xfId="0" applyFont="1" applyFill="1" applyBorder="1" applyAlignment="1" applyProtection="1">
      <alignment horizontal="center" vertical="center" wrapText="1"/>
      <protection locked="0"/>
    </xf>
    <xf numFmtId="3" fontId="9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43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43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17" fillId="44" borderId="15" xfId="0" applyFont="1" applyFill="1" applyBorder="1" applyAlignment="1" applyProtection="1">
      <alignment horizontal="center" vertical="center" textRotation="90" wrapText="1"/>
      <protection locked="0"/>
    </xf>
    <xf numFmtId="0" fontId="8" fillId="44" borderId="14" xfId="0" applyFont="1" applyFill="1" applyBorder="1" applyAlignment="1" applyProtection="1">
      <alignment horizontal="center" vertical="center" textRotation="90" wrapText="1"/>
      <protection locked="0"/>
    </xf>
    <xf numFmtId="0" fontId="8" fillId="44" borderId="13" xfId="0" applyFont="1" applyFill="1" applyBorder="1" applyAlignment="1">
      <alignment horizontal="center" vertical="center" wrapText="1"/>
    </xf>
    <xf numFmtId="164" fontId="8" fillId="44" borderId="37" xfId="0" applyNumberFormat="1" applyFont="1" applyFill="1" applyBorder="1" applyAlignment="1">
      <alignment horizontal="center" vertical="center" wrapText="1"/>
    </xf>
    <xf numFmtId="0" fontId="8" fillId="44" borderId="17" xfId="0" applyFont="1" applyFill="1" applyBorder="1" applyAlignment="1">
      <alignment horizontal="center" vertical="center"/>
    </xf>
    <xf numFmtId="9" fontId="6" fillId="45" borderId="15" xfId="0" applyNumberFormat="1" applyFont="1" applyFill="1" applyBorder="1" applyAlignment="1">
      <alignment horizontal="center" vertical="center" textRotation="90"/>
    </xf>
    <xf numFmtId="3" fontId="6" fillId="45" borderId="14" xfId="0" applyNumberFormat="1" applyFont="1" applyFill="1" applyBorder="1" applyAlignment="1">
      <alignment horizontal="center" vertical="center" wrapText="1"/>
    </xf>
    <xf numFmtId="9" fontId="6" fillId="45" borderId="14" xfId="0" applyNumberFormat="1" applyFont="1" applyFill="1" applyBorder="1" applyAlignment="1">
      <alignment horizontal="center" vertical="center" textRotation="90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6" fillId="41" borderId="12" xfId="0" applyFont="1" applyFill="1" applyBorder="1" applyAlignment="1" applyProtection="1">
      <alignment horizontal="center" vertical="center" textRotation="90" wrapText="1"/>
      <protection locked="0"/>
    </xf>
    <xf numFmtId="0" fontId="13" fillId="0" borderId="20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vertical="center" wrapText="1"/>
    </xf>
    <xf numFmtId="9" fontId="7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3" borderId="45" xfId="0" applyFont="1" applyFill="1" applyBorder="1" applyAlignment="1">
      <alignment vertical="center" wrapText="1"/>
    </xf>
    <xf numFmtId="9" fontId="6" fillId="0" borderId="28" xfId="0" applyNumberFormat="1" applyFont="1" applyFill="1" applyBorder="1" applyAlignment="1">
      <alignment horizontal="center" vertical="center" wrapText="1"/>
    </xf>
    <xf numFmtId="0" fontId="6" fillId="38" borderId="27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3" fontId="6" fillId="39" borderId="12" xfId="0" applyNumberFormat="1" applyFont="1" applyFill="1" applyBorder="1" applyAlignment="1">
      <alignment horizontal="center" vertical="center" textRotation="90" wrapText="1"/>
    </xf>
    <xf numFmtId="4" fontId="6" fillId="39" borderId="12" xfId="0" applyNumberFormat="1" applyFont="1" applyFill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9" fontId="6" fillId="0" borderId="12" xfId="0" applyNumberFormat="1" applyFont="1" applyFill="1" applyBorder="1" applyAlignment="1">
      <alignment horizontal="center" vertical="center" wrapText="1"/>
    </xf>
    <xf numFmtId="0" fontId="6" fillId="38" borderId="18" xfId="0" applyFont="1" applyFill="1" applyBorder="1" applyAlignment="1" applyProtection="1">
      <alignment horizontal="center" vertical="center" wrapText="1"/>
      <protection locked="0"/>
    </xf>
    <xf numFmtId="0" fontId="9" fillId="46" borderId="12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3" fontId="6" fillId="34" borderId="3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6" borderId="17" xfId="0" applyFont="1" applyFill="1" applyBorder="1" applyAlignment="1">
      <alignment horizontal="center" vertical="center" wrapText="1"/>
    </xf>
    <xf numFmtId="0" fontId="8" fillId="36" borderId="18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textRotation="90" wrapText="1"/>
    </xf>
    <xf numFmtId="0" fontId="6" fillId="35" borderId="16" xfId="0" applyFont="1" applyFill="1" applyBorder="1" applyAlignment="1">
      <alignment horizontal="center" vertical="center" textRotation="90" wrapText="1"/>
    </xf>
    <xf numFmtId="3" fontId="6" fillId="34" borderId="13" xfId="0" applyNumberFormat="1" applyFont="1" applyFill="1" applyBorder="1" applyAlignment="1">
      <alignment horizontal="center" vertical="center" textRotation="90" wrapText="1"/>
    </xf>
    <xf numFmtId="4" fontId="6" fillId="18" borderId="14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18" borderId="14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42" borderId="21" xfId="0" applyNumberFormat="1" applyFont="1" applyFill="1" applyBorder="1" applyAlignment="1" applyProtection="1">
      <alignment vertical="center" textRotation="90" wrapText="1"/>
      <protection locked="0"/>
    </xf>
    <xf numFmtId="4" fontId="6" fillId="39" borderId="21" xfId="0" applyNumberFormat="1" applyFont="1" applyFill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 wrapText="1"/>
    </xf>
    <xf numFmtId="3" fontId="6" fillId="39" borderId="21" xfId="0" applyNumberFormat="1" applyFont="1" applyFill="1" applyBorder="1" applyAlignment="1">
      <alignment horizontal="center" vertical="center" textRotation="90" wrapText="1"/>
    </xf>
    <xf numFmtId="3" fontId="6" fillId="42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39" borderId="21" xfId="0" applyFont="1" applyFill="1" applyBorder="1" applyAlignment="1" applyProtection="1">
      <alignment vertical="center" textRotation="90" wrapText="1"/>
      <protection locked="0"/>
    </xf>
    <xf numFmtId="165" fontId="6" fillId="40" borderId="46" xfId="46" applyNumberFormat="1" applyFont="1" applyFill="1" applyBorder="1" applyAlignment="1" applyProtection="1">
      <alignment horizontal="center" vertical="center" textRotation="90" wrapText="1"/>
      <protection locked="0"/>
    </xf>
    <xf numFmtId="0" fontId="5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8" fillId="39" borderId="15" xfId="0" applyFont="1" applyFill="1" applyBorder="1" applyAlignment="1">
      <alignment horizontal="center" vertical="center" textRotation="90" wrapText="1"/>
    </xf>
    <xf numFmtId="0" fontId="8" fillId="39" borderId="14" xfId="0" applyFont="1" applyFill="1" applyBorder="1" applyAlignment="1" applyProtection="1">
      <alignment horizontal="center" vertical="center" textRotation="90" wrapText="1"/>
      <protection locked="0"/>
    </xf>
    <xf numFmtId="0" fontId="8" fillId="38" borderId="14" xfId="0" applyFont="1" applyFill="1" applyBorder="1" applyAlignment="1">
      <alignment horizontal="center" vertical="center" textRotation="90" wrapText="1"/>
    </xf>
    <xf numFmtId="3" fontId="8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3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14" xfId="46" applyNumberFormat="1" applyFont="1" applyBorder="1" applyAlignment="1">
      <alignment horizontal="center" vertical="center" textRotation="90"/>
    </xf>
    <xf numFmtId="3" fontId="8" fillId="40" borderId="14" xfId="0" applyNumberFormat="1" applyFont="1" applyFill="1" applyBorder="1" applyAlignment="1" applyProtection="1">
      <alignment horizontal="center" vertical="center" textRotation="90" wrapText="1"/>
      <protection locked="0"/>
    </xf>
    <xf numFmtId="165" fontId="8" fillId="40" borderId="13" xfId="46" applyNumberFormat="1" applyFont="1" applyFill="1" applyBorder="1" applyAlignment="1" applyProtection="1">
      <alignment horizontal="center" vertical="center" textRotation="90" wrapText="1"/>
      <protection locked="0"/>
    </xf>
    <xf numFmtId="0" fontId="8" fillId="39" borderId="15" xfId="0" applyFont="1" applyFill="1" applyBorder="1" applyAlignment="1">
      <alignment horizontal="center" vertical="center" wrapText="1"/>
    </xf>
    <xf numFmtId="0" fontId="8" fillId="39" borderId="14" xfId="0" applyFont="1" applyFill="1" applyBorder="1" applyAlignment="1">
      <alignment horizontal="center" vertical="center" textRotation="90" wrapText="1"/>
    </xf>
    <xf numFmtId="3" fontId="8" fillId="39" borderId="14" xfId="0" applyNumberFormat="1" applyFont="1" applyFill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38" borderId="14" xfId="0" applyFont="1" applyFill="1" applyBorder="1" applyAlignment="1">
      <alignment horizontal="center" vertical="center" wrapText="1"/>
    </xf>
    <xf numFmtId="0" fontId="8" fillId="39" borderId="16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 applyProtection="1">
      <alignment horizontal="center" vertical="center" wrapText="1"/>
      <protection locked="0"/>
    </xf>
    <xf numFmtId="0" fontId="8" fillId="35" borderId="18" xfId="0" applyFont="1" applyFill="1" applyBorder="1" applyAlignment="1" applyProtection="1">
      <alignment horizontal="center" vertical="center" textRotation="90" wrapText="1"/>
      <protection locked="0"/>
    </xf>
    <xf numFmtId="44" fontId="8" fillId="37" borderId="14" xfId="48" applyFont="1" applyFill="1" applyBorder="1" applyAlignment="1" applyProtection="1">
      <alignment horizontal="center" vertical="center" textRotation="90" wrapText="1"/>
      <protection locked="0"/>
    </xf>
    <xf numFmtId="44" fontId="8" fillId="34" borderId="14" xfId="48" applyFont="1" applyFill="1" applyBorder="1" applyAlignment="1" applyProtection="1">
      <alignment horizontal="center" vertical="center" textRotation="90" wrapText="1"/>
      <protection locked="0"/>
    </xf>
    <xf numFmtId="44" fontId="8" fillId="34" borderId="13" xfId="48" applyFont="1" applyFill="1" applyBorder="1" applyAlignment="1" applyProtection="1">
      <alignment horizontal="center" vertical="center" textRotation="90" wrapText="1"/>
      <protection locked="0"/>
    </xf>
    <xf numFmtId="0" fontId="8" fillId="36" borderId="19" xfId="0" applyFont="1" applyFill="1" applyBorder="1" applyAlignment="1" applyProtection="1">
      <alignment horizontal="center" vertical="center" textRotation="90" wrapText="1"/>
      <protection locked="0"/>
    </xf>
    <xf numFmtId="0" fontId="8" fillId="36" borderId="18" xfId="0" applyFont="1" applyFill="1" applyBorder="1" applyAlignment="1" applyProtection="1">
      <alignment horizontal="center" vertical="center" textRotation="90" wrapText="1"/>
      <protection locked="0"/>
    </xf>
    <xf numFmtId="0" fontId="8" fillId="36" borderId="17" xfId="0" applyFont="1" applyFill="1" applyBorder="1" applyAlignment="1">
      <alignment horizontal="center" vertical="center" wrapText="1"/>
    </xf>
    <xf numFmtId="164" fontId="8" fillId="36" borderId="37" xfId="0" applyNumberFormat="1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 textRotation="90" wrapText="1"/>
    </xf>
    <xf numFmtId="0" fontId="8" fillId="35" borderId="14" xfId="0" applyFont="1" applyFill="1" applyBorder="1" applyAlignment="1">
      <alignment horizontal="center" vertical="center" textRotation="90"/>
    </xf>
    <xf numFmtId="0" fontId="8" fillId="35" borderId="16" xfId="0" applyFont="1" applyFill="1" applyBorder="1" applyAlignment="1">
      <alignment horizontal="center" vertical="center" textRotation="90"/>
    </xf>
    <xf numFmtId="44" fontId="8" fillId="34" borderId="15" xfId="48" applyFont="1" applyFill="1" applyBorder="1" applyAlignment="1">
      <alignment horizontal="center" vertical="center" textRotation="90"/>
    </xf>
    <xf numFmtId="44" fontId="8" fillId="34" borderId="14" xfId="48" applyFont="1" applyFill="1" applyBorder="1" applyAlignment="1">
      <alignment horizontal="center" vertical="center" textRotation="90"/>
    </xf>
    <xf numFmtId="44" fontId="8" fillId="34" borderId="13" xfId="48" applyFont="1" applyFill="1" applyBorder="1" applyAlignment="1">
      <alignment horizontal="center" vertical="center" textRotation="90"/>
    </xf>
    <xf numFmtId="0" fontId="8" fillId="18" borderId="15" xfId="0" applyFont="1" applyFill="1" applyBorder="1" applyAlignment="1">
      <alignment horizontal="center" vertical="center" textRotation="90"/>
    </xf>
    <xf numFmtId="0" fontId="8" fillId="18" borderId="14" xfId="0" applyFont="1" applyFill="1" applyBorder="1" applyAlignment="1">
      <alignment horizontal="center" vertical="center" textRotation="90"/>
    </xf>
    <xf numFmtId="3" fontId="8" fillId="18" borderId="14" xfId="0" applyNumberFormat="1" applyFont="1" applyFill="1" applyBorder="1" applyAlignment="1">
      <alignment horizontal="center" vertical="center" textRotation="90"/>
    </xf>
    <xf numFmtId="3" fontId="8" fillId="18" borderId="14" xfId="0" applyNumberFormat="1" applyFont="1" applyFill="1" applyBorder="1" applyAlignment="1" applyProtection="1">
      <alignment horizontal="center" vertical="center" wrapText="1"/>
      <protection locked="0"/>
    </xf>
    <xf numFmtId="3" fontId="8" fillId="18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18" borderId="13" xfId="0" applyFont="1" applyFill="1" applyBorder="1" applyAlignment="1">
      <alignment horizontal="center" vertical="center" wrapText="1"/>
    </xf>
    <xf numFmtId="3" fontId="8" fillId="42" borderId="31" xfId="0" applyNumberFormat="1" applyFont="1" applyFill="1" applyBorder="1" applyAlignment="1" applyProtection="1">
      <alignment horizontal="center" vertical="center" textRotation="90" wrapText="1"/>
      <protection/>
    </xf>
    <xf numFmtId="3" fontId="8" fillId="34" borderId="12" xfId="0" applyNumberFormat="1" applyFont="1" applyFill="1" applyBorder="1" applyAlignment="1" applyProtection="1">
      <alignment horizontal="center" vertical="center" textRotation="90" wrapText="1"/>
      <protection/>
    </xf>
    <xf numFmtId="3" fontId="8" fillId="42" borderId="12" xfId="0" applyNumberFormat="1" applyFont="1" applyFill="1" applyBorder="1" applyAlignment="1" applyProtection="1">
      <alignment horizontal="center" vertical="center" textRotation="90" wrapText="1"/>
      <protection/>
    </xf>
    <xf numFmtId="3" fontId="8" fillId="34" borderId="11" xfId="0" applyNumberFormat="1" applyFont="1" applyFill="1" applyBorder="1" applyAlignment="1" applyProtection="1">
      <alignment horizontal="center" vertical="center" textRotation="90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 applyProtection="1">
      <alignment horizontal="center" vertical="center" textRotation="90" wrapText="1"/>
      <protection locked="0"/>
    </xf>
    <xf numFmtId="0" fontId="8" fillId="41" borderId="14" xfId="0" applyFont="1" applyFill="1" applyBorder="1" applyAlignment="1">
      <alignment horizontal="center" vertical="center" textRotation="90" wrapText="1"/>
    </xf>
    <xf numFmtId="3" fontId="8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15" xfId="0" applyFont="1" applyFill="1" applyBorder="1" applyAlignment="1" applyProtection="1">
      <alignment horizontal="center" vertical="center" textRotation="90" wrapText="1"/>
      <protection locked="0"/>
    </xf>
    <xf numFmtId="3" fontId="8" fillId="0" borderId="14" xfId="0" applyNumberFormat="1" applyFont="1" applyFill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41" borderId="14" xfId="0" applyFont="1" applyFill="1" applyBorder="1" applyAlignment="1">
      <alignment horizontal="center" vertical="center" wrapText="1"/>
    </xf>
    <xf numFmtId="3" fontId="8" fillId="36" borderId="18" xfId="0" applyNumberFormat="1" applyFont="1" applyFill="1" applyBorder="1" applyAlignment="1">
      <alignment horizontal="center" vertical="center" textRotation="90" wrapText="1"/>
    </xf>
    <xf numFmtId="9" fontId="8" fillId="0" borderId="14" xfId="0" applyNumberFormat="1" applyFont="1" applyBorder="1" applyAlignment="1">
      <alignment horizontal="center" vertical="center" wrapText="1"/>
    </xf>
    <xf numFmtId="10" fontId="8" fillId="0" borderId="14" xfId="0" applyNumberFormat="1" applyFont="1" applyBorder="1" applyAlignment="1">
      <alignment horizontal="center" vertical="center" wrapText="1"/>
    </xf>
    <xf numFmtId="44" fontId="8" fillId="34" borderId="14" xfId="48" applyNumberFormat="1" applyFont="1" applyFill="1" applyBorder="1" applyAlignment="1">
      <alignment horizontal="center" vertical="center" textRotation="90"/>
    </xf>
    <xf numFmtId="44" fontId="8" fillId="34" borderId="13" xfId="48" applyNumberFormat="1" applyFont="1" applyFill="1" applyBorder="1" applyAlignment="1">
      <alignment horizontal="center" vertical="center" textRotation="90"/>
    </xf>
    <xf numFmtId="0" fontId="54" fillId="4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9" fontId="6" fillId="18" borderId="14" xfId="0" applyNumberFormat="1" applyFont="1" applyFill="1" applyBorder="1" applyAlignment="1">
      <alignment horizontal="center" vertical="center" textRotation="90"/>
    </xf>
    <xf numFmtId="9" fontId="6" fillId="18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2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41" borderId="25" xfId="0" applyFont="1" applyFill="1" applyBorder="1" applyAlignment="1" applyProtection="1">
      <alignment horizontal="center" vertical="center" wrapText="1"/>
      <protection locked="0"/>
    </xf>
    <xf numFmtId="4" fontId="6" fillId="36" borderId="18" xfId="0" applyNumberFormat="1" applyFont="1" applyFill="1" applyBorder="1" applyAlignment="1">
      <alignment horizontal="center" vertical="center" textRotation="90" wrapText="1"/>
    </xf>
    <xf numFmtId="10" fontId="6" fillId="18" borderId="14" xfId="0" applyNumberFormat="1" applyFont="1" applyFill="1" applyBorder="1" applyAlignment="1">
      <alignment horizontal="center" vertical="center" textRotation="90"/>
    </xf>
    <xf numFmtId="9" fontId="6" fillId="36" borderId="18" xfId="0" applyNumberFormat="1" applyFont="1" applyFill="1" applyBorder="1" applyAlignment="1">
      <alignment horizontal="center" vertical="center" textRotation="90" wrapText="1"/>
    </xf>
    <xf numFmtId="9" fontId="6" fillId="36" borderId="18" xfId="0" applyNumberFormat="1" applyFont="1" applyFill="1" applyBorder="1" applyAlignment="1">
      <alignment vertical="center" textRotation="90" wrapText="1"/>
    </xf>
    <xf numFmtId="1" fontId="7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55" fillId="0" borderId="0" xfId="0" applyFont="1" applyAlignment="1">
      <alignment/>
    </xf>
    <xf numFmtId="0" fontId="6" fillId="47" borderId="25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9" fontId="6" fillId="0" borderId="0" xfId="0" applyNumberFormat="1" applyFont="1" applyFill="1" applyBorder="1" applyAlignment="1">
      <alignment horizontal="center" vertical="center" wrapText="1"/>
    </xf>
    <xf numFmtId="3" fontId="7" fillId="40" borderId="31" xfId="0" applyNumberFormat="1" applyFont="1" applyFill="1" applyBorder="1" applyAlignment="1" applyProtection="1">
      <alignment horizontal="center" vertical="center" textRotation="90" wrapText="1"/>
      <protection/>
    </xf>
    <xf numFmtId="3" fontId="7" fillId="43" borderId="12" xfId="0" applyNumberFormat="1" applyFont="1" applyFill="1" applyBorder="1" applyAlignment="1" applyProtection="1">
      <alignment horizontal="center" vertical="center" textRotation="90" wrapText="1"/>
      <protection/>
    </xf>
    <xf numFmtId="3" fontId="7" fillId="40" borderId="12" xfId="0" applyNumberFormat="1" applyFont="1" applyFill="1" applyBorder="1" applyAlignment="1" applyProtection="1">
      <alignment horizontal="center" vertical="center" textRotation="90" wrapText="1"/>
      <protection/>
    </xf>
    <xf numFmtId="3" fontId="7" fillId="43" borderId="11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47" borderId="18" xfId="0" applyFont="1" applyFill="1" applyBorder="1" applyAlignment="1" applyProtection="1">
      <alignment horizontal="center" vertical="center" wrapText="1"/>
      <protection locked="0"/>
    </xf>
    <xf numFmtId="165" fontId="6" fillId="40" borderId="0" xfId="46" applyNumberFormat="1" applyFont="1" applyFill="1" applyBorder="1" applyAlignment="1" applyProtection="1">
      <alignment horizontal="center" vertical="center" textRotation="90" wrapText="1"/>
      <protection locked="0"/>
    </xf>
    <xf numFmtId="165" fontId="6" fillId="40" borderId="0" xfId="46" applyNumberFormat="1" applyFont="1" applyFill="1" applyBorder="1" applyAlignment="1">
      <alignment horizontal="center" textRotation="90"/>
    </xf>
    <xf numFmtId="165" fontId="6" fillId="40" borderId="44" xfId="46" applyNumberFormat="1" applyFont="1" applyFill="1" applyBorder="1" applyAlignment="1">
      <alignment horizontal="center" textRotation="90"/>
    </xf>
    <xf numFmtId="0" fontId="19" fillId="44" borderId="15" xfId="0" applyFont="1" applyFill="1" applyBorder="1" applyAlignment="1" applyProtection="1">
      <alignment horizontal="center" vertical="center" textRotation="90" wrapText="1"/>
      <protection locked="0"/>
    </xf>
    <xf numFmtId="0" fontId="55" fillId="40" borderId="0" xfId="0" applyFont="1" applyFill="1" applyAlignment="1">
      <alignment/>
    </xf>
    <xf numFmtId="0" fontId="55" fillId="0" borderId="0" xfId="0" applyFont="1" applyBorder="1" applyAlignment="1">
      <alignment/>
    </xf>
    <xf numFmtId="0" fontId="55" fillId="40" borderId="0" xfId="0" applyFont="1" applyFill="1" applyBorder="1" applyAlignment="1">
      <alignment/>
    </xf>
    <xf numFmtId="3" fontId="6" fillId="42" borderId="0" xfId="0" applyNumberFormat="1" applyFont="1" applyFill="1" applyBorder="1" applyAlignment="1" applyProtection="1">
      <alignment horizontal="center" vertical="center" wrapText="1"/>
      <protection locked="0"/>
    </xf>
    <xf numFmtId="10" fontId="8" fillId="39" borderId="14" xfId="56" applyNumberFormat="1" applyFont="1" applyFill="1" applyBorder="1" applyAlignment="1">
      <alignment horizontal="center" vertical="center" textRotation="90" wrapText="1"/>
    </xf>
    <xf numFmtId="9" fontId="8" fillId="39" borderId="14" xfId="56" applyFont="1" applyFill="1" applyBorder="1" applyAlignment="1">
      <alignment horizontal="center" vertical="center" textRotation="90" wrapText="1"/>
    </xf>
    <xf numFmtId="10" fontId="8" fillId="0" borderId="14" xfId="0" applyNumberFormat="1" applyFont="1" applyBorder="1" applyAlignment="1">
      <alignment horizontal="center" vertical="center"/>
    </xf>
    <xf numFmtId="9" fontId="8" fillId="0" borderId="14" xfId="0" applyNumberFormat="1" applyFont="1" applyBorder="1" applyAlignment="1">
      <alignment horizontal="center" vertical="center"/>
    </xf>
    <xf numFmtId="166" fontId="56" fillId="0" borderId="0" xfId="0" applyNumberFormat="1" applyFont="1" applyAlignment="1">
      <alignment horizontal="center" vertical="center" textRotation="90"/>
    </xf>
    <xf numFmtId="0" fontId="6" fillId="38" borderId="28" xfId="0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Fill="1" applyBorder="1" applyAlignment="1">
      <alignment horizontal="center" vertical="center" wrapText="1"/>
    </xf>
    <xf numFmtId="0" fontId="6" fillId="39" borderId="12" xfId="0" applyFont="1" applyFill="1" applyBorder="1" applyAlignment="1" applyProtection="1">
      <alignment horizontal="center" vertical="center" textRotation="90" wrapText="1"/>
      <protection locked="0"/>
    </xf>
    <xf numFmtId="165" fontId="6" fillId="40" borderId="12" xfId="46" applyNumberFormat="1" applyFont="1" applyFill="1" applyBorder="1" applyAlignment="1" applyProtection="1">
      <alignment horizontal="center" vertical="center" textRotation="90" wrapText="1"/>
      <protection locked="0"/>
    </xf>
    <xf numFmtId="3" fontId="6" fillId="42" borderId="48" xfId="0" applyNumberFormat="1" applyFont="1" applyFill="1" applyBorder="1" applyAlignment="1" applyProtection="1">
      <alignment vertical="center" textRotation="90" wrapText="1"/>
      <protection locked="0"/>
    </xf>
    <xf numFmtId="3" fontId="6" fillId="42" borderId="20" xfId="0" applyNumberFormat="1" applyFont="1" applyFill="1" applyBorder="1" applyAlignment="1" applyProtection="1">
      <alignment vertical="center" textRotation="90" wrapText="1"/>
      <protection locked="0"/>
    </xf>
    <xf numFmtId="0" fontId="6" fillId="39" borderId="20" xfId="0" applyFont="1" applyFill="1" applyBorder="1" applyAlignment="1" applyProtection="1">
      <alignment vertical="center" textRotation="90" wrapText="1"/>
      <protection locked="0"/>
    </xf>
    <xf numFmtId="165" fontId="6" fillId="40" borderId="20" xfId="46" applyNumberFormat="1" applyFont="1" applyFill="1" applyBorder="1" applyAlignment="1" applyProtection="1">
      <alignment horizontal="center" vertical="center" textRotation="90" wrapText="1"/>
      <protection locked="0"/>
    </xf>
    <xf numFmtId="4" fontId="6" fillId="39" borderId="20" xfId="0" applyNumberFormat="1" applyFont="1" applyFill="1" applyBorder="1" applyAlignment="1">
      <alignment horizontal="center" vertical="center" textRotation="90" wrapText="1"/>
    </xf>
    <xf numFmtId="3" fontId="6" fillId="39" borderId="20" xfId="0" applyNumberFormat="1" applyFont="1" applyFill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wrapText="1"/>
    </xf>
    <xf numFmtId="9" fontId="6" fillId="0" borderId="18" xfId="0" applyNumberFormat="1" applyFont="1" applyFill="1" applyBorder="1" applyAlignment="1">
      <alignment horizontal="center" vertical="center" wrapText="1"/>
    </xf>
    <xf numFmtId="0" fontId="9" fillId="46" borderId="18" xfId="0" applyFont="1" applyFill="1" applyBorder="1" applyAlignment="1">
      <alignment horizontal="center" vertical="center" wrapText="1"/>
    </xf>
    <xf numFmtId="3" fontId="6" fillId="42" borderId="49" xfId="0" applyNumberFormat="1" applyFont="1" applyFill="1" applyBorder="1" applyAlignment="1" applyProtection="1">
      <alignment vertical="center" textRotation="90" wrapText="1"/>
      <protection locked="0"/>
    </xf>
    <xf numFmtId="3" fontId="6" fillId="42" borderId="28" xfId="0" applyNumberFormat="1" applyFont="1" applyFill="1" applyBorder="1" applyAlignment="1" applyProtection="1">
      <alignment vertical="center" textRotation="90" wrapText="1"/>
      <protection locked="0"/>
    </xf>
    <xf numFmtId="0" fontId="6" fillId="39" borderId="28" xfId="0" applyFont="1" applyFill="1" applyBorder="1" applyAlignment="1" applyProtection="1">
      <alignment vertical="center" textRotation="90" wrapText="1"/>
      <protection locked="0"/>
    </xf>
    <xf numFmtId="165" fontId="6" fillId="40" borderId="28" xfId="46" applyNumberFormat="1" applyFont="1" applyFill="1" applyBorder="1" applyAlignment="1" applyProtection="1">
      <alignment horizontal="center" vertical="center" textRotation="90" wrapText="1"/>
      <protection locked="0"/>
    </xf>
    <xf numFmtId="166" fontId="56" fillId="0" borderId="46" xfId="0" applyNumberFormat="1" applyFont="1" applyBorder="1" applyAlignment="1">
      <alignment horizontal="center" vertical="center" textRotation="90"/>
    </xf>
    <xf numFmtId="4" fontId="6" fillId="39" borderId="28" xfId="0" applyNumberFormat="1" applyFont="1" applyFill="1" applyBorder="1" applyAlignment="1">
      <alignment horizontal="center" vertical="center" textRotation="90" wrapText="1"/>
    </xf>
    <xf numFmtId="3" fontId="6" fillId="39" borderId="28" xfId="0" applyNumberFormat="1" applyFont="1" applyFill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9" fillId="0" borderId="28" xfId="0" applyFont="1" applyBorder="1" applyAlignment="1">
      <alignment horizontal="center" vertical="center" wrapText="1"/>
    </xf>
    <xf numFmtId="3" fontId="6" fillId="42" borderId="50" xfId="0" applyNumberFormat="1" applyFont="1" applyFill="1" applyBorder="1" applyAlignment="1" applyProtection="1">
      <alignment vertical="center" textRotation="90" wrapText="1"/>
      <protection locked="0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3" fontId="7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42" borderId="49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42" borderId="28" xfId="0" applyNumberFormat="1" applyFont="1" applyFill="1" applyBorder="1" applyAlignment="1" applyProtection="1">
      <alignment horizontal="center" vertical="center" textRotation="90" wrapText="1"/>
      <protection locked="0"/>
    </xf>
    <xf numFmtId="166" fontId="56" fillId="0" borderId="46" xfId="0" applyNumberFormat="1" applyFont="1" applyBorder="1" applyAlignment="1">
      <alignment horizontal="center" vertical="center" textRotation="90" wrapText="1"/>
    </xf>
    <xf numFmtId="3" fontId="6" fillId="42" borderId="50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42" borderId="48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42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39" borderId="20" xfId="0" applyFont="1" applyFill="1" applyBorder="1" applyAlignment="1" applyProtection="1">
      <alignment horizontal="center" vertical="center" textRotation="90" wrapText="1"/>
      <protection locked="0"/>
    </xf>
    <xf numFmtId="3" fontId="6" fillId="39" borderId="18" xfId="0" applyNumberFormat="1" applyFont="1" applyFill="1" applyBorder="1" applyAlignment="1">
      <alignment horizontal="center" vertical="center" textRotation="90" wrapText="1"/>
    </xf>
    <xf numFmtId="3" fontId="6" fillId="42" borderId="31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42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 horizontal="center" vertical="center"/>
    </xf>
    <xf numFmtId="3" fontId="8" fillId="0" borderId="47" xfId="0" applyNumberFormat="1" applyFont="1" applyFill="1" applyBorder="1" applyAlignment="1" applyProtection="1">
      <alignment horizontal="center" vertical="center" wrapText="1"/>
      <protection locked="0"/>
    </xf>
    <xf numFmtId="165" fontId="8" fillId="40" borderId="14" xfId="46" applyNumberFormat="1" applyFont="1" applyFill="1" applyBorder="1" applyAlignment="1" applyProtection="1">
      <alignment horizontal="center" vertical="center" textRotation="90" wrapText="1"/>
      <protection locked="0"/>
    </xf>
    <xf numFmtId="0" fontId="10" fillId="36" borderId="25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vertical="center" wrapText="1"/>
    </xf>
    <xf numFmtId="10" fontId="7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10" fontId="6" fillId="36" borderId="18" xfId="0" applyNumberFormat="1" applyFont="1" applyFill="1" applyBorder="1" applyAlignment="1">
      <alignment horizontal="center" vertical="center" textRotation="90" wrapText="1"/>
    </xf>
    <xf numFmtId="9" fontId="6" fillId="36" borderId="18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9" borderId="4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/>
    </xf>
    <xf numFmtId="0" fontId="6" fillId="0" borderId="39" xfId="0" applyFont="1" applyBorder="1" applyAlignment="1">
      <alignment/>
    </xf>
    <xf numFmtId="0" fontId="5" fillId="0" borderId="4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" fontId="6" fillId="18" borderId="14" xfId="0" applyNumberFormat="1" applyFont="1" applyFill="1" applyBorder="1" applyAlignment="1">
      <alignment horizontal="center" vertical="center" textRotation="90"/>
    </xf>
    <xf numFmtId="9" fontId="6" fillId="18" borderId="14" xfId="0" applyNumberFormat="1" applyFont="1" applyFill="1" applyBorder="1" applyAlignment="1">
      <alignment horizontal="center" vertical="center" textRotation="90" wrapText="1"/>
    </xf>
    <xf numFmtId="3" fontId="8" fillId="18" borderId="14" xfId="0" applyNumberFormat="1" applyFont="1" applyFill="1" applyBorder="1" applyAlignment="1">
      <alignment horizontal="center" vertical="center" textRotation="90" wrapText="1"/>
    </xf>
    <xf numFmtId="9" fontId="8" fillId="18" borderId="14" xfId="56" applyFont="1" applyFill="1" applyBorder="1" applyAlignment="1">
      <alignment horizontal="center" vertical="center" textRotation="90" wrapText="1"/>
    </xf>
    <xf numFmtId="9" fontId="6" fillId="45" borderId="14" xfId="57" applyFont="1" applyFill="1" applyBorder="1" applyAlignment="1">
      <alignment horizontal="center" vertical="center" textRotation="90" wrapText="1"/>
    </xf>
    <xf numFmtId="0" fontId="6" fillId="39" borderId="51" xfId="0" applyFont="1" applyFill="1" applyBorder="1" applyAlignment="1">
      <alignment horizontal="center" vertical="center" wrapText="1"/>
    </xf>
    <xf numFmtId="0" fontId="6" fillId="39" borderId="46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9" fontId="6" fillId="39" borderId="46" xfId="0" applyNumberFormat="1" applyFont="1" applyFill="1" applyBorder="1" applyAlignment="1">
      <alignment horizontal="center" vertical="center" textRotation="90" wrapText="1"/>
    </xf>
    <xf numFmtId="0" fontId="6" fillId="39" borderId="46" xfId="0" applyFont="1" applyFill="1" applyBorder="1" applyAlignment="1">
      <alignment horizontal="center" vertical="center" textRotation="90" wrapText="1"/>
    </xf>
    <xf numFmtId="3" fontId="6" fillId="0" borderId="46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38" borderId="46" xfId="0" applyFont="1" applyFill="1" applyBorder="1" applyAlignment="1" applyProtection="1">
      <alignment horizontal="center" vertical="center" textRotation="90" wrapText="1"/>
      <protection locked="0"/>
    </xf>
    <xf numFmtId="0" fontId="6" fillId="39" borderId="46" xfId="0" applyFont="1" applyFill="1" applyBorder="1" applyAlignment="1" applyProtection="1">
      <alignment horizontal="center" vertical="center" textRotation="90" wrapText="1"/>
      <protection locked="0"/>
    </xf>
    <xf numFmtId="0" fontId="6" fillId="39" borderId="52" xfId="0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0" borderId="33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42" xfId="0" applyFont="1" applyBorder="1" applyAlignment="1">
      <alignment/>
    </xf>
    <xf numFmtId="0" fontId="6" fillId="41" borderId="33" xfId="0" applyFont="1" applyFill="1" applyBorder="1" applyAlignment="1" applyProtection="1">
      <alignment horizontal="center" vertical="center" textRotation="90" wrapText="1"/>
      <protection locked="0"/>
    </xf>
    <xf numFmtId="0" fontId="12" fillId="0" borderId="25" xfId="0" applyFont="1" applyFill="1" applyBorder="1" applyAlignment="1" applyProtection="1">
      <alignment horizontal="center" vertical="center" textRotation="90" wrapText="1"/>
      <protection locked="0"/>
    </xf>
    <xf numFmtId="0" fontId="6" fillId="0" borderId="39" xfId="0" applyFont="1" applyFill="1" applyBorder="1" applyAlignment="1">
      <alignment horizontal="center" vertical="center" textRotation="90" wrapText="1"/>
    </xf>
    <xf numFmtId="0" fontId="9" fillId="0" borderId="42" xfId="0" applyFont="1" applyBorder="1" applyAlignment="1">
      <alignment horizontal="center" vertical="center" wrapText="1"/>
    </xf>
    <xf numFmtId="0" fontId="9" fillId="46" borderId="2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9" fillId="46" borderId="0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6" fillId="41" borderId="53" xfId="0" applyFont="1" applyFill="1" applyBorder="1" applyAlignment="1" applyProtection="1">
      <alignment horizontal="center" vertical="center" wrapText="1"/>
      <protection locked="0"/>
    </xf>
    <xf numFmtId="9" fontId="6" fillId="39" borderId="0" xfId="57" applyFont="1" applyFill="1" applyBorder="1" applyAlignment="1">
      <alignment horizontal="center" vertical="center" textRotation="90" wrapText="1"/>
    </xf>
    <xf numFmtId="44" fontId="6" fillId="40" borderId="0" xfId="48" applyFont="1" applyFill="1" applyBorder="1" applyAlignment="1" applyProtection="1">
      <alignment horizontal="center" vertical="center" textRotation="90" wrapText="1"/>
      <protection locked="0"/>
    </xf>
    <xf numFmtId="44" fontId="6" fillId="40" borderId="33" xfId="48" applyFont="1" applyFill="1" applyBorder="1" applyAlignment="1" applyProtection="1">
      <alignment horizontal="center" vertical="center" textRotation="90" wrapText="1"/>
      <protection locked="0"/>
    </xf>
    <xf numFmtId="44" fontId="6" fillId="0" borderId="0" xfId="48" applyFont="1" applyFill="1" applyBorder="1" applyAlignment="1" applyProtection="1">
      <alignment horizontal="center" vertical="center" textRotation="90" wrapText="1"/>
      <protection locked="0"/>
    </xf>
    <xf numFmtId="0" fontId="6" fillId="38" borderId="0" xfId="0" applyFont="1" applyFill="1" applyBorder="1" applyAlignment="1">
      <alignment horizontal="center" vertical="center" textRotation="90" wrapText="1"/>
    </xf>
    <xf numFmtId="0" fontId="13" fillId="0" borderId="24" xfId="0" applyFont="1" applyFill="1" applyBorder="1" applyAlignment="1">
      <alignment horizontal="center" vertical="center" wrapText="1"/>
    </xf>
    <xf numFmtId="9" fontId="6" fillId="0" borderId="12" xfId="0" applyNumberFormat="1" applyFont="1" applyFill="1" applyBorder="1" applyAlignment="1">
      <alignment horizontal="center" vertical="center" wrapText="1"/>
    </xf>
    <xf numFmtId="0" fontId="9" fillId="46" borderId="12" xfId="0" applyFont="1" applyFill="1" applyBorder="1" applyAlignment="1">
      <alignment horizontal="center" vertical="center" wrapText="1"/>
    </xf>
    <xf numFmtId="0" fontId="9" fillId="46" borderId="27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 applyProtection="1">
      <alignment horizontal="center" vertical="center" wrapText="1"/>
      <protection locked="0"/>
    </xf>
    <xf numFmtId="0" fontId="6" fillId="38" borderId="18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>
      <alignment horizontal="center" vertical="center" wrapText="1"/>
    </xf>
    <xf numFmtId="9" fontId="6" fillId="18" borderId="14" xfId="0" applyNumberFormat="1" applyFont="1" applyFill="1" applyBorder="1" applyAlignment="1" applyProtection="1">
      <alignment horizontal="center" vertical="center" textRotation="90" wrapText="1"/>
      <protection locked="0"/>
    </xf>
    <xf numFmtId="10" fontId="6" fillId="18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42" borderId="0" xfId="0" applyFill="1" applyAlignment="1">
      <alignment/>
    </xf>
    <xf numFmtId="1" fontId="6" fillId="18" borderId="14" xfId="0" applyNumberFormat="1" applyFont="1" applyFill="1" applyBorder="1" applyAlignment="1" applyProtection="1">
      <alignment horizontal="center" vertical="center" textRotation="90" wrapText="1"/>
      <protection locked="0"/>
    </xf>
    <xf numFmtId="44" fontId="6" fillId="18" borderId="14" xfId="48" applyFont="1" applyFill="1" applyBorder="1" applyAlignment="1" applyProtection="1">
      <alignment horizontal="center" vertical="center" textRotation="90" wrapText="1"/>
      <protection locked="0"/>
    </xf>
    <xf numFmtId="0" fontId="13" fillId="0" borderId="2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left" vertical="top" wrapText="1"/>
    </xf>
    <xf numFmtId="0" fontId="6" fillId="39" borderId="2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 wrapText="1"/>
    </xf>
    <xf numFmtId="0" fontId="8" fillId="2" borderId="54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6" fillId="18" borderId="17" xfId="0" applyFont="1" applyFill="1" applyBorder="1" applyAlignment="1">
      <alignment horizontal="center" vertical="center" wrapText="1"/>
    </xf>
    <xf numFmtId="0" fontId="6" fillId="18" borderId="41" xfId="0" applyFont="1" applyFill="1" applyBorder="1" applyAlignment="1">
      <alignment horizontal="center" vertical="center" wrapText="1"/>
    </xf>
    <xf numFmtId="0" fontId="7" fillId="18" borderId="17" xfId="0" applyFont="1" applyFill="1" applyBorder="1" applyAlignment="1" applyProtection="1">
      <alignment horizontal="center" vertical="center" wrapText="1"/>
      <protection locked="0"/>
    </xf>
    <xf numFmtId="0" fontId="7" fillId="18" borderId="40" xfId="0" applyFont="1" applyFill="1" applyBorder="1" applyAlignment="1" applyProtection="1">
      <alignment horizontal="center" vertical="center" wrapText="1"/>
      <protection locked="0"/>
    </xf>
    <xf numFmtId="4" fontId="10" fillId="18" borderId="18" xfId="0" applyNumberFormat="1" applyFont="1" applyFill="1" applyBorder="1" applyAlignment="1" applyProtection="1">
      <alignment horizontal="center" vertical="center" textRotation="90" wrapText="1"/>
      <protection/>
    </xf>
    <xf numFmtId="4" fontId="10" fillId="18" borderId="25" xfId="0" applyNumberFormat="1" applyFont="1" applyFill="1" applyBorder="1" applyAlignment="1" applyProtection="1">
      <alignment horizontal="center" vertical="center" textRotation="90" wrapText="1"/>
      <protection/>
    </xf>
    <xf numFmtId="0" fontId="10" fillId="18" borderId="18" xfId="0" applyFont="1" applyFill="1" applyBorder="1" applyAlignment="1" applyProtection="1">
      <alignment horizontal="center" vertical="center" textRotation="90" wrapText="1"/>
      <protection/>
    </xf>
    <xf numFmtId="0" fontId="10" fillId="18" borderId="25" xfId="0" applyFont="1" applyFill="1" applyBorder="1" applyAlignment="1" applyProtection="1">
      <alignment horizontal="center" vertical="center" textRotation="90" wrapText="1"/>
      <protection/>
    </xf>
    <xf numFmtId="44" fontId="10" fillId="43" borderId="57" xfId="48" applyFont="1" applyFill="1" applyBorder="1" applyAlignment="1" applyProtection="1">
      <alignment horizontal="center" vertical="center" wrapText="1"/>
      <protection/>
    </xf>
    <xf numFmtId="44" fontId="10" fillId="43" borderId="58" xfId="48" applyFont="1" applyFill="1" applyBorder="1" applyAlignment="1" applyProtection="1">
      <alignment horizontal="center" vertical="center" wrapText="1"/>
      <protection/>
    </xf>
    <xf numFmtId="44" fontId="10" fillId="43" borderId="59" xfId="48" applyFont="1" applyFill="1" applyBorder="1" applyAlignment="1" applyProtection="1">
      <alignment horizontal="center" vertical="center" wrapText="1"/>
      <protection/>
    </xf>
    <xf numFmtId="44" fontId="10" fillId="43" borderId="60" xfId="48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textRotation="90" wrapText="1"/>
      <protection/>
    </xf>
    <xf numFmtId="0" fontId="6" fillId="35" borderId="25" xfId="0" applyFont="1" applyFill="1" applyBorder="1" applyAlignment="1" applyProtection="1">
      <alignment horizontal="center" vertical="center" textRotation="90" wrapText="1"/>
      <protection/>
    </xf>
    <xf numFmtId="0" fontId="10" fillId="18" borderId="18" xfId="0" applyFont="1" applyFill="1" applyBorder="1" applyAlignment="1">
      <alignment horizontal="center" vertical="center" textRotation="90" wrapText="1"/>
    </xf>
    <xf numFmtId="0" fontId="10" fillId="18" borderId="25" xfId="0" applyFont="1" applyFill="1" applyBorder="1" applyAlignment="1">
      <alignment horizontal="center" vertical="center" textRotation="90" wrapText="1"/>
    </xf>
    <xf numFmtId="0" fontId="10" fillId="18" borderId="19" xfId="0" applyFont="1" applyFill="1" applyBorder="1" applyAlignment="1">
      <alignment horizontal="center" vertical="center" textRotation="90" wrapText="1"/>
    </xf>
    <xf numFmtId="0" fontId="10" fillId="18" borderId="39" xfId="0" applyFont="1" applyFill="1" applyBorder="1" applyAlignment="1">
      <alignment horizontal="center" vertical="center" textRotation="90" wrapText="1"/>
    </xf>
    <xf numFmtId="0" fontId="8" fillId="2" borderId="51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left" vertical="center" wrapText="1"/>
    </xf>
    <xf numFmtId="0" fontId="7" fillId="33" borderId="53" xfId="0" applyFont="1" applyFill="1" applyBorder="1" applyAlignment="1">
      <alignment horizontal="left" vertical="center" wrapText="1"/>
    </xf>
    <xf numFmtId="0" fontId="7" fillId="33" borderId="38" xfId="0" applyFont="1" applyFill="1" applyBorder="1" applyAlignment="1">
      <alignment horizontal="left" vertical="center" wrapText="1"/>
    </xf>
    <xf numFmtId="0" fontId="7" fillId="33" borderId="61" xfId="0" applyFont="1" applyFill="1" applyBorder="1" applyAlignment="1" applyProtection="1">
      <alignment horizontal="left" vertical="center" wrapText="1"/>
      <protection locked="0"/>
    </xf>
    <xf numFmtId="0" fontId="7" fillId="33" borderId="53" xfId="0" applyFont="1" applyFill="1" applyBorder="1" applyAlignment="1" applyProtection="1">
      <alignment horizontal="left" vertical="center" wrapText="1"/>
      <protection locked="0"/>
    </xf>
    <xf numFmtId="0" fontId="7" fillId="33" borderId="38" xfId="0" applyFont="1" applyFill="1" applyBorder="1" applyAlignment="1" applyProtection="1">
      <alignment horizontal="left" vertical="center" wrapText="1"/>
      <protection locked="0"/>
    </xf>
    <xf numFmtId="0" fontId="6" fillId="33" borderId="53" xfId="0" applyFont="1" applyFill="1" applyBorder="1" applyAlignment="1" applyProtection="1">
      <alignment horizontal="left" vertical="center" wrapText="1"/>
      <protection locked="0"/>
    </xf>
    <xf numFmtId="0" fontId="6" fillId="33" borderId="38" xfId="0" applyFont="1" applyFill="1" applyBorder="1" applyAlignment="1" applyProtection="1">
      <alignment horizontal="left" vertical="center" wrapText="1"/>
      <protection locked="0"/>
    </xf>
    <xf numFmtId="3" fontId="6" fillId="35" borderId="32" xfId="0" applyNumberFormat="1" applyFont="1" applyFill="1" applyBorder="1" applyAlignment="1" applyProtection="1">
      <alignment horizontal="center" vertical="center" textRotation="90" wrapText="1"/>
      <protection/>
    </xf>
    <xf numFmtId="3" fontId="6" fillId="35" borderId="33" xfId="0" applyNumberFormat="1" applyFont="1" applyFill="1" applyBorder="1" applyAlignment="1" applyProtection="1">
      <alignment horizontal="center" vertical="center" textRotation="90" wrapText="1"/>
      <protection/>
    </xf>
    <xf numFmtId="164" fontId="7" fillId="18" borderId="37" xfId="0" applyNumberFormat="1" applyFont="1" applyFill="1" applyBorder="1" applyAlignment="1">
      <alignment horizontal="center" vertical="center" wrapText="1"/>
    </xf>
    <xf numFmtId="164" fontId="7" fillId="18" borderId="55" xfId="0" applyNumberFormat="1" applyFont="1" applyFill="1" applyBorder="1" applyAlignment="1">
      <alignment horizontal="center" vertical="center" wrapText="1"/>
    </xf>
    <xf numFmtId="164" fontId="7" fillId="18" borderId="62" xfId="0" applyNumberFormat="1" applyFont="1" applyFill="1" applyBorder="1" applyAlignment="1">
      <alignment horizontal="center" vertical="center" wrapText="1"/>
    </xf>
    <xf numFmtId="164" fontId="7" fillId="18" borderId="46" xfId="0" applyNumberFormat="1" applyFont="1" applyFill="1" applyBorder="1" applyAlignment="1">
      <alignment horizontal="center" vertical="center" wrapText="1"/>
    </xf>
    <xf numFmtId="0" fontId="6" fillId="35" borderId="19" xfId="0" applyFont="1" applyFill="1" applyBorder="1" applyAlignment="1" applyProtection="1">
      <alignment horizontal="center" vertical="center" textRotation="90" wrapText="1"/>
      <protection/>
    </xf>
    <xf numFmtId="0" fontId="6" fillId="35" borderId="39" xfId="0" applyFont="1" applyFill="1" applyBorder="1" applyAlignment="1" applyProtection="1">
      <alignment horizontal="center" vertical="center" textRotation="90" wrapText="1"/>
      <protection/>
    </xf>
    <xf numFmtId="0" fontId="6" fillId="33" borderId="4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36" xfId="0" applyFont="1" applyFill="1" applyBorder="1" applyAlignment="1">
      <alignment horizontal="left" vertical="center" wrapText="1"/>
    </xf>
    <xf numFmtId="44" fontId="7" fillId="48" borderId="42" xfId="48" applyFont="1" applyFill="1" applyBorder="1" applyAlignment="1" applyProtection="1">
      <alignment horizontal="center" vertical="center" wrapText="1"/>
      <protection/>
    </xf>
    <xf numFmtId="44" fontId="7" fillId="48" borderId="0" xfId="48" applyFont="1" applyFill="1" applyBorder="1" applyAlignment="1" applyProtection="1">
      <alignment horizontal="center" vertical="center" wrapText="1"/>
      <protection/>
    </xf>
    <xf numFmtId="44" fontId="7" fillId="48" borderId="33" xfId="48" applyFont="1" applyFill="1" applyBorder="1" applyAlignment="1" applyProtection="1">
      <alignment horizontal="center" vertical="center" wrapText="1"/>
      <protection/>
    </xf>
    <xf numFmtId="0" fontId="6" fillId="39" borderId="51" xfId="0" applyFont="1" applyFill="1" applyBorder="1" applyAlignment="1">
      <alignment horizontal="center" vertical="center"/>
    </xf>
    <xf numFmtId="0" fontId="6" fillId="39" borderId="46" xfId="0" applyFont="1" applyFill="1" applyBorder="1" applyAlignment="1">
      <alignment horizontal="center" vertical="center"/>
    </xf>
    <xf numFmtId="0" fontId="6" fillId="39" borderId="5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10" fontId="6" fillId="35" borderId="18" xfId="0" applyNumberFormat="1" applyFont="1" applyFill="1" applyBorder="1" applyAlignment="1" applyProtection="1">
      <alignment horizontal="center" vertical="center" textRotation="90" wrapText="1"/>
      <protection/>
    </xf>
    <xf numFmtId="10" fontId="6" fillId="35" borderId="25" xfId="0" applyNumberFormat="1" applyFont="1" applyFill="1" applyBorder="1" applyAlignment="1" applyProtection="1">
      <alignment horizontal="center" vertical="center" textRotation="90" wrapText="1"/>
      <protection/>
    </xf>
    <xf numFmtId="0" fontId="7" fillId="33" borderId="42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3" fontId="6" fillId="18" borderId="47" xfId="0" applyNumberFormat="1" applyFont="1" applyFill="1" applyBorder="1" applyAlignment="1">
      <alignment horizontal="center" vertical="center" wrapText="1"/>
    </xf>
    <xf numFmtId="3" fontId="6" fillId="18" borderId="64" xfId="0" applyNumberFormat="1" applyFont="1" applyFill="1" applyBorder="1" applyAlignment="1">
      <alignment horizontal="center" vertical="center" wrapText="1"/>
    </xf>
    <xf numFmtId="44" fontId="6" fillId="0" borderId="21" xfId="48" applyFont="1" applyFill="1" applyBorder="1" applyAlignment="1" applyProtection="1">
      <alignment horizontal="center" vertical="center" textRotation="90" wrapText="1"/>
      <protection locked="0"/>
    </xf>
    <xf numFmtId="44" fontId="6" fillId="0" borderId="28" xfId="48" applyFont="1" applyFill="1" applyBorder="1" applyAlignment="1" applyProtection="1">
      <alignment horizontal="center" vertical="center" textRotation="90" wrapText="1"/>
      <protection locked="0"/>
    </xf>
    <xf numFmtId="0" fontId="6" fillId="39" borderId="21" xfId="0" applyFont="1" applyFill="1" applyBorder="1" applyAlignment="1" applyProtection="1">
      <alignment horizontal="center" vertical="center" textRotation="90" wrapText="1"/>
      <protection locked="0"/>
    </xf>
    <xf numFmtId="0" fontId="6" fillId="39" borderId="28" xfId="0" applyFont="1" applyFill="1" applyBorder="1" applyAlignment="1" applyProtection="1">
      <alignment horizontal="center" vertical="center" textRotation="90" wrapText="1"/>
      <protection locked="0"/>
    </xf>
    <xf numFmtId="0" fontId="6" fillId="39" borderId="50" xfId="0" applyFont="1" applyFill="1" applyBorder="1" applyAlignment="1">
      <alignment horizontal="center" vertical="center" textRotation="90" wrapText="1"/>
    </xf>
    <xf numFmtId="0" fontId="6" fillId="39" borderId="49" xfId="0" applyFont="1" applyFill="1" applyBorder="1" applyAlignment="1">
      <alignment horizontal="center" vertical="center" textRotation="90" wrapText="1"/>
    </xf>
    <xf numFmtId="44" fontId="6" fillId="40" borderId="11" xfId="48" applyFont="1" applyFill="1" applyBorder="1" applyAlignment="1" applyProtection="1">
      <alignment horizontal="center" vertical="center" textRotation="90" wrapText="1"/>
      <protection locked="0"/>
    </xf>
    <xf numFmtId="44" fontId="6" fillId="40" borderId="40" xfId="48" applyFont="1" applyFill="1" applyBorder="1" applyAlignment="1" applyProtection="1">
      <alignment horizontal="center" vertical="center" textRotation="90" wrapText="1"/>
      <protection locked="0"/>
    </xf>
    <xf numFmtId="44" fontId="6" fillId="40" borderId="41" xfId="48" applyFont="1" applyFill="1" applyBorder="1" applyAlignment="1" applyProtection="1">
      <alignment horizontal="center" vertical="center" textRotation="90" wrapText="1"/>
      <protection locked="0"/>
    </xf>
    <xf numFmtId="0" fontId="9" fillId="0" borderId="18" xfId="0" applyFont="1" applyBorder="1" applyAlignment="1">
      <alignment horizontal="center" vertical="center" textRotation="90" wrapText="1"/>
    </xf>
    <xf numFmtId="0" fontId="9" fillId="0" borderId="25" xfId="0" applyFont="1" applyBorder="1" applyAlignment="1">
      <alignment horizontal="center" vertical="center" textRotation="90" wrapText="1"/>
    </xf>
    <xf numFmtId="0" fontId="9" fillId="0" borderId="27" xfId="0" applyFont="1" applyBorder="1" applyAlignment="1">
      <alignment horizontal="center" vertical="center" textRotation="90" wrapText="1"/>
    </xf>
    <xf numFmtId="9" fontId="6" fillId="39" borderId="18" xfId="0" applyNumberFormat="1" applyFont="1" applyFill="1" applyBorder="1" applyAlignment="1">
      <alignment horizontal="center" vertical="center" textRotation="90" wrapText="1"/>
    </xf>
    <xf numFmtId="0" fontId="6" fillId="39" borderId="25" xfId="0" applyFont="1" applyFill="1" applyBorder="1" applyAlignment="1">
      <alignment horizontal="center" vertical="center" textRotation="90" wrapText="1"/>
    </xf>
    <xf numFmtId="0" fontId="6" fillId="39" borderId="27" xfId="0" applyFont="1" applyFill="1" applyBorder="1" applyAlignment="1">
      <alignment horizontal="center" vertical="center" textRotation="90" wrapText="1"/>
    </xf>
    <xf numFmtId="0" fontId="6" fillId="39" borderId="17" xfId="0" applyFont="1" applyFill="1" applyBorder="1" applyAlignment="1">
      <alignment horizontal="center" vertical="center" wrapText="1"/>
    </xf>
    <xf numFmtId="0" fontId="6" fillId="39" borderId="40" xfId="0" applyFont="1" applyFill="1" applyBorder="1" applyAlignment="1">
      <alignment horizontal="center" vertical="center" wrapText="1"/>
    </xf>
    <xf numFmtId="0" fontId="6" fillId="39" borderId="41" xfId="0" applyFont="1" applyFill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9" fontId="6" fillId="39" borderId="25" xfId="0" applyNumberFormat="1" applyFont="1" applyFill="1" applyBorder="1" applyAlignment="1">
      <alignment horizontal="center" vertical="center" textRotation="90" wrapText="1"/>
    </xf>
    <xf numFmtId="0" fontId="6" fillId="39" borderId="39" xfId="0" applyFont="1" applyFill="1" applyBorder="1" applyAlignment="1">
      <alignment horizontal="center" vertical="center" textRotation="90" wrapText="1"/>
    </xf>
    <xf numFmtId="0" fontId="6" fillId="39" borderId="67" xfId="0" applyFont="1" applyFill="1" applyBorder="1" applyAlignment="1">
      <alignment horizontal="center" vertical="center" textRotation="90" wrapText="1"/>
    </xf>
    <xf numFmtId="9" fontId="6" fillId="39" borderId="25" xfId="57" applyFont="1" applyFill="1" applyBorder="1" applyAlignment="1">
      <alignment horizontal="center" vertical="center" textRotation="90" wrapText="1"/>
    </xf>
    <xf numFmtId="9" fontId="6" fillId="39" borderId="27" xfId="57" applyFont="1" applyFill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wrapText="1"/>
    </xf>
    <xf numFmtId="3" fontId="6" fillId="39" borderId="25" xfId="0" applyNumberFormat="1" applyFont="1" applyFill="1" applyBorder="1" applyAlignment="1">
      <alignment horizontal="center" vertical="center" textRotation="90" wrapText="1"/>
    </xf>
    <xf numFmtId="3" fontId="6" fillId="39" borderId="27" xfId="0" applyNumberFormat="1" applyFont="1" applyFill="1" applyBorder="1" applyAlignment="1">
      <alignment horizontal="center" vertical="center" textRotation="90" wrapText="1"/>
    </xf>
    <xf numFmtId="0" fontId="6" fillId="39" borderId="18" xfId="0" applyFont="1" applyFill="1" applyBorder="1" applyAlignment="1">
      <alignment horizontal="center" vertical="center" textRotation="90" wrapText="1"/>
    </xf>
    <xf numFmtId="0" fontId="6" fillId="39" borderId="39" xfId="0" applyFont="1" applyFill="1" applyBorder="1" applyAlignment="1">
      <alignment horizontal="center" vertical="center" wrapText="1"/>
    </xf>
    <xf numFmtId="0" fontId="6" fillId="39" borderId="67" xfId="0" applyFont="1" applyFill="1" applyBorder="1" applyAlignment="1">
      <alignment horizontal="center" vertical="center" wrapText="1"/>
    </xf>
    <xf numFmtId="0" fontId="6" fillId="39" borderId="22" xfId="0" applyFont="1" applyFill="1" applyBorder="1" applyAlignment="1">
      <alignment horizontal="center" vertical="center" wrapText="1"/>
    </xf>
    <xf numFmtId="0" fontId="6" fillId="39" borderId="29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6" fillId="18" borderId="17" xfId="0" applyFont="1" applyFill="1" applyBorder="1" applyAlignment="1">
      <alignment horizontal="center" vertical="center"/>
    </xf>
    <xf numFmtId="0" fontId="6" fillId="18" borderId="41" xfId="0" applyFont="1" applyFill="1" applyBorder="1" applyAlignment="1">
      <alignment horizontal="center" vertical="center"/>
    </xf>
    <xf numFmtId="0" fontId="6" fillId="39" borderId="12" xfId="0" applyFont="1" applyFill="1" applyBorder="1" applyAlignment="1">
      <alignment horizontal="center" vertical="center" wrapText="1"/>
    </xf>
    <xf numFmtId="0" fontId="6" fillId="39" borderId="25" xfId="0" applyFont="1" applyFill="1" applyBorder="1" applyAlignment="1">
      <alignment horizontal="center" vertical="center" wrapText="1"/>
    </xf>
    <xf numFmtId="0" fontId="6" fillId="39" borderId="27" xfId="0" applyFont="1" applyFill="1" applyBorder="1" applyAlignment="1">
      <alignment horizontal="center" vertical="center" wrapText="1"/>
    </xf>
    <xf numFmtId="3" fontId="10" fillId="34" borderId="59" xfId="0" applyNumberFormat="1" applyFont="1" applyFill="1" applyBorder="1" applyAlignment="1" applyProtection="1">
      <alignment horizontal="center" vertical="center" wrapText="1"/>
      <protection/>
    </xf>
    <xf numFmtId="3" fontId="10" fillId="34" borderId="58" xfId="0" applyNumberFormat="1" applyFont="1" applyFill="1" applyBorder="1" applyAlignment="1" applyProtection="1">
      <alignment horizontal="center" vertical="center" wrapText="1"/>
      <protection/>
    </xf>
    <xf numFmtId="3" fontId="10" fillId="34" borderId="60" xfId="0" applyNumberFormat="1" applyFont="1" applyFill="1" applyBorder="1" applyAlignment="1" applyProtection="1">
      <alignment horizontal="center" vertical="center" wrapText="1"/>
      <protection/>
    </xf>
    <xf numFmtId="0" fontId="6" fillId="33" borderId="68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3" fontId="7" fillId="33" borderId="42" xfId="0" applyNumberFormat="1" applyFont="1" applyFill="1" applyBorder="1" applyAlignment="1" applyProtection="1">
      <alignment horizontal="center" vertical="center" wrapText="1"/>
      <protection/>
    </xf>
    <xf numFmtId="3" fontId="7" fillId="33" borderId="0" xfId="0" applyNumberFormat="1" applyFont="1" applyFill="1" applyBorder="1" applyAlignment="1" applyProtection="1">
      <alignment horizontal="center" vertical="center" wrapText="1"/>
      <protection/>
    </xf>
    <xf numFmtId="3" fontId="7" fillId="33" borderId="33" xfId="0" applyNumberFormat="1" applyFont="1" applyFill="1" applyBorder="1" applyAlignment="1" applyProtection="1">
      <alignment horizontal="center" vertical="center" wrapText="1"/>
      <protection/>
    </xf>
    <xf numFmtId="3" fontId="10" fillId="34" borderId="57" xfId="0" applyNumberFormat="1" applyFont="1" applyFill="1" applyBorder="1" applyAlignment="1" applyProtection="1">
      <alignment horizontal="center" vertical="center" wrapText="1"/>
      <protection/>
    </xf>
    <xf numFmtId="0" fontId="8" fillId="2" borderId="6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61" xfId="0" applyFont="1" applyFill="1" applyBorder="1" applyAlignment="1" applyProtection="1">
      <alignment horizontal="center" vertical="center" wrapText="1"/>
      <protection locked="0"/>
    </xf>
    <xf numFmtId="0" fontId="7" fillId="33" borderId="53" xfId="0" applyFont="1" applyFill="1" applyBorder="1" applyAlignment="1" applyProtection="1">
      <alignment horizontal="center" vertical="center" wrapText="1"/>
      <protection locked="0"/>
    </xf>
    <xf numFmtId="0" fontId="7" fillId="33" borderId="38" xfId="0" applyFont="1" applyFill="1" applyBorder="1" applyAlignment="1" applyProtection="1">
      <alignment horizontal="center" vertical="center" wrapText="1"/>
      <protection locked="0"/>
    </xf>
    <xf numFmtId="0" fontId="6" fillId="33" borderId="53" xfId="0" applyFont="1" applyFill="1" applyBorder="1" applyAlignment="1" applyProtection="1">
      <alignment horizontal="center" vertical="center" wrapText="1"/>
      <protection locked="0"/>
    </xf>
    <xf numFmtId="0" fontId="6" fillId="33" borderId="70" xfId="0" applyFont="1" applyFill="1" applyBorder="1" applyAlignment="1" applyProtection="1">
      <alignment horizontal="center" vertical="center" wrapText="1"/>
      <protection locked="0"/>
    </xf>
    <xf numFmtId="164" fontId="7" fillId="18" borderId="0" xfId="0" applyNumberFormat="1" applyFont="1" applyFill="1" applyBorder="1" applyAlignment="1">
      <alignment horizontal="center" vertical="center" wrapText="1"/>
    </xf>
    <xf numFmtId="0" fontId="7" fillId="33" borderId="21" xfId="0" applyFont="1" applyFill="1" applyBorder="1" applyAlignment="1" applyProtection="1">
      <alignment horizontal="center" vertical="center" wrapText="1"/>
      <protection locked="0"/>
    </xf>
    <xf numFmtId="3" fontId="7" fillId="33" borderId="59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71" xfId="0" applyFont="1" applyFill="1" applyBorder="1" applyAlignment="1" applyProtection="1">
      <alignment horizontal="center" vertical="center" wrapText="1"/>
      <protection locked="0"/>
    </xf>
    <xf numFmtId="0" fontId="7" fillId="33" borderId="58" xfId="0" applyFont="1" applyFill="1" applyBorder="1" applyAlignment="1" applyProtection="1">
      <alignment horizontal="center" vertical="center" wrapText="1"/>
      <protection locked="0"/>
    </xf>
    <xf numFmtId="3" fontId="7" fillId="33" borderId="45" xfId="0" applyNumberFormat="1" applyFont="1" applyFill="1" applyBorder="1" applyAlignment="1" applyProtection="1">
      <alignment horizontal="center" vertical="center" wrapText="1"/>
      <protection/>
    </xf>
    <xf numFmtId="3" fontId="7" fillId="33" borderId="10" xfId="0" applyNumberFormat="1" applyFont="1" applyFill="1" applyBorder="1" applyAlignment="1" applyProtection="1">
      <alignment horizontal="center" vertical="center" wrapText="1"/>
      <protection/>
    </xf>
    <xf numFmtId="3" fontId="7" fillId="33" borderId="21" xfId="0" applyNumberFormat="1" applyFont="1" applyFill="1" applyBorder="1" applyAlignment="1" applyProtection="1">
      <alignment horizontal="center" vertical="center" wrapText="1"/>
      <protection/>
    </xf>
    <xf numFmtId="0" fontId="21" fillId="33" borderId="66" xfId="0" applyFont="1" applyFill="1" applyBorder="1" applyAlignment="1">
      <alignment horizontal="center" vertical="center" wrapText="1"/>
    </xf>
    <xf numFmtId="0" fontId="21" fillId="33" borderId="72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9" fontId="6" fillId="39" borderId="27" xfId="0" applyNumberFormat="1" applyFont="1" applyFill="1" applyBorder="1" applyAlignment="1">
      <alignment horizontal="center" vertical="center" textRotation="90" wrapText="1"/>
    </xf>
    <xf numFmtId="3" fontId="5" fillId="0" borderId="18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10" fontId="5" fillId="0" borderId="18" xfId="0" applyNumberFormat="1" applyFont="1" applyBorder="1" applyAlignment="1">
      <alignment horizontal="center" vertical="center" wrapText="1"/>
    </xf>
    <xf numFmtId="0" fontId="6" fillId="38" borderId="12" xfId="0" applyFont="1" applyFill="1" applyBorder="1" applyAlignment="1" applyProtection="1">
      <alignment horizontal="center" vertical="center" textRotation="90" wrapText="1"/>
      <protection locked="0"/>
    </xf>
    <xf numFmtId="0" fontId="6" fillId="38" borderId="25" xfId="0" applyFont="1" applyFill="1" applyBorder="1" applyAlignment="1" applyProtection="1">
      <alignment horizontal="center" vertical="center" textRotation="90" wrapText="1"/>
      <protection locked="0"/>
    </xf>
    <xf numFmtId="0" fontId="6" fillId="38" borderId="27" xfId="0" applyFont="1" applyFill="1" applyBorder="1" applyAlignment="1" applyProtection="1">
      <alignment horizontal="center" vertical="center" textRotation="90" wrapText="1"/>
      <protection locked="0"/>
    </xf>
    <xf numFmtId="3" fontId="10" fillId="34" borderId="61" xfId="0" applyNumberFormat="1" applyFont="1" applyFill="1" applyBorder="1" applyAlignment="1" applyProtection="1">
      <alignment horizontal="center" vertical="center" wrapText="1"/>
      <protection/>
    </xf>
    <xf numFmtId="3" fontId="10" fillId="34" borderId="38" xfId="0" applyNumberFormat="1" applyFont="1" applyFill="1" applyBorder="1" applyAlignment="1" applyProtection="1">
      <alignment horizontal="center" vertical="center" wrapText="1"/>
      <protection/>
    </xf>
    <xf numFmtId="3" fontId="10" fillId="34" borderId="70" xfId="0" applyNumberFormat="1" applyFont="1" applyFill="1" applyBorder="1" applyAlignment="1" applyProtection="1">
      <alignment horizontal="center" vertical="center" wrapText="1"/>
      <protection/>
    </xf>
    <xf numFmtId="3" fontId="6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0" borderId="28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50" xfId="0" applyFont="1" applyFill="1" applyBorder="1" applyAlignment="1">
      <alignment horizontal="center" vertical="center" textRotation="90" wrapText="1"/>
    </xf>
    <xf numFmtId="0" fontId="6" fillId="0" borderId="49" xfId="0" applyFont="1" applyFill="1" applyBorder="1" applyAlignment="1">
      <alignment horizontal="center" vertical="center" textRotation="90" wrapText="1"/>
    </xf>
    <xf numFmtId="0" fontId="6" fillId="41" borderId="12" xfId="0" applyFont="1" applyFill="1" applyBorder="1" applyAlignment="1" applyProtection="1">
      <alignment horizontal="center" vertical="center" textRotation="90" wrapText="1"/>
      <protection locked="0"/>
    </xf>
    <xf numFmtId="0" fontId="6" fillId="41" borderId="25" xfId="0" applyFont="1" applyFill="1" applyBorder="1" applyAlignment="1" applyProtection="1">
      <alignment horizontal="center" vertical="center" textRotation="90" wrapText="1"/>
      <protection locked="0"/>
    </xf>
    <xf numFmtId="0" fontId="6" fillId="41" borderId="24" xfId="0" applyFont="1" applyFill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39" borderId="63" xfId="0" applyFont="1" applyFill="1" applyBorder="1" applyAlignment="1">
      <alignment horizontal="center" vertical="center"/>
    </xf>
    <xf numFmtId="0" fontId="6" fillId="39" borderId="64" xfId="0" applyFont="1" applyFill="1" applyBorder="1" applyAlignment="1">
      <alignment horizontal="center" vertical="center"/>
    </xf>
    <xf numFmtId="0" fontId="6" fillId="39" borderId="65" xfId="0" applyFont="1" applyFill="1" applyBorder="1" applyAlignment="1">
      <alignment horizontal="center" vertical="center"/>
    </xf>
    <xf numFmtId="0" fontId="6" fillId="39" borderId="24" xfId="0" applyFont="1" applyFill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9" fontId="5" fillId="0" borderId="18" xfId="0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 applyProtection="1">
      <alignment horizontal="center" vertical="center" textRotation="90" wrapText="1"/>
      <protection locked="0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41" borderId="27" xfId="0" applyFont="1" applyFill="1" applyBorder="1" applyAlignment="1" applyProtection="1">
      <alignment horizontal="center" vertical="center" textRotation="90" wrapText="1"/>
      <protection locked="0"/>
    </xf>
    <xf numFmtId="0" fontId="12" fillId="0" borderId="28" xfId="0" applyFont="1" applyFill="1" applyBorder="1" applyAlignment="1" applyProtection="1">
      <alignment horizontal="center" vertical="center" textRotation="90" wrapText="1"/>
      <protection locked="0"/>
    </xf>
    <xf numFmtId="3" fontId="6" fillId="0" borderId="31" xfId="0" applyNumberFormat="1" applyFont="1" applyFill="1" applyBorder="1" applyAlignment="1">
      <alignment horizontal="center" vertical="center" textRotation="90" wrapText="1"/>
    </xf>
    <xf numFmtId="0" fontId="6" fillId="0" borderId="39" xfId="0" applyFont="1" applyBorder="1" applyAlignment="1">
      <alignment/>
    </xf>
    <xf numFmtId="0" fontId="6" fillId="0" borderId="74" xfId="0" applyFont="1" applyBorder="1" applyAlignment="1">
      <alignment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/>
    </xf>
    <xf numFmtId="3" fontId="6" fillId="0" borderId="12" xfId="0" applyNumberFormat="1" applyFont="1" applyFill="1" applyBorder="1" applyAlignment="1">
      <alignment horizontal="center" vertical="center" textRotation="90" wrapText="1"/>
    </xf>
    <xf numFmtId="0" fontId="6" fillId="0" borderId="25" xfId="0" applyFont="1" applyBorder="1" applyAlignment="1">
      <alignment/>
    </xf>
    <xf numFmtId="0" fontId="6" fillId="0" borderId="24" xfId="0" applyFont="1" applyBorder="1" applyAlignment="1">
      <alignment/>
    </xf>
    <xf numFmtId="0" fontId="5" fillId="0" borderId="7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9" fontId="5" fillId="0" borderId="12" xfId="0" applyNumberFormat="1" applyFont="1" applyBorder="1" applyAlignment="1">
      <alignment horizontal="center" vertical="center" wrapText="1"/>
    </xf>
    <xf numFmtId="10" fontId="5" fillId="0" borderId="12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9" fontId="6" fillId="0" borderId="21" xfId="0" applyNumberFormat="1" applyFont="1" applyFill="1" applyBorder="1" applyAlignment="1">
      <alignment horizontal="center" vertical="center" textRotation="90" wrapText="1"/>
    </xf>
    <xf numFmtId="9" fontId="6" fillId="0" borderId="21" xfId="0" applyNumberFormat="1" applyFont="1" applyBorder="1" applyAlignment="1">
      <alignment/>
    </xf>
    <xf numFmtId="9" fontId="6" fillId="0" borderId="28" xfId="0" applyNumberFormat="1" applyFont="1" applyBorder="1" applyAlignment="1">
      <alignment/>
    </xf>
    <xf numFmtId="0" fontId="6" fillId="0" borderId="21" xfId="0" applyFont="1" applyFill="1" applyBorder="1" applyAlignment="1" applyProtection="1">
      <alignment horizontal="center" vertical="center" textRotation="90" wrapText="1"/>
      <protection locked="0"/>
    </xf>
    <xf numFmtId="0" fontId="6" fillId="0" borderId="28" xfId="0" applyFont="1" applyFill="1" applyBorder="1" applyAlignment="1" applyProtection="1">
      <alignment horizontal="center" vertical="center" textRotation="90" wrapText="1"/>
      <protection locked="0"/>
    </xf>
    <xf numFmtId="0" fontId="6" fillId="0" borderId="50" xfId="0" applyFont="1" applyFill="1" applyBorder="1" applyAlignment="1" applyProtection="1">
      <alignment horizontal="center" vertical="center" textRotation="90" wrapText="1"/>
      <protection locked="0"/>
    </xf>
    <xf numFmtId="0" fontId="6" fillId="0" borderId="49" xfId="0" applyFont="1" applyFill="1" applyBorder="1" applyAlignment="1" applyProtection="1">
      <alignment horizontal="center" vertical="center" textRotation="90" wrapText="1"/>
      <protection locked="0"/>
    </xf>
    <xf numFmtId="164" fontId="7" fillId="18" borderId="56" xfId="0" applyNumberFormat="1" applyFont="1" applyFill="1" applyBorder="1" applyAlignment="1">
      <alignment horizontal="center" vertical="center" wrapText="1"/>
    </xf>
    <xf numFmtId="164" fontId="7" fillId="18" borderId="52" xfId="0" applyNumberFormat="1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3" fontId="6" fillId="18" borderId="65" xfId="0" applyNumberFormat="1" applyFont="1" applyFill="1" applyBorder="1" applyAlignment="1">
      <alignment horizontal="center" vertical="center" wrapText="1"/>
    </xf>
    <xf numFmtId="9" fontId="6" fillId="0" borderId="12" xfId="0" applyNumberFormat="1" applyFont="1" applyFill="1" applyBorder="1" applyAlignment="1">
      <alignment horizontal="center" vertical="center" textRotation="90" wrapText="1"/>
    </xf>
    <xf numFmtId="9" fontId="6" fillId="0" borderId="25" xfId="0" applyNumberFormat="1" applyFont="1" applyBorder="1" applyAlignment="1">
      <alignment/>
    </xf>
    <xf numFmtId="9" fontId="6" fillId="0" borderId="24" xfId="0" applyNumberFormat="1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3" fontId="6" fillId="39" borderId="12" xfId="0" applyNumberFormat="1" applyFont="1" applyFill="1" applyBorder="1" applyAlignment="1">
      <alignment horizontal="center" vertical="center" textRotation="90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39" borderId="18" xfId="0" applyFont="1" applyFill="1" applyBorder="1" applyAlignment="1">
      <alignment horizontal="center" vertical="center" wrapText="1"/>
    </xf>
    <xf numFmtId="3" fontId="6" fillId="42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42" borderId="25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42" borderId="27" xfId="0" applyNumberFormat="1" applyFont="1" applyFill="1" applyBorder="1" applyAlignment="1" applyProtection="1">
      <alignment horizontal="center" vertical="center" textRotation="90" wrapText="1"/>
      <protection locked="0"/>
    </xf>
    <xf numFmtId="165" fontId="6" fillId="40" borderId="18" xfId="46" applyNumberFormat="1" applyFont="1" applyFill="1" applyBorder="1" applyAlignment="1" applyProtection="1">
      <alignment horizontal="center" vertical="center" textRotation="90" wrapText="1"/>
      <protection locked="0"/>
    </xf>
    <xf numFmtId="165" fontId="6" fillId="40" borderId="25" xfId="46" applyNumberFormat="1" applyFont="1" applyFill="1" applyBorder="1" applyAlignment="1" applyProtection="1">
      <alignment horizontal="center" vertical="center" textRotation="90" wrapText="1"/>
      <protection locked="0"/>
    </xf>
    <xf numFmtId="165" fontId="6" fillId="40" borderId="27" xfId="46" applyNumberFormat="1" applyFont="1" applyFill="1" applyBorder="1" applyAlignment="1" applyProtection="1">
      <alignment horizontal="center" vertical="center" textRotation="90" wrapText="1"/>
      <protection locked="0"/>
    </xf>
    <xf numFmtId="0" fontId="6" fillId="38" borderId="18" xfId="0" applyFont="1" applyFill="1" applyBorder="1" applyAlignment="1" applyProtection="1">
      <alignment horizontal="center" vertical="center" textRotation="90" wrapText="1"/>
      <protection locked="0"/>
    </xf>
    <xf numFmtId="0" fontId="6" fillId="39" borderId="18" xfId="0" applyFont="1" applyFill="1" applyBorder="1" applyAlignment="1" applyProtection="1">
      <alignment horizontal="center" vertical="center" textRotation="90" wrapText="1"/>
      <protection locked="0"/>
    </xf>
    <xf numFmtId="0" fontId="6" fillId="39" borderId="25" xfId="0" applyFont="1" applyFill="1" applyBorder="1" applyAlignment="1" applyProtection="1">
      <alignment horizontal="center" vertical="center" textRotation="90" wrapText="1"/>
      <protection locked="0"/>
    </xf>
    <xf numFmtId="0" fontId="6" fillId="39" borderId="27" xfId="0" applyFont="1" applyFill="1" applyBorder="1" applyAlignment="1" applyProtection="1">
      <alignment horizontal="center" vertical="center" textRotation="90" wrapText="1"/>
      <protection locked="0"/>
    </xf>
    <xf numFmtId="0" fontId="6" fillId="39" borderId="19" xfId="0" applyFont="1" applyFill="1" applyBorder="1" applyAlignment="1">
      <alignment horizontal="center" vertical="center" textRotation="90" wrapText="1"/>
    </xf>
    <xf numFmtId="3" fontId="6" fillId="39" borderId="31" xfId="0" applyNumberFormat="1" applyFont="1" applyFill="1" applyBorder="1" applyAlignment="1">
      <alignment horizontal="center" vertical="center" textRotation="90" wrapText="1"/>
    </xf>
    <xf numFmtId="3" fontId="6" fillId="39" borderId="39" xfId="0" applyNumberFormat="1" applyFont="1" applyFill="1" applyBorder="1" applyAlignment="1">
      <alignment horizontal="center" vertical="center" textRotation="90" wrapText="1"/>
    </xf>
    <xf numFmtId="3" fontId="6" fillId="39" borderId="67" xfId="0" applyNumberFormat="1" applyFont="1" applyFill="1" applyBorder="1" applyAlignment="1">
      <alignment horizontal="center" vertical="center" textRotation="90" wrapText="1"/>
    </xf>
    <xf numFmtId="165" fontId="6" fillId="40" borderId="17" xfId="46" applyNumberFormat="1" applyFont="1" applyFill="1" applyBorder="1" applyAlignment="1" applyProtection="1">
      <alignment horizontal="center" vertical="center" textRotation="90" wrapText="1"/>
      <protection locked="0"/>
    </xf>
    <xf numFmtId="165" fontId="6" fillId="40" borderId="40" xfId="46" applyNumberFormat="1" applyFont="1" applyFill="1" applyBorder="1" applyAlignment="1" applyProtection="1">
      <alignment horizontal="center" vertical="center" textRotation="90" wrapText="1"/>
      <protection locked="0"/>
    </xf>
    <xf numFmtId="165" fontId="6" fillId="40" borderId="41" xfId="46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4" fontId="6" fillId="39" borderId="12" xfId="0" applyNumberFormat="1" applyFont="1" applyFill="1" applyBorder="1" applyAlignment="1">
      <alignment horizontal="center" vertical="center" textRotation="90" wrapText="1"/>
    </xf>
    <xf numFmtId="4" fontId="6" fillId="39" borderId="25" xfId="0" applyNumberFormat="1" applyFont="1" applyFill="1" applyBorder="1" applyAlignment="1">
      <alignment horizontal="center" vertical="center" textRotation="90" wrapText="1"/>
    </xf>
    <xf numFmtId="4" fontId="6" fillId="39" borderId="27" xfId="0" applyNumberFormat="1" applyFont="1" applyFill="1" applyBorder="1" applyAlignment="1">
      <alignment horizontal="center" vertical="center" textRotation="90" wrapText="1"/>
    </xf>
    <xf numFmtId="4" fontId="6" fillId="39" borderId="31" xfId="0" applyNumberFormat="1" applyFont="1" applyFill="1" applyBorder="1" applyAlignment="1">
      <alignment horizontal="center" vertical="center" textRotation="90" wrapText="1"/>
    </xf>
    <xf numFmtId="4" fontId="6" fillId="39" borderId="39" xfId="0" applyNumberFormat="1" applyFont="1" applyFill="1" applyBorder="1" applyAlignment="1">
      <alignment horizontal="center" vertical="center" textRotation="90" wrapText="1"/>
    </xf>
    <xf numFmtId="4" fontId="6" fillId="39" borderId="67" xfId="0" applyNumberFormat="1" applyFont="1" applyFill="1" applyBorder="1" applyAlignment="1">
      <alignment horizontal="center" vertical="center" textRotation="90" wrapText="1"/>
    </xf>
    <xf numFmtId="0" fontId="6" fillId="33" borderId="21" xfId="0" applyFont="1" applyFill="1" applyBorder="1" applyAlignment="1">
      <alignment horizontal="center" vertical="center" wrapText="1"/>
    </xf>
    <xf numFmtId="3" fontId="10" fillId="34" borderId="44" xfId="0" applyNumberFormat="1" applyFont="1" applyFill="1" applyBorder="1" applyAlignment="1" applyProtection="1">
      <alignment horizontal="center" vertical="center" wrapText="1"/>
      <protection/>
    </xf>
    <xf numFmtId="0" fontId="6" fillId="18" borderId="40" xfId="0" applyFont="1" applyFill="1" applyBorder="1" applyAlignment="1">
      <alignment horizontal="center" vertical="center"/>
    </xf>
    <xf numFmtId="164" fontId="7" fillId="18" borderId="42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0" borderId="40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0" borderId="41" xfId="0" applyNumberFormat="1" applyFont="1" applyFill="1" applyBorder="1" applyAlignment="1" applyProtection="1">
      <alignment horizontal="center" vertical="center" textRotation="90" wrapText="1"/>
      <protection locked="0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center" vertical="center" wrapText="1"/>
    </xf>
    <xf numFmtId="1" fontId="5" fillId="0" borderId="27" xfId="0" applyNumberFormat="1" applyFont="1" applyBorder="1" applyAlignment="1">
      <alignment horizontal="center" vertical="center" wrapText="1"/>
    </xf>
    <xf numFmtId="9" fontId="5" fillId="0" borderId="25" xfId="0" applyNumberFormat="1" applyFont="1" applyBorder="1" applyAlignment="1">
      <alignment horizontal="center" vertical="center" wrapText="1"/>
    </xf>
    <xf numFmtId="9" fontId="5" fillId="0" borderId="27" xfId="0" applyNumberFormat="1" applyFont="1" applyBorder="1" applyAlignment="1">
      <alignment horizontal="center" vertical="center" wrapText="1"/>
    </xf>
    <xf numFmtId="165" fontId="6" fillId="40" borderId="11" xfId="46" applyNumberFormat="1" applyFont="1" applyFill="1" applyBorder="1" applyAlignment="1" applyProtection="1">
      <alignment horizontal="center" vertical="center" textRotation="90" wrapText="1"/>
      <protection locked="0"/>
    </xf>
    <xf numFmtId="3" fontId="7" fillId="33" borderId="36" xfId="0" applyNumberFormat="1" applyFont="1" applyFill="1" applyBorder="1" applyAlignment="1" applyProtection="1">
      <alignment horizontal="center" vertical="center" wrapText="1"/>
      <protection/>
    </xf>
    <xf numFmtId="0" fontId="7" fillId="33" borderId="47" xfId="0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 vertical="center" wrapText="1"/>
    </xf>
    <xf numFmtId="0" fontId="7" fillId="33" borderId="65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9" fontId="6" fillId="0" borderId="18" xfId="0" applyNumberFormat="1" applyFont="1" applyFill="1" applyBorder="1" applyAlignment="1">
      <alignment horizontal="center" vertical="center" textRotation="90" wrapText="1"/>
    </xf>
    <xf numFmtId="9" fontId="6" fillId="0" borderId="27" xfId="0" applyNumberFormat="1" applyFont="1" applyBorder="1" applyAlignment="1">
      <alignment/>
    </xf>
    <xf numFmtId="9" fontId="6" fillId="0" borderId="25" xfId="0" applyNumberFormat="1" applyFont="1" applyFill="1" applyBorder="1" applyAlignment="1">
      <alignment horizontal="center" vertical="center" textRotation="90" wrapText="1"/>
    </xf>
    <xf numFmtId="9" fontId="6" fillId="0" borderId="27" xfId="0" applyNumberFormat="1" applyFont="1" applyFill="1" applyBorder="1" applyAlignment="1">
      <alignment horizontal="center" vertical="center" textRotation="90" wrapText="1"/>
    </xf>
    <xf numFmtId="3" fontId="6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28" xfId="0" applyFont="1" applyBorder="1" applyAlignment="1">
      <alignment/>
    </xf>
    <xf numFmtId="3" fontId="6" fillId="0" borderId="18" xfId="0" applyNumberFormat="1" applyFont="1" applyFill="1" applyBorder="1" applyAlignment="1">
      <alignment horizontal="center" vertical="center" textRotation="90" wrapText="1"/>
    </xf>
    <xf numFmtId="0" fontId="6" fillId="0" borderId="27" xfId="0" applyFont="1" applyBorder="1" applyAlignment="1">
      <alignment/>
    </xf>
    <xf numFmtId="3" fontId="6" fillId="0" borderId="19" xfId="0" applyNumberFormat="1" applyFont="1" applyFill="1" applyBorder="1" applyAlignment="1">
      <alignment horizontal="center" vertical="center" textRotation="90" wrapText="1"/>
    </xf>
    <xf numFmtId="0" fontId="6" fillId="0" borderId="67" xfId="0" applyFont="1" applyBorder="1" applyAlignment="1">
      <alignment/>
    </xf>
    <xf numFmtId="3" fontId="6" fillId="0" borderId="25" xfId="0" applyNumberFormat="1" applyFont="1" applyFill="1" applyBorder="1" applyAlignment="1">
      <alignment horizontal="center" vertical="center" textRotation="90" wrapText="1"/>
    </xf>
    <xf numFmtId="0" fontId="6" fillId="41" borderId="12" xfId="0" applyFont="1" applyFill="1" applyBorder="1" applyAlignment="1" applyProtection="1">
      <alignment horizontal="center" vertical="center" wrapText="1"/>
      <protection locked="0"/>
    </xf>
    <xf numFmtId="0" fontId="6" fillId="41" borderId="27" xfId="0" applyFont="1" applyFill="1" applyBorder="1" applyAlignment="1" applyProtection="1">
      <alignment horizontal="center" vertical="center" wrapText="1"/>
      <protection locked="0"/>
    </xf>
    <xf numFmtId="3" fontId="6" fillId="0" borderId="27" xfId="0" applyNumberFormat="1" applyFont="1" applyFill="1" applyBorder="1" applyAlignment="1">
      <alignment horizontal="center" vertical="center" textRotation="90" wrapText="1"/>
    </xf>
    <xf numFmtId="0" fontId="13" fillId="0" borderId="18" xfId="0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textRotation="90" wrapText="1"/>
    </xf>
    <xf numFmtId="4" fontId="6" fillId="0" borderId="25" xfId="0" applyNumberFormat="1" applyFont="1" applyFill="1" applyBorder="1" applyAlignment="1">
      <alignment horizontal="center" vertical="center" textRotation="90" wrapText="1"/>
    </xf>
    <xf numFmtId="4" fontId="6" fillId="0" borderId="27" xfId="0" applyNumberFormat="1" applyFont="1" applyFill="1" applyBorder="1" applyAlignment="1">
      <alignment horizontal="center" vertical="center" textRotation="90" wrapText="1"/>
    </xf>
    <xf numFmtId="9" fontId="6" fillId="39" borderId="18" xfId="57" applyFont="1" applyFill="1" applyBorder="1" applyAlignment="1">
      <alignment horizontal="center" vertical="center" textRotation="90" wrapText="1"/>
    </xf>
    <xf numFmtId="0" fontId="5" fillId="0" borderId="18" xfId="57" applyNumberFormat="1" applyFont="1" applyBorder="1" applyAlignment="1">
      <alignment horizontal="center" vertical="center" textRotation="90" wrapText="1"/>
    </xf>
    <xf numFmtId="0" fontId="5" fillId="0" borderId="25" xfId="57" applyNumberFormat="1" applyFont="1" applyBorder="1" applyAlignment="1">
      <alignment horizontal="center" vertical="center" textRotation="90" wrapText="1"/>
    </xf>
    <xf numFmtId="0" fontId="5" fillId="0" borderId="27" xfId="57" applyNumberFormat="1" applyFont="1" applyBorder="1" applyAlignment="1">
      <alignment horizontal="center" vertical="center" textRotation="90" wrapText="1"/>
    </xf>
    <xf numFmtId="44" fontId="6" fillId="0" borderId="11" xfId="48" applyFont="1" applyFill="1" applyBorder="1" applyAlignment="1" applyProtection="1">
      <alignment horizontal="center" vertical="center" textRotation="90" wrapText="1"/>
      <protection locked="0"/>
    </xf>
    <xf numFmtId="44" fontId="6" fillId="0" borderId="40" xfId="48" applyFont="1" applyFill="1" applyBorder="1" applyAlignment="1" applyProtection="1">
      <alignment horizontal="center" vertical="center" textRotation="90" wrapText="1"/>
      <protection locked="0"/>
    </xf>
    <xf numFmtId="44" fontId="6" fillId="0" borderId="41" xfId="48" applyFont="1" applyFill="1" applyBorder="1" applyAlignment="1" applyProtection="1">
      <alignment horizontal="center" vertical="center" textRotation="90" wrapText="1"/>
      <protection locked="0"/>
    </xf>
    <xf numFmtId="3" fontId="6" fillId="0" borderId="21" xfId="0" applyNumberFormat="1" applyFont="1" applyFill="1" applyBorder="1" applyAlignment="1">
      <alignment horizontal="center" vertical="center" textRotation="90" wrapText="1"/>
    </xf>
    <xf numFmtId="0" fontId="6" fillId="39" borderId="21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9" fontId="9" fillId="39" borderId="18" xfId="0" applyNumberFormat="1" applyFont="1" applyFill="1" applyBorder="1" applyAlignment="1">
      <alignment horizontal="center" vertical="center" textRotation="90" wrapText="1"/>
    </xf>
    <xf numFmtId="9" fontId="9" fillId="39" borderId="24" xfId="0" applyNumberFormat="1" applyFont="1" applyFill="1" applyBorder="1" applyAlignment="1">
      <alignment horizontal="center" vertical="center" textRotation="90" wrapText="1"/>
    </xf>
    <xf numFmtId="0" fontId="9" fillId="39" borderId="24" xfId="0" applyFont="1" applyFill="1" applyBorder="1" applyAlignment="1">
      <alignment horizontal="center" vertical="center" textRotation="90" wrapText="1"/>
    </xf>
    <xf numFmtId="0" fontId="9" fillId="39" borderId="25" xfId="0" applyFont="1" applyFill="1" applyBorder="1" applyAlignment="1">
      <alignment horizontal="center" vertical="center" textRotation="90" wrapText="1"/>
    </xf>
    <xf numFmtId="0" fontId="7" fillId="33" borderId="59" xfId="0" applyFont="1" applyFill="1" applyBorder="1" applyAlignment="1">
      <alignment horizontal="left" vertical="center" wrapText="1"/>
    </xf>
    <xf numFmtId="0" fontId="7" fillId="33" borderId="71" xfId="0" applyFont="1" applyFill="1" applyBorder="1" applyAlignment="1">
      <alignment horizontal="left" vertical="center" wrapText="1"/>
    </xf>
    <xf numFmtId="0" fontId="7" fillId="33" borderId="58" xfId="0" applyFont="1" applyFill="1" applyBorder="1" applyAlignment="1">
      <alignment horizontal="left" vertical="center" wrapText="1"/>
    </xf>
    <xf numFmtId="0" fontId="7" fillId="33" borderId="59" xfId="0" applyFont="1" applyFill="1" applyBorder="1" applyAlignment="1" applyProtection="1">
      <alignment horizontal="left" vertical="center" wrapText="1"/>
      <protection locked="0"/>
    </xf>
    <xf numFmtId="0" fontId="7" fillId="33" borderId="71" xfId="0" applyFont="1" applyFill="1" applyBorder="1" applyAlignment="1" applyProtection="1">
      <alignment horizontal="left" vertical="center" wrapText="1"/>
      <protection locked="0"/>
    </xf>
    <xf numFmtId="0" fontId="7" fillId="33" borderId="58" xfId="0" applyFont="1" applyFill="1" applyBorder="1" applyAlignment="1" applyProtection="1">
      <alignment horizontal="left" vertical="center" wrapText="1"/>
      <protection locked="0"/>
    </xf>
    <xf numFmtId="0" fontId="6" fillId="39" borderId="0" xfId="0" applyFont="1" applyFill="1" applyBorder="1" applyAlignment="1">
      <alignment horizontal="center" vertical="center"/>
    </xf>
    <xf numFmtId="0" fontId="6" fillId="35" borderId="27" xfId="0" applyFont="1" applyFill="1" applyBorder="1" applyAlignment="1" applyProtection="1">
      <alignment horizontal="center" vertical="center" textRotation="90" wrapText="1"/>
      <protection/>
    </xf>
    <xf numFmtId="10" fontId="6" fillId="35" borderId="27" xfId="0" applyNumberFormat="1" applyFont="1" applyFill="1" applyBorder="1" applyAlignment="1" applyProtection="1">
      <alignment horizontal="center" vertical="center" textRotation="90" wrapText="1"/>
      <protection/>
    </xf>
    <xf numFmtId="0" fontId="6" fillId="35" borderId="67" xfId="0" applyFont="1" applyFill="1" applyBorder="1" applyAlignment="1" applyProtection="1">
      <alignment horizontal="center" vertical="center" textRotation="90" wrapText="1"/>
      <protection/>
    </xf>
    <xf numFmtId="3" fontId="6" fillId="35" borderId="17" xfId="0" applyNumberFormat="1" applyFont="1" applyFill="1" applyBorder="1" applyAlignment="1" applyProtection="1">
      <alignment horizontal="center" vertical="center" textRotation="90" wrapText="1"/>
      <protection/>
    </xf>
    <xf numFmtId="3" fontId="6" fillId="35" borderId="41" xfId="0" applyNumberFormat="1" applyFont="1" applyFill="1" applyBorder="1" applyAlignment="1" applyProtection="1">
      <alignment horizontal="center" vertical="center" textRotation="90" wrapText="1"/>
      <protection/>
    </xf>
    <xf numFmtId="0" fontId="10" fillId="18" borderId="27" xfId="0" applyFont="1" applyFill="1" applyBorder="1" applyAlignment="1">
      <alignment horizontal="center" vertical="center" textRotation="90" wrapText="1"/>
    </xf>
    <xf numFmtId="0" fontId="10" fillId="18" borderId="67" xfId="0" applyFont="1" applyFill="1" applyBorder="1" applyAlignment="1">
      <alignment horizontal="center" vertical="center" textRotation="90" wrapText="1"/>
    </xf>
    <xf numFmtId="164" fontId="7" fillId="18" borderId="43" xfId="0" applyNumberFormat="1" applyFont="1" applyFill="1" applyBorder="1" applyAlignment="1">
      <alignment horizontal="center" vertical="center" wrapText="1"/>
    </xf>
    <xf numFmtId="0" fontId="7" fillId="18" borderId="41" xfId="0" applyFont="1" applyFill="1" applyBorder="1" applyAlignment="1" applyProtection="1">
      <alignment horizontal="center" vertical="center" wrapText="1"/>
      <protection locked="0"/>
    </xf>
    <xf numFmtId="4" fontId="10" fillId="18" borderId="27" xfId="0" applyNumberFormat="1" applyFont="1" applyFill="1" applyBorder="1" applyAlignment="1" applyProtection="1">
      <alignment horizontal="center" vertical="center" textRotation="90" wrapText="1"/>
      <protection/>
    </xf>
    <xf numFmtId="0" fontId="10" fillId="18" borderId="27" xfId="0" applyFont="1" applyFill="1" applyBorder="1" applyAlignment="1" applyProtection="1">
      <alignment horizontal="center" vertical="center" textRotation="90" wrapText="1"/>
      <protection/>
    </xf>
    <xf numFmtId="0" fontId="7" fillId="33" borderId="4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69" xfId="0" applyFont="1" applyFill="1" applyBorder="1" applyAlignment="1">
      <alignment horizontal="center" vertical="center" wrapText="1"/>
    </xf>
    <xf numFmtId="0" fontId="6" fillId="33" borderId="75" xfId="0" applyFont="1" applyFill="1" applyBorder="1" applyAlignment="1">
      <alignment horizontal="center" vertical="center" wrapText="1"/>
    </xf>
    <xf numFmtId="0" fontId="6" fillId="33" borderId="76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8" borderId="12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8" fillId="39" borderId="51" xfId="0" applyFont="1" applyFill="1" applyBorder="1" applyAlignment="1">
      <alignment horizontal="center" vertical="center"/>
    </xf>
    <xf numFmtId="0" fontId="8" fillId="39" borderId="46" xfId="0" applyFont="1" applyFill="1" applyBorder="1" applyAlignment="1">
      <alignment horizontal="center" vertical="center"/>
    </xf>
    <xf numFmtId="0" fontId="8" fillId="39" borderId="52" xfId="0" applyFont="1" applyFill="1" applyBorder="1" applyAlignment="1">
      <alignment horizontal="center" vertical="center"/>
    </xf>
    <xf numFmtId="3" fontId="8" fillId="34" borderId="59" xfId="0" applyNumberFormat="1" applyFont="1" applyFill="1" applyBorder="1" applyAlignment="1" applyProtection="1">
      <alignment horizontal="center" vertical="center" wrapText="1"/>
      <protection/>
    </xf>
    <xf numFmtId="3" fontId="8" fillId="34" borderId="58" xfId="0" applyNumberFormat="1" applyFont="1" applyFill="1" applyBorder="1" applyAlignment="1" applyProtection="1">
      <alignment horizontal="center" vertical="center" wrapText="1"/>
      <protection/>
    </xf>
    <xf numFmtId="3" fontId="8" fillId="18" borderId="47" xfId="0" applyNumberFormat="1" applyFont="1" applyFill="1" applyBorder="1" applyAlignment="1">
      <alignment horizontal="center" vertical="center" wrapText="1"/>
    </xf>
    <xf numFmtId="3" fontId="8" fillId="18" borderId="64" xfId="0" applyNumberFormat="1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3" fontId="8" fillId="34" borderId="60" xfId="0" applyNumberFormat="1" applyFont="1" applyFill="1" applyBorder="1" applyAlignment="1" applyProtection="1">
      <alignment horizontal="center" vertical="center" wrapText="1"/>
      <protection/>
    </xf>
    <xf numFmtId="3" fontId="8" fillId="35" borderId="32" xfId="0" applyNumberFormat="1" applyFont="1" applyFill="1" applyBorder="1" applyAlignment="1" applyProtection="1">
      <alignment horizontal="center" vertical="center" textRotation="90" wrapText="1"/>
      <protection/>
    </xf>
    <xf numFmtId="3" fontId="8" fillId="35" borderId="33" xfId="0" applyNumberFormat="1" applyFont="1" applyFill="1" applyBorder="1" applyAlignment="1" applyProtection="1">
      <alignment horizontal="center" vertical="center" textRotation="90" wrapText="1"/>
      <protection/>
    </xf>
    <xf numFmtId="0" fontId="8" fillId="35" borderId="18" xfId="0" applyFont="1" applyFill="1" applyBorder="1" applyAlignment="1" applyProtection="1">
      <alignment horizontal="center" vertical="center" textRotation="90" wrapText="1"/>
      <protection/>
    </xf>
    <xf numFmtId="0" fontId="8" fillId="35" borderId="25" xfId="0" applyFont="1" applyFill="1" applyBorder="1" applyAlignment="1" applyProtection="1">
      <alignment horizontal="center" vertical="center" textRotation="90" wrapText="1"/>
      <protection/>
    </xf>
    <xf numFmtId="10" fontId="8" fillId="35" borderId="18" xfId="0" applyNumberFormat="1" applyFont="1" applyFill="1" applyBorder="1" applyAlignment="1" applyProtection="1">
      <alignment horizontal="center" vertical="center" textRotation="90" wrapText="1"/>
      <protection/>
    </xf>
    <xf numFmtId="10" fontId="8" fillId="35" borderId="25" xfId="0" applyNumberFormat="1" applyFont="1" applyFill="1" applyBorder="1" applyAlignment="1" applyProtection="1">
      <alignment horizontal="center" vertical="center" textRotation="90" wrapText="1"/>
      <protection/>
    </xf>
    <xf numFmtId="4" fontId="8" fillId="18" borderId="18" xfId="0" applyNumberFormat="1" applyFont="1" applyFill="1" applyBorder="1" applyAlignment="1" applyProtection="1">
      <alignment horizontal="center" vertical="center" textRotation="90" wrapText="1"/>
      <protection/>
    </xf>
    <xf numFmtId="4" fontId="8" fillId="18" borderId="25" xfId="0" applyNumberFormat="1" applyFont="1" applyFill="1" applyBorder="1" applyAlignment="1" applyProtection="1">
      <alignment horizontal="center" vertical="center" textRotation="90" wrapText="1"/>
      <protection/>
    </xf>
    <xf numFmtId="0" fontId="8" fillId="18" borderId="18" xfId="0" applyFont="1" applyFill="1" applyBorder="1" applyAlignment="1" applyProtection="1">
      <alignment horizontal="center" vertical="center" textRotation="90" wrapText="1"/>
      <protection/>
    </xf>
    <xf numFmtId="0" fontId="8" fillId="18" borderId="25" xfId="0" applyFont="1" applyFill="1" applyBorder="1" applyAlignment="1" applyProtection="1">
      <alignment horizontal="center" vertical="center" textRotation="90" wrapText="1"/>
      <protection/>
    </xf>
    <xf numFmtId="0" fontId="8" fillId="33" borderId="42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164" fontId="8" fillId="18" borderId="37" xfId="0" applyNumberFormat="1" applyFont="1" applyFill="1" applyBorder="1" applyAlignment="1">
      <alignment horizontal="center" vertical="center" wrapText="1"/>
    </xf>
    <xf numFmtId="164" fontId="8" fillId="18" borderId="55" xfId="0" applyNumberFormat="1" applyFont="1" applyFill="1" applyBorder="1" applyAlignment="1">
      <alignment horizontal="center" vertical="center" wrapText="1"/>
    </xf>
    <xf numFmtId="164" fontId="8" fillId="18" borderId="62" xfId="0" applyNumberFormat="1" applyFont="1" applyFill="1" applyBorder="1" applyAlignment="1">
      <alignment horizontal="center" vertical="center" wrapText="1"/>
    </xf>
    <xf numFmtId="164" fontId="8" fillId="18" borderId="46" xfId="0" applyNumberFormat="1" applyFont="1" applyFill="1" applyBorder="1" applyAlignment="1">
      <alignment horizontal="center" vertical="center" wrapText="1"/>
    </xf>
    <xf numFmtId="0" fontId="8" fillId="18" borderId="19" xfId="0" applyFont="1" applyFill="1" applyBorder="1" applyAlignment="1">
      <alignment horizontal="center" vertical="center" textRotation="90" wrapText="1"/>
    </xf>
    <xf numFmtId="0" fontId="8" fillId="18" borderId="39" xfId="0" applyFont="1" applyFill="1" applyBorder="1" applyAlignment="1">
      <alignment horizontal="center" vertical="center" textRotation="90" wrapText="1"/>
    </xf>
    <xf numFmtId="3" fontId="8" fillId="34" borderId="57" xfId="0" applyNumberFormat="1" applyFont="1" applyFill="1" applyBorder="1" applyAlignment="1" applyProtection="1">
      <alignment horizontal="center" vertical="center" wrapText="1"/>
      <protection/>
    </xf>
    <xf numFmtId="0" fontId="8" fillId="18" borderId="18" xfId="0" applyFont="1" applyFill="1" applyBorder="1" applyAlignment="1">
      <alignment horizontal="center" vertical="center" textRotation="90" wrapText="1"/>
    </xf>
    <xf numFmtId="0" fontId="8" fillId="18" borderId="25" xfId="0" applyFont="1" applyFill="1" applyBorder="1" applyAlignment="1">
      <alignment horizontal="center" vertical="center" textRotation="90" wrapText="1"/>
    </xf>
    <xf numFmtId="0" fontId="8" fillId="18" borderId="17" xfId="0" applyFont="1" applyFill="1" applyBorder="1" applyAlignment="1">
      <alignment horizontal="center" vertical="center"/>
    </xf>
    <xf numFmtId="0" fontId="8" fillId="18" borderId="41" xfId="0" applyFont="1" applyFill="1" applyBorder="1" applyAlignment="1">
      <alignment horizontal="center" vertical="center"/>
    </xf>
    <xf numFmtId="0" fontId="8" fillId="18" borderId="17" xfId="0" applyFont="1" applyFill="1" applyBorder="1" applyAlignment="1" applyProtection="1">
      <alignment horizontal="center" vertical="center" wrapText="1"/>
      <protection locked="0"/>
    </xf>
    <xf numFmtId="0" fontId="8" fillId="18" borderId="40" xfId="0" applyFont="1" applyFill="1" applyBorder="1" applyAlignment="1" applyProtection="1">
      <alignment horizontal="center" vertical="center" wrapText="1"/>
      <protection locked="0"/>
    </xf>
    <xf numFmtId="0" fontId="8" fillId="35" borderId="19" xfId="0" applyFont="1" applyFill="1" applyBorder="1" applyAlignment="1" applyProtection="1">
      <alignment horizontal="center" vertical="center" textRotation="90" wrapText="1"/>
      <protection/>
    </xf>
    <xf numFmtId="0" fontId="8" fillId="35" borderId="39" xfId="0" applyFont="1" applyFill="1" applyBorder="1" applyAlignment="1" applyProtection="1">
      <alignment horizontal="center" vertical="center" textRotation="90" wrapText="1"/>
      <protection/>
    </xf>
    <xf numFmtId="0" fontId="8" fillId="33" borderId="61" xfId="0" applyFont="1" applyFill="1" applyBorder="1" applyAlignment="1">
      <alignment horizontal="center" vertical="center" wrapText="1"/>
    </xf>
    <xf numFmtId="0" fontId="8" fillId="33" borderId="53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61" xfId="0" applyFont="1" applyFill="1" applyBorder="1" applyAlignment="1" applyProtection="1">
      <alignment horizontal="center" vertical="center" wrapText="1"/>
      <protection locked="0"/>
    </xf>
    <xf numFmtId="0" fontId="8" fillId="33" borderId="53" xfId="0" applyFont="1" applyFill="1" applyBorder="1" applyAlignment="1" applyProtection="1">
      <alignment horizontal="center" vertical="center" wrapText="1"/>
      <protection locked="0"/>
    </xf>
    <xf numFmtId="0" fontId="8" fillId="33" borderId="38" xfId="0" applyFont="1" applyFill="1" applyBorder="1" applyAlignment="1" applyProtection="1">
      <alignment horizontal="center" vertical="center" wrapText="1"/>
      <protection locked="0"/>
    </xf>
    <xf numFmtId="0" fontId="8" fillId="33" borderId="45" xfId="0" applyFont="1" applyFill="1" applyBorder="1" applyAlignment="1">
      <alignment horizontal="center" vertical="center" wrapText="1"/>
    </xf>
    <xf numFmtId="3" fontId="8" fillId="33" borderId="42" xfId="0" applyNumberFormat="1" applyFont="1" applyFill="1" applyBorder="1" applyAlignment="1" applyProtection="1">
      <alignment horizontal="center" vertical="center" wrapText="1"/>
      <protection/>
    </xf>
    <xf numFmtId="3" fontId="8" fillId="33" borderId="0" xfId="0" applyNumberFormat="1" applyFont="1" applyFill="1" applyBorder="1" applyAlignment="1" applyProtection="1">
      <alignment horizontal="center" vertical="center" wrapText="1"/>
      <protection/>
    </xf>
    <xf numFmtId="3" fontId="8" fillId="33" borderId="33" xfId="0" applyNumberFormat="1" applyFont="1" applyFill="1" applyBorder="1" applyAlignment="1" applyProtection="1">
      <alignment horizontal="center" vertical="center" wrapText="1"/>
      <protection/>
    </xf>
    <xf numFmtId="0" fontId="8" fillId="33" borderId="59" xfId="0" applyFont="1" applyFill="1" applyBorder="1" applyAlignment="1" applyProtection="1">
      <alignment horizontal="center" vertical="center" wrapText="1"/>
      <protection locked="0"/>
    </xf>
    <xf numFmtId="0" fontId="8" fillId="33" borderId="71" xfId="0" applyFont="1" applyFill="1" applyBorder="1" applyAlignment="1" applyProtection="1">
      <alignment horizontal="center" vertical="center" wrapText="1"/>
      <protection locked="0"/>
    </xf>
    <xf numFmtId="167" fontId="8" fillId="33" borderId="71" xfId="0" applyNumberFormat="1" applyFont="1" applyFill="1" applyBorder="1" applyAlignment="1" applyProtection="1">
      <alignment horizontal="center" vertical="center" wrapText="1"/>
      <protection locked="0"/>
    </xf>
    <xf numFmtId="167" fontId="8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6" fillId="39" borderId="73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9" fontId="6" fillId="0" borderId="24" xfId="0" applyNumberFormat="1" applyFont="1" applyFill="1" applyBorder="1" applyAlignment="1">
      <alignment horizontal="center" vertical="center" textRotation="90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9" fontId="6" fillId="0" borderId="19" xfId="0" applyNumberFormat="1" applyFont="1" applyFill="1" applyBorder="1" applyAlignment="1">
      <alignment horizontal="center" vertical="center" textRotation="90" wrapText="1"/>
    </xf>
    <xf numFmtId="9" fontId="6" fillId="0" borderId="39" xfId="0" applyNumberFormat="1" applyFont="1" applyFill="1" applyBorder="1" applyAlignment="1">
      <alignment horizontal="center" vertical="center" textRotation="90" wrapText="1"/>
    </xf>
    <xf numFmtId="9" fontId="6" fillId="0" borderId="74" xfId="0" applyNumberFormat="1" applyFont="1" applyFill="1" applyBorder="1" applyAlignment="1">
      <alignment horizontal="center" vertical="center" textRotation="90" wrapText="1"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 applyProtection="1">
      <alignment horizontal="center" vertical="center" textRotation="90" wrapText="1"/>
      <protection locked="0"/>
    </xf>
    <xf numFmtId="0" fontId="6" fillId="0" borderId="31" xfId="0" applyFont="1" applyFill="1" applyBorder="1" applyAlignment="1">
      <alignment horizontal="center" vertical="center" textRotation="90" wrapText="1"/>
    </xf>
    <xf numFmtId="4" fontId="7" fillId="45" borderId="18" xfId="0" applyNumberFormat="1" applyFont="1" applyFill="1" applyBorder="1" applyAlignment="1" applyProtection="1">
      <alignment horizontal="center" vertical="center" textRotation="90" wrapText="1"/>
      <protection/>
    </xf>
    <xf numFmtId="4" fontId="7" fillId="45" borderId="25" xfId="0" applyNumberFormat="1" applyFont="1" applyFill="1" applyBorder="1" applyAlignment="1" applyProtection="1">
      <alignment horizontal="center" vertical="center" textRotation="90" wrapText="1"/>
      <protection/>
    </xf>
    <xf numFmtId="0" fontId="7" fillId="45" borderId="18" xfId="0" applyFont="1" applyFill="1" applyBorder="1" applyAlignment="1" applyProtection="1">
      <alignment horizontal="center" vertical="center" textRotation="90" wrapText="1"/>
      <protection/>
    </xf>
    <xf numFmtId="0" fontId="7" fillId="45" borderId="25" xfId="0" applyFont="1" applyFill="1" applyBorder="1" applyAlignment="1" applyProtection="1">
      <alignment horizontal="center" vertical="center" textRotation="90" wrapText="1"/>
      <protection/>
    </xf>
    <xf numFmtId="0" fontId="7" fillId="45" borderId="18" xfId="0" applyFont="1" applyFill="1" applyBorder="1" applyAlignment="1">
      <alignment horizontal="center" vertical="center" textRotation="90" wrapText="1"/>
    </xf>
    <xf numFmtId="0" fontId="7" fillId="45" borderId="25" xfId="0" applyFont="1" applyFill="1" applyBorder="1" applyAlignment="1">
      <alignment horizontal="center" vertical="center" textRotation="90" wrapText="1"/>
    </xf>
    <xf numFmtId="0" fontId="7" fillId="45" borderId="19" xfId="0" applyFont="1" applyFill="1" applyBorder="1" applyAlignment="1">
      <alignment horizontal="center" vertical="center" textRotation="90" wrapText="1"/>
    </xf>
    <xf numFmtId="0" fontId="7" fillId="45" borderId="39" xfId="0" applyFont="1" applyFill="1" applyBorder="1" applyAlignment="1">
      <alignment horizontal="center" vertical="center" textRotation="90" wrapText="1"/>
    </xf>
    <xf numFmtId="3" fontId="7" fillId="43" borderId="57" xfId="0" applyNumberFormat="1" applyFont="1" applyFill="1" applyBorder="1" applyAlignment="1" applyProtection="1">
      <alignment horizontal="center" vertical="center" wrapText="1"/>
      <protection/>
    </xf>
    <xf numFmtId="3" fontId="7" fillId="43" borderId="58" xfId="0" applyNumberFormat="1" applyFont="1" applyFill="1" applyBorder="1" applyAlignment="1" applyProtection="1">
      <alignment horizontal="center" vertical="center" wrapText="1"/>
      <protection/>
    </xf>
    <xf numFmtId="3" fontId="7" fillId="43" borderId="59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Font="1" applyBorder="1" applyAlignment="1">
      <alignment horizontal="center" vertical="center" wrapText="1"/>
    </xf>
    <xf numFmtId="3" fontId="6" fillId="42" borderId="18" xfId="0" applyNumberFormat="1" applyFont="1" applyFill="1" applyBorder="1" applyAlignment="1" applyProtection="1">
      <alignment horizontal="center" vertical="center" wrapText="1"/>
      <protection locked="0"/>
    </xf>
    <xf numFmtId="3" fontId="6" fillId="42" borderId="24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8" xfId="0" applyNumberFormat="1" applyFont="1" applyFill="1" applyBorder="1" applyAlignment="1">
      <alignment horizontal="center" vertical="center" textRotation="90" wrapText="1"/>
    </xf>
    <xf numFmtId="1" fontId="6" fillId="0" borderId="24" xfId="0" applyNumberFormat="1" applyFont="1" applyFill="1" applyBorder="1" applyAlignment="1">
      <alignment horizontal="center" vertical="center" textRotation="90" wrapText="1"/>
    </xf>
    <xf numFmtId="1" fontId="6" fillId="0" borderId="24" xfId="0" applyNumberFormat="1" applyFont="1" applyBorder="1" applyAlignment="1">
      <alignment/>
    </xf>
    <xf numFmtId="9" fontId="6" fillId="0" borderId="31" xfId="0" applyNumberFormat="1" applyFont="1" applyFill="1" applyBorder="1" applyAlignment="1">
      <alignment horizontal="center" vertical="center" textRotation="90" wrapText="1"/>
    </xf>
    <xf numFmtId="0" fontId="6" fillId="39" borderId="24" xfId="0" applyFont="1" applyFill="1" applyBorder="1" applyAlignment="1">
      <alignment horizontal="center" vertical="center" textRotation="90" wrapText="1"/>
    </xf>
    <xf numFmtId="3" fontId="7" fillId="43" borderId="6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9" fontId="6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9" fontId="6" fillId="0" borderId="24" xfId="0" applyNumberFormat="1" applyFont="1" applyFill="1" applyBorder="1" applyAlignment="1" applyProtection="1">
      <alignment horizontal="center" vertical="center" textRotation="90" wrapText="1"/>
      <protection locked="0"/>
    </xf>
    <xf numFmtId="9" fontId="6" fillId="39" borderId="24" xfId="0" applyNumberFormat="1" applyFont="1" applyFill="1" applyBorder="1" applyAlignment="1">
      <alignment horizontal="center" vertical="center" textRotation="90" wrapText="1"/>
    </xf>
    <xf numFmtId="44" fontId="8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58" xfId="0" applyFont="1" applyFill="1" applyBorder="1" applyAlignment="1" applyProtection="1">
      <alignment horizontal="center" vertical="center" wrapText="1"/>
      <protection locked="0"/>
    </xf>
    <xf numFmtId="0" fontId="9" fillId="46" borderId="12" xfId="0" applyFont="1" applyFill="1" applyBorder="1" applyAlignment="1">
      <alignment horizontal="center" vertical="center" wrapText="1"/>
    </xf>
    <xf numFmtId="0" fontId="9" fillId="46" borderId="2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6" fillId="38" borderId="12" xfId="0" applyFont="1" applyFill="1" applyBorder="1" applyAlignment="1" applyProtection="1">
      <alignment horizontal="center" vertical="center" wrapText="1"/>
      <protection locked="0"/>
    </xf>
    <xf numFmtId="0" fontId="6" fillId="38" borderId="27" xfId="0" applyFont="1" applyFill="1" applyBorder="1" applyAlignment="1" applyProtection="1">
      <alignment horizontal="center" vertical="center" wrapText="1"/>
      <protection locked="0"/>
    </xf>
    <xf numFmtId="9" fontId="6" fillId="0" borderId="12" xfId="0" applyNumberFormat="1" applyFont="1" applyFill="1" applyBorder="1" applyAlignment="1">
      <alignment horizontal="center" vertical="center" wrapText="1"/>
    </xf>
    <xf numFmtId="9" fontId="6" fillId="0" borderId="27" xfId="0" applyNumberFormat="1" applyFont="1" applyFill="1" applyBorder="1" applyAlignment="1">
      <alignment horizontal="center" vertical="center" wrapText="1"/>
    </xf>
    <xf numFmtId="0" fontId="9" fillId="46" borderId="18" xfId="0" applyFont="1" applyFill="1" applyBorder="1" applyAlignment="1">
      <alignment horizontal="center" vertical="center" wrapText="1"/>
    </xf>
    <xf numFmtId="0" fontId="9" fillId="46" borderId="2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 applyProtection="1">
      <alignment horizontal="center" vertical="center" wrapText="1"/>
      <protection locked="0"/>
    </xf>
    <xf numFmtId="0" fontId="6" fillId="38" borderId="24" xfId="0" applyFont="1" applyFill="1" applyBorder="1" applyAlignment="1" applyProtection="1">
      <alignment horizontal="center" vertical="center" wrapText="1"/>
      <protection locked="0"/>
    </xf>
    <xf numFmtId="9" fontId="6" fillId="0" borderId="18" xfId="0" applyNumberFormat="1" applyFont="1" applyFill="1" applyBorder="1" applyAlignment="1">
      <alignment horizontal="center" vertical="center" wrapText="1"/>
    </xf>
    <xf numFmtId="9" fontId="6" fillId="0" borderId="24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41" borderId="18" xfId="0" applyFont="1" applyFill="1" applyBorder="1" applyAlignment="1" applyProtection="1">
      <alignment horizontal="center" vertical="center" wrapText="1"/>
      <protection locked="0"/>
    </xf>
    <xf numFmtId="0" fontId="6" fillId="41" borderId="25" xfId="0" applyFont="1" applyFill="1" applyBorder="1" applyAlignment="1" applyProtection="1">
      <alignment horizontal="center" vertical="center" wrapText="1"/>
      <protection locked="0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4" fillId="2" borderId="56" xfId="0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0" fontId="4" fillId="2" borderId="52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2 2" xfId="52"/>
    <cellStyle name="Normal 2" xfId="53"/>
    <cellStyle name="Normal 4 2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AJ89"/>
  <sheetViews>
    <sheetView zoomScale="70" zoomScaleNormal="70" zoomScalePageLayoutView="0" workbookViewId="0" topLeftCell="A45">
      <selection activeCell="B46" sqref="B46:AJ49"/>
    </sheetView>
  </sheetViews>
  <sheetFormatPr defaultColWidth="11.421875" defaultRowHeight="15"/>
  <cols>
    <col min="1" max="1" width="4.57421875" style="1" customWidth="1"/>
    <col min="2" max="2" width="15.8515625" style="92" customWidth="1"/>
    <col min="3" max="3" width="17.00390625" style="92" customWidth="1"/>
    <col min="4" max="4" width="32.57421875" style="1" customWidth="1"/>
    <col min="5" max="6" width="14.421875" style="1" customWidth="1"/>
    <col min="7" max="7" width="14.00390625" style="1" customWidth="1"/>
    <col min="8" max="8" width="22.28125" style="93" customWidth="1"/>
    <col min="9" max="9" width="22.140625" style="93" customWidth="1"/>
    <col min="10" max="10" width="4.8515625" style="93" customWidth="1"/>
    <col min="11" max="11" width="6.421875" style="1" customWidth="1"/>
    <col min="12" max="12" width="5.7109375" style="1" customWidth="1"/>
    <col min="13" max="13" width="6.57421875" style="1" customWidth="1"/>
    <col min="14" max="14" width="6.140625" style="1" customWidth="1"/>
    <col min="15" max="32" width="5.00390625" style="117" customWidth="1"/>
    <col min="33" max="33" width="5.140625" style="94" customWidth="1"/>
    <col min="34" max="34" width="5.421875" style="1" customWidth="1"/>
    <col min="35" max="35" width="4.8515625" style="1" customWidth="1"/>
    <col min="36" max="36" width="7.140625" style="1" customWidth="1"/>
    <col min="37" max="16384" width="11.421875" style="1" customWidth="1"/>
  </cols>
  <sheetData>
    <row r="1" spans="2:36" ht="15.75" thickBot="1">
      <c r="B1" s="2"/>
      <c r="C1" s="2"/>
      <c r="D1" s="3"/>
      <c r="E1" s="3"/>
      <c r="F1" s="3"/>
      <c r="G1" s="3"/>
      <c r="H1" s="4"/>
      <c r="I1" s="4"/>
      <c r="J1" s="4"/>
      <c r="K1" s="3"/>
      <c r="L1" s="3"/>
      <c r="M1" s="3"/>
      <c r="N1" s="3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3"/>
      <c r="AH1" s="3"/>
      <c r="AI1" s="3"/>
      <c r="AJ1" s="3"/>
    </row>
    <row r="2" spans="2:36" ht="15">
      <c r="B2" s="467" t="s">
        <v>875</v>
      </c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8"/>
      <c r="AJ2" s="469"/>
    </row>
    <row r="3" spans="2:36" ht="15.75" thickBot="1">
      <c r="B3" s="488" t="s">
        <v>856</v>
      </c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89"/>
      <c r="AC3" s="489"/>
      <c r="AD3" s="489"/>
      <c r="AE3" s="489"/>
      <c r="AF3" s="489"/>
      <c r="AG3" s="489"/>
      <c r="AH3" s="489"/>
      <c r="AI3" s="489"/>
      <c r="AJ3" s="490"/>
    </row>
    <row r="4" spans="2:36" ht="33.75" customHeight="1">
      <c r="B4" s="491" t="s">
        <v>628</v>
      </c>
      <c r="C4" s="492"/>
      <c r="D4" s="492"/>
      <c r="E4" s="492"/>
      <c r="F4" s="492"/>
      <c r="G4" s="492"/>
      <c r="H4" s="493"/>
      <c r="I4" s="494" t="s">
        <v>332</v>
      </c>
      <c r="J4" s="495"/>
      <c r="K4" s="495"/>
      <c r="L4" s="495"/>
      <c r="M4" s="495"/>
      <c r="N4" s="495"/>
      <c r="O4" s="495"/>
      <c r="P4" s="495"/>
      <c r="Q4" s="495"/>
      <c r="R4" s="495"/>
      <c r="S4" s="495"/>
      <c r="T4" s="496"/>
      <c r="U4" s="494" t="s">
        <v>22</v>
      </c>
      <c r="V4" s="497"/>
      <c r="W4" s="497"/>
      <c r="X4" s="497"/>
      <c r="Y4" s="497"/>
      <c r="Z4" s="497"/>
      <c r="AA4" s="497"/>
      <c r="AB4" s="497"/>
      <c r="AC4" s="497"/>
      <c r="AD4" s="497"/>
      <c r="AE4" s="497"/>
      <c r="AF4" s="497"/>
      <c r="AG4" s="497"/>
      <c r="AH4" s="497"/>
      <c r="AI4" s="497"/>
      <c r="AJ4" s="498"/>
    </row>
    <row r="5" spans="2:36" ht="39" customHeight="1" thickBot="1">
      <c r="B5" s="507" t="s">
        <v>629</v>
      </c>
      <c r="C5" s="508"/>
      <c r="D5" s="509"/>
      <c r="E5" s="116"/>
      <c r="F5" s="510" t="s">
        <v>873</v>
      </c>
      <c r="G5" s="510"/>
      <c r="H5" s="510"/>
      <c r="I5" s="510"/>
      <c r="J5" s="510"/>
      <c r="K5" s="510"/>
      <c r="L5" s="510"/>
      <c r="M5" s="510"/>
      <c r="N5" s="511"/>
      <c r="O5" s="512" t="s">
        <v>0</v>
      </c>
      <c r="P5" s="513"/>
      <c r="Q5" s="513"/>
      <c r="R5" s="513"/>
      <c r="S5" s="513"/>
      <c r="T5" s="513"/>
      <c r="U5" s="513"/>
      <c r="V5" s="513"/>
      <c r="W5" s="513"/>
      <c r="X5" s="513"/>
      <c r="Y5" s="513"/>
      <c r="Z5" s="513"/>
      <c r="AA5" s="513"/>
      <c r="AB5" s="513"/>
      <c r="AC5" s="513"/>
      <c r="AD5" s="513"/>
      <c r="AE5" s="513"/>
      <c r="AF5" s="514"/>
      <c r="AG5" s="523" t="s">
        <v>1</v>
      </c>
      <c r="AH5" s="524"/>
      <c r="AI5" s="524"/>
      <c r="AJ5" s="525"/>
    </row>
    <row r="6" spans="2:36" ht="16.5" customHeight="1">
      <c r="B6" s="470" t="s">
        <v>684</v>
      </c>
      <c r="C6" s="501" t="s">
        <v>345</v>
      </c>
      <c r="D6" s="502"/>
      <c r="E6" s="502"/>
      <c r="F6" s="502"/>
      <c r="G6" s="502"/>
      <c r="H6" s="502"/>
      <c r="I6" s="472" t="s">
        <v>3</v>
      </c>
      <c r="J6" s="474" t="s">
        <v>26</v>
      </c>
      <c r="K6" s="474" t="s">
        <v>4</v>
      </c>
      <c r="L6" s="476" t="s">
        <v>872</v>
      </c>
      <c r="M6" s="484" t="s">
        <v>28</v>
      </c>
      <c r="N6" s="486" t="s">
        <v>29</v>
      </c>
      <c r="O6" s="478" t="s">
        <v>43</v>
      </c>
      <c r="P6" s="479"/>
      <c r="Q6" s="480" t="s">
        <v>44</v>
      </c>
      <c r="R6" s="479"/>
      <c r="S6" s="480" t="s">
        <v>45</v>
      </c>
      <c r="T6" s="479"/>
      <c r="U6" s="480" t="s">
        <v>7</v>
      </c>
      <c r="V6" s="479"/>
      <c r="W6" s="480" t="s">
        <v>6</v>
      </c>
      <c r="X6" s="479"/>
      <c r="Y6" s="480" t="s">
        <v>46</v>
      </c>
      <c r="Z6" s="479"/>
      <c r="AA6" s="480" t="s">
        <v>5</v>
      </c>
      <c r="AB6" s="479"/>
      <c r="AC6" s="480" t="s">
        <v>8</v>
      </c>
      <c r="AD6" s="479"/>
      <c r="AE6" s="480" t="s">
        <v>9</v>
      </c>
      <c r="AF6" s="481"/>
      <c r="AG6" s="499" t="s">
        <v>10</v>
      </c>
      <c r="AH6" s="482" t="s">
        <v>11</v>
      </c>
      <c r="AI6" s="521" t="s">
        <v>12</v>
      </c>
      <c r="AJ6" s="505" t="s">
        <v>30</v>
      </c>
    </row>
    <row r="7" spans="2:36" ht="76.5" customHeight="1" thickBot="1">
      <c r="B7" s="471"/>
      <c r="C7" s="503"/>
      <c r="D7" s="504"/>
      <c r="E7" s="504"/>
      <c r="F7" s="504"/>
      <c r="G7" s="504"/>
      <c r="H7" s="504"/>
      <c r="I7" s="473"/>
      <c r="J7" s="475" t="s">
        <v>26</v>
      </c>
      <c r="K7" s="475"/>
      <c r="L7" s="477"/>
      <c r="M7" s="485"/>
      <c r="N7" s="487"/>
      <c r="O7" s="129" t="s">
        <v>31</v>
      </c>
      <c r="P7" s="128" t="s">
        <v>32</v>
      </c>
      <c r="Q7" s="127" t="s">
        <v>31</v>
      </c>
      <c r="R7" s="128" t="s">
        <v>32</v>
      </c>
      <c r="S7" s="127" t="s">
        <v>31</v>
      </c>
      <c r="T7" s="128" t="s">
        <v>32</v>
      </c>
      <c r="U7" s="127" t="s">
        <v>31</v>
      </c>
      <c r="V7" s="128" t="s">
        <v>32</v>
      </c>
      <c r="W7" s="127" t="s">
        <v>31</v>
      </c>
      <c r="X7" s="128" t="s">
        <v>32</v>
      </c>
      <c r="Y7" s="127" t="s">
        <v>31</v>
      </c>
      <c r="Z7" s="128" t="s">
        <v>32</v>
      </c>
      <c r="AA7" s="127" t="s">
        <v>31</v>
      </c>
      <c r="AB7" s="128" t="s">
        <v>33</v>
      </c>
      <c r="AC7" s="127" t="s">
        <v>31</v>
      </c>
      <c r="AD7" s="128" t="s">
        <v>33</v>
      </c>
      <c r="AE7" s="127" t="s">
        <v>31</v>
      </c>
      <c r="AF7" s="126" t="s">
        <v>33</v>
      </c>
      <c r="AG7" s="500"/>
      <c r="AH7" s="483"/>
      <c r="AI7" s="522"/>
      <c r="AJ7" s="506"/>
    </row>
    <row r="8" spans="2:36" ht="90.75" customHeight="1" thickBot="1">
      <c r="B8" s="8"/>
      <c r="C8" s="526" t="s">
        <v>874</v>
      </c>
      <c r="D8" s="527"/>
      <c r="E8" s="527"/>
      <c r="F8" s="527"/>
      <c r="G8" s="527"/>
      <c r="H8" s="527"/>
      <c r="I8" s="105" t="s">
        <v>779</v>
      </c>
      <c r="J8" s="154"/>
      <c r="K8" s="125"/>
      <c r="L8" s="125"/>
      <c r="M8" s="11" t="s">
        <v>315</v>
      </c>
      <c r="N8" s="11" t="s">
        <v>315</v>
      </c>
      <c r="O8" s="124">
        <v>0</v>
      </c>
      <c r="P8" s="124"/>
      <c r="Q8" s="124">
        <v>0</v>
      </c>
      <c r="R8" s="124">
        <v>0</v>
      </c>
      <c r="S8" s="124">
        <v>0</v>
      </c>
      <c r="T8" s="124">
        <v>0</v>
      </c>
      <c r="U8" s="124">
        <v>0</v>
      </c>
      <c r="V8" s="124"/>
      <c r="W8" s="124">
        <v>0</v>
      </c>
      <c r="X8" s="124"/>
      <c r="Y8" s="124">
        <v>0</v>
      </c>
      <c r="Z8" s="124"/>
      <c r="AA8" s="124">
        <v>0</v>
      </c>
      <c r="AB8" s="124"/>
      <c r="AC8" s="124">
        <v>0</v>
      </c>
      <c r="AD8" s="124"/>
      <c r="AE8" s="124">
        <v>0</v>
      </c>
      <c r="AF8" s="123"/>
      <c r="AG8" s="15"/>
      <c r="AH8" s="16"/>
      <c r="AI8" s="16"/>
      <c r="AJ8" s="17"/>
    </row>
    <row r="9" spans="2:36" ht="5.25" customHeight="1" thickBot="1">
      <c r="B9" s="518"/>
      <c r="C9" s="519"/>
      <c r="D9" s="519"/>
      <c r="E9" s="519"/>
      <c r="F9" s="519"/>
      <c r="G9" s="519"/>
      <c r="H9" s="519"/>
      <c r="I9" s="519"/>
      <c r="J9" s="519"/>
      <c r="K9" s="519"/>
      <c r="L9" s="519"/>
      <c r="M9" s="519"/>
      <c r="N9" s="519"/>
      <c r="O9" s="519"/>
      <c r="P9" s="519"/>
      <c r="Q9" s="519"/>
      <c r="R9" s="519"/>
      <c r="S9" s="519"/>
      <c r="T9" s="519"/>
      <c r="U9" s="519"/>
      <c r="V9" s="519"/>
      <c r="W9" s="519"/>
      <c r="X9" s="519"/>
      <c r="Y9" s="519"/>
      <c r="Z9" s="519"/>
      <c r="AA9" s="519"/>
      <c r="AB9" s="519"/>
      <c r="AC9" s="519"/>
      <c r="AD9" s="519"/>
      <c r="AE9" s="519"/>
      <c r="AF9" s="519"/>
      <c r="AG9" s="519"/>
      <c r="AH9" s="519"/>
      <c r="AI9" s="519"/>
      <c r="AJ9" s="520"/>
    </row>
    <row r="10" spans="2:36" ht="105.75" customHeight="1" thickBot="1">
      <c r="B10" s="18" t="s">
        <v>13</v>
      </c>
      <c r="C10" s="19" t="s">
        <v>41</v>
      </c>
      <c r="D10" s="19" t="s">
        <v>14</v>
      </c>
      <c r="E10" s="19" t="s">
        <v>37</v>
      </c>
      <c r="F10" s="122" t="s">
        <v>38</v>
      </c>
      <c r="G10" s="122" t="s">
        <v>39</v>
      </c>
      <c r="H10" s="107" t="s">
        <v>15</v>
      </c>
      <c r="I10" s="109" t="s">
        <v>42</v>
      </c>
      <c r="J10" s="110"/>
      <c r="K10" s="110"/>
      <c r="L10" s="110"/>
      <c r="M10" s="110"/>
      <c r="N10" s="111"/>
      <c r="O10" s="121"/>
      <c r="P10" s="118"/>
      <c r="Q10" s="120"/>
      <c r="R10" s="118"/>
      <c r="S10" s="120"/>
      <c r="T10" s="118"/>
      <c r="U10" s="120"/>
      <c r="V10" s="118"/>
      <c r="W10" s="120"/>
      <c r="X10" s="118"/>
      <c r="Y10" s="120"/>
      <c r="Z10" s="118"/>
      <c r="AA10" s="120"/>
      <c r="AB10" s="118"/>
      <c r="AC10" s="120"/>
      <c r="AD10" s="118"/>
      <c r="AE10" s="119"/>
      <c r="AF10" s="118"/>
      <c r="AG10" s="26"/>
      <c r="AH10" s="27"/>
      <c r="AI10" s="27"/>
      <c r="AJ10" s="28"/>
    </row>
    <row r="11" spans="2:36" ht="35.25" customHeight="1">
      <c r="B11" s="543" t="s">
        <v>871</v>
      </c>
      <c r="C11" s="100"/>
      <c r="D11" s="153" t="s">
        <v>892</v>
      </c>
      <c r="E11" s="152" t="s">
        <v>316</v>
      </c>
      <c r="F11" s="30">
        <v>1</v>
      </c>
      <c r="G11" s="31" t="s">
        <v>203</v>
      </c>
      <c r="H11" s="546" t="s">
        <v>876</v>
      </c>
      <c r="I11" s="549" t="s">
        <v>894</v>
      </c>
      <c r="J11" s="537"/>
      <c r="K11" s="554"/>
      <c r="L11" s="540"/>
      <c r="M11" s="551"/>
      <c r="N11" s="552"/>
      <c r="O11" s="534"/>
      <c r="P11" s="534"/>
      <c r="Q11" s="534"/>
      <c r="R11" s="534"/>
      <c r="S11" s="534"/>
      <c r="T11" s="534"/>
      <c r="U11" s="534"/>
      <c r="V11" s="534"/>
      <c r="W11" s="534"/>
      <c r="X11" s="534"/>
      <c r="Y11" s="534"/>
      <c r="Z11" s="534"/>
      <c r="AA11" s="534">
        <v>41000000</v>
      </c>
      <c r="AB11" s="534"/>
      <c r="AC11" s="534"/>
      <c r="AD11" s="534"/>
      <c r="AE11" s="528">
        <f>SUM(O11,Q11,S11,U11,W11,Y11,AA11,AC11)</f>
        <v>41000000</v>
      </c>
      <c r="AF11" s="528"/>
      <c r="AG11" s="39"/>
      <c r="AH11" s="530"/>
      <c r="AI11" s="530"/>
      <c r="AJ11" s="532"/>
    </row>
    <row r="12" spans="2:36" ht="26.25" customHeight="1">
      <c r="B12" s="544"/>
      <c r="C12" s="101"/>
      <c r="D12" s="439" t="s">
        <v>893</v>
      </c>
      <c r="E12" s="146" t="s">
        <v>316</v>
      </c>
      <c r="F12" s="41">
        <v>1</v>
      </c>
      <c r="G12" s="31" t="s">
        <v>203</v>
      </c>
      <c r="H12" s="547"/>
      <c r="I12" s="549"/>
      <c r="J12" s="538"/>
      <c r="K12" s="554"/>
      <c r="L12" s="541"/>
      <c r="M12" s="541"/>
      <c r="N12" s="552"/>
      <c r="O12" s="535"/>
      <c r="P12" s="535"/>
      <c r="Q12" s="535"/>
      <c r="R12" s="535"/>
      <c r="S12" s="535"/>
      <c r="T12" s="535"/>
      <c r="U12" s="535"/>
      <c r="V12" s="535"/>
      <c r="W12" s="535"/>
      <c r="X12" s="535"/>
      <c r="Y12" s="535"/>
      <c r="Z12" s="535"/>
      <c r="AA12" s="535"/>
      <c r="AB12" s="535"/>
      <c r="AC12" s="535"/>
      <c r="AD12" s="535"/>
      <c r="AE12" s="528"/>
      <c r="AF12" s="528"/>
      <c r="AG12" s="39"/>
      <c r="AH12" s="530"/>
      <c r="AI12" s="530"/>
      <c r="AJ12" s="532"/>
    </row>
    <row r="13" spans="2:36" ht="29.25" customHeight="1">
      <c r="B13" s="544"/>
      <c r="C13" s="101"/>
      <c r="D13" s="151"/>
      <c r="E13" s="146"/>
      <c r="F13" s="45" t="s">
        <v>315</v>
      </c>
      <c r="G13" s="31" t="s">
        <v>203</v>
      </c>
      <c r="H13" s="547"/>
      <c r="I13" s="549"/>
      <c r="J13" s="538"/>
      <c r="K13" s="554"/>
      <c r="L13" s="541"/>
      <c r="M13" s="541"/>
      <c r="N13" s="552"/>
      <c r="O13" s="535"/>
      <c r="P13" s="535"/>
      <c r="Q13" s="535"/>
      <c r="R13" s="535"/>
      <c r="S13" s="535"/>
      <c r="T13" s="535"/>
      <c r="U13" s="535"/>
      <c r="V13" s="535"/>
      <c r="W13" s="535"/>
      <c r="X13" s="535"/>
      <c r="Y13" s="535"/>
      <c r="Z13" s="535"/>
      <c r="AA13" s="535"/>
      <c r="AB13" s="535"/>
      <c r="AC13" s="535"/>
      <c r="AD13" s="535"/>
      <c r="AE13" s="528"/>
      <c r="AF13" s="528"/>
      <c r="AG13" s="47"/>
      <c r="AH13" s="530"/>
      <c r="AI13" s="530"/>
      <c r="AJ13" s="532"/>
    </row>
    <row r="14" spans="2:36" ht="26.25" customHeight="1" thickBot="1">
      <c r="B14" s="545"/>
      <c r="C14" s="102"/>
      <c r="D14" s="150"/>
      <c r="E14" s="149" t="s">
        <v>316</v>
      </c>
      <c r="F14" s="49"/>
      <c r="G14" s="31" t="s">
        <v>203</v>
      </c>
      <c r="H14" s="548"/>
      <c r="I14" s="550"/>
      <c r="J14" s="539"/>
      <c r="K14" s="555"/>
      <c r="L14" s="542"/>
      <c r="M14" s="542"/>
      <c r="N14" s="553"/>
      <c r="O14" s="536"/>
      <c r="P14" s="536"/>
      <c r="Q14" s="536"/>
      <c r="R14" s="536"/>
      <c r="S14" s="536"/>
      <c r="T14" s="536"/>
      <c r="U14" s="536"/>
      <c r="V14" s="536"/>
      <c r="W14" s="536"/>
      <c r="X14" s="536"/>
      <c r="Y14" s="536"/>
      <c r="Z14" s="536"/>
      <c r="AA14" s="536"/>
      <c r="AB14" s="536"/>
      <c r="AC14" s="536"/>
      <c r="AD14" s="536"/>
      <c r="AE14" s="529"/>
      <c r="AF14" s="529"/>
      <c r="AG14" s="58"/>
      <c r="AH14" s="531"/>
      <c r="AI14" s="531"/>
      <c r="AJ14" s="533"/>
    </row>
    <row r="15" spans="2:36" ht="4.5" customHeight="1" thickBot="1">
      <c r="B15" s="515"/>
      <c r="C15" s="516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6"/>
      <c r="R15" s="516"/>
      <c r="S15" s="516"/>
      <c r="T15" s="516"/>
      <c r="U15" s="516"/>
      <c r="V15" s="516"/>
      <c r="W15" s="516"/>
      <c r="X15" s="516"/>
      <c r="Y15" s="516"/>
      <c r="Z15" s="516"/>
      <c r="AA15" s="516"/>
      <c r="AB15" s="516"/>
      <c r="AC15" s="516"/>
      <c r="AD15" s="516"/>
      <c r="AE15" s="516"/>
      <c r="AF15" s="516"/>
      <c r="AG15" s="516"/>
      <c r="AH15" s="516"/>
      <c r="AI15" s="516"/>
      <c r="AJ15" s="517"/>
    </row>
    <row r="16" ht="15"/>
    <row r="17" spans="2:36" ht="36" customHeight="1">
      <c r="B17" s="491" t="s">
        <v>628</v>
      </c>
      <c r="C17" s="492"/>
      <c r="D17" s="492"/>
      <c r="E17" s="492"/>
      <c r="F17" s="492"/>
      <c r="G17" s="492"/>
      <c r="H17" s="493"/>
      <c r="I17" s="494" t="s">
        <v>332</v>
      </c>
      <c r="J17" s="495"/>
      <c r="K17" s="495"/>
      <c r="L17" s="495"/>
      <c r="M17" s="495"/>
      <c r="N17" s="495"/>
      <c r="O17" s="495"/>
      <c r="P17" s="495"/>
      <c r="Q17" s="495"/>
      <c r="R17" s="495"/>
      <c r="S17" s="495"/>
      <c r="T17" s="496"/>
      <c r="U17" s="494" t="s">
        <v>22</v>
      </c>
      <c r="V17" s="497"/>
      <c r="W17" s="497"/>
      <c r="X17" s="497"/>
      <c r="Y17" s="497"/>
      <c r="Z17" s="497"/>
      <c r="AA17" s="497"/>
      <c r="AB17" s="497"/>
      <c r="AC17" s="497"/>
      <c r="AD17" s="497"/>
      <c r="AE17" s="497"/>
      <c r="AF17" s="497"/>
      <c r="AG17" s="497"/>
      <c r="AH17" s="497"/>
      <c r="AI17" s="497"/>
      <c r="AJ17" s="498"/>
    </row>
    <row r="18" spans="2:36" ht="54.75" customHeight="1" thickBot="1">
      <c r="B18" s="507" t="s">
        <v>878</v>
      </c>
      <c r="C18" s="508"/>
      <c r="D18" s="509"/>
      <c r="E18" s="406"/>
      <c r="F18" s="510" t="s">
        <v>880</v>
      </c>
      <c r="G18" s="510"/>
      <c r="H18" s="510"/>
      <c r="I18" s="510"/>
      <c r="J18" s="510"/>
      <c r="K18" s="510"/>
      <c r="L18" s="510"/>
      <c r="M18" s="510"/>
      <c r="N18" s="511"/>
      <c r="O18" s="512" t="s">
        <v>0</v>
      </c>
      <c r="P18" s="513"/>
      <c r="Q18" s="513"/>
      <c r="R18" s="513"/>
      <c r="S18" s="513"/>
      <c r="T18" s="513"/>
      <c r="U18" s="513"/>
      <c r="V18" s="513"/>
      <c r="W18" s="513"/>
      <c r="X18" s="513"/>
      <c r="Y18" s="513"/>
      <c r="Z18" s="513"/>
      <c r="AA18" s="513"/>
      <c r="AB18" s="513"/>
      <c r="AC18" s="513"/>
      <c r="AD18" s="513"/>
      <c r="AE18" s="513"/>
      <c r="AF18" s="514"/>
      <c r="AG18" s="523" t="s">
        <v>1</v>
      </c>
      <c r="AH18" s="524"/>
      <c r="AI18" s="524"/>
      <c r="AJ18" s="525"/>
    </row>
    <row r="19" spans="2:36" ht="65.25" customHeight="1">
      <c r="B19" s="567" t="s">
        <v>25</v>
      </c>
      <c r="C19" s="501" t="s">
        <v>372</v>
      </c>
      <c r="D19" s="502"/>
      <c r="E19" s="502"/>
      <c r="F19" s="502"/>
      <c r="G19" s="502"/>
      <c r="H19" s="502"/>
      <c r="I19" s="472" t="s">
        <v>3</v>
      </c>
      <c r="J19" s="474" t="s">
        <v>26</v>
      </c>
      <c r="K19" s="474" t="s">
        <v>4</v>
      </c>
      <c r="L19" s="476" t="s">
        <v>318</v>
      </c>
      <c r="M19" s="484" t="s">
        <v>28</v>
      </c>
      <c r="N19" s="486" t="s">
        <v>29</v>
      </c>
      <c r="O19" s="478" t="s">
        <v>43</v>
      </c>
      <c r="P19" s="479"/>
      <c r="Q19" s="480" t="s">
        <v>44</v>
      </c>
      <c r="R19" s="479"/>
      <c r="S19" s="480" t="s">
        <v>45</v>
      </c>
      <c r="T19" s="479"/>
      <c r="U19" s="480" t="s">
        <v>7</v>
      </c>
      <c r="V19" s="479"/>
      <c r="W19" s="480" t="s">
        <v>6</v>
      </c>
      <c r="X19" s="479"/>
      <c r="Y19" s="480" t="s">
        <v>46</v>
      </c>
      <c r="Z19" s="479"/>
      <c r="AA19" s="480" t="s">
        <v>5</v>
      </c>
      <c r="AB19" s="479"/>
      <c r="AC19" s="480" t="s">
        <v>8</v>
      </c>
      <c r="AD19" s="479"/>
      <c r="AE19" s="480" t="s">
        <v>9</v>
      </c>
      <c r="AF19" s="481"/>
      <c r="AG19" s="499" t="s">
        <v>10</v>
      </c>
      <c r="AH19" s="482" t="s">
        <v>11</v>
      </c>
      <c r="AI19" s="521" t="s">
        <v>12</v>
      </c>
      <c r="AJ19" s="505" t="s">
        <v>30</v>
      </c>
    </row>
    <row r="20" spans="2:36" ht="108" customHeight="1" thickBot="1">
      <c r="B20" s="568"/>
      <c r="C20" s="503"/>
      <c r="D20" s="504"/>
      <c r="E20" s="504"/>
      <c r="F20" s="504"/>
      <c r="G20" s="504"/>
      <c r="H20" s="504"/>
      <c r="I20" s="473"/>
      <c r="J20" s="475" t="s">
        <v>26</v>
      </c>
      <c r="K20" s="475"/>
      <c r="L20" s="477"/>
      <c r="M20" s="485"/>
      <c r="N20" s="487"/>
      <c r="O20" s="129" t="s">
        <v>31</v>
      </c>
      <c r="P20" s="128" t="s">
        <v>32</v>
      </c>
      <c r="Q20" s="127" t="s">
        <v>31</v>
      </c>
      <c r="R20" s="128" t="s">
        <v>32</v>
      </c>
      <c r="S20" s="127" t="s">
        <v>31</v>
      </c>
      <c r="T20" s="128" t="s">
        <v>32</v>
      </c>
      <c r="U20" s="127" t="s">
        <v>31</v>
      </c>
      <c r="V20" s="128" t="s">
        <v>32</v>
      </c>
      <c r="W20" s="127" t="s">
        <v>31</v>
      </c>
      <c r="X20" s="128" t="s">
        <v>32</v>
      </c>
      <c r="Y20" s="127" t="s">
        <v>31</v>
      </c>
      <c r="Z20" s="128" t="s">
        <v>32</v>
      </c>
      <c r="AA20" s="127" t="s">
        <v>31</v>
      </c>
      <c r="AB20" s="128" t="s">
        <v>33</v>
      </c>
      <c r="AC20" s="127" t="s">
        <v>31</v>
      </c>
      <c r="AD20" s="128" t="s">
        <v>33</v>
      </c>
      <c r="AE20" s="127" t="s">
        <v>31</v>
      </c>
      <c r="AF20" s="126" t="s">
        <v>33</v>
      </c>
      <c r="AG20" s="500"/>
      <c r="AH20" s="483"/>
      <c r="AI20" s="522"/>
      <c r="AJ20" s="506"/>
    </row>
    <row r="21" spans="2:36" ht="157.5" thickBot="1">
      <c r="B21" s="8"/>
      <c r="C21" s="526" t="s">
        <v>877</v>
      </c>
      <c r="D21" s="527"/>
      <c r="E21" s="527"/>
      <c r="F21" s="527"/>
      <c r="G21" s="527"/>
      <c r="H21" s="527"/>
      <c r="I21" s="105" t="s">
        <v>780</v>
      </c>
      <c r="J21" s="154" t="s">
        <v>781</v>
      </c>
      <c r="K21" s="125" t="s">
        <v>782</v>
      </c>
      <c r="L21" s="125">
        <v>0</v>
      </c>
      <c r="M21" s="11" t="s">
        <v>315</v>
      </c>
      <c r="N21" s="11" t="s">
        <v>315</v>
      </c>
      <c r="O21" s="124">
        <v>0</v>
      </c>
      <c r="P21" s="124"/>
      <c r="Q21" s="124">
        <v>0</v>
      </c>
      <c r="R21" s="124"/>
      <c r="S21" s="124">
        <v>0</v>
      </c>
      <c r="T21" s="124"/>
      <c r="U21" s="124">
        <v>0</v>
      </c>
      <c r="V21" s="124"/>
      <c r="W21" s="124">
        <v>0</v>
      </c>
      <c r="X21" s="124"/>
      <c r="Y21" s="124">
        <v>0</v>
      </c>
      <c r="Z21" s="124"/>
      <c r="AA21" s="124">
        <v>0</v>
      </c>
      <c r="AB21" s="124"/>
      <c r="AC21" s="124">
        <v>0</v>
      </c>
      <c r="AD21" s="124"/>
      <c r="AE21" s="124">
        <v>0</v>
      </c>
      <c r="AF21" s="123"/>
      <c r="AG21" s="15"/>
      <c r="AH21" s="16"/>
      <c r="AI21" s="16"/>
      <c r="AJ21" s="17"/>
    </row>
    <row r="22" spans="2:36" ht="68.25" customHeight="1" thickBot="1">
      <c r="B22" s="18" t="s">
        <v>13</v>
      </c>
      <c r="C22" s="19" t="s">
        <v>41</v>
      </c>
      <c r="D22" s="19" t="s">
        <v>14</v>
      </c>
      <c r="E22" s="19" t="s">
        <v>37</v>
      </c>
      <c r="F22" s="122" t="s">
        <v>38</v>
      </c>
      <c r="G22" s="122" t="s">
        <v>39</v>
      </c>
      <c r="H22" s="107" t="s">
        <v>323</v>
      </c>
      <c r="I22" s="109" t="s">
        <v>42</v>
      </c>
      <c r="J22" s="110"/>
      <c r="K22" s="110"/>
      <c r="L22" s="110"/>
      <c r="M22" s="110"/>
      <c r="N22" s="111"/>
      <c r="O22" s="121"/>
      <c r="P22" s="118"/>
      <c r="Q22" s="120"/>
      <c r="R22" s="118"/>
      <c r="S22" s="120"/>
      <c r="T22" s="118"/>
      <c r="U22" s="120"/>
      <c r="V22" s="118"/>
      <c r="W22" s="120"/>
      <c r="X22" s="118"/>
      <c r="Y22" s="120"/>
      <c r="Z22" s="118"/>
      <c r="AA22" s="120"/>
      <c r="AB22" s="118"/>
      <c r="AC22" s="120"/>
      <c r="AD22" s="118"/>
      <c r="AE22" s="119"/>
      <c r="AF22" s="118"/>
      <c r="AG22" s="26"/>
      <c r="AH22" s="27"/>
      <c r="AI22" s="27"/>
      <c r="AJ22" s="28"/>
    </row>
    <row r="23" spans="2:36" ht="24">
      <c r="B23" s="543" t="s">
        <v>871</v>
      </c>
      <c r="C23" s="100"/>
      <c r="D23" s="153" t="s">
        <v>895</v>
      </c>
      <c r="E23" s="152" t="s">
        <v>316</v>
      </c>
      <c r="F23" s="30">
        <v>1</v>
      </c>
      <c r="G23" s="31" t="s">
        <v>203</v>
      </c>
      <c r="H23" s="546" t="s">
        <v>879</v>
      </c>
      <c r="I23" s="549" t="s">
        <v>206</v>
      </c>
      <c r="J23" s="556">
        <v>56</v>
      </c>
      <c r="K23" s="557">
        <v>14</v>
      </c>
      <c r="L23" s="559">
        <v>2</v>
      </c>
      <c r="M23" s="541">
        <v>1</v>
      </c>
      <c r="N23" s="560" t="s">
        <v>315</v>
      </c>
      <c r="O23" s="534"/>
      <c r="P23" s="534"/>
      <c r="Q23" s="534">
        <v>0</v>
      </c>
      <c r="R23" s="534"/>
      <c r="S23" s="534"/>
      <c r="T23" s="534"/>
      <c r="U23" s="534"/>
      <c r="V23" s="534"/>
      <c r="W23" s="534"/>
      <c r="X23" s="534"/>
      <c r="Y23" s="534"/>
      <c r="Z23" s="534"/>
      <c r="AA23" s="534"/>
      <c r="AB23" s="534"/>
      <c r="AC23" s="534"/>
      <c r="AD23" s="534"/>
      <c r="AE23" s="528">
        <f>SUM(O23,Q23,S23,U23,W23,Y23,AA23,AC23)</f>
        <v>0</v>
      </c>
      <c r="AF23" s="528"/>
      <c r="AG23" s="39"/>
      <c r="AH23" s="530"/>
      <c r="AI23" s="530"/>
      <c r="AJ23" s="532"/>
    </row>
    <row r="24" spans="2:36" ht="18" customHeight="1">
      <c r="B24" s="544"/>
      <c r="C24" s="101"/>
      <c r="D24" s="439" t="s">
        <v>331</v>
      </c>
      <c r="E24" s="146" t="s">
        <v>316</v>
      </c>
      <c r="F24" s="41">
        <v>1</v>
      </c>
      <c r="G24" s="31" t="s">
        <v>203</v>
      </c>
      <c r="H24" s="547"/>
      <c r="I24" s="549"/>
      <c r="J24" s="549"/>
      <c r="K24" s="557"/>
      <c r="L24" s="541"/>
      <c r="M24" s="541"/>
      <c r="N24" s="560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35"/>
      <c r="AA24" s="535"/>
      <c r="AB24" s="535"/>
      <c r="AC24" s="535"/>
      <c r="AD24" s="535"/>
      <c r="AE24" s="528"/>
      <c r="AF24" s="528"/>
      <c r="AG24" s="39"/>
      <c r="AH24" s="530"/>
      <c r="AI24" s="530"/>
      <c r="AJ24" s="532"/>
    </row>
    <row r="25" spans="2:36" ht="28.5" customHeight="1">
      <c r="B25" s="544"/>
      <c r="C25" s="101"/>
      <c r="D25" s="151" t="s">
        <v>330</v>
      </c>
      <c r="E25" s="146" t="s">
        <v>316</v>
      </c>
      <c r="F25" s="45" t="s">
        <v>315</v>
      </c>
      <c r="G25" s="31" t="s">
        <v>203</v>
      </c>
      <c r="H25" s="547"/>
      <c r="I25" s="549"/>
      <c r="J25" s="549"/>
      <c r="K25" s="557"/>
      <c r="L25" s="541"/>
      <c r="M25" s="541"/>
      <c r="N25" s="560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35"/>
      <c r="AA25" s="535"/>
      <c r="AB25" s="535"/>
      <c r="AC25" s="535"/>
      <c r="AD25" s="535"/>
      <c r="AE25" s="528"/>
      <c r="AF25" s="528"/>
      <c r="AG25" s="47"/>
      <c r="AH25" s="530"/>
      <c r="AI25" s="530"/>
      <c r="AJ25" s="532"/>
    </row>
    <row r="26" spans="2:36" ht="29.25" customHeight="1" thickBot="1">
      <c r="B26" s="545"/>
      <c r="C26" s="102"/>
      <c r="D26" s="150" t="s">
        <v>329</v>
      </c>
      <c r="E26" s="149" t="s">
        <v>316</v>
      </c>
      <c r="F26" s="49">
        <v>1</v>
      </c>
      <c r="G26" s="31" t="s">
        <v>203</v>
      </c>
      <c r="H26" s="548"/>
      <c r="I26" s="550"/>
      <c r="J26" s="550"/>
      <c r="K26" s="558"/>
      <c r="L26" s="542"/>
      <c r="M26" s="542"/>
      <c r="N26" s="561"/>
      <c r="O26" s="536"/>
      <c r="P26" s="536"/>
      <c r="Q26" s="536"/>
      <c r="R26" s="536"/>
      <c r="S26" s="536"/>
      <c r="T26" s="536"/>
      <c r="U26" s="536"/>
      <c r="V26" s="536"/>
      <c r="W26" s="536"/>
      <c r="X26" s="536"/>
      <c r="Y26" s="536"/>
      <c r="Z26" s="536"/>
      <c r="AA26" s="536"/>
      <c r="AB26" s="536"/>
      <c r="AC26" s="536"/>
      <c r="AD26" s="536"/>
      <c r="AE26" s="529"/>
      <c r="AF26" s="529"/>
      <c r="AG26" s="58"/>
      <c r="AH26" s="531"/>
      <c r="AI26" s="531"/>
      <c r="AJ26" s="533"/>
    </row>
    <row r="27" spans="2:36" ht="15.75" thickBot="1">
      <c r="B27" s="515"/>
      <c r="C27" s="516"/>
      <c r="D27" s="516"/>
      <c r="E27" s="516"/>
      <c r="F27" s="516"/>
      <c r="G27" s="516"/>
      <c r="H27" s="516"/>
      <c r="I27" s="516"/>
      <c r="J27" s="516"/>
      <c r="K27" s="516"/>
      <c r="L27" s="516"/>
      <c r="M27" s="516"/>
      <c r="N27" s="516"/>
      <c r="O27" s="516"/>
      <c r="P27" s="516"/>
      <c r="Q27" s="516"/>
      <c r="R27" s="516"/>
      <c r="S27" s="516"/>
      <c r="T27" s="516"/>
      <c r="U27" s="516"/>
      <c r="V27" s="516"/>
      <c r="W27" s="516"/>
      <c r="X27" s="516"/>
      <c r="Y27" s="516"/>
      <c r="Z27" s="516"/>
      <c r="AA27" s="516"/>
      <c r="AB27" s="516"/>
      <c r="AC27" s="516"/>
      <c r="AD27" s="516"/>
      <c r="AE27" s="516"/>
      <c r="AF27" s="516"/>
      <c r="AG27" s="516"/>
      <c r="AH27" s="516"/>
      <c r="AI27" s="516"/>
      <c r="AJ27" s="517"/>
    </row>
    <row r="28" ht="15"/>
    <row r="29" spans="2:36" ht="15" customHeight="1">
      <c r="B29" s="491" t="s">
        <v>628</v>
      </c>
      <c r="C29" s="492"/>
      <c r="D29" s="492"/>
      <c r="E29" s="492"/>
      <c r="F29" s="492"/>
      <c r="G29" s="492"/>
      <c r="H29" s="493"/>
      <c r="I29" s="494" t="s">
        <v>332</v>
      </c>
      <c r="J29" s="495"/>
      <c r="K29" s="495"/>
      <c r="L29" s="495"/>
      <c r="M29" s="495"/>
      <c r="N29" s="495"/>
      <c r="O29" s="495"/>
      <c r="P29" s="495"/>
      <c r="Q29" s="495"/>
      <c r="R29" s="495"/>
      <c r="S29" s="495"/>
      <c r="T29" s="496"/>
      <c r="U29" s="494" t="s">
        <v>22</v>
      </c>
      <c r="V29" s="497"/>
      <c r="W29" s="497"/>
      <c r="X29" s="497"/>
      <c r="Y29" s="497"/>
      <c r="Z29" s="497"/>
      <c r="AA29" s="497"/>
      <c r="AB29" s="497"/>
      <c r="AC29" s="497"/>
      <c r="AD29" s="497"/>
      <c r="AE29" s="497"/>
      <c r="AF29" s="497"/>
      <c r="AG29" s="497"/>
      <c r="AH29" s="497"/>
      <c r="AI29" s="497"/>
      <c r="AJ29" s="498"/>
    </row>
    <row r="30" spans="2:36" ht="81" customHeight="1" thickBot="1">
      <c r="B30" s="507" t="s">
        <v>629</v>
      </c>
      <c r="C30" s="508"/>
      <c r="D30" s="509"/>
      <c r="E30" s="406"/>
      <c r="F30" s="510" t="s">
        <v>901</v>
      </c>
      <c r="G30" s="510"/>
      <c r="H30" s="510"/>
      <c r="I30" s="510"/>
      <c r="J30" s="510"/>
      <c r="K30" s="510"/>
      <c r="L30" s="510"/>
      <c r="M30" s="510"/>
      <c r="N30" s="511"/>
      <c r="O30" s="512" t="s">
        <v>0</v>
      </c>
      <c r="P30" s="513"/>
      <c r="Q30" s="513"/>
      <c r="R30" s="513"/>
      <c r="S30" s="513"/>
      <c r="T30" s="513"/>
      <c r="U30" s="513"/>
      <c r="V30" s="513"/>
      <c r="W30" s="513"/>
      <c r="X30" s="513"/>
      <c r="Y30" s="513"/>
      <c r="Z30" s="513"/>
      <c r="AA30" s="513"/>
      <c r="AB30" s="513"/>
      <c r="AC30" s="513"/>
      <c r="AD30" s="513"/>
      <c r="AE30" s="513"/>
      <c r="AF30" s="514"/>
      <c r="AG30" s="523" t="s">
        <v>1</v>
      </c>
      <c r="AH30" s="524"/>
      <c r="AI30" s="524"/>
      <c r="AJ30" s="525"/>
    </row>
    <row r="31" spans="2:36" ht="96" customHeight="1">
      <c r="B31" s="567" t="s">
        <v>25</v>
      </c>
      <c r="C31" s="501" t="s">
        <v>371</v>
      </c>
      <c r="D31" s="502"/>
      <c r="E31" s="502"/>
      <c r="F31" s="502"/>
      <c r="G31" s="502"/>
      <c r="H31" s="502"/>
      <c r="I31" s="472" t="s">
        <v>3</v>
      </c>
      <c r="J31" s="474" t="s">
        <v>26</v>
      </c>
      <c r="K31" s="474" t="s">
        <v>4</v>
      </c>
      <c r="L31" s="476" t="s">
        <v>318</v>
      </c>
      <c r="M31" s="484" t="s">
        <v>28</v>
      </c>
      <c r="N31" s="486" t="s">
        <v>29</v>
      </c>
      <c r="O31" s="478" t="s">
        <v>43</v>
      </c>
      <c r="P31" s="479"/>
      <c r="Q31" s="480" t="s">
        <v>44</v>
      </c>
      <c r="R31" s="479"/>
      <c r="S31" s="480" t="s">
        <v>45</v>
      </c>
      <c r="T31" s="479"/>
      <c r="U31" s="480" t="s">
        <v>7</v>
      </c>
      <c r="V31" s="479"/>
      <c r="W31" s="480" t="s">
        <v>6</v>
      </c>
      <c r="X31" s="479"/>
      <c r="Y31" s="480" t="s">
        <v>46</v>
      </c>
      <c r="Z31" s="479"/>
      <c r="AA31" s="480" t="s">
        <v>5</v>
      </c>
      <c r="AB31" s="479"/>
      <c r="AC31" s="480" t="s">
        <v>8</v>
      </c>
      <c r="AD31" s="479"/>
      <c r="AE31" s="480" t="s">
        <v>9</v>
      </c>
      <c r="AF31" s="481"/>
      <c r="AG31" s="499" t="s">
        <v>10</v>
      </c>
      <c r="AH31" s="482" t="s">
        <v>11</v>
      </c>
      <c r="AI31" s="521" t="s">
        <v>12</v>
      </c>
      <c r="AJ31" s="505" t="s">
        <v>30</v>
      </c>
    </row>
    <row r="32" spans="2:36" ht="18.75" thickBot="1">
      <c r="B32" s="568"/>
      <c r="C32" s="503"/>
      <c r="D32" s="504"/>
      <c r="E32" s="504"/>
      <c r="F32" s="504"/>
      <c r="G32" s="504"/>
      <c r="H32" s="504"/>
      <c r="I32" s="473"/>
      <c r="J32" s="475" t="s">
        <v>26</v>
      </c>
      <c r="K32" s="475"/>
      <c r="L32" s="477"/>
      <c r="M32" s="485"/>
      <c r="N32" s="487"/>
      <c r="O32" s="129" t="s">
        <v>31</v>
      </c>
      <c r="P32" s="128" t="s">
        <v>32</v>
      </c>
      <c r="Q32" s="127" t="s">
        <v>31</v>
      </c>
      <c r="R32" s="128" t="s">
        <v>32</v>
      </c>
      <c r="S32" s="127" t="s">
        <v>31</v>
      </c>
      <c r="T32" s="128" t="s">
        <v>32</v>
      </c>
      <c r="U32" s="127" t="s">
        <v>31</v>
      </c>
      <c r="V32" s="128" t="s">
        <v>32</v>
      </c>
      <c r="W32" s="127" t="s">
        <v>31</v>
      </c>
      <c r="X32" s="128" t="s">
        <v>32</v>
      </c>
      <c r="Y32" s="127" t="s">
        <v>31</v>
      </c>
      <c r="Z32" s="128" t="s">
        <v>32</v>
      </c>
      <c r="AA32" s="127" t="s">
        <v>31</v>
      </c>
      <c r="AB32" s="128" t="s">
        <v>33</v>
      </c>
      <c r="AC32" s="127" t="s">
        <v>31</v>
      </c>
      <c r="AD32" s="128" t="s">
        <v>33</v>
      </c>
      <c r="AE32" s="127" t="s">
        <v>31</v>
      </c>
      <c r="AF32" s="126" t="s">
        <v>33</v>
      </c>
      <c r="AG32" s="500"/>
      <c r="AH32" s="483"/>
      <c r="AI32" s="522"/>
      <c r="AJ32" s="506"/>
    </row>
    <row r="33" spans="2:36" ht="81" customHeight="1" thickBot="1">
      <c r="B33" s="8"/>
      <c r="C33" s="526" t="s">
        <v>881</v>
      </c>
      <c r="D33" s="527"/>
      <c r="E33" s="527"/>
      <c r="F33" s="527"/>
      <c r="G33" s="527"/>
      <c r="H33" s="527"/>
      <c r="I33" s="105" t="s">
        <v>783</v>
      </c>
      <c r="J33" s="154" t="s">
        <v>784</v>
      </c>
      <c r="K33" s="420" t="s">
        <v>785</v>
      </c>
      <c r="L33" s="125">
        <v>0</v>
      </c>
      <c r="M33" s="11" t="s">
        <v>315</v>
      </c>
      <c r="N33" s="11" t="s">
        <v>315</v>
      </c>
      <c r="O33" s="124">
        <v>0</v>
      </c>
      <c r="P33" s="124"/>
      <c r="Q33" s="124">
        <v>0</v>
      </c>
      <c r="R33" s="124"/>
      <c r="S33" s="124">
        <v>0</v>
      </c>
      <c r="T33" s="124"/>
      <c r="U33" s="124">
        <v>0</v>
      </c>
      <c r="V33" s="124"/>
      <c r="W33" s="124">
        <v>0</v>
      </c>
      <c r="X33" s="124"/>
      <c r="Y33" s="124">
        <v>0</v>
      </c>
      <c r="Z33" s="124"/>
      <c r="AA33" s="124">
        <v>0</v>
      </c>
      <c r="AB33" s="124"/>
      <c r="AC33" s="124">
        <v>0</v>
      </c>
      <c r="AD33" s="124"/>
      <c r="AE33" s="124">
        <v>0</v>
      </c>
      <c r="AF33" s="123"/>
      <c r="AG33" s="15"/>
      <c r="AH33" s="16"/>
      <c r="AI33" s="16"/>
      <c r="AJ33" s="17"/>
    </row>
    <row r="34" spans="2:36" ht="25.5" customHeight="1">
      <c r="B34" s="562" t="s">
        <v>263</v>
      </c>
      <c r="C34" s="569"/>
      <c r="D34" s="148" t="s">
        <v>328</v>
      </c>
      <c r="E34" s="146" t="s">
        <v>316</v>
      </c>
      <c r="F34" s="63" t="s">
        <v>315</v>
      </c>
      <c r="G34" s="63" t="s">
        <v>315</v>
      </c>
      <c r="H34" s="546" t="s">
        <v>882</v>
      </c>
      <c r="I34" s="549" t="s">
        <v>885</v>
      </c>
      <c r="J34" s="564" t="s">
        <v>203</v>
      </c>
      <c r="K34" s="554">
        <v>1</v>
      </c>
      <c r="L34" s="554">
        <v>1</v>
      </c>
      <c r="M34" s="541" t="s">
        <v>315</v>
      </c>
      <c r="N34" s="541" t="s">
        <v>315</v>
      </c>
      <c r="O34" s="534"/>
      <c r="P34" s="534"/>
      <c r="Q34" s="534">
        <v>2500000</v>
      </c>
      <c r="R34" s="534"/>
      <c r="S34" s="534"/>
      <c r="T34" s="534"/>
      <c r="U34" s="534"/>
      <c r="V34" s="534"/>
      <c r="W34" s="534"/>
      <c r="X34" s="534"/>
      <c r="Y34" s="534"/>
      <c r="Z34" s="534"/>
      <c r="AA34" s="534"/>
      <c r="AB34" s="534"/>
      <c r="AC34" s="534"/>
      <c r="AD34" s="534"/>
      <c r="AE34" s="528">
        <f>SUM(O34,Q34,S34,U34,W34,Y34,AA34,AC34)</f>
        <v>2500000</v>
      </c>
      <c r="AF34" s="528"/>
      <c r="AG34" s="39"/>
      <c r="AH34" s="530"/>
      <c r="AI34" s="530"/>
      <c r="AJ34" s="532"/>
    </row>
    <row r="35" spans="2:36" ht="27.75" customHeight="1">
      <c r="B35" s="562"/>
      <c r="C35" s="570"/>
      <c r="D35" s="148" t="s">
        <v>327</v>
      </c>
      <c r="E35" s="146" t="s">
        <v>316</v>
      </c>
      <c r="F35" s="63" t="s">
        <v>315</v>
      </c>
      <c r="G35" s="63" t="s">
        <v>315</v>
      </c>
      <c r="H35" s="547"/>
      <c r="I35" s="549"/>
      <c r="J35" s="565"/>
      <c r="K35" s="554"/>
      <c r="L35" s="554"/>
      <c r="M35" s="541"/>
      <c r="N35" s="541"/>
      <c r="O35" s="535"/>
      <c r="P35" s="535"/>
      <c r="Q35" s="535"/>
      <c r="R35" s="535"/>
      <c r="S35" s="535"/>
      <c r="T35" s="535"/>
      <c r="U35" s="535"/>
      <c r="V35" s="535"/>
      <c r="W35" s="535"/>
      <c r="X35" s="535"/>
      <c r="Y35" s="535"/>
      <c r="Z35" s="535"/>
      <c r="AA35" s="535"/>
      <c r="AB35" s="535"/>
      <c r="AC35" s="535"/>
      <c r="AD35" s="535"/>
      <c r="AE35" s="528"/>
      <c r="AF35" s="528"/>
      <c r="AG35" s="39"/>
      <c r="AH35" s="530"/>
      <c r="AI35" s="530"/>
      <c r="AJ35" s="532"/>
    </row>
    <row r="36" spans="2:36" ht="21.75" customHeight="1">
      <c r="B36" s="562"/>
      <c r="C36" s="570"/>
      <c r="D36" s="148" t="s">
        <v>326</v>
      </c>
      <c r="E36" s="146" t="s">
        <v>316</v>
      </c>
      <c r="F36" s="63" t="s">
        <v>315</v>
      </c>
      <c r="G36" s="63" t="s">
        <v>315</v>
      </c>
      <c r="H36" s="547"/>
      <c r="I36" s="549"/>
      <c r="J36" s="565"/>
      <c r="K36" s="554"/>
      <c r="L36" s="554"/>
      <c r="M36" s="541"/>
      <c r="N36" s="541"/>
      <c r="O36" s="535"/>
      <c r="P36" s="535"/>
      <c r="Q36" s="535"/>
      <c r="R36" s="535"/>
      <c r="S36" s="535"/>
      <c r="T36" s="535"/>
      <c r="U36" s="535"/>
      <c r="V36" s="535"/>
      <c r="W36" s="535"/>
      <c r="X36" s="535"/>
      <c r="Y36" s="535"/>
      <c r="Z36" s="535"/>
      <c r="AA36" s="535"/>
      <c r="AB36" s="535"/>
      <c r="AC36" s="535"/>
      <c r="AD36" s="535"/>
      <c r="AE36" s="528"/>
      <c r="AF36" s="528"/>
      <c r="AG36" s="47"/>
      <c r="AH36" s="530"/>
      <c r="AI36" s="530"/>
      <c r="AJ36" s="532"/>
    </row>
    <row r="37" spans="2:36" ht="29.25" customHeight="1" thickBot="1">
      <c r="B37" s="563"/>
      <c r="C37" s="571"/>
      <c r="D37" s="147" t="s">
        <v>325</v>
      </c>
      <c r="E37" s="146" t="s">
        <v>316</v>
      </c>
      <c r="F37" s="63" t="s">
        <v>315</v>
      </c>
      <c r="G37" s="63" t="s">
        <v>315</v>
      </c>
      <c r="H37" s="548"/>
      <c r="I37" s="550"/>
      <c r="J37" s="566"/>
      <c r="K37" s="555"/>
      <c r="L37" s="555"/>
      <c r="M37" s="542"/>
      <c r="N37" s="542"/>
      <c r="O37" s="536"/>
      <c r="P37" s="536"/>
      <c r="Q37" s="536"/>
      <c r="R37" s="536"/>
      <c r="S37" s="536"/>
      <c r="T37" s="536"/>
      <c r="U37" s="536"/>
      <c r="V37" s="536"/>
      <c r="W37" s="536"/>
      <c r="X37" s="536"/>
      <c r="Y37" s="536"/>
      <c r="Z37" s="536"/>
      <c r="AA37" s="536"/>
      <c r="AB37" s="536"/>
      <c r="AC37" s="536"/>
      <c r="AD37" s="536"/>
      <c r="AE37" s="529"/>
      <c r="AF37" s="529"/>
      <c r="AG37" s="58"/>
      <c r="AH37" s="531"/>
      <c r="AI37" s="531"/>
      <c r="AJ37" s="533"/>
    </row>
    <row r="38" spans="2:36" ht="15.75" thickBot="1">
      <c r="B38" s="515"/>
      <c r="C38" s="516"/>
      <c r="D38" s="516"/>
      <c r="E38" s="516"/>
      <c r="F38" s="516"/>
      <c r="G38" s="516"/>
      <c r="H38" s="516"/>
      <c r="I38" s="516"/>
      <c r="J38" s="516"/>
      <c r="K38" s="516"/>
      <c r="L38" s="516"/>
      <c r="M38" s="516"/>
      <c r="N38" s="516"/>
      <c r="O38" s="516"/>
      <c r="P38" s="516"/>
      <c r="Q38" s="516"/>
      <c r="R38" s="516"/>
      <c r="S38" s="516"/>
      <c r="T38" s="516"/>
      <c r="U38" s="516"/>
      <c r="V38" s="516"/>
      <c r="W38" s="516"/>
      <c r="X38" s="516"/>
      <c r="Y38" s="516"/>
      <c r="Z38" s="516"/>
      <c r="AA38" s="516"/>
      <c r="AB38" s="516"/>
      <c r="AC38" s="516"/>
      <c r="AD38" s="516"/>
      <c r="AE38" s="516"/>
      <c r="AF38" s="516"/>
      <c r="AG38" s="516"/>
      <c r="AH38" s="516"/>
      <c r="AI38" s="516"/>
      <c r="AJ38" s="517"/>
    </row>
    <row r="39" ht="15"/>
    <row r="40" ht="15"/>
    <row r="41" spans="2:36" ht="15">
      <c r="B41" s="491" t="s">
        <v>628</v>
      </c>
      <c r="C41" s="492"/>
      <c r="D41" s="492"/>
      <c r="E41" s="492"/>
      <c r="F41" s="492"/>
      <c r="G41" s="492"/>
      <c r="H41" s="493"/>
      <c r="I41" s="494" t="s">
        <v>332</v>
      </c>
      <c r="J41" s="495"/>
      <c r="K41" s="495"/>
      <c r="L41" s="495"/>
      <c r="M41" s="495"/>
      <c r="N41" s="495"/>
      <c r="O41" s="495"/>
      <c r="P41" s="495"/>
      <c r="Q41" s="495"/>
      <c r="R41" s="495"/>
      <c r="S41" s="495"/>
      <c r="T41" s="496"/>
      <c r="U41" s="494" t="s">
        <v>22</v>
      </c>
      <c r="V41" s="497"/>
      <c r="W41" s="497"/>
      <c r="X41" s="497"/>
      <c r="Y41" s="497"/>
      <c r="Z41" s="497"/>
      <c r="AA41" s="497"/>
      <c r="AB41" s="497"/>
      <c r="AC41" s="497"/>
      <c r="AD41" s="497"/>
      <c r="AE41" s="497"/>
      <c r="AF41" s="497"/>
      <c r="AG41" s="497"/>
      <c r="AH41" s="497"/>
      <c r="AI41" s="497"/>
      <c r="AJ41" s="498"/>
    </row>
    <row r="42" spans="2:36" ht="48.75" customHeight="1" thickBot="1">
      <c r="B42" s="507" t="s">
        <v>629</v>
      </c>
      <c r="C42" s="508"/>
      <c r="D42" s="509"/>
      <c r="E42" s="406"/>
      <c r="F42" s="510" t="s">
        <v>902</v>
      </c>
      <c r="G42" s="510"/>
      <c r="H42" s="510"/>
      <c r="I42" s="510"/>
      <c r="J42" s="510"/>
      <c r="K42" s="510"/>
      <c r="L42" s="510"/>
      <c r="M42" s="510"/>
      <c r="N42" s="511"/>
      <c r="O42" s="512" t="s">
        <v>0</v>
      </c>
      <c r="P42" s="513"/>
      <c r="Q42" s="513"/>
      <c r="R42" s="513"/>
      <c r="S42" s="513"/>
      <c r="T42" s="513"/>
      <c r="U42" s="513"/>
      <c r="V42" s="513"/>
      <c r="W42" s="513"/>
      <c r="X42" s="513"/>
      <c r="Y42" s="513"/>
      <c r="Z42" s="513"/>
      <c r="AA42" s="513"/>
      <c r="AB42" s="513"/>
      <c r="AC42" s="513"/>
      <c r="AD42" s="513"/>
      <c r="AE42" s="513"/>
      <c r="AF42" s="514"/>
      <c r="AG42" s="523" t="s">
        <v>1</v>
      </c>
      <c r="AH42" s="524"/>
      <c r="AI42" s="524"/>
      <c r="AJ42" s="525"/>
    </row>
    <row r="43" spans="2:36" ht="15">
      <c r="B43" s="567" t="s">
        <v>25</v>
      </c>
      <c r="C43" s="501" t="s">
        <v>370</v>
      </c>
      <c r="D43" s="502"/>
      <c r="E43" s="502"/>
      <c r="F43" s="502"/>
      <c r="G43" s="502"/>
      <c r="H43" s="502"/>
      <c r="I43" s="472" t="s">
        <v>3</v>
      </c>
      <c r="J43" s="474" t="s">
        <v>26</v>
      </c>
      <c r="K43" s="474" t="s">
        <v>4</v>
      </c>
      <c r="L43" s="476" t="s">
        <v>318</v>
      </c>
      <c r="M43" s="484" t="s">
        <v>28</v>
      </c>
      <c r="N43" s="486" t="s">
        <v>29</v>
      </c>
      <c r="O43" s="478" t="s">
        <v>43</v>
      </c>
      <c r="P43" s="479"/>
      <c r="Q43" s="480" t="s">
        <v>44</v>
      </c>
      <c r="R43" s="479"/>
      <c r="S43" s="480" t="s">
        <v>45</v>
      </c>
      <c r="T43" s="479"/>
      <c r="U43" s="480" t="s">
        <v>7</v>
      </c>
      <c r="V43" s="479"/>
      <c r="W43" s="480" t="s">
        <v>6</v>
      </c>
      <c r="X43" s="479"/>
      <c r="Y43" s="480" t="s">
        <v>46</v>
      </c>
      <c r="Z43" s="479"/>
      <c r="AA43" s="480" t="s">
        <v>5</v>
      </c>
      <c r="AB43" s="479"/>
      <c r="AC43" s="480" t="s">
        <v>8</v>
      </c>
      <c r="AD43" s="479"/>
      <c r="AE43" s="480" t="s">
        <v>9</v>
      </c>
      <c r="AF43" s="481"/>
      <c r="AG43" s="499" t="s">
        <v>10</v>
      </c>
      <c r="AH43" s="482" t="s">
        <v>11</v>
      </c>
      <c r="AI43" s="521" t="s">
        <v>12</v>
      </c>
      <c r="AJ43" s="505" t="s">
        <v>30</v>
      </c>
    </row>
    <row r="44" spans="2:36" ht="85.5" customHeight="1" thickBot="1">
      <c r="B44" s="568"/>
      <c r="C44" s="503"/>
      <c r="D44" s="504"/>
      <c r="E44" s="504"/>
      <c r="F44" s="504"/>
      <c r="G44" s="504"/>
      <c r="H44" s="504"/>
      <c r="I44" s="473"/>
      <c r="J44" s="475" t="s">
        <v>26</v>
      </c>
      <c r="K44" s="475"/>
      <c r="L44" s="477"/>
      <c r="M44" s="485"/>
      <c r="N44" s="487"/>
      <c r="O44" s="129" t="s">
        <v>31</v>
      </c>
      <c r="P44" s="128" t="s">
        <v>32</v>
      </c>
      <c r="Q44" s="127" t="s">
        <v>31</v>
      </c>
      <c r="R44" s="128" t="s">
        <v>32</v>
      </c>
      <c r="S44" s="127" t="s">
        <v>31</v>
      </c>
      <c r="T44" s="128" t="s">
        <v>32</v>
      </c>
      <c r="U44" s="127" t="s">
        <v>31</v>
      </c>
      <c r="V44" s="128" t="s">
        <v>32</v>
      </c>
      <c r="W44" s="127" t="s">
        <v>31</v>
      </c>
      <c r="X44" s="128" t="s">
        <v>32</v>
      </c>
      <c r="Y44" s="127" t="s">
        <v>31</v>
      </c>
      <c r="Z44" s="128" t="s">
        <v>32</v>
      </c>
      <c r="AA44" s="127" t="s">
        <v>31</v>
      </c>
      <c r="AB44" s="128" t="s">
        <v>33</v>
      </c>
      <c r="AC44" s="127" t="s">
        <v>31</v>
      </c>
      <c r="AD44" s="128" t="s">
        <v>33</v>
      </c>
      <c r="AE44" s="127" t="s">
        <v>31</v>
      </c>
      <c r="AF44" s="126" t="s">
        <v>33</v>
      </c>
      <c r="AG44" s="500"/>
      <c r="AH44" s="483"/>
      <c r="AI44" s="522"/>
      <c r="AJ44" s="506"/>
    </row>
    <row r="45" spans="2:36" ht="93" thickBot="1">
      <c r="B45" s="8"/>
      <c r="C45" s="526" t="s">
        <v>883</v>
      </c>
      <c r="D45" s="527"/>
      <c r="E45" s="527"/>
      <c r="F45" s="527"/>
      <c r="G45" s="527"/>
      <c r="H45" s="527"/>
      <c r="I45" s="105" t="s">
        <v>783</v>
      </c>
      <c r="J45" s="154" t="s">
        <v>786</v>
      </c>
      <c r="K45" s="125" t="s">
        <v>787</v>
      </c>
      <c r="L45" s="125">
        <v>0</v>
      </c>
      <c r="M45" s="11" t="s">
        <v>315</v>
      </c>
      <c r="N45" s="11" t="s">
        <v>315</v>
      </c>
      <c r="O45" s="124">
        <f>SUM(O48,O54,O60)</f>
        <v>0</v>
      </c>
      <c r="P45" s="124"/>
      <c r="Q45" s="124">
        <v>0</v>
      </c>
      <c r="R45" s="124"/>
      <c r="S45" s="124">
        <f>SUM(S48,S54,S60)</f>
        <v>0</v>
      </c>
      <c r="T45" s="124"/>
      <c r="U45" s="124">
        <f>SUM(U48,U54,U60)</f>
        <v>0</v>
      </c>
      <c r="V45" s="124"/>
      <c r="W45" s="124">
        <f>SUM(W48,W54,W60)</f>
        <v>0</v>
      </c>
      <c r="X45" s="124"/>
      <c r="Y45" s="124">
        <f>SUM(Y48,Y54,Y60)</f>
        <v>0</v>
      </c>
      <c r="Z45" s="124"/>
      <c r="AA45" s="124">
        <v>0</v>
      </c>
      <c r="AB45" s="124"/>
      <c r="AC45" s="124">
        <f>SUM(AC48,AC54,AC60)</f>
        <v>0</v>
      </c>
      <c r="AD45" s="124"/>
      <c r="AE45" s="124">
        <v>0</v>
      </c>
      <c r="AF45" s="123"/>
      <c r="AG45" s="15"/>
      <c r="AH45" s="16"/>
      <c r="AI45" s="16"/>
      <c r="AJ45" s="17"/>
    </row>
    <row r="46" spans="2:36" ht="25.5" customHeight="1">
      <c r="B46" s="562" t="s">
        <v>263</v>
      </c>
      <c r="C46" s="569"/>
      <c r="D46" s="148" t="s">
        <v>328</v>
      </c>
      <c r="E46" s="146" t="s">
        <v>316</v>
      </c>
      <c r="F46" s="63" t="s">
        <v>315</v>
      </c>
      <c r="G46" s="63" t="s">
        <v>315</v>
      </c>
      <c r="H46" s="546" t="s">
        <v>884</v>
      </c>
      <c r="I46" s="549" t="s">
        <v>885</v>
      </c>
      <c r="J46" s="564" t="s">
        <v>203</v>
      </c>
      <c r="K46" s="554">
        <v>1</v>
      </c>
      <c r="L46" s="554">
        <v>1</v>
      </c>
      <c r="M46" s="541" t="s">
        <v>315</v>
      </c>
      <c r="N46" s="541" t="s">
        <v>315</v>
      </c>
      <c r="O46" s="534"/>
      <c r="P46" s="534"/>
      <c r="Q46" s="534"/>
      <c r="R46" s="534"/>
      <c r="S46" s="534"/>
      <c r="T46" s="534"/>
      <c r="U46" s="534"/>
      <c r="V46" s="534"/>
      <c r="W46" s="534"/>
      <c r="X46" s="534"/>
      <c r="Y46" s="534"/>
      <c r="Z46" s="534"/>
      <c r="AA46" s="534"/>
      <c r="AB46" s="534"/>
      <c r="AC46" s="534"/>
      <c r="AD46" s="534"/>
      <c r="AE46" s="528">
        <f>SUM(O46,Q46,S46,U46,W46,Y46,AA46,AC46)</f>
        <v>0</v>
      </c>
      <c r="AF46" s="528"/>
      <c r="AG46" s="39"/>
      <c r="AH46" s="530"/>
      <c r="AI46" s="530"/>
      <c r="AJ46" s="532"/>
    </row>
    <row r="47" spans="2:36" ht="27.75" customHeight="1">
      <c r="B47" s="562"/>
      <c r="C47" s="570"/>
      <c r="D47" s="148" t="s">
        <v>327</v>
      </c>
      <c r="E47" s="146" t="s">
        <v>316</v>
      </c>
      <c r="F47" s="63" t="s">
        <v>315</v>
      </c>
      <c r="G47" s="63" t="s">
        <v>315</v>
      </c>
      <c r="H47" s="547"/>
      <c r="I47" s="549"/>
      <c r="J47" s="565"/>
      <c r="K47" s="554"/>
      <c r="L47" s="554"/>
      <c r="M47" s="541"/>
      <c r="N47" s="541"/>
      <c r="O47" s="535"/>
      <c r="P47" s="535"/>
      <c r="Q47" s="535"/>
      <c r="R47" s="535"/>
      <c r="S47" s="535"/>
      <c r="T47" s="535"/>
      <c r="U47" s="535"/>
      <c r="V47" s="535"/>
      <c r="W47" s="535"/>
      <c r="X47" s="535"/>
      <c r="Y47" s="535"/>
      <c r="Z47" s="535"/>
      <c r="AA47" s="535"/>
      <c r="AB47" s="535"/>
      <c r="AC47" s="535"/>
      <c r="AD47" s="535"/>
      <c r="AE47" s="528"/>
      <c r="AF47" s="528"/>
      <c r="AG47" s="39"/>
      <c r="AH47" s="530"/>
      <c r="AI47" s="530"/>
      <c r="AJ47" s="532"/>
    </row>
    <row r="48" spans="2:36" ht="21.75" customHeight="1">
      <c r="B48" s="562"/>
      <c r="C48" s="570"/>
      <c r="D48" s="148" t="s">
        <v>326</v>
      </c>
      <c r="E48" s="146" t="s">
        <v>316</v>
      </c>
      <c r="F48" s="63" t="s">
        <v>315</v>
      </c>
      <c r="G48" s="63" t="s">
        <v>315</v>
      </c>
      <c r="H48" s="547"/>
      <c r="I48" s="549"/>
      <c r="J48" s="565"/>
      <c r="K48" s="554"/>
      <c r="L48" s="554"/>
      <c r="M48" s="541"/>
      <c r="N48" s="541"/>
      <c r="O48" s="535"/>
      <c r="P48" s="535"/>
      <c r="Q48" s="535"/>
      <c r="R48" s="535"/>
      <c r="S48" s="535"/>
      <c r="T48" s="535"/>
      <c r="U48" s="535"/>
      <c r="V48" s="535"/>
      <c r="W48" s="535"/>
      <c r="X48" s="535"/>
      <c r="Y48" s="535"/>
      <c r="Z48" s="535"/>
      <c r="AA48" s="535"/>
      <c r="AB48" s="535"/>
      <c r="AC48" s="535"/>
      <c r="AD48" s="535"/>
      <c r="AE48" s="528"/>
      <c r="AF48" s="528"/>
      <c r="AG48" s="47"/>
      <c r="AH48" s="530"/>
      <c r="AI48" s="530"/>
      <c r="AJ48" s="532"/>
    </row>
    <row r="49" spans="2:36" ht="29.25" customHeight="1" thickBot="1">
      <c r="B49" s="563"/>
      <c r="C49" s="571"/>
      <c r="D49" s="147" t="s">
        <v>325</v>
      </c>
      <c r="E49" s="146" t="s">
        <v>316</v>
      </c>
      <c r="F49" s="63" t="s">
        <v>315</v>
      </c>
      <c r="G49" s="63" t="s">
        <v>315</v>
      </c>
      <c r="H49" s="548"/>
      <c r="I49" s="550"/>
      <c r="J49" s="566"/>
      <c r="K49" s="555"/>
      <c r="L49" s="555"/>
      <c r="M49" s="542"/>
      <c r="N49" s="542"/>
      <c r="O49" s="536"/>
      <c r="P49" s="536"/>
      <c r="Q49" s="536"/>
      <c r="R49" s="536"/>
      <c r="S49" s="536"/>
      <c r="T49" s="536"/>
      <c r="U49" s="536"/>
      <c r="V49" s="536"/>
      <c r="W49" s="536"/>
      <c r="X49" s="536"/>
      <c r="Y49" s="536"/>
      <c r="Z49" s="536"/>
      <c r="AA49" s="536"/>
      <c r="AB49" s="536"/>
      <c r="AC49" s="536"/>
      <c r="AD49" s="536"/>
      <c r="AE49" s="529"/>
      <c r="AF49" s="529"/>
      <c r="AG49" s="58"/>
      <c r="AH49" s="531"/>
      <c r="AI49" s="531"/>
      <c r="AJ49" s="533"/>
    </row>
    <row r="50" ht="15"/>
    <row r="51" ht="15"/>
    <row r="52" spans="2:36" ht="15">
      <c r="B52" s="491" t="s">
        <v>628</v>
      </c>
      <c r="C52" s="492"/>
      <c r="D52" s="492"/>
      <c r="E52" s="492"/>
      <c r="F52" s="492"/>
      <c r="G52" s="492"/>
      <c r="H52" s="493"/>
      <c r="I52" s="494" t="s">
        <v>332</v>
      </c>
      <c r="J52" s="495"/>
      <c r="K52" s="495"/>
      <c r="L52" s="495"/>
      <c r="M52" s="495"/>
      <c r="N52" s="495"/>
      <c r="O52" s="495"/>
      <c r="P52" s="495"/>
      <c r="Q52" s="495"/>
      <c r="R52" s="495"/>
      <c r="S52" s="495"/>
      <c r="T52" s="496"/>
      <c r="U52" s="494" t="s">
        <v>22</v>
      </c>
      <c r="V52" s="497"/>
      <c r="W52" s="497"/>
      <c r="X52" s="497"/>
      <c r="Y52" s="497"/>
      <c r="Z52" s="497"/>
      <c r="AA52" s="497"/>
      <c r="AB52" s="497"/>
      <c r="AC52" s="497"/>
      <c r="AD52" s="497"/>
      <c r="AE52" s="497"/>
      <c r="AF52" s="497"/>
      <c r="AG52" s="497"/>
      <c r="AH52" s="497"/>
      <c r="AI52" s="497"/>
      <c r="AJ52" s="498"/>
    </row>
    <row r="53" spans="2:36" ht="72.75" customHeight="1" thickBot="1">
      <c r="B53" s="507" t="s">
        <v>629</v>
      </c>
      <c r="C53" s="508"/>
      <c r="D53" s="509"/>
      <c r="E53" s="406"/>
      <c r="F53" s="510" t="s">
        <v>903</v>
      </c>
      <c r="G53" s="510"/>
      <c r="H53" s="510"/>
      <c r="I53" s="510"/>
      <c r="J53" s="510"/>
      <c r="K53" s="510"/>
      <c r="L53" s="510"/>
      <c r="M53" s="510"/>
      <c r="N53" s="511"/>
      <c r="O53" s="512" t="s">
        <v>0</v>
      </c>
      <c r="P53" s="513"/>
      <c r="Q53" s="513"/>
      <c r="R53" s="513"/>
      <c r="S53" s="513"/>
      <c r="T53" s="513"/>
      <c r="U53" s="513"/>
      <c r="V53" s="513"/>
      <c r="W53" s="513"/>
      <c r="X53" s="513"/>
      <c r="Y53" s="513"/>
      <c r="Z53" s="513"/>
      <c r="AA53" s="513"/>
      <c r="AB53" s="513"/>
      <c r="AC53" s="513"/>
      <c r="AD53" s="513"/>
      <c r="AE53" s="513"/>
      <c r="AF53" s="514"/>
      <c r="AG53" s="523" t="s">
        <v>1</v>
      </c>
      <c r="AH53" s="524"/>
      <c r="AI53" s="524"/>
      <c r="AJ53" s="525"/>
    </row>
    <row r="54" spans="2:36" ht="15">
      <c r="B54" s="567" t="s">
        <v>25</v>
      </c>
      <c r="C54" s="501" t="s">
        <v>367</v>
      </c>
      <c r="D54" s="502"/>
      <c r="E54" s="502"/>
      <c r="F54" s="502"/>
      <c r="G54" s="502"/>
      <c r="H54" s="502"/>
      <c r="I54" s="472" t="s">
        <v>3</v>
      </c>
      <c r="J54" s="474" t="s">
        <v>26</v>
      </c>
      <c r="K54" s="474" t="s">
        <v>4</v>
      </c>
      <c r="L54" s="476" t="s">
        <v>318</v>
      </c>
      <c r="M54" s="484" t="s">
        <v>28</v>
      </c>
      <c r="N54" s="486" t="s">
        <v>29</v>
      </c>
      <c r="O54" s="478" t="s">
        <v>43</v>
      </c>
      <c r="P54" s="479"/>
      <c r="Q54" s="480" t="s">
        <v>44</v>
      </c>
      <c r="R54" s="479"/>
      <c r="S54" s="480" t="s">
        <v>45</v>
      </c>
      <c r="T54" s="479"/>
      <c r="U54" s="480" t="s">
        <v>7</v>
      </c>
      <c r="V54" s="479"/>
      <c r="W54" s="480" t="s">
        <v>6</v>
      </c>
      <c r="X54" s="479"/>
      <c r="Y54" s="480" t="s">
        <v>46</v>
      </c>
      <c r="Z54" s="479"/>
      <c r="AA54" s="480" t="s">
        <v>5</v>
      </c>
      <c r="AB54" s="479"/>
      <c r="AC54" s="480" t="s">
        <v>8</v>
      </c>
      <c r="AD54" s="479"/>
      <c r="AE54" s="480" t="s">
        <v>9</v>
      </c>
      <c r="AF54" s="481"/>
      <c r="AG54" s="499" t="s">
        <v>10</v>
      </c>
      <c r="AH54" s="482" t="s">
        <v>11</v>
      </c>
      <c r="AI54" s="521" t="s">
        <v>12</v>
      </c>
      <c r="AJ54" s="505" t="s">
        <v>30</v>
      </c>
    </row>
    <row r="55" spans="2:36" ht="18.75" thickBot="1">
      <c r="B55" s="568"/>
      <c r="C55" s="503"/>
      <c r="D55" s="504"/>
      <c r="E55" s="504"/>
      <c r="F55" s="504"/>
      <c r="G55" s="504"/>
      <c r="H55" s="504"/>
      <c r="I55" s="473"/>
      <c r="J55" s="475" t="s">
        <v>26</v>
      </c>
      <c r="K55" s="475"/>
      <c r="L55" s="477"/>
      <c r="M55" s="485"/>
      <c r="N55" s="487"/>
      <c r="O55" s="129" t="s">
        <v>31</v>
      </c>
      <c r="P55" s="128" t="s">
        <v>32</v>
      </c>
      <c r="Q55" s="127" t="s">
        <v>31</v>
      </c>
      <c r="R55" s="128" t="s">
        <v>32</v>
      </c>
      <c r="S55" s="127" t="s">
        <v>31</v>
      </c>
      <c r="T55" s="128" t="s">
        <v>32</v>
      </c>
      <c r="U55" s="127" t="s">
        <v>31</v>
      </c>
      <c r="V55" s="128" t="s">
        <v>32</v>
      </c>
      <c r="W55" s="127" t="s">
        <v>31</v>
      </c>
      <c r="X55" s="128" t="s">
        <v>32</v>
      </c>
      <c r="Y55" s="127" t="s">
        <v>31</v>
      </c>
      <c r="Z55" s="128" t="s">
        <v>32</v>
      </c>
      <c r="AA55" s="127" t="s">
        <v>31</v>
      </c>
      <c r="AB55" s="128" t="s">
        <v>33</v>
      </c>
      <c r="AC55" s="127" t="s">
        <v>31</v>
      </c>
      <c r="AD55" s="128" t="s">
        <v>33</v>
      </c>
      <c r="AE55" s="127" t="s">
        <v>31</v>
      </c>
      <c r="AF55" s="126" t="s">
        <v>33</v>
      </c>
      <c r="AG55" s="500"/>
      <c r="AH55" s="483"/>
      <c r="AI55" s="522"/>
      <c r="AJ55" s="506"/>
    </row>
    <row r="56" spans="2:36" ht="90.75" thickBot="1">
      <c r="B56" s="8"/>
      <c r="C56" s="526" t="s">
        <v>886</v>
      </c>
      <c r="D56" s="527"/>
      <c r="E56" s="527"/>
      <c r="F56" s="527"/>
      <c r="G56" s="527"/>
      <c r="H56" s="527"/>
      <c r="I56" s="105" t="s">
        <v>788</v>
      </c>
      <c r="J56" s="154" t="s">
        <v>789</v>
      </c>
      <c r="K56" s="420" t="s">
        <v>790</v>
      </c>
      <c r="L56" s="125">
        <v>0</v>
      </c>
      <c r="M56" s="11" t="s">
        <v>315</v>
      </c>
      <c r="N56" s="11" t="s">
        <v>315</v>
      </c>
      <c r="O56" s="124">
        <f>SUM(O59,O66,O71)</f>
        <v>0</v>
      </c>
      <c r="P56" s="124"/>
      <c r="Q56" s="124">
        <v>0</v>
      </c>
      <c r="R56" s="124"/>
      <c r="S56" s="124">
        <f>SUM(S59,S66,S71)</f>
        <v>0</v>
      </c>
      <c r="T56" s="124"/>
      <c r="U56" s="124">
        <f>SUM(U59,U66,U71)</f>
        <v>0</v>
      </c>
      <c r="V56" s="124"/>
      <c r="W56" s="124">
        <f>SUM(W59,W66,W71)</f>
        <v>0</v>
      </c>
      <c r="X56" s="124"/>
      <c r="Y56" s="124">
        <f>SUM(Y59,Y66,Y71)</f>
        <v>0</v>
      </c>
      <c r="Z56" s="124"/>
      <c r="AA56" s="124">
        <v>0</v>
      </c>
      <c r="AB56" s="124"/>
      <c r="AC56" s="124">
        <f>SUM(AC59,AC66,AC71)</f>
        <v>0</v>
      </c>
      <c r="AD56" s="124"/>
      <c r="AE56" s="124">
        <v>0</v>
      </c>
      <c r="AF56" s="123"/>
      <c r="AG56" s="15"/>
      <c r="AH56" s="16"/>
      <c r="AI56" s="16"/>
      <c r="AJ56" s="17"/>
    </row>
    <row r="57" spans="2:36" ht="25.5" customHeight="1">
      <c r="B57" s="562" t="s">
        <v>263</v>
      </c>
      <c r="C57" s="569"/>
      <c r="D57" s="148" t="s">
        <v>328</v>
      </c>
      <c r="E57" s="146" t="s">
        <v>316</v>
      </c>
      <c r="F57" s="63" t="s">
        <v>315</v>
      </c>
      <c r="G57" s="63" t="s">
        <v>315</v>
      </c>
      <c r="H57" s="546" t="s">
        <v>887</v>
      </c>
      <c r="I57" s="549" t="s">
        <v>888</v>
      </c>
      <c r="J57" s="564"/>
      <c r="K57" s="554"/>
      <c r="L57" s="554"/>
      <c r="M57" s="541" t="s">
        <v>315</v>
      </c>
      <c r="N57" s="541" t="s">
        <v>315</v>
      </c>
      <c r="O57" s="534"/>
      <c r="P57" s="534"/>
      <c r="Q57" s="534"/>
      <c r="R57" s="534"/>
      <c r="S57" s="534"/>
      <c r="T57" s="534"/>
      <c r="U57" s="534"/>
      <c r="V57" s="534"/>
      <c r="W57" s="534"/>
      <c r="X57" s="534"/>
      <c r="Y57" s="534"/>
      <c r="Z57" s="534"/>
      <c r="AA57" s="534"/>
      <c r="AB57" s="534"/>
      <c r="AC57" s="534"/>
      <c r="AD57" s="534"/>
      <c r="AE57" s="528">
        <f>SUM(O57,Q57,S57,U57,W57,Y57,AA57,AC57)</f>
        <v>0</v>
      </c>
      <c r="AF57" s="528"/>
      <c r="AG57" s="39"/>
      <c r="AH57" s="530"/>
      <c r="AI57" s="530"/>
      <c r="AJ57" s="532"/>
    </row>
    <row r="58" spans="2:36" ht="27.75" customHeight="1">
      <c r="B58" s="562"/>
      <c r="C58" s="570"/>
      <c r="D58" s="148" t="s">
        <v>327</v>
      </c>
      <c r="E58" s="146" t="s">
        <v>316</v>
      </c>
      <c r="F58" s="63" t="s">
        <v>315</v>
      </c>
      <c r="G58" s="63" t="s">
        <v>315</v>
      </c>
      <c r="H58" s="547"/>
      <c r="I58" s="549"/>
      <c r="J58" s="565"/>
      <c r="K58" s="554"/>
      <c r="L58" s="554"/>
      <c r="M58" s="541"/>
      <c r="N58" s="541"/>
      <c r="O58" s="535"/>
      <c r="P58" s="535"/>
      <c r="Q58" s="535"/>
      <c r="R58" s="535"/>
      <c r="S58" s="535"/>
      <c r="T58" s="535"/>
      <c r="U58" s="535"/>
      <c r="V58" s="535"/>
      <c r="W58" s="535"/>
      <c r="X58" s="535"/>
      <c r="Y58" s="535"/>
      <c r="Z58" s="535"/>
      <c r="AA58" s="535"/>
      <c r="AB58" s="535"/>
      <c r="AC58" s="535"/>
      <c r="AD58" s="535"/>
      <c r="AE58" s="528"/>
      <c r="AF58" s="528"/>
      <c r="AG58" s="39"/>
      <c r="AH58" s="530"/>
      <c r="AI58" s="530"/>
      <c r="AJ58" s="532"/>
    </row>
    <row r="59" spans="2:36" ht="21.75" customHeight="1">
      <c r="B59" s="562"/>
      <c r="C59" s="570"/>
      <c r="D59" s="148" t="s">
        <v>326</v>
      </c>
      <c r="E59" s="146" t="s">
        <v>316</v>
      </c>
      <c r="F59" s="63" t="s">
        <v>315</v>
      </c>
      <c r="G59" s="63" t="s">
        <v>315</v>
      </c>
      <c r="H59" s="547"/>
      <c r="I59" s="549"/>
      <c r="J59" s="565"/>
      <c r="K59" s="554"/>
      <c r="L59" s="554"/>
      <c r="M59" s="541"/>
      <c r="N59" s="541"/>
      <c r="O59" s="535"/>
      <c r="P59" s="535"/>
      <c r="Q59" s="535"/>
      <c r="R59" s="535"/>
      <c r="S59" s="535"/>
      <c r="T59" s="535"/>
      <c r="U59" s="535"/>
      <c r="V59" s="535"/>
      <c r="W59" s="535"/>
      <c r="X59" s="535"/>
      <c r="Y59" s="535"/>
      <c r="Z59" s="535"/>
      <c r="AA59" s="535"/>
      <c r="AB59" s="535"/>
      <c r="AC59" s="535"/>
      <c r="AD59" s="535"/>
      <c r="AE59" s="528"/>
      <c r="AF59" s="528"/>
      <c r="AG59" s="47"/>
      <c r="AH59" s="530"/>
      <c r="AI59" s="530"/>
      <c r="AJ59" s="532"/>
    </row>
    <row r="60" spans="2:36" ht="29.25" customHeight="1" thickBot="1">
      <c r="B60" s="563"/>
      <c r="C60" s="571"/>
      <c r="D60" s="147" t="s">
        <v>325</v>
      </c>
      <c r="E60" s="146" t="s">
        <v>316</v>
      </c>
      <c r="F60" s="63" t="s">
        <v>315</v>
      </c>
      <c r="G60" s="63" t="s">
        <v>315</v>
      </c>
      <c r="H60" s="548"/>
      <c r="I60" s="550"/>
      <c r="J60" s="566"/>
      <c r="K60" s="555"/>
      <c r="L60" s="555"/>
      <c r="M60" s="542"/>
      <c r="N60" s="542"/>
      <c r="O60" s="536"/>
      <c r="P60" s="536"/>
      <c r="Q60" s="536"/>
      <c r="R60" s="536"/>
      <c r="S60" s="536"/>
      <c r="T60" s="536"/>
      <c r="U60" s="536"/>
      <c r="V60" s="536"/>
      <c r="W60" s="536"/>
      <c r="X60" s="536"/>
      <c r="Y60" s="536"/>
      <c r="Z60" s="536"/>
      <c r="AA60" s="536"/>
      <c r="AB60" s="536"/>
      <c r="AC60" s="536"/>
      <c r="AD60" s="536"/>
      <c r="AE60" s="529"/>
      <c r="AF60" s="529"/>
      <c r="AG60" s="58"/>
      <c r="AH60" s="531"/>
      <c r="AI60" s="531"/>
      <c r="AJ60" s="533"/>
    </row>
    <row r="61" spans="2:36" ht="29.25" customHeight="1">
      <c r="B61" s="138"/>
      <c r="C61" s="138"/>
      <c r="D61" s="442"/>
      <c r="E61" s="443"/>
      <c r="F61" s="444"/>
      <c r="G61" s="444"/>
      <c r="H61" s="187"/>
      <c r="I61" s="438"/>
      <c r="J61" s="135"/>
      <c r="K61" s="445"/>
      <c r="L61" s="445"/>
      <c r="M61" s="139"/>
      <c r="N61" s="139"/>
      <c r="O61" s="446"/>
      <c r="P61" s="446"/>
      <c r="Q61" s="446"/>
      <c r="R61" s="446"/>
      <c r="S61" s="446"/>
      <c r="T61" s="447"/>
      <c r="U61" s="446"/>
      <c r="V61" s="446"/>
      <c r="W61" s="446"/>
      <c r="X61" s="446"/>
      <c r="Y61" s="446"/>
      <c r="Z61" s="446"/>
      <c r="AA61" s="446"/>
      <c r="AB61" s="446"/>
      <c r="AC61" s="446"/>
      <c r="AD61" s="446"/>
      <c r="AE61" s="448"/>
      <c r="AF61" s="448"/>
      <c r="AG61" s="449"/>
      <c r="AH61" s="140"/>
      <c r="AI61" s="140"/>
      <c r="AJ61" s="139"/>
    </row>
    <row r="62" spans="2:36" ht="15">
      <c r="B62" s="491" t="s">
        <v>628</v>
      </c>
      <c r="C62" s="492"/>
      <c r="D62" s="492"/>
      <c r="E62" s="492"/>
      <c r="F62" s="492"/>
      <c r="G62" s="492"/>
      <c r="H62" s="493"/>
      <c r="I62" s="494" t="s">
        <v>332</v>
      </c>
      <c r="J62" s="495"/>
      <c r="K62" s="495"/>
      <c r="L62" s="495"/>
      <c r="M62" s="495"/>
      <c r="N62" s="495"/>
      <c r="O62" s="495"/>
      <c r="P62" s="495"/>
      <c r="Q62" s="495"/>
      <c r="R62" s="495"/>
      <c r="S62" s="495"/>
      <c r="T62" s="496"/>
      <c r="U62" s="494" t="s">
        <v>22</v>
      </c>
      <c r="V62" s="497"/>
      <c r="W62" s="497"/>
      <c r="X62" s="497"/>
      <c r="Y62" s="497"/>
      <c r="Z62" s="497"/>
      <c r="AA62" s="497"/>
      <c r="AB62" s="497"/>
      <c r="AC62" s="497"/>
      <c r="AD62" s="497"/>
      <c r="AE62" s="497"/>
      <c r="AF62" s="497"/>
      <c r="AG62" s="497"/>
      <c r="AH62" s="497"/>
      <c r="AI62" s="497"/>
      <c r="AJ62" s="498"/>
    </row>
    <row r="63" spans="2:36" ht="129" customHeight="1" thickBot="1">
      <c r="B63" s="507" t="s">
        <v>908</v>
      </c>
      <c r="C63" s="508"/>
      <c r="D63" s="509"/>
      <c r="E63" s="406"/>
      <c r="F63" s="510" t="s">
        <v>904</v>
      </c>
      <c r="G63" s="510"/>
      <c r="H63" s="510"/>
      <c r="I63" s="510"/>
      <c r="J63" s="510"/>
      <c r="K63" s="510"/>
      <c r="L63" s="510"/>
      <c r="M63" s="510"/>
      <c r="N63" s="511"/>
      <c r="O63" s="512" t="s">
        <v>0</v>
      </c>
      <c r="P63" s="513"/>
      <c r="Q63" s="513"/>
      <c r="R63" s="513"/>
      <c r="S63" s="513"/>
      <c r="T63" s="513"/>
      <c r="U63" s="513"/>
      <c r="V63" s="513"/>
      <c r="W63" s="513"/>
      <c r="X63" s="513"/>
      <c r="Y63" s="513"/>
      <c r="Z63" s="513"/>
      <c r="AA63" s="513"/>
      <c r="AB63" s="513"/>
      <c r="AC63" s="513"/>
      <c r="AD63" s="513"/>
      <c r="AE63" s="513"/>
      <c r="AF63" s="514"/>
      <c r="AG63" s="523" t="s">
        <v>1</v>
      </c>
      <c r="AH63" s="524"/>
      <c r="AI63" s="524"/>
      <c r="AJ63" s="525"/>
    </row>
    <row r="64" spans="2:36" ht="15">
      <c r="B64" s="567" t="s">
        <v>25</v>
      </c>
      <c r="C64" s="501" t="s">
        <v>766</v>
      </c>
      <c r="D64" s="502"/>
      <c r="E64" s="502"/>
      <c r="F64" s="502"/>
      <c r="G64" s="502"/>
      <c r="H64" s="502"/>
      <c r="I64" s="472" t="s">
        <v>3</v>
      </c>
      <c r="J64" s="474" t="s">
        <v>26</v>
      </c>
      <c r="K64" s="474" t="s">
        <v>4</v>
      </c>
      <c r="L64" s="476" t="s">
        <v>318</v>
      </c>
      <c r="M64" s="484" t="s">
        <v>28</v>
      </c>
      <c r="N64" s="486" t="s">
        <v>29</v>
      </c>
      <c r="O64" s="478" t="s">
        <v>43</v>
      </c>
      <c r="P64" s="479"/>
      <c r="Q64" s="480" t="s">
        <v>44</v>
      </c>
      <c r="R64" s="479"/>
      <c r="S64" s="480" t="s">
        <v>45</v>
      </c>
      <c r="T64" s="479"/>
      <c r="U64" s="480" t="s">
        <v>7</v>
      </c>
      <c r="V64" s="479"/>
      <c r="W64" s="480" t="s">
        <v>6</v>
      </c>
      <c r="X64" s="479"/>
      <c r="Y64" s="480" t="s">
        <v>46</v>
      </c>
      <c r="Z64" s="479"/>
      <c r="AA64" s="480" t="s">
        <v>5</v>
      </c>
      <c r="AB64" s="479"/>
      <c r="AC64" s="480" t="s">
        <v>8</v>
      </c>
      <c r="AD64" s="479"/>
      <c r="AE64" s="480" t="s">
        <v>9</v>
      </c>
      <c r="AF64" s="481"/>
      <c r="AG64" s="499" t="s">
        <v>10</v>
      </c>
      <c r="AH64" s="482" t="s">
        <v>11</v>
      </c>
      <c r="AI64" s="521" t="s">
        <v>12</v>
      </c>
      <c r="AJ64" s="505" t="s">
        <v>30</v>
      </c>
    </row>
    <row r="65" spans="2:36" ht="18.75" thickBot="1">
      <c r="B65" s="568"/>
      <c r="C65" s="503"/>
      <c r="D65" s="504"/>
      <c r="E65" s="504"/>
      <c r="F65" s="504"/>
      <c r="G65" s="504"/>
      <c r="H65" s="504"/>
      <c r="I65" s="473"/>
      <c r="J65" s="475" t="s">
        <v>26</v>
      </c>
      <c r="K65" s="475"/>
      <c r="L65" s="477"/>
      <c r="M65" s="485"/>
      <c r="N65" s="487"/>
      <c r="O65" s="129" t="s">
        <v>31</v>
      </c>
      <c r="P65" s="128" t="s">
        <v>32</v>
      </c>
      <c r="Q65" s="127" t="s">
        <v>31</v>
      </c>
      <c r="R65" s="128" t="s">
        <v>32</v>
      </c>
      <c r="S65" s="127" t="s">
        <v>31</v>
      </c>
      <c r="T65" s="128" t="s">
        <v>32</v>
      </c>
      <c r="U65" s="127" t="s">
        <v>31</v>
      </c>
      <c r="V65" s="128" t="s">
        <v>32</v>
      </c>
      <c r="W65" s="127" t="s">
        <v>31</v>
      </c>
      <c r="X65" s="128" t="s">
        <v>32</v>
      </c>
      <c r="Y65" s="127" t="s">
        <v>31</v>
      </c>
      <c r="Z65" s="128" t="s">
        <v>32</v>
      </c>
      <c r="AA65" s="127" t="s">
        <v>31</v>
      </c>
      <c r="AB65" s="128" t="s">
        <v>33</v>
      </c>
      <c r="AC65" s="127" t="s">
        <v>31</v>
      </c>
      <c r="AD65" s="128" t="s">
        <v>33</v>
      </c>
      <c r="AE65" s="127" t="s">
        <v>31</v>
      </c>
      <c r="AF65" s="126" t="s">
        <v>33</v>
      </c>
      <c r="AG65" s="500"/>
      <c r="AH65" s="483"/>
      <c r="AI65" s="522"/>
      <c r="AJ65" s="506"/>
    </row>
    <row r="66" spans="2:36" ht="84.75" thickBot="1">
      <c r="B66" s="8"/>
      <c r="C66" s="526" t="s">
        <v>889</v>
      </c>
      <c r="D66" s="527"/>
      <c r="E66" s="527"/>
      <c r="F66" s="527"/>
      <c r="G66" s="527"/>
      <c r="H66" s="527"/>
      <c r="I66" s="105" t="s">
        <v>791</v>
      </c>
      <c r="J66" s="154" t="s">
        <v>792</v>
      </c>
      <c r="K66" s="125" t="s">
        <v>793</v>
      </c>
      <c r="L66" s="125">
        <v>0</v>
      </c>
      <c r="M66" s="11" t="s">
        <v>315</v>
      </c>
      <c r="N66" s="11" t="s">
        <v>315</v>
      </c>
      <c r="O66" s="124">
        <f>SUM(O69,O74,O80)</f>
        <v>0</v>
      </c>
      <c r="P66" s="124"/>
      <c r="Q66" s="124">
        <v>0</v>
      </c>
      <c r="R66" s="124"/>
      <c r="S66" s="124">
        <f>SUM(S69,S74,S80)</f>
        <v>0</v>
      </c>
      <c r="T66" s="124"/>
      <c r="U66" s="124">
        <f>SUM(U69,U74,U80)</f>
        <v>0</v>
      </c>
      <c r="V66" s="124"/>
      <c r="W66" s="124">
        <f>SUM(W69,W74,W80)</f>
        <v>0</v>
      </c>
      <c r="X66" s="124"/>
      <c r="Y66" s="124">
        <f>SUM(Y69,Y74,Y80)</f>
        <v>0</v>
      </c>
      <c r="Z66" s="124"/>
      <c r="AA66" s="124">
        <v>0</v>
      </c>
      <c r="AB66" s="124"/>
      <c r="AC66" s="124">
        <f>SUM(AC69,AC74,AC80)</f>
        <v>0</v>
      </c>
      <c r="AD66" s="124"/>
      <c r="AE66" s="124">
        <v>0</v>
      </c>
      <c r="AF66" s="123"/>
      <c r="AG66" s="15"/>
      <c r="AH66" s="16"/>
      <c r="AI66" s="16"/>
      <c r="AJ66" s="17"/>
    </row>
    <row r="67" spans="2:36" ht="25.5" customHeight="1">
      <c r="B67" s="562" t="s">
        <v>263</v>
      </c>
      <c r="C67" s="569"/>
      <c r="D67" s="148" t="s">
        <v>328</v>
      </c>
      <c r="E67" s="146" t="s">
        <v>316</v>
      </c>
      <c r="F67" s="63" t="s">
        <v>315</v>
      </c>
      <c r="G67" s="63" t="s">
        <v>315</v>
      </c>
      <c r="H67" s="546" t="s">
        <v>890</v>
      </c>
      <c r="I67" s="549" t="s">
        <v>891</v>
      </c>
      <c r="J67" s="564"/>
      <c r="K67" s="554"/>
      <c r="L67" s="554"/>
      <c r="M67" s="541" t="s">
        <v>315</v>
      </c>
      <c r="N67" s="541" t="s">
        <v>315</v>
      </c>
      <c r="O67" s="534"/>
      <c r="P67" s="534"/>
      <c r="Q67" s="534"/>
      <c r="R67" s="534"/>
      <c r="S67" s="534"/>
      <c r="T67" s="534"/>
      <c r="U67" s="534"/>
      <c r="V67" s="534"/>
      <c r="W67" s="534"/>
      <c r="X67" s="534"/>
      <c r="Y67" s="534"/>
      <c r="Z67" s="534"/>
      <c r="AA67" s="534"/>
      <c r="AB67" s="534"/>
      <c r="AC67" s="534"/>
      <c r="AD67" s="534"/>
      <c r="AE67" s="528">
        <f>SUM(O67,Q67,S67,U67,W67,Y67,AA67,AC67)</f>
        <v>0</v>
      </c>
      <c r="AF67" s="528"/>
      <c r="AG67" s="39"/>
      <c r="AH67" s="530"/>
      <c r="AI67" s="530"/>
      <c r="AJ67" s="532"/>
    </row>
    <row r="68" spans="2:36" ht="27.75" customHeight="1">
      <c r="B68" s="562"/>
      <c r="C68" s="570"/>
      <c r="D68" s="148" t="s">
        <v>327</v>
      </c>
      <c r="E68" s="146" t="s">
        <v>316</v>
      </c>
      <c r="F68" s="63" t="s">
        <v>315</v>
      </c>
      <c r="G68" s="63" t="s">
        <v>315</v>
      </c>
      <c r="H68" s="547"/>
      <c r="I68" s="549"/>
      <c r="J68" s="565"/>
      <c r="K68" s="554"/>
      <c r="L68" s="554"/>
      <c r="M68" s="541"/>
      <c r="N68" s="541"/>
      <c r="O68" s="535"/>
      <c r="P68" s="535"/>
      <c r="Q68" s="535"/>
      <c r="R68" s="535"/>
      <c r="S68" s="535"/>
      <c r="T68" s="535"/>
      <c r="U68" s="535"/>
      <c r="V68" s="535"/>
      <c r="W68" s="535"/>
      <c r="X68" s="535"/>
      <c r="Y68" s="535"/>
      <c r="Z68" s="535"/>
      <c r="AA68" s="535"/>
      <c r="AB68" s="535"/>
      <c r="AC68" s="535"/>
      <c r="AD68" s="535"/>
      <c r="AE68" s="528"/>
      <c r="AF68" s="528"/>
      <c r="AG68" s="39"/>
      <c r="AH68" s="530"/>
      <c r="AI68" s="530"/>
      <c r="AJ68" s="532"/>
    </row>
    <row r="69" spans="2:36" ht="21.75" customHeight="1">
      <c r="B69" s="562"/>
      <c r="C69" s="570"/>
      <c r="D69" s="148" t="s">
        <v>326</v>
      </c>
      <c r="E69" s="146" t="s">
        <v>316</v>
      </c>
      <c r="F69" s="63" t="s">
        <v>315</v>
      </c>
      <c r="G69" s="63" t="s">
        <v>315</v>
      </c>
      <c r="H69" s="547"/>
      <c r="I69" s="549"/>
      <c r="J69" s="565"/>
      <c r="K69" s="554"/>
      <c r="L69" s="554"/>
      <c r="M69" s="541"/>
      <c r="N69" s="541"/>
      <c r="O69" s="535"/>
      <c r="P69" s="535"/>
      <c r="Q69" s="535"/>
      <c r="R69" s="535"/>
      <c r="S69" s="535"/>
      <c r="T69" s="535"/>
      <c r="U69" s="535"/>
      <c r="V69" s="535"/>
      <c r="W69" s="535"/>
      <c r="X69" s="535"/>
      <c r="Y69" s="535"/>
      <c r="Z69" s="535"/>
      <c r="AA69" s="535"/>
      <c r="AB69" s="535"/>
      <c r="AC69" s="535"/>
      <c r="AD69" s="535"/>
      <c r="AE69" s="528"/>
      <c r="AF69" s="528"/>
      <c r="AG69" s="47"/>
      <c r="AH69" s="530"/>
      <c r="AI69" s="530"/>
      <c r="AJ69" s="532"/>
    </row>
    <row r="70" spans="2:36" ht="29.25" customHeight="1" thickBot="1">
      <c r="B70" s="563"/>
      <c r="C70" s="571"/>
      <c r="D70" s="147" t="s">
        <v>325</v>
      </c>
      <c r="E70" s="146" t="s">
        <v>316</v>
      </c>
      <c r="F70" s="63" t="s">
        <v>315</v>
      </c>
      <c r="G70" s="63" t="s">
        <v>315</v>
      </c>
      <c r="H70" s="548"/>
      <c r="I70" s="550"/>
      <c r="J70" s="566"/>
      <c r="K70" s="555"/>
      <c r="L70" s="555"/>
      <c r="M70" s="542"/>
      <c r="N70" s="542"/>
      <c r="O70" s="536"/>
      <c r="P70" s="536"/>
      <c r="Q70" s="536"/>
      <c r="R70" s="536"/>
      <c r="S70" s="536"/>
      <c r="T70" s="536"/>
      <c r="U70" s="536"/>
      <c r="V70" s="536"/>
      <c r="W70" s="536"/>
      <c r="X70" s="536"/>
      <c r="Y70" s="536"/>
      <c r="Z70" s="536"/>
      <c r="AA70" s="536"/>
      <c r="AB70" s="536"/>
      <c r="AC70" s="536"/>
      <c r="AD70" s="536"/>
      <c r="AE70" s="529"/>
      <c r="AF70" s="529"/>
      <c r="AG70" s="58"/>
      <c r="AH70" s="531"/>
      <c r="AI70" s="531"/>
      <c r="AJ70" s="533"/>
    </row>
    <row r="71" ht="15"/>
    <row r="72" spans="2:36" ht="15">
      <c r="B72" s="491" t="s">
        <v>628</v>
      </c>
      <c r="C72" s="492"/>
      <c r="D72" s="492"/>
      <c r="E72" s="492"/>
      <c r="F72" s="492"/>
      <c r="G72" s="492"/>
      <c r="H72" s="493"/>
      <c r="I72" s="494" t="s">
        <v>332</v>
      </c>
      <c r="J72" s="495"/>
      <c r="K72" s="495"/>
      <c r="L72" s="495"/>
      <c r="M72" s="495"/>
      <c r="N72" s="495"/>
      <c r="O72" s="495"/>
      <c r="P72" s="495"/>
      <c r="Q72" s="495"/>
      <c r="R72" s="495"/>
      <c r="S72" s="495"/>
      <c r="T72" s="496"/>
      <c r="U72" s="494" t="s">
        <v>22</v>
      </c>
      <c r="V72" s="497"/>
      <c r="W72" s="497"/>
      <c r="X72" s="497"/>
      <c r="Y72" s="497"/>
      <c r="Z72" s="497"/>
      <c r="AA72" s="497"/>
      <c r="AB72" s="497"/>
      <c r="AC72" s="497"/>
      <c r="AD72" s="497"/>
      <c r="AE72" s="497"/>
      <c r="AF72" s="497"/>
      <c r="AG72" s="497"/>
      <c r="AH72" s="497"/>
      <c r="AI72" s="497"/>
      <c r="AJ72" s="498"/>
    </row>
    <row r="73" spans="2:36" ht="72.75" customHeight="1" thickBot="1">
      <c r="B73" s="507" t="s">
        <v>907</v>
      </c>
      <c r="C73" s="508"/>
      <c r="D73" s="509"/>
      <c r="E73" s="406"/>
      <c r="F73" s="510" t="s">
        <v>905</v>
      </c>
      <c r="G73" s="510"/>
      <c r="H73" s="510"/>
      <c r="I73" s="510"/>
      <c r="J73" s="510"/>
      <c r="K73" s="510"/>
      <c r="L73" s="510"/>
      <c r="M73" s="510"/>
      <c r="N73" s="511"/>
      <c r="O73" s="512" t="s">
        <v>0</v>
      </c>
      <c r="P73" s="513"/>
      <c r="Q73" s="513"/>
      <c r="R73" s="513"/>
      <c r="S73" s="513"/>
      <c r="T73" s="513"/>
      <c r="U73" s="513"/>
      <c r="V73" s="513"/>
      <c r="W73" s="513"/>
      <c r="X73" s="513"/>
      <c r="Y73" s="513"/>
      <c r="Z73" s="513"/>
      <c r="AA73" s="513"/>
      <c r="AB73" s="513"/>
      <c r="AC73" s="513"/>
      <c r="AD73" s="513"/>
      <c r="AE73" s="513"/>
      <c r="AF73" s="514"/>
      <c r="AG73" s="523" t="s">
        <v>1</v>
      </c>
      <c r="AH73" s="524"/>
      <c r="AI73" s="524"/>
      <c r="AJ73" s="525"/>
    </row>
    <row r="74" spans="2:36" ht="15">
      <c r="B74" s="567" t="s">
        <v>25</v>
      </c>
      <c r="C74" s="501" t="s">
        <v>771</v>
      </c>
      <c r="D74" s="502"/>
      <c r="E74" s="502"/>
      <c r="F74" s="502"/>
      <c r="G74" s="502"/>
      <c r="H74" s="502"/>
      <c r="I74" s="472" t="s">
        <v>3</v>
      </c>
      <c r="J74" s="474" t="s">
        <v>26</v>
      </c>
      <c r="K74" s="474" t="s">
        <v>4</v>
      </c>
      <c r="L74" s="476" t="s">
        <v>318</v>
      </c>
      <c r="M74" s="484" t="s">
        <v>28</v>
      </c>
      <c r="N74" s="486" t="s">
        <v>29</v>
      </c>
      <c r="O74" s="478" t="s">
        <v>43</v>
      </c>
      <c r="P74" s="479"/>
      <c r="Q74" s="480" t="s">
        <v>44</v>
      </c>
      <c r="R74" s="479"/>
      <c r="S74" s="480" t="s">
        <v>45</v>
      </c>
      <c r="T74" s="479"/>
      <c r="U74" s="480" t="s">
        <v>7</v>
      </c>
      <c r="V74" s="479"/>
      <c r="W74" s="480" t="s">
        <v>6</v>
      </c>
      <c r="X74" s="479"/>
      <c r="Y74" s="480" t="s">
        <v>46</v>
      </c>
      <c r="Z74" s="479"/>
      <c r="AA74" s="480" t="s">
        <v>5</v>
      </c>
      <c r="AB74" s="479"/>
      <c r="AC74" s="480" t="s">
        <v>8</v>
      </c>
      <c r="AD74" s="479"/>
      <c r="AE74" s="480" t="s">
        <v>9</v>
      </c>
      <c r="AF74" s="481"/>
      <c r="AG74" s="499" t="s">
        <v>10</v>
      </c>
      <c r="AH74" s="482" t="s">
        <v>11</v>
      </c>
      <c r="AI74" s="521" t="s">
        <v>12</v>
      </c>
      <c r="AJ74" s="505" t="s">
        <v>30</v>
      </c>
    </row>
    <row r="75" spans="2:36" ht="18.75" thickBot="1">
      <c r="B75" s="568"/>
      <c r="C75" s="503"/>
      <c r="D75" s="504"/>
      <c r="E75" s="504"/>
      <c r="F75" s="504"/>
      <c r="G75" s="504"/>
      <c r="H75" s="504"/>
      <c r="I75" s="473"/>
      <c r="J75" s="475" t="s">
        <v>26</v>
      </c>
      <c r="K75" s="475"/>
      <c r="L75" s="477"/>
      <c r="M75" s="485"/>
      <c r="N75" s="487"/>
      <c r="O75" s="129" t="s">
        <v>31</v>
      </c>
      <c r="P75" s="128" t="s">
        <v>32</v>
      </c>
      <c r="Q75" s="127" t="s">
        <v>31</v>
      </c>
      <c r="R75" s="128" t="s">
        <v>32</v>
      </c>
      <c r="S75" s="127" t="s">
        <v>31</v>
      </c>
      <c r="T75" s="128" t="s">
        <v>32</v>
      </c>
      <c r="U75" s="127" t="s">
        <v>31</v>
      </c>
      <c r="V75" s="128" t="s">
        <v>32</v>
      </c>
      <c r="W75" s="127" t="s">
        <v>31</v>
      </c>
      <c r="X75" s="128" t="s">
        <v>32</v>
      </c>
      <c r="Y75" s="127" t="s">
        <v>31</v>
      </c>
      <c r="Z75" s="128" t="s">
        <v>32</v>
      </c>
      <c r="AA75" s="127" t="s">
        <v>31</v>
      </c>
      <c r="AB75" s="128" t="s">
        <v>33</v>
      </c>
      <c r="AC75" s="127" t="s">
        <v>31</v>
      </c>
      <c r="AD75" s="128" t="s">
        <v>33</v>
      </c>
      <c r="AE75" s="127" t="s">
        <v>31</v>
      </c>
      <c r="AF75" s="126" t="s">
        <v>33</v>
      </c>
      <c r="AG75" s="500"/>
      <c r="AH75" s="483"/>
      <c r="AI75" s="522"/>
      <c r="AJ75" s="506"/>
    </row>
    <row r="76" spans="2:36" ht="142.5" thickBot="1">
      <c r="B76" s="8"/>
      <c r="C76" s="526" t="s">
        <v>896</v>
      </c>
      <c r="D76" s="527"/>
      <c r="E76" s="527"/>
      <c r="F76" s="527"/>
      <c r="G76" s="527"/>
      <c r="H76" s="527"/>
      <c r="I76" s="105" t="s">
        <v>794</v>
      </c>
      <c r="J76" s="154" t="s">
        <v>795</v>
      </c>
      <c r="K76" s="125" t="s">
        <v>796</v>
      </c>
      <c r="L76" s="125">
        <v>0</v>
      </c>
      <c r="M76" s="11" t="s">
        <v>315</v>
      </c>
      <c r="N76" s="11" t="s">
        <v>315</v>
      </c>
      <c r="O76" s="124">
        <f>SUM(O79,O85,O91)</f>
        <v>0</v>
      </c>
      <c r="P76" s="124"/>
      <c r="Q76" s="124">
        <v>0</v>
      </c>
      <c r="R76" s="124"/>
      <c r="S76" s="124">
        <f>SUM(S79,S85,S91)</f>
        <v>0</v>
      </c>
      <c r="T76" s="124"/>
      <c r="U76" s="124">
        <f>SUM(U79,U85,U91)</f>
        <v>0</v>
      </c>
      <c r="V76" s="124"/>
      <c r="W76" s="124">
        <f>SUM(W79,W85,W91)</f>
        <v>0</v>
      </c>
      <c r="X76" s="124"/>
      <c r="Y76" s="124">
        <f>SUM(Y79,Y85,Y91)</f>
        <v>0</v>
      </c>
      <c r="Z76" s="124"/>
      <c r="AA76" s="124">
        <v>0</v>
      </c>
      <c r="AB76" s="124"/>
      <c r="AC76" s="124">
        <f>SUM(AC79,AC85,AC91)</f>
        <v>0</v>
      </c>
      <c r="AD76" s="124"/>
      <c r="AE76" s="124">
        <v>0</v>
      </c>
      <c r="AF76" s="123"/>
      <c r="AG76" s="15"/>
      <c r="AH76" s="16"/>
      <c r="AI76" s="16"/>
      <c r="AJ76" s="17"/>
    </row>
    <row r="77" spans="2:36" ht="25.5" customHeight="1">
      <c r="B77" s="562" t="s">
        <v>263</v>
      </c>
      <c r="C77" s="569"/>
      <c r="D77" s="148" t="s">
        <v>328</v>
      </c>
      <c r="E77" s="146" t="s">
        <v>316</v>
      </c>
      <c r="F77" s="63" t="s">
        <v>315</v>
      </c>
      <c r="G77" s="63" t="s">
        <v>315</v>
      </c>
      <c r="H77" s="546" t="s">
        <v>897</v>
      </c>
      <c r="I77" s="549" t="s">
        <v>898</v>
      </c>
      <c r="J77" s="564" t="s">
        <v>203</v>
      </c>
      <c r="K77" s="554"/>
      <c r="L77" s="554"/>
      <c r="M77" s="541" t="s">
        <v>315</v>
      </c>
      <c r="N77" s="541" t="s">
        <v>315</v>
      </c>
      <c r="O77" s="534"/>
      <c r="P77" s="534"/>
      <c r="Q77" s="534"/>
      <c r="R77" s="534"/>
      <c r="S77" s="534"/>
      <c r="T77" s="534"/>
      <c r="U77" s="534"/>
      <c r="V77" s="534"/>
      <c r="W77" s="534"/>
      <c r="X77" s="534"/>
      <c r="Y77" s="534"/>
      <c r="Z77" s="534"/>
      <c r="AA77" s="534"/>
      <c r="AB77" s="534"/>
      <c r="AC77" s="534"/>
      <c r="AD77" s="534"/>
      <c r="AE77" s="528">
        <f>SUM(O77,Q77,S77,U77,W77,Y77,AA77,AC77)</f>
        <v>0</v>
      </c>
      <c r="AF77" s="528"/>
      <c r="AG77" s="39"/>
      <c r="AH77" s="530"/>
      <c r="AI77" s="530"/>
      <c r="AJ77" s="532"/>
    </row>
    <row r="78" spans="2:36" ht="27.75" customHeight="1">
      <c r="B78" s="562"/>
      <c r="C78" s="570"/>
      <c r="D78" s="148" t="s">
        <v>327</v>
      </c>
      <c r="E78" s="146" t="s">
        <v>316</v>
      </c>
      <c r="F78" s="63" t="s">
        <v>315</v>
      </c>
      <c r="G78" s="63" t="s">
        <v>315</v>
      </c>
      <c r="H78" s="547"/>
      <c r="I78" s="549"/>
      <c r="J78" s="565"/>
      <c r="K78" s="554"/>
      <c r="L78" s="554"/>
      <c r="M78" s="541"/>
      <c r="N78" s="541"/>
      <c r="O78" s="535"/>
      <c r="P78" s="535"/>
      <c r="Q78" s="535"/>
      <c r="R78" s="535"/>
      <c r="S78" s="535"/>
      <c r="T78" s="535"/>
      <c r="U78" s="535"/>
      <c r="V78" s="535"/>
      <c r="W78" s="535"/>
      <c r="X78" s="535"/>
      <c r="Y78" s="535"/>
      <c r="Z78" s="535"/>
      <c r="AA78" s="535"/>
      <c r="AB78" s="535"/>
      <c r="AC78" s="535"/>
      <c r="AD78" s="535"/>
      <c r="AE78" s="528"/>
      <c r="AF78" s="528"/>
      <c r="AG78" s="39"/>
      <c r="AH78" s="530"/>
      <c r="AI78" s="530"/>
      <c r="AJ78" s="532"/>
    </row>
    <row r="79" spans="2:36" ht="21.75" customHeight="1">
      <c r="B79" s="562"/>
      <c r="C79" s="570"/>
      <c r="D79" s="148" t="s">
        <v>326</v>
      </c>
      <c r="E79" s="146" t="s">
        <v>316</v>
      </c>
      <c r="F79" s="63" t="s">
        <v>315</v>
      </c>
      <c r="G79" s="63" t="s">
        <v>315</v>
      </c>
      <c r="H79" s="547"/>
      <c r="I79" s="549"/>
      <c r="J79" s="565"/>
      <c r="K79" s="554"/>
      <c r="L79" s="554"/>
      <c r="M79" s="541"/>
      <c r="N79" s="541"/>
      <c r="O79" s="535"/>
      <c r="P79" s="535"/>
      <c r="Q79" s="535"/>
      <c r="R79" s="535"/>
      <c r="S79" s="535"/>
      <c r="T79" s="535"/>
      <c r="U79" s="535"/>
      <c r="V79" s="535"/>
      <c r="W79" s="535"/>
      <c r="X79" s="535"/>
      <c r="Y79" s="535"/>
      <c r="Z79" s="535"/>
      <c r="AA79" s="535"/>
      <c r="AB79" s="535"/>
      <c r="AC79" s="535"/>
      <c r="AD79" s="535"/>
      <c r="AE79" s="528"/>
      <c r="AF79" s="528"/>
      <c r="AG79" s="47"/>
      <c r="AH79" s="530"/>
      <c r="AI79" s="530"/>
      <c r="AJ79" s="532"/>
    </row>
    <row r="80" spans="2:36" ht="29.25" customHeight="1" thickBot="1">
      <c r="B80" s="563"/>
      <c r="C80" s="571"/>
      <c r="D80" s="147" t="s">
        <v>325</v>
      </c>
      <c r="E80" s="146" t="s">
        <v>316</v>
      </c>
      <c r="F80" s="63" t="s">
        <v>315</v>
      </c>
      <c r="G80" s="63" t="s">
        <v>315</v>
      </c>
      <c r="H80" s="548"/>
      <c r="I80" s="550"/>
      <c r="J80" s="566"/>
      <c r="K80" s="555"/>
      <c r="L80" s="555"/>
      <c r="M80" s="542"/>
      <c r="N80" s="542"/>
      <c r="O80" s="536"/>
      <c r="P80" s="536"/>
      <c r="Q80" s="536"/>
      <c r="R80" s="536"/>
      <c r="S80" s="536"/>
      <c r="T80" s="536"/>
      <c r="U80" s="536"/>
      <c r="V80" s="536"/>
      <c r="W80" s="536"/>
      <c r="X80" s="536"/>
      <c r="Y80" s="536"/>
      <c r="Z80" s="536"/>
      <c r="AA80" s="536"/>
      <c r="AB80" s="536"/>
      <c r="AC80" s="536"/>
      <c r="AD80" s="536"/>
      <c r="AE80" s="529"/>
      <c r="AF80" s="529"/>
      <c r="AG80" s="58"/>
      <c r="AH80" s="531"/>
      <c r="AI80" s="531"/>
      <c r="AJ80" s="533"/>
    </row>
    <row r="81" spans="2:36" ht="15">
      <c r="B81" s="491" t="s">
        <v>909</v>
      </c>
      <c r="C81" s="492"/>
      <c r="D81" s="492"/>
      <c r="E81" s="492"/>
      <c r="F81" s="492"/>
      <c r="G81" s="492"/>
      <c r="H81" s="493"/>
      <c r="I81" s="494" t="s">
        <v>332</v>
      </c>
      <c r="J81" s="495"/>
      <c r="K81" s="495"/>
      <c r="L81" s="495"/>
      <c r="M81" s="495"/>
      <c r="N81" s="495"/>
      <c r="O81" s="495"/>
      <c r="P81" s="495"/>
      <c r="Q81" s="495"/>
      <c r="R81" s="495"/>
      <c r="S81" s="495"/>
      <c r="T81" s="496"/>
      <c r="U81" s="494" t="s">
        <v>22</v>
      </c>
      <c r="V81" s="497"/>
      <c r="W81" s="497"/>
      <c r="X81" s="497"/>
      <c r="Y81" s="497"/>
      <c r="Z81" s="497"/>
      <c r="AA81" s="497"/>
      <c r="AB81" s="497"/>
      <c r="AC81" s="497"/>
      <c r="AD81" s="497"/>
      <c r="AE81" s="497"/>
      <c r="AF81" s="497"/>
      <c r="AG81" s="497"/>
      <c r="AH81" s="497"/>
      <c r="AI81" s="497"/>
      <c r="AJ81" s="498"/>
    </row>
    <row r="82" spans="2:36" ht="52.5" customHeight="1" thickBot="1">
      <c r="B82" s="507" t="s">
        <v>629</v>
      </c>
      <c r="C82" s="508"/>
      <c r="D82" s="509"/>
      <c r="E82" s="406"/>
      <c r="F82" s="510" t="s">
        <v>906</v>
      </c>
      <c r="G82" s="510"/>
      <c r="H82" s="510"/>
      <c r="I82" s="510"/>
      <c r="J82" s="510"/>
      <c r="K82" s="510"/>
      <c r="L82" s="510"/>
      <c r="M82" s="510"/>
      <c r="N82" s="511"/>
      <c r="O82" s="512" t="s">
        <v>0</v>
      </c>
      <c r="P82" s="513"/>
      <c r="Q82" s="513"/>
      <c r="R82" s="513"/>
      <c r="S82" s="513"/>
      <c r="T82" s="513"/>
      <c r="U82" s="513"/>
      <c r="V82" s="513"/>
      <c r="W82" s="513"/>
      <c r="X82" s="513"/>
      <c r="Y82" s="513"/>
      <c r="Z82" s="513"/>
      <c r="AA82" s="513"/>
      <c r="AB82" s="513"/>
      <c r="AC82" s="513"/>
      <c r="AD82" s="513"/>
      <c r="AE82" s="513"/>
      <c r="AF82" s="514"/>
      <c r="AG82" s="523" t="s">
        <v>1</v>
      </c>
      <c r="AH82" s="524"/>
      <c r="AI82" s="524"/>
      <c r="AJ82" s="525"/>
    </row>
    <row r="83" spans="2:36" ht="15">
      <c r="B83" s="567" t="s">
        <v>25</v>
      </c>
      <c r="C83" s="501" t="s">
        <v>797</v>
      </c>
      <c r="D83" s="502"/>
      <c r="E83" s="502"/>
      <c r="F83" s="502"/>
      <c r="G83" s="502"/>
      <c r="H83" s="502"/>
      <c r="I83" s="472" t="s">
        <v>3</v>
      </c>
      <c r="J83" s="474" t="s">
        <v>26</v>
      </c>
      <c r="K83" s="474" t="s">
        <v>4</v>
      </c>
      <c r="L83" s="476" t="s">
        <v>318</v>
      </c>
      <c r="M83" s="484" t="s">
        <v>28</v>
      </c>
      <c r="N83" s="486" t="s">
        <v>29</v>
      </c>
      <c r="O83" s="478" t="s">
        <v>43</v>
      </c>
      <c r="P83" s="479"/>
      <c r="Q83" s="480" t="s">
        <v>44</v>
      </c>
      <c r="R83" s="479"/>
      <c r="S83" s="480" t="s">
        <v>45</v>
      </c>
      <c r="T83" s="479"/>
      <c r="U83" s="480" t="s">
        <v>7</v>
      </c>
      <c r="V83" s="479"/>
      <c r="W83" s="480" t="s">
        <v>6</v>
      </c>
      <c r="X83" s="479"/>
      <c r="Y83" s="480" t="s">
        <v>46</v>
      </c>
      <c r="Z83" s="479"/>
      <c r="AA83" s="480" t="s">
        <v>5</v>
      </c>
      <c r="AB83" s="479"/>
      <c r="AC83" s="480" t="s">
        <v>8</v>
      </c>
      <c r="AD83" s="479"/>
      <c r="AE83" s="480" t="s">
        <v>9</v>
      </c>
      <c r="AF83" s="481"/>
      <c r="AG83" s="499" t="s">
        <v>10</v>
      </c>
      <c r="AH83" s="482" t="s">
        <v>11</v>
      </c>
      <c r="AI83" s="521" t="s">
        <v>12</v>
      </c>
      <c r="AJ83" s="505" t="s">
        <v>30</v>
      </c>
    </row>
    <row r="84" spans="2:36" ht="18.75" thickBot="1">
      <c r="B84" s="568"/>
      <c r="C84" s="503"/>
      <c r="D84" s="504"/>
      <c r="E84" s="504"/>
      <c r="F84" s="504"/>
      <c r="G84" s="504"/>
      <c r="H84" s="504"/>
      <c r="I84" s="473"/>
      <c r="J84" s="475" t="s">
        <v>26</v>
      </c>
      <c r="K84" s="475"/>
      <c r="L84" s="477"/>
      <c r="M84" s="485"/>
      <c r="N84" s="487"/>
      <c r="O84" s="129" t="s">
        <v>31</v>
      </c>
      <c r="P84" s="128" t="s">
        <v>32</v>
      </c>
      <c r="Q84" s="127" t="s">
        <v>31</v>
      </c>
      <c r="R84" s="128" t="s">
        <v>32</v>
      </c>
      <c r="S84" s="127" t="s">
        <v>31</v>
      </c>
      <c r="T84" s="128" t="s">
        <v>32</v>
      </c>
      <c r="U84" s="127" t="s">
        <v>31</v>
      </c>
      <c r="V84" s="128" t="s">
        <v>32</v>
      </c>
      <c r="W84" s="127" t="s">
        <v>31</v>
      </c>
      <c r="X84" s="128" t="s">
        <v>32</v>
      </c>
      <c r="Y84" s="127" t="s">
        <v>31</v>
      </c>
      <c r="Z84" s="128" t="s">
        <v>32</v>
      </c>
      <c r="AA84" s="127" t="s">
        <v>31</v>
      </c>
      <c r="AB84" s="128" t="s">
        <v>33</v>
      </c>
      <c r="AC84" s="127" t="s">
        <v>31</v>
      </c>
      <c r="AD84" s="128" t="s">
        <v>33</v>
      </c>
      <c r="AE84" s="127" t="s">
        <v>31</v>
      </c>
      <c r="AF84" s="126" t="s">
        <v>33</v>
      </c>
      <c r="AG84" s="500"/>
      <c r="AH84" s="483"/>
      <c r="AI84" s="522"/>
      <c r="AJ84" s="506"/>
    </row>
    <row r="85" spans="2:36" ht="75" thickBot="1">
      <c r="B85" s="8"/>
      <c r="C85" s="526" t="s">
        <v>798</v>
      </c>
      <c r="D85" s="527"/>
      <c r="E85" s="527"/>
      <c r="F85" s="527"/>
      <c r="G85" s="527"/>
      <c r="H85" s="527"/>
      <c r="I85" s="105" t="s">
        <v>799</v>
      </c>
      <c r="J85" s="154" t="s">
        <v>800</v>
      </c>
      <c r="K85" s="125" t="s">
        <v>801</v>
      </c>
      <c r="L85" s="125">
        <v>0</v>
      </c>
      <c r="M85" s="11" t="s">
        <v>315</v>
      </c>
      <c r="N85" s="11" t="s">
        <v>315</v>
      </c>
      <c r="O85" s="124">
        <f>SUM(O88,O94,O100)</f>
        <v>0</v>
      </c>
      <c r="P85" s="124"/>
      <c r="Q85" s="124">
        <v>0</v>
      </c>
      <c r="R85" s="124"/>
      <c r="S85" s="124">
        <f>SUM(S88,S94,S100)</f>
        <v>0</v>
      </c>
      <c r="T85" s="124"/>
      <c r="U85" s="124">
        <f>SUM(U88,U94,U100)</f>
        <v>0</v>
      </c>
      <c r="V85" s="124"/>
      <c r="W85" s="124">
        <f>SUM(W88,W94,W100)</f>
        <v>0</v>
      </c>
      <c r="X85" s="124"/>
      <c r="Y85" s="124">
        <f>SUM(Y88,Y94,Y100)</f>
        <v>0</v>
      </c>
      <c r="Z85" s="124"/>
      <c r="AA85" s="124">
        <v>0</v>
      </c>
      <c r="AB85" s="124"/>
      <c r="AC85" s="124">
        <f>SUM(AC88,AC94,AC100)</f>
        <v>0</v>
      </c>
      <c r="AD85" s="124"/>
      <c r="AE85" s="124">
        <v>0</v>
      </c>
      <c r="AF85" s="123"/>
      <c r="AG85" s="15"/>
      <c r="AH85" s="16"/>
      <c r="AI85" s="16"/>
      <c r="AJ85" s="17"/>
    </row>
    <row r="86" spans="2:36" ht="25.5" customHeight="1">
      <c r="B86" s="562" t="s">
        <v>263</v>
      </c>
      <c r="C86" s="569"/>
      <c r="D86" s="148" t="s">
        <v>328</v>
      </c>
      <c r="E86" s="146" t="s">
        <v>316</v>
      </c>
      <c r="F86" s="63" t="s">
        <v>315</v>
      </c>
      <c r="G86" s="63" t="s">
        <v>315</v>
      </c>
      <c r="H86" s="546" t="s">
        <v>899</v>
      </c>
      <c r="I86" s="549" t="s">
        <v>900</v>
      </c>
      <c r="J86" s="564" t="s">
        <v>203</v>
      </c>
      <c r="K86" s="554"/>
      <c r="L86" s="554"/>
      <c r="M86" s="541" t="s">
        <v>315</v>
      </c>
      <c r="N86" s="541" t="s">
        <v>315</v>
      </c>
      <c r="O86" s="534"/>
      <c r="P86" s="534"/>
      <c r="Q86" s="534"/>
      <c r="R86" s="534"/>
      <c r="S86" s="534"/>
      <c r="T86" s="534"/>
      <c r="U86" s="534"/>
      <c r="V86" s="534"/>
      <c r="W86" s="534"/>
      <c r="X86" s="534"/>
      <c r="Y86" s="534"/>
      <c r="Z86" s="534"/>
      <c r="AA86" s="534"/>
      <c r="AB86" s="534"/>
      <c r="AC86" s="534"/>
      <c r="AD86" s="534"/>
      <c r="AE86" s="528">
        <f>SUM(O86,Q86,S86,U86,W86,Y86,AA86,AC86)</f>
        <v>0</v>
      </c>
      <c r="AF86" s="528"/>
      <c r="AG86" s="39"/>
      <c r="AH86" s="530"/>
      <c r="AI86" s="530"/>
      <c r="AJ86" s="532"/>
    </row>
    <row r="87" spans="2:36" ht="27.75" customHeight="1">
      <c r="B87" s="562"/>
      <c r="C87" s="570"/>
      <c r="D87" s="148" t="s">
        <v>327</v>
      </c>
      <c r="E87" s="146" t="s">
        <v>316</v>
      </c>
      <c r="F87" s="63" t="s">
        <v>315</v>
      </c>
      <c r="G87" s="63" t="s">
        <v>315</v>
      </c>
      <c r="H87" s="547"/>
      <c r="I87" s="549"/>
      <c r="J87" s="565"/>
      <c r="K87" s="554"/>
      <c r="L87" s="554"/>
      <c r="M87" s="541"/>
      <c r="N87" s="541"/>
      <c r="O87" s="535"/>
      <c r="P87" s="535"/>
      <c r="Q87" s="535"/>
      <c r="R87" s="535"/>
      <c r="S87" s="535"/>
      <c r="T87" s="535"/>
      <c r="U87" s="535"/>
      <c r="V87" s="535"/>
      <c r="W87" s="535"/>
      <c r="X87" s="535"/>
      <c r="Y87" s="535"/>
      <c r="Z87" s="535"/>
      <c r="AA87" s="535"/>
      <c r="AB87" s="535"/>
      <c r="AC87" s="535"/>
      <c r="AD87" s="535"/>
      <c r="AE87" s="528"/>
      <c r="AF87" s="528"/>
      <c r="AG87" s="39"/>
      <c r="AH87" s="530"/>
      <c r="AI87" s="530"/>
      <c r="AJ87" s="532"/>
    </row>
    <row r="88" spans="2:36" ht="21.75" customHeight="1">
      <c r="B88" s="562"/>
      <c r="C88" s="570"/>
      <c r="D88" s="148" t="s">
        <v>326</v>
      </c>
      <c r="E88" s="146" t="s">
        <v>316</v>
      </c>
      <c r="F88" s="63" t="s">
        <v>315</v>
      </c>
      <c r="G88" s="63" t="s">
        <v>315</v>
      </c>
      <c r="H88" s="547"/>
      <c r="I88" s="549"/>
      <c r="J88" s="565"/>
      <c r="K88" s="554"/>
      <c r="L88" s="554"/>
      <c r="M88" s="541"/>
      <c r="N88" s="541"/>
      <c r="O88" s="535"/>
      <c r="P88" s="535"/>
      <c r="Q88" s="535"/>
      <c r="R88" s="535"/>
      <c r="S88" s="535"/>
      <c r="T88" s="535"/>
      <c r="U88" s="535"/>
      <c r="V88" s="535"/>
      <c r="W88" s="535"/>
      <c r="X88" s="535"/>
      <c r="Y88" s="535"/>
      <c r="Z88" s="535"/>
      <c r="AA88" s="535"/>
      <c r="AB88" s="535"/>
      <c r="AC88" s="535"/>
      <c r="AD88" s="535"/>
      <c r="AE88" s="528"/>
      <c r="AF88" s="528"/>
      <c r="AG88" s="47"/>
      <c r="AH88" s="530"/>
      <c r="AI88" s="530"/>
      <c r="AJ88" s="532"/>
    </row>
    <row r="89" spans="2:36" ht="29.25" customHeight="1" thickBot="1">
      <c r="B89" s="563"/>
      <c r="C89" s="571"/>
      <c r="D89" s="147" t="s">
        <v>325</v>
      </c>
      <c r="E89" s="146" t="s">
        <v>316</v>
      </c>
      <c r="F89" s="63" t="s">
        <v>315</v>
      </c>
      <c r="G89" s="63" t="s">
        <v>315</v>
      </c>
      <c r="H89" s="548"/>
      <c r="I89" s="550"/>
      <c r="J89" s="566"/>
      <c r="K89" s="555"/>
      <c r="L89" s="555"/>
      <c r="M89" s="542"/>
      <c r="N89" s="542"/>
      <c r="O89" s="536"/>
      <c r="P89" s="536"/>
      <c r="Q89" s="536"/>
      <c r="R89" s="536"/>
      <c r="S89" s="536"/>
      <c r="T89" s="536"/>
      <c r="U89" s="536"/>
      <c r="V89" s="536"/>
      <c r="W89" s="536"/>
      <c r="X89" s="536"/>
      <c r="Y89" s="536"/>
      <c r="Z89" s="536"/>
      <c r="AA89" s="536"/>
      <c r="AB89" s="536"/>
      <c r="AC89" s="536"/>
      <c r="AD89" s="536"/>
      <c r="AE89" s="529"/>
      <c r="AF89" s="529"/>
      <c r="AG89" s="58"/>
      <c r="AH89" s="531"/>
      <c r="AI89" s="531"/>
      <c r="AJ89" s="533"/>
    </row>
    <row r="90" ht="15"/>
  </sheetData>
  <sheetProtection/>
  <mergeCells count="476">
    <mergeCell ref="AH86:AH89"/>
    <mergeCell ref="AI86:AI89"/>
    <mergeCell ref="AJ86:AJ89"/>
    <mergeCell ref="X86:X89"/>
    <mergeCell ref="Y86:Y89"/>
    <mergeCell ref="Z86:Z89"/>
    <mergeCell ref="AA86:AA89"/>
    <mergeCell ref="AB86:AB89"/>
    <mergeCell ref="AC86:AC89"/>
    <mergeCell ref="AD86:AD89"/>
    <mergeCell ref="AE86:AE89"/>
    <mergeCell ref="AF86:AF89"/>
    <mergeCell ref="O86:O89"/>
    <mergeCell ref="P86:P89"/>
    <mergeCell ref="Q86:Q89"/>
    <mergeCell ref="R86:R89"/>
    <mergeCell ref="S86:S89"/>
    <mergeCell ref="T86:T89"/>
    <mergeCell ref="U86:U89"/>
    <mergeCell ref="V86:V89"/>
    <mergeCell ref="W86:W89"/>
    <mergeCell ref="B86:B89"/>
    <mergeCell ref="C86:C89"/>
    <mergeCell ref="H86:H89"/>
    <mergeCell ref="I86:I89"/>
    <mergeCell ref="J86:J89"/>
    <mergeCell ref="K86:K89"/>
    <mergeCell ref="L86:L89"/>
    <mergeCell ref="M86:M89"/>
    <mergeCell ref="N86:N89"/>
    <mergeCell ref="AA77:AA80"/>
    <mergeCell ref="AB77:AB80"/>
    <mergeCell ref="AC77:AC80"/>
    <mergeCell ref="AD77:AD80"/>
    <mergeCell ref="AE77:AE80"/>
    <mergeCell ref="AF77:AF80"/>
    <mergeCell ref="AH77:AH80"/>
    <mergeCell ref="AI77:AI80"/>
    <mergeCell ref="AJ77:AJ80"/>
    <mergeCell ref="AH67:AH70"/>
    <mergeCell ref="AI67:AI70"/>
    <mergeCell ref="AJ67:AJ70"/>
    <mergeCell ref="B77:B80"/>
    <mergeCell ref="C77:C80"/>
    <mergeCell ref="H77:H80"/>
    <mergeCell ref="I77:I80"/>
    <mergeCell ref="J77:J80"/>
    <mergeCell ref="K77:K80"/>
    <mergeCell ref="L77:L80"/>
    <mergeCell ref="M77:M80"/>
    <mergeCell ref="N77:N80"/>
    <mergeCell ref="O77:O80"/>
    <mergeCell ref="P77:P80"/>
    <mergeCell ref="Q77:Q80"/>
    <mergeCell ref="R77:R80"/>
    <mergeCell ref="S77:S80"/>
    <mergeCell ref="T77:T80"/>
    <mergeCell ref="U77:U80"/>
    <mergeCell ref="V77:V80"/>
    <mergeCell ref="W77:W80"/>
    <mergeCell ref="X77:X80"/>
    <mergeCell ref="Y77:Y80"/>
    <mergeCell ref="Z77:Z80"/>
    <mergeCell ref="X67:X70"/>
    <mergeCell ref="Y67:Y70"/>
    <mergeCell ref="Z67:Z70"/>
    <mergeCell ref="AA67:AA70"/>
    <mergeCell ref="AB67:AB70"/>
    <mergeCell ref="AC67:AC70"/>
    <mergeCell ref="AD67:AD70"/>
    <mergeCell ref="AE67:AE70"/>
    <mergeCell ref="AF67:AF70"/>
    <mergeCell ref="O67:O70"/>
    <mergeCell ref="P67:P70"/>
    <mergeCell ref="Q67:Q70"/>
    <mergeCell ref="R67:R70"/>
    <mergeCell ref="S67:S70"/>
    <mergeCell ref="T67:T70"/>
    <mergeCell ref="U67:U70"/>
    <mergeCell ref="V67:V70"/>
    <mergeCell ref="W67:W70"/>
    <mergeCell ref="B67:B70"/>
    <mergeCell ref="C67:C70"/>
    <mergeCell ref="H67:H70"/>
    <mergeCell ref="I67:I70"/>
    <mergeCell ref="J67:J70"/>
    <mergeCell ref="K67:K70"/>
    <mergeCell ref="L67:L70"/>
    <mergeCell ref="M67:M70"/>
    <mergeCell ref="N67:N70"/>
    <mergeCell ref="AA57:AA60"/>
    <mergeCell ref="AB57:AB60"/>
    <mergeCell ref="AC57:AC60"/>
    <mergeCell ref="AD57:AD60"/>
    <mergeCell ref="AE57:AE60"/>
    <mergeCell ref="AF57:AF60"/>
    <mergeCell ref="AH57:AH60"/>
    <mergeCell ref="AI57:AI60"/>
    <mergeCell ref="AJ57:AJ60"/>
    <mergeCell ref="AH46:AH49"/>
    <mergeCell ref="AI46:AI49"/>
    <mergeCell ref="AJ46:AJ49"/>
    <mergeCell ref="B57:B60"/>
    <mergeCell ref="C57:C60"/>
    <mergeCell ref="H57:H60"/>
    <mergeCell ref="I57:I60"/>
    <mergeCell ref="J57:J60"/>
    <mergeCell ref="K57:K60"/>
    <mergeCell ref="L57:L60"/>
    <mergeCell ref="M57:M60"/>
    <mergeCell ref="N57:N60"/>
    <mergeCell ref="O57:O60"/>
    <mergeCell ref="P57:P60"/>
    <mergeCell ref="Q57:Q60"/>
    <mergeCell ref="R57:R60"/>
    <mergeCell ref="S57:S60"/>
    <mergeCell ref="T57:T60"/>
    <mergeCell ref="U57:U60"/>
    <mergeCell ref="V57:V60"/>
    <mergeCell ref="W57:W60"/>
    <mergeCell ref="X57:X60"/>
    <mergeCell ref="Y57:Y60"/>
    <mergeCell ref="Z57:Z60"/>
    <mergeCell ref="X46:X49"/>
    <mergeCell ref="Y46:Y49"/>
    <mergeCell ref="Z46:Z49"/>
    <mergeCell ref="AA46:AA49"/>
    <mergeCell ref="AB46:AB49"/>
    <mergeCell ref="AC46:AC49"/>
    <mergeCell ref="AD46:AD49"/>
    <mergeCell ref="AE46:AE49"/>
    <mergeCell ref="AF46:AF49"/>
    <mergeCell ref="O46:O49"/>
    <mergeCell ref="P46:P49"/>
    <mergeCell ref="Q46:Q49"/>
    <mergeCell ref="R46:R49"/>
    <mergeCell ref="S46:S49"/>
    <mergeCell ref="T46:T49"/>
    <mergeCell ref="U46:U49"/>
    <mergeCell ref="V46:V49"/>
    <mergeCell ref="W46:W49"/>
    <mergeCell ref="B46:B49"/>
    <mergeCell ref="C46:C49"/>
    <mergeCell ref="H46:H49"/>
    <mergeCell ref="I46:I49"/>
    <mergeCell ref="J46:J49"/>
    <mergeCell ref="K46:K49"/>
    <mergeCell ref="L46:L49"/>
    <mergeCell ref="M46:M49"/>
    <mergeCell ref="N46:N49"/>
    <mergeCell ref="AH83:AH84"/>
    <mergeCell ref="AI83:AI84"/>
    <mergeCell ref="AJ83:AJ84"/>
    <mergeCell ref="C85:H85"/>
    <mergeCell ref="Q83:R83"/>
    <mergeCell ref="S83:T83"/>
    <mergeCell ref="U83:V83"/>
    <mergeCell ref="W83:X83"/>
    <mergeCell ref="Y83:Z83"/>
    <mergeCell ref="AA83:AB83"/>
    <mergeCell ref="AC83:AD83"/>
    <mergeCell ref="AE83:AF83"/>
    <mergeCell ref="AG83:AG84"/>
    <mergeCell ref="B83:B84"/>
    <mergeCell ref="C83:H84"/>
    <mergeCell ref="I83:I84"/>
    <mergeCell ref="J83:J84"/>
    <mergeCell ref="K83:K84"/>
    <mergeCell ref="L83:L84"/>
    <mergeCell ref="M83:M84"/>
    <mergeCell ref="N83:N84"/>
    <mergeCell ref="O83:P83"/>
    <mergeCell ref="AH74:AH75"/>
    <mergeCell ref="AI74:AI75"/>
    <mergeCell ref="AJ74:AJ75"/>
    <mergeCell ref="C76:H76"/>
    <mergeCell ref="B81:H81"/>
    <mergeCell ref="I81:T81"/>
    <mergeCell ref="U81:AJ81"/>
    <mergeCell ref="B82:D82"/>
    <mergeCell ref="F82:N82"/>
    <mergeCell ref="O82:AF82"/>
    <mergeCell ref="AG82:AJ82"/>
    <mergeCell ref="Q74:R74"/>
    <mergeCell ref="S74:T74"/>
    <mergeCell ref="U74:V74"/>
    <mergeCell ref="W74:X74"/>
    <mergeCell ref="Y74:Z74"/>
    <mergeCell ref="AA74:AB74"/>
    <mergeCell ref="AC74:AD74"/>
    <mergeCell ref="AE74:AF74"/>
    <mergeCell ref="AG74:AG75"/>
    <mergeCell ref="B74:B75"/>
    <mergeCell ref="C74:H75"/>
    <mergeCell ref="I74:I75"/>
    <mergeCell ref="J74:J75"/>
    <mergeCell ref="K74:K75"/>
    <mergeCell ref="L74:L75"/>
    <mergeCell ref="M74:M75"/>
    <mergeCell ref="N74:N75"/>
    <mergeCell ref="O74:P74"/>
    <mergeCell ref="AH64:AH65"/>
    <mergeCell ref="AI64:AI65"/>
    <mergeCell ref="AJ64:AJ65"/>
    <mergeCell ref="C66:H66"/>
    <mergeCell ref="B72:H72"/>
    <mergeCell ref="I72:T72"/>
    <mergeCell ref="U72:AJ72"/>
    <mergeCell ref="B73:D73"/>
    <mergeCell ref="F73:N73"/>
    <mergeCell ref="O73:AF73"/>
    <mergeCell ref="AG73:AJ73"/>
    <mergeCell ref="Q64:R64"/>
    <mergeCell ref="S64:T64"/>
    <mergeCell ref="U64:V64"/>
    <mergeCell ref="W64:X64"/>
    <mergeCell ref="Y64:Z64"/>
    <mergeCell ref="AA64:AB64"/>
    <mergeCell ref="AC64:AD64"/>
    <mergeCell ref="AE64:AF64"/>
    <mergeCell ref="AG64:AG65"/>
    <mergeCell ref="B64:B65"/>
    <mergeCell ref="C64:H65"/>
    <mergeCell ref="I64:I65"/>
    <mergeCell ref="J64:J65"/>
    <mergeCell ref="K64:K65"/>
    <mergeCell ref="L64:L65"/>
    <mergeCell ref="M64:M65"/>
    <mergeCell ref="N64:N65"/>
    <mergeCell ref="O64:P64"/>
    <mergeCell ref="AH54:AH55"/>
    <mergeCell ref="AI54:AI55"/>
    <mergeCell ref="AJ54:AJ55"/>
    <mergeCell ref="C56:H56"/>
    <mergeCell ref="B62:H62"/>
    <mergeCell ref="I62:T62"/>
    <mergeCell ref="U62:AJ62"/>
    <mergeCell ref="B63:D63"/>
    <mergeCell ref="F63:N63"/>
    <mergeCell ref="O63:AF63"/>
    <mergeCell ref="AG63:AJ63"/>
    <mergeCell ref="Q54:R54"/>
    <mergeCell ref="S54:T54"/>
    <mergeCell ref="U54:V54"/>
    <mergeCell ref="W54:X54"/>
    <mergeCell ref="Y54:Z54"/>
    <mergeCell ref="AA54:AB54"/>
    <mergeCell ref="AC54:AD54"/>
    <mergeCell ref="AE54:AF54"/>
    <mergeCell ref="AG54:AG55"/>
    <mergeCell ref="B54:B55"/>
    <mergeCell ref="C54:H55"/>
    <mergeCell ref="I54:I55"/>
    <mergeCell ref="J54:J55"/>
    <mergeCell ref="K54:K55"/>
    <mergeCell ref="L54:L55"/>
    <mergeCell ref="M54:M55"/>
    <mergeCell ref="N54:N55"/>
    <mergeCell ref="O54:P54"/>
    <mergeCell ref="AH43:AH44"/>
    <mergeCell ref="AI43:AI44"/>
    <mergeCell ref="AJ43:AJ44"/>
    <mergeCell ref="C45:H45"/>
    <mergeCell ref="B52:H52"/>
    <mergeCell ref="I52:T52"/>
    <mergeCell ref="U52:AJ52"/>
    <mergeCell ref="B53:D53"/>
    <mergeCell ref="F53:N53"/>
    <mergeCell ref="O53:AF53"/>
    <mergeCell ref="AG53:AJ5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G44"/>
    <mergeCell ref="B43:B44"/>
    <mergeCell ref="C43:H44"/>
    <mergeCell ref="I43:I44"/>
    <mergeCell ref="J43:J44"/>
    <mergeCell ref="K43:K44"/>
    <mergeCell ref="L43:L44"/>
    <mergeCell ref="M43:M44"/>
    <mergeCell ref="N43:N44"/>
    <mergeCell ref="O43:P43"/>
    <mergeCell ref="AG31:AG32"/>
    <mergeCell ref="AH31:AH32"/>
    <mergeCell ref="AI31:AI32"/>
    <mergeCell ref="AJ31:AJ32"/>
    <mergeCell ref="C33:H33"/>
    <mergeCell ref="B41:H41"/>
    <mergeCell ref="I41:T41"/>
    <mergeCell ref="U41:AJ41"/>
    <mergeCell ref="B42:D42"/>
    <mergeCell ref="F42:N42"/>
    <mergeCell ref="O42:AF42"/>
    <mergeCell ref="AG42:AJ42"/>
    <mergeCell ref="T34:T37"/>
    <mergeCell ref="U34:U37"/>
    <mergeCell ref="V34:V37"/>
    <mergeCell ref="W34:W37"/>
    <mergeCell ref="C34:C37"/>
    <mergeCell ref="S34:S37"/>
    <mergeCell ref="X34:X37"/>
    <mergeCell ref="Y34:Y37"/>
    <mergeCell ref="Z34:Z37"/>
    <mergeCell ref="M34:M37"/>
    <mergeCell ref="N34:N37"/>
    <mergeCell ref="O34:O37"/>
    <mergeCell ref="B29:H29"/>
    <mergeCell ref="I29:T29"/>
    <mergeCell ref="U29:AJ29"/>
    <mergeCell ref="B30:D30"/>
    <mergeCell ref="F30:N30"/>
    <mergeCell ref="O30:AF30"/>
    <mergeCell ref="AG30:AJ30"/>
    <mergeCell ref="B31:B32"/>
    <mergeCell ref="C31:H32"/>
    <mergeCell ref="I31:I32"/>
    <mergeCell ref="J31:J32"/>
    <mergeCell ref="K31:K32"/>
    <mergeCell ref="L31:L32"/>
    <mergeCell ref="M31:M32"/>
    <mergeCell ref="N31:N32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U17:AJ17"/>
    <mergeCell ref="B18:D18"/>
    <mergeCell ref="F18:N18"/>
    <mergeCell ref="O18:AF18"/>
    <mergeCell ref="AG18:AJ18"/>
    <mergeCell ref="B19:B20"/>
    <mergeCell ref="C19:H20"/>
    <mergeCell ref="I19:I20"/>
    <mergeCell ref="J19:J20"/>
    <mergeCell ref="K19:K20"/>
    <mergeCell ref="L19:L20"/>
    <mergeCell ref="M19:M20"/>
    <mergeCell ref="N19:N20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G20"/>
    <mergeCell ref="AH19:AH20"/>
    <mergeCell ref="P34:P37"/>
    <mergeCell ref="Q34:Q37"/>
    <mergeCell ref="R34:R37"/>
    <mergeCell ref="B38:AJ38"/>
    <mergeCell ref="AJ34:AJ37"/>
    <mergeCell ref="AC34:AC37"/>
    <mergeCell ref="AD34:AD37"/>
    <mergeCell ref="AE34:AE37"/>
    <mergeCell ref="AF34:AF37"/>
    <mergeCell ref="AH34:AH37"/>
    <mergeCell ref="B34:B37"/>
    <mergeCell ref="H34:H37"/>
    <mergeCell ref="I34:I37"/>
    <mergeCell ref="J34:J37"/>
    <mergeCell ref="K34:K37"/>
    <mergeCell ref="L34:L37"/>
    <mergeCell ref="AI34:AI37"/>
    <mergeCell ref="AA34:AA37"/>
    <mergeCell ref="AB34:AB37"/>
    <mergeCell ref="B27:AJ27"/>
    <mergeCell ref="U23:U26"/>
    <mergeCell ref="AH23:AH26"/>
    <mergeCell ref="AI23:AI26"/>
    <mergeCell ref="Y23:Y26"/>
    <mergeCell ref="Z23:Z26"/>
    <mergeCell ref="B23:B26"/>
    <mergeCell ref="H23:H26"/>
    <mergeCell ref="I23:I26"/>
    <mergeCell ref="J23:J26"/>
    <mergeCell ref="K23:K26"/>
    <mergeCell ref="L23:L26"/>
    <mergeCell ref="M23:M26"/>
    <mergeCell ref="N23:N26"/>
    <mergeCell ref="O23:O26"/>
    <mergeCell ref="P23:P26"/>
    <mergeCell ref="Q23:Q26"/>
    <mergeCell ref="R23:R26"/>
    <mergeCell ref="S23:S26"/>
    <mergeCell ref="T23:T26"/>
    <mergeCell ref="AD23:AD26"/>
    <mergeCell ref="AE23:AE26"/>
    <mergeCell ref="AF23:AF26"/>
    <mergeCell ref="AI19:AI20"/>
    <mergeCell ref="V23:V26"/>
    <mergeCell ref="W23:W26"/>
    <mergeCell ref="X23:X26"/>
    <mergeCell ref="AA23:AA26"/>
    <mergeCell ref="AB23:AB26"/>
    <mergeCell ref="AC23:AC26"/>
    <mergeCell ref="AJ19:AJ20"/>
    <mergeCell ref="C21:H21"/>
    <mergeCell ref="AJ23:AJ26"/>
    <mergeCell ref="O11:O14"/>
    <mergeCell ref="Q11:Q14"/>
    <mergeCell ref="R11:R14"/>
    <mergeCell ref="B11:B14"/>
    <mergeCell ref="AA11:AA14"/>
    <mergeCell ref="AB11:AB14"/>
    <mergeCell ref="S11:S14"/>
    <mergeCell ref="T11:T14"/>
    <mergeCell ref="U11:U14"/>
    <mergeCell ref="V11:V14"/>
    <mergeCell ref="W11:W14"/>
    <mergeCell ref="H11:H14"/>
    <mergeCell ref="I11:I14"/>
    <mergeCell ref="M11:M14"/>
    <mergeCell ref="N11:N14"/>
    <mergeCell ref="K11:K14"/>
    <mergeCell ref="B15:AJ15"/>
    <mergeCell ref="B17:H17"/>
    <mergeCell ref="I17:T17"/>
    <mergeCell ref="Q6:R6"/>
    <mergeCell ref="S6:T6"/>
    <mergeCell ref="B9:AJ9"/>
    <mergeCell ref="AI6:AI7"/>
    <mergeCell ref="AG5:AJ5"/>
    <mergeCell ref="U6:V6"/>
    <mergeCell ref="AC6:AD6"/>
    <mergeCell ref="C8:H8"/>
    <mergeCell ref="AF11:AF14"/>
    <mergeCell ref="AH11:AH14"/>
    <mergeCell ref="AI11:AI14"/>
    <mergeCell ref="AJ11:AJ14"/>
    <mergeCell ref="Y11:Y14"/>
    <mergeCell ref="Z11:Z14"/>
    <mergeCell ref="AE11:AE14"/>
    <mergeCell ref="J11:J14"/>
    <mergeCell ref="L11:L14"/>
    <mergeCell ref="P11:P14"/>
    <mergeCell ref="X11:X14"/>
    <mergeCell ref="AC11:AC14"/>
    <mergeCell ref="AD11:AD14"/>
    <mergeCell ref="B2:AJ2"/>
    <mergeCell ref="B6:B7"/>
    <mergeCell ref="I6:I7"/>
    <mergeCell ref="J6:J7"/>
    <mergeCell ref="K6:K7"/>
    <mergeCell ref="L6:L7"/>
    <mergeCell ref="O6:P6"/>
    <mergeCell ref="AA6:AB6"/>
    <mergeCell ref="AE6:AF6"/>
    <mergeCell ref="AH6:AH7"/>
    <mergeCell ref="M6:M7"/>
    <mergeCell ref="N6:N7"/>
    <mergeCell ref="W6:X6"/>
    <mergeCell ref="B3:AJ3"/>
    <mergeCell ref="B4:H4"/>
    <mergeCell ref="I4:T4"/>
    <mergeCell ref="U4:AJ4"/>
    <mergeCell ref="Y6:Z6"/>
    <mergeCell ref="AG6:AG7"/>
    <mergeCell ref="C6:H7"/>
    <mergeCell ref="AJ6:AJ7"/>
    <mergeCell ref="B5:D5"/>
    <mergeCell ref="F5:N5"/>
    <mergeCell ref="O5:AF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B2:AU245"/>
  <sheetViews>
    <sheetView zoomScale="75" zoomScaleNormal="75" zoomScalePageLayoutView="0" workbookViewId="0" topLeftCell="C15">
      <selection activeCell="F43" sqref="F43"/>
    </sheetView>
  </sheetViews>
  <sheetFormatPr defaultColWidth="11.421875" defaultRowHeight="15"/>
  <cols>
    <col min="1" max="2" width="11.421875" style="1" customWidth="1"/>
    <col min="3" max="3" width="30.00390625" style="1" customWidth="1"/>
    <col min="4" max="4" width="11.421875" style="1" customWidth="1"/>
    <col min="5" max="5" width="22.28125" style="1" customWidth="1"/>
    <col min="6" max="6" width="16.8515625" style="1" customWidth="1"/>
    <col min="7" max="8" width="11.421875" style="1" customWidth="1"/>
    <col min="9" max="9" width="19.421875" style="1" customWidth="1"/>
    <col min="10" max="10" width="17.421875" style="1" customWidth="1"/>
    <col min="11" max="16384" width="11.421875" style="1" customWidth="1"/>
  </cols>
  <sheetData>
    <row r="1" ht="15"/>
    <row r="2" spans="3:37" ht="15.75" thickBot="1">
      <c r="C2" s="2"/>
      <c r="D2" s="2"/>
      <c r="E2" s="3"/>
      <c r="F2" s="3"/>
      <c r="G2" s="3"/>
      <c r="H2" s="3"/>
      <c r="I2" s="4"/>
      <c r="J2" s="4"/>
      <c r="K2" s="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3:37" ht="15">
      <c r="C3" s="467" t="s">
        <v>615</v>
      </c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  <c r="AF3" s="468"/>
      <c r="AG3" s="468"/>
      <c r="AH3" s="468"/>
      <c r="AI3" s="468"/>
      <c r="AJ3" s="468"/>
      <c r="AK3" s="469"/>
    </row>
    <row r="4" spans="3:37" ht="15.75" thickBot="1">
      <c r="C4" s="488" t="s">
        <v>324</v>
      </c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489"/>
      <c r="W4" s="489"/>
      <c r="X4" s="489"/>
      <c r="Y4" s="489"/>
      <c r="Z4" s="489"/>
      <c r="AA4" s="489"/>
      <c r="AB4" s="489"/>
      <c r="AC4" s="489"/>
      <c r="AD4" s="489"/>
      <c r="AE4" s="489"/>
      <c r="AF4" s="489"/>
      <c r="AG4" s="489"/>
      <c r="AH4" s="489"/>
      <c r="AI4" s="489"/>
      <c r="AJ4" s="489"/>
      <c r="AK4" s="490"/>
    </row>
    <row r="5" spans="3:37" ht="15">
      <c r="C5" s="491" t="s">
        <v>680</v>
      </c>
      <c r="D5" s="492"/>
      <c r="E5" s="492"/>
      <c r="F5" s="492"/>
      <c r="G5" s="492"/>
      <c r="H5" s="492"/>
      <c r="I5" s="493"/>
      <c r="J5" s="494" t="s">
        <v>681</v>
      </c>
      <c r="K5" s="495"/>
      <c r="L5" s="495"/>
      <c r="M5" s="495"/>
      <c r="N5" s="495"/>
      <c r="O5" s="495"/>
      <c r="P5" s="495"/>
      <c r="Q5" s="495"/>
      <c r="R5" s="495"/>
      <c r="S5" s="495"/>
      <c r="T5" s="495"/>
      <c r="U5" s="496"/>
      <c r="V5" s="494" t="s">
        <v>22</v>
      </c>
      <c r="W5" s="497"/>
      <c r="X5" s="497"/>
      <c r="Y5" s="497"/>
      <c r="Z5" s="497"/>
      <c r="AA5" s="497"/>
      <c r="AB5" s="497"/>
      <c r="AC5" s="497"/>
      <c r="AD5" s="497"/>
      <c r="AE5" s="497"/>
      <c r="AF5" s="497"/>
      <c r="AG5" s="497"/>
      <c r="AH5" s="497"/>
      <c r="AI5" s="497"/>
      <c r="AJ5" s="497"/>
      <c r="AK5" s="498"/>
    </row>
    <row r="6" spans="3:37" ht="54" customHeight="1" thickBot="1">
      <c r="C6" s="507" t="s">
        <v>682</v>
      </c>
      <c r="D6" s="508"/>
      <c r="E6" s="509"/>
      <c r="F6" s="116"/>
      <c r="G6" s="510" t="s">
        <v>683</v>
      </c>
      <c r="H6" s="510"/>
      <c r="I6" s="510"/>
      <c r="J6" s="510"/>
      <c r="K6" s="510"/>
      <c r="L6" s="510"/>
      <c r="M6" s="510"/>
      <c r="N6" s="510"/>
      <c r="O6" s="511"/>
      <c r="P6" s="578" t="s">
        <v>0</v>
      </c>
      <c r="Q6" s="579"/>
      <c r="R6" s="579"/>
      <c r="S6" s="579"/>
      <c r="T6" s="579"/>
      <c r="U6" s="579"/>
      <c r="V6" s="579"/>
      <c r="W6" s="579"/>
      <c r="X6" s="579"/>
      <c r="Y6" s="579"/>
      <c r="Z6" s="579"/>
      <c r="AA6" s="579"/>
      <c r="AB6" s="579"/>
      <c r="AC6" s="579"/>
      <c r="AD6" s="579"/>
      <c r="AE6" s="579"/>
      <c r="AF6" s="579"/>
      <c r="AG6" s="580"/>
      <c r="AH6" s="523" t="s">
        <v>1</v>
      </c>
      <c r="AI6" s="524"/>
      <c r="AJ6" s="524"/>
      <c r="AK6" s="525"/>
    </row>
    <row r="7" spans="3:42" ht="15">
      <c r="C7" s="567" t="s">
        <v>25</v>
      </c>
      <c r="D7" s="501" t="s">
        <v>345</v>
      </c>
      <c r="E7" s="502"/>
      <c r="F7" s="502"/>
      <c r="G7" s="502"/>
      <c r="H7" s="502"/>
      <c r="I7" s="502"/>
      <c r="J7" s="472" t="s">
        <v>3</v>
      </c>
      <c r="K7" s="852" t="s">
        <v>26</v>
      </c>
      <c r="L7" s="852" t="s">
        <v>4</v>
      </c>
      <c r="M7" s="854" t="s">
        <v>344</v>
      </c>
      <c r="N7" s="856" t="s">
        <v>28</v>
      </c>
      <c r="O7" s="858" t="s">
        <v>29</v>
      </c>
      <c r="P7" s="860" t="s">
        <v>43</v>
      </c>
      <c r="Q7" s="861"/>
      <c r="R7" s="862" t="s">
        <v>44</v>
      </c>
      <c r="S7" s="861"/>
      <c r="T7" s="862" t="s">
        <v>45</v>
      </c>
      <c r="U7" s="861"/>
      <c r="V7" s="862" t="s">
        <v>7</v>
      </c>
      <c r="W7" s="861"/>
      <c r="X7" s="862" t="s">
        <v>6</v>
      </c>
      <c r="Y7" s="861"/>
      <c r="Z7" s="862" t="s">
        <v>46</v>
      </c>
      <c r="AA7" s="861"/>
      <c r="AB7" s="862" t="s">
        <v>5</v>
      </c>
      <c r="AC7" s="861"/>
      <c r="AD7" s="862" t="s">
        <v>8</v>
      </c>
      <c r="AE7" s="861"/>
      <c r="AF7" s="862" t="s">
        <v>9</v>
      </c>
      <c r="AG7" s="871"/>
      <c r="AH7" s="499" t="s">
        <v>10</v>
      </c>
      <c r="AI7" s="482" t="s">
        <v>11</v>
      </c>
      <c r="AJ7" s="521" t="s">
        <v>12</v>
      </c>
      <c r="AK7" s="505" t="s">
        <v>30</v>
      </c>
      <c r="AL7" s="336"/>
      <c r="AM7" s="336"/>
      <c r="AN7" s="336"/>
      <c r="AO7" s="336"/>
      <c r="AP7" s="336"/>
    </row>
    <row r="8" spans="3:42" ht="44.25" customHeight="1" thickBot="1">
      <c r="C8" s="568"/>
      <c r="D8" s="503"/>
      <c r="E8" s="504"/>
      <c r="F8" s="504"/>
      <c r="G8" s="504"/>
      <c r="H8" s="504"/>
      <c r="I8" s="504"/>
      <c r="J8" s="473"/>
      <c r="K8" s="853" t="s">
        <v>26</v>
      </c>
      <c r="L8" s="853"/>
      <c r="M8" s="855"/>
      <c r="N8" s="857"/>
      <c r="O8" s="859"/>
      <c r="P8" s="344" t="s">
        <v>31</v>
      </c>
      <c r="Q8" s="343" t="s">
        <v>32</v>
      </c>
      <c r="R8" s="342" t="s">
        <v>31</v>
      </c>
      <c r="S8" s="343" t="s">
        <v>32</v>
      </c>
      <c r="T8" s="342" t="s">
        <v>31</v>
      </c>
      <c r="U8" s="343" t="s">
        <v>32</v>
      </c>
      <c r="V8" s="342" t="s">
        <v>31</v>
      </c>
      <c r="W8" s="343" t="s">
        <v>32</v>
      </c>
      <c r="X8" s="342" t="s">
        <v>31</v>
      </c>
      <c r="Y8" s="343" t="s">
        <v>32</v>
      </c>
      <c r="Z8" s="342" t="s">
        <v>31</v>
      </c>
      <c r="AA8" s="343" t="s">
        <v>32</v>
      </c>
      <c r="AB8" s="342" t="s">
        <v>31</v>
      </c>
      <c r="AC8" s="343" t="s">
        <v>33</v>
      </c>
      <c r="AD8" s="342" t="s">
        <v>31</v>
      </c>
      <c r="AE8" s="343" t="s">
        <v>33</v>
      </c>
      <c r="AF8" s="342" t="s">
        <v>31</v>
      </c>
      <c r="AG8" s="341" t="s">
        <v>33</v>
      </c>
      <c r="AH8" s="500"/>
      <c r="AI8" s="483"/>
      <c r="AJ8" s="522"/>
      <c r="AK8" s="506"/>
      <c r="AL8" s="336"/>
      <c r="AM8" s="336"/>
      <c r="AN8" s="336"/>
      <c r="AO8" s="336"/>
      <c r="AP8" s="336"/>
    </row>
    <row r="9" spans="3:42" ht="45.75" thickBot="1">
      <c r="C9" s="8" t="s">
        <v>684</v>
      </c>
      <c r="D9" s="526" t="s">
        <v>685</v>
      </c>
      <c r="E9" s="527"/>
      <c r="F9" s="527"/>
      <c r="G9" s="527"/>
      <c r="H9" s="527"/>
      <c r="I9" s="527"/>
      <c r="J9" s="105" t="s">
        <v>686</v>
      </c>
      <c r="K9" s="9" t="s">
        <v>687</v>
      </c>
      <c r="L9" s="226" t="s">
        <v>688</v>
      </c>
      <c r="M9" s="225"/>
      <c r="N9" s="11">
        <v>0</v>
      </c>
      <c r="O9" s="224">
        <v>0</v>
      </c>
      <c r="P9" s="12">
        <f>(P11+P16+P21+P26+P30)</f>
        <v>0</v>
      </c>
      <c r="Q9" s="12">
        <f aca="true" t="shared" si="0" ref="Q9:AE9">Q11+Q21</f>
        <v>0</v>
      </c>
      <c r="R9" s="12">
        <f t="shared" si="0"/>
        <v>0</v>
      </c>
      <c r="S9" s="12">
        <f t="shared" si="0"/>
        <v>0</v>
      </c>
      <c r="T9" s="12">
        <v>0</v>
      </c>
      <c r="U9" s="12">
        <f t="shared" si="0"/>
        <v>0</v>
      </c>
      <c r="V9" s="12">
        <f t="shared" si="0"/>
        <v>0</v>
      </c>
      <c r="W9" s="12">
        <f t="shared" si="0"/>
        <v>0</v>
      </c>
      <c r="X9" s="12">
        <f t="shared" si="0"/>
        <v>0</v>
      </c>
      <c r="Y9" s="12">
        <f t="shared" si="0"/>
        <v>0</v>
      </c>
      <c r="Z9" s="12">
        <f t="shared" si="0"/>
        <v>0</v>
      </c>
      <c r="AA9" s="12">
        <f t="shared" si="0"/>
        <v>0</v>
      </c>
      <c r="AB9" s="12">
        <f t="shared" si="0"/>
        <v>0</v>
      </c>
      <c r="AC9" s="12">
        <f t="shared" si="0"/>
        <v>0</v>
      </c>
      <c r="AD9" s="12">
        <f t="shared" si="0"/>
        <v>0</v>
      </c>
      <c r="AE9" s="12">
        <f t="shared" si="0"/>
        <v>0</v>
      </c>
      <c r="AF9" s="13">
        <v>0</v>
      </c>
      <c r="AG9" s="14">
        <f>AG11+AG16+AG21</f>
        <v>0</v>
      </c>
      <c r="AH9" s="16" t="s">
        <v>490</v>
      </c>
      <c r="AI9" s="16"/>
      <c r="AJ9" s="16"/>
      <c r="AK9" s="17"/>
      <c r="AL9" s="336"/>
      <c r="AM9" s="336"/>
      <c r="AN9" s="336"/>
      <c r="AO9" s="336"/>
      <c r="AP9" s="336"/>
    </row>
    <row r="10" spans="3:42" ht="15.75" thickBot="1">
      <c r="C10" s="518"/>
      <c r="D10" s="519"/>
      <c r="E10" s="519"/>
      <c r="F10" s="519"/>
      <c r="G10" s="519"/>
      <c r="H10" s="519"/>
      <c r="I10" s="519"/>
      <c r="J10" s="519"/>
      <c r="K10" s="519"/>
      <c r="L10" s="519"/>
      <c r="M10" s="519"/>
      <c r="N10" s="519"/>
      <c r="O10" s="519"/>
      <c r="P10" s="519"/>
      <c r="Q10" s="519"/>
      <c r="R10" s="519"/>
      <c r="S10" s="519"/>
      <c r="T10" s="519"/>
      <c r="U10" s="519"/>
      <c r="V10" s="519"/>
      <c r="W10" s="519"/>
      <c r="X10" s="519"/>
      <c r="Y10" s="519"/>
      <c r="Z10" s="519"/>
      <c r="AA10" s="519"/>
      <c r="AB10" s="519"/>
      <c r="AC10" s="519"/>
      <c r="AD10" s="519"/>
      <c r="AE10" s="519"/>
      <c r="AF10" s="519"/>
      <c r="AG10" s="519"/>
      <c r="AH10" s="519"/>
      <c r="AI10" s="519"/>
      <c r="AJ10" s="519"/>
      <c r="AK10" s="520"/>
      <c r="AL10" s="336"/>
      <c r="AM10" s="336"/>
      <c r="AN10" s="336"/>
      <c r="AO10" s="336"/>
      <c r="AP10" s="336"/>
    </row>
    <row r="11" spans="3:42" ht="73.5" customHeight="1" thickBot="1">
      <c r="C11" s="18" t="s">
        <v>13</v>
      </c>
      <c r="D11" s="19" t="s">
        <v>41</v>
      </c>
      <c r="E11" s="19" t="s">
        <v>14</v>
      </c>
      <c r="F11" s="19" t="s">
        <v>37</v>
      </c>
      <c r="G11" s="19" t="s">
        <v>38</v>
      </c>
      <c r="H11" s="19" t="s">
        <v>39</v>
      </c>
      <c r="I11" s="107" t="s">
        <v>15</v>
      </c>
      <c r="J11" s="109" t="s">
        <v>42</v>
      </c>
      <c r="K11" s="110"/>
      <c r="L11" s="110" t="s">
        <v>343</v>
      </c>
      <c r="M11" s="110"/>
      <c r="N11" s="110"/>
      <c r="O11" s="350"/>
      <c r="P11" s="22">
        <f>SUM(P12:P13)</f>
        <v>0</v>
      </c>
      <c r="Q11" s="22">
        <f>SUM(Q12:Q13)</f>
        <v>0</v>
      </c>
      <c r="R11" s="22">
        <f>SUM(R12:R13)</f>
        <v>0</v>
      </c>
      <c r="S11" s="22">
        <f>SUM(S12:S13)</f>
        <v>0</v>
      </c>
      <c r="T11" s="22">
        <v>1000000</v>
      </c>
      <c r="U11" s="22">
        <f aca="true" t="shared" si="1" ref="U11:AE11">SUM(U12:U13)</f>
        <v>0</v>
      </c>
      <c r="V11" s="22">
        <f t="shared" si="1"/>
        <v>0</v>
      </c>
      <c r="W11" s="22">
        <f t="shared" si="1"/>
        <v>0</v>
      </c>
      <c r="X11" s="22">
        <f t="shared" si="1"/>
        <v>0</v>
      </c>
      <c r="Y11" s="22">
        <f t="shared" si="1"/>
        <v>0</v>
      </c>
      <c r="Z11" s="22">
        <f t="shared" si="1"/>
        <v>0</v>
      </c>
      <c r="AA11" s="22">
        <f t="shared" si="1"/>
        <v>0</v>
      </c>
      <c r="AB11" s="22">
        <f t="shared" si="1"/>
        <v>0</v>
      </c>
      <c r="AC11" s="22">
        <f t="shared" si="1"/>
        <v>0</v>
      </c>
      <c r="AD11" s="22">
        <f t="shared" si="1"/>
        <v>0</v>
      </c>
      <c r="AE11" s="22">
        <f t="shared" si="1"/>
        <v>0</v>
      </c>
      <c r="AF11" s="22">
        <f>SUM(P11+R11+T11+V11+X11+Z11+AB11+AD11)</f>
        <v>1000000</v>
      </c>
      <c r="AG11" s="22">
        <f>SUM(AG12:AG13)</f>
        <v>0</v>
      </c>
      <c r="AH11" s="16" t="s">
        <v>490</v>
      </c>
      <c r="AI11" s="346"/>
      <c r="AJ11" s="346"/>
      <c r="AK11" s="28"/>
      <c r="AL11" s="336"/>
      <c r="AM11" s="336"/>
      <c r="AN11" s="336"/>
      <c r="AO11" s="336"/>
      <c r="AP11" s="336"/>
    </row>
    <row r="12" spans="3:42" ht="53.25" customHeight="1" thickBot="1">
      <c r="C12" s="750" t="s">
        <v>500</v>
      </c>
      <c r="D12" s="190"/>
      <c r="E12" s="181" t="s">
        <v>503</v>
      </c>
      <c r="F12" s="345" t="s">
        <v>488</v>
      </c>
      <c r="G12" s="242" t="s">
        <v>203</v>
      </c>
      <c r="H12" s="180">
        <v>1</v>
      </c>
      <c r="I12" s="872" t="s">
        <v>291</v>
      </c>
      <c r="J12" s="840" t="s">
        <v>292</v>
      </c>
      <c r="K12" s="840" t="s">
        <v>293</v>
      </c>
      <c r="L12" s="540" t="s">
        <v>291</v>
      </c>
      <c r="M12" s="540">
        <v>0.07</v>
      </c>
      <c r="N12" s="541">
        <v>0</v>
      </c>
      <c r="O12" s="540">
        <v>0.07</v>
      </c>
      <c r="P12" s="33"/>
      <c r="Q12" s="34"/>
      <c r="R12" s="3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7"/>
      <c r="AE12" s="37"/>
      <c r="AF12" s="618"/>
      <c r="AG12" s="618"/>
      <c r="AH12" s="39"/>
      <c r="AI12" s="530"/>
      <c r="AJ12" s="530"/>
      <c r="AK12" s="532"/>
      <c r="AL12" s="336"/>
      <c r="AM12" s="336"/>
      <c r="AN12" s="336"/>
      <c r="AO12" s="336"/>
      <c r="AP12" s="336"/>
    </row>
    <row r="13" spans="3:42" ht="31.5" customHeight="1">
      <c r="C13" s="750"/>
      <c r="D13" s="190"/>
      <c r="E13" s="179" t="s">
        <v>513</v>
      </c>
      <c r="F13" s="191" t="s">
        <v>512</v>
      </c>
      <c r="G13" s="30" t="s">
        <v>203</v>
      </c>
      <c r="H13" s="180">
        <v>1</v>
      </c>
      <c r="I13" s="841" t="s">
        <v>291</v>
      </c>
      <c r="J13" s="841" t="s">
        <v>292</v>
      </c>
      <c r="K13" s="841" t="s">
        <v>293</v>
      </c>
      <c r="L13" s="875" t="s">
        <v>291</v>
      </c>
      <c r="M13" s="870"/>
      <c r="N13" s="870"/>
      <c r="O13" s="870"/>
      <c r="P13" s="349"/>
      <c r="Q13" s="34"/>
      <c r="R13" s="4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618"/>
      <c r="AG13" s="618"/>
      <c r="AH13" s="39"/>
      <c r="AI13" s="530"/>
      <c r="AJ13" s="530"/>
      <c r="AK13" s="532"/>
      <c r="AL13" s="336"/>
      <c r="AM13" s="336"/>
      <c r="AN13" s="336"/>
      <c r="AO13" s="336"/>
      <c r="AP13" s="336"/>
    </row>
    <row r="14" spans="3:42" ht="15">
      <c r="C14" s="138"/>
      <c r="D14" s="138"/>
      <c r="E14" s="189"/>
      <c r="F14" s="189"/>
      <c r="G14" s="188"/>
      <c r="H14" s="136"/>
      <c r="I14" s="339"/>
      <c r="J14" s="339"/>
      <c r="K14" s="339"/>
      <c r="L14" s="141"/>
      <c r="M14" s="139"/>
      <c r="N14" s="139"/>
      <c r="O14" s="139"/>
      <c r="P14" s="348"/>
      <c r="Q14" s="184"/>
      <c r="R14" s="347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83"/>
      <c r="AG14" s="183"/>
      <c r="AH14" s="195"/>
      <c r="AI14" s="140"/>
      <c r="AJ14" s="140"/>
      <c r="AK14" s="194"/>
      <c r="AL14" s="336"/>
      <c r="AM14" s="336"/>
      <c r="AN14" s="336"/>
      <c r="AO14" s="336"/>
      <c r="AP14" s="336"/>
    </row>
    <row r="15" spans="3:42" ht="15.75" thickBot="1">
      <c r="C15" s="515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6"/>
      <c r="R15" s="516"/>
      <c r="S15" s="516"/>
      <c r="T15" s="516"/>
      <c r="U15" s="516"/>
      <c r="V15" s="516"/>
      <c r="W15" s="516"/>
      <c r="X15" s="516"/>
      <c r="Y15" s="516"/>
      <c r="Z15" s="516"/>
      <c r="AA15" s="516"/>
      <c r="AB15" s="516"/>
      <c r="AC15" s="516"/>
      <c r="AD15" s="516"/>
      <c r="AE15" s="516"/>
      <c r="AF15" s="516"/>
      <c r="AG15" s="516"/>
      <c r="AH15" s="516"/>
      <c r="AI15" s="516"/>
      <c r="AJ15" s="516"/>
      <c r="AK15" s="517"/>
      <c r="AL15" s="336"/>
      <c r="AM15" s="336"/>
      <c r="AN15" s="336"/>
      <c r="AO15" s="336"/>
      <c r="AP15" s="336"/>
    </row>
    <row r="16" spans="3:42" ht="34.5" thickBot="1">
      <c r="C16" s="18" t="s">
        <v>13</v>
      </c>
      <c r="D16" s="19" t="s">
        <v>41</v>
      </c>
      <c r="E16" s="19" t="s">
        <v>14</v>
      </c>
      <c r="F16" s="19" t="s">
        <v>40</v>
      </c>
      <c r="G16" s="19" t="s">
        <v>38</v>
      </c>
      <c r="H16" s="19" t="s">
        <v>39</v>
      </c>
      <c r="I16" s="107" t="s">
        <v>16</v>
      </c>
      <c r="J16" s="109" t="s">
        <v>42</v>
      </c>
      <c r="K16" s="21"/>
      <c r="L16" s="59"/>
      <c r="M16" s="59"/>
      <c r="N16" s="60"/>
      <c r="O16" s="61"/>
      <c r="P16" s="22"/>
      <c r="Q16" s="23"/>
      <c r="R16" s="24"/>
      <c r="S16" s="23"/>
      <c r="T16" s="24"/>
      <c r="U16" s="23"/>
      <c r="V16" s="24"/>
      <c r="W16" s="23"/>
      <c r="X16" s="24"/>
      <c r="Y16" s="23"/>
      <c r="Z16" s="24"/>
      <c r="AA16" s="23"/>
      <c r="AB16" s="24"/>
      <c r="AC16" s="23"/>
      <c r="AD16" s="24"/>
      <c r="AE16" s="23"/>
      <c r="AF16" s="24">
        <f>SUM(P16+R16+T16+V16+X16+Z16+AB16+AD16)</f>
        <v>0</v>
      </c>
      <c r="AG16" s="23">
        <f>AG17</f>
        <v>0</v>
      </c>
      <c r="AH16" s="16" t="s">
        <v>490</v>
      </c>
      <c r="AI16" s="346"/>
      <c r="AJ16" s="346"/>
      <c r="AK16" s="28"/>
      <c r="AL16" s="336"/>
      <c r="AM16" s="336"/>
      <c r="AN16" s="336"/>
      <c r="AO16" s="336"/>
      <c r="AP16" s="336"/>
    </row>
    <row r="17" spans="3:42" ht="30" customHeight="1" thickBot="1">
      <c r="C17" s="750" t="s">
        <v>500</v>
      </c>
      <c r="D17" s="103"/>
      <c r="E17" s="181" t="s">
        <v>503</v>
      </c>
      <c r="F17" s="345" t="s">
        <v>488</v>
      </c>
      <c r="G17" s="242" t="s">
        <v>203</v>
      </c>
      <c r="H17" s="180">
        <v>1</v>
      </c>
      <c r="I17" s="863" t="s">
        <v>294</v>
      </c>
      <c r="J17" s="838" t="s">
        <v>295</v>
      </c>
      <c r="K17" s="872" t="s">
        <v>296</v>
      </c>
      <c r="L17" s="669" t="s">
        <v>294</v>
      </c>
      <c r="M17" s="669">
        <v>0.05</v>
      </c>
      <c r="N17" s="873">
        <v>0</v>
      </c>
      <c r="O17" s="869">
        <v>0.05</v>
      </c>
      <c r="P17" s="66"/>
      <c r="Q17" s="192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618"/>
      <c r="AG17" s="618"/>
      <c r="AH17" s="67"/>
      <c r="AI17" s="530"/>
      <c r="AJ17" s="661"/>
      <c r="AK17" s="620"/>
      <c r="AL17" s="336"/>
      <c r="AM17" s="336"/>
      <c r="AN17" s="336"/>
      <c r="AO17" s="336"/>
      <c r="AP17" s="336"/>
    </row>
    <row r="18" spans="3:42" ht="75.75" customHeight="1">
      <c r="C18" s="750"/>
      <c r="D18" s="103"/>
      <c r="E18" s="179" t="s">
        <v>511</v>
      </c>
      <c r="F18" s="191" t="s">
        <v>510</v>
      </c>
      <c r="G18" s="30" t="s">
        <v>203</v>
      </c>
      <c r="H18" s="180">
        <v>1</v>
      </c>
      <c r="I18" s="837" t="s">
        <v>294</v>
      </c>
      <c r="J18" s="839" t="s">
        <v>295</v>
      </c>
      <c r="K18" s="841" t="s">
        <v>296</v>
      </c>
      <c r="L18" s="842" t="s">
        <v>294</v>
      </c>
      <c r="M18" s="842"/>
      <c r="N18" s="874"/>
      <c r="O18" s="848"/>
      <c r="P18" s="66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618"/>
      <c r="AG18" s="618"/>
      <c r="AH18" s="67"/>
      <c r="AI18" s="530"/>
      <c r="AJ18" s="661"/>
      <c r="AK18" s="620"/>
      <c r="AL18" s="336"/>
      <c r="AM18" s="336"/>
      <c r="AN18" s="336"/>
      <c r="AO18" s="336"/>
      <c r="AP18" s="336"/>
    </row>
    <row r="19" spans="3:42" ht="15">
      <c r="C19" s="138"/>
      <c r="D19" s="138"/>
      <c r="E19" s="189"/>
      <c r="F19" s="189"/>
      <c r="G19" s="144"/>
      <c r="H19" s="136"/>
      <c r="I19" s="339"/>
      <c r="J19" s="339"/>
      <c r="K19" s="339"/>
      <c r="L19" s="133"/>
      <c r="M19" s="134"/>
      <c r="N19" s="143"/>
      <c r="O19" s="134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42"/>
      <c r="AI19" s="140"/>
      <c r="AJ19" s="143"/>
      <c r="AK19" s="131"/>
      <c r="AL19" s="351"/>
      <c r="AM19" s="336"/>
      <c r="AN19" s="336"/>
      <c r="AO19" s="336"/>
      <c r="AP19" s="336"/>
    </row>
    <row r="20" spans="2:47" ht="15.75" thickBot="1">
      <c r="B20" s="178"/>
      <c r="C20" s="762"/>
      <c r="D20" s="762"/>
      <c r="E20" s="762"/>
      <c r="F20" s="762"/>
      <c r="G20" s="762"/>
      <c r="H20" s="762"/>
      <c r="I20" s="762"/>
      <c r="J20" s="762"/>
      <c r="K20" s="762"/>
      <c r="L20" s="762"/>
      <c r="M20" s="762"/>
      <c r="N20" s="762"/>
      <c r="O20" s="762"/>
      <c r="P20" s="762"/>
      <c r="Q20" s="762"/>
      <c r="R20" s="762"/>
      <c r="S20" s="762"/>
      <c r="T20" s="762"/>
      <c r="U20" s="762"/>
      <c r="V20" s="762"/>
      <c r="W20" s="762"/>
      <c r="X20" s="762"/>
      <c r="Y20" s="762"/>
      <c r="Z20" s="762"/>
      <c r="AA20" s="762"/>
      <c r="AB20" s="762"/>
      <c r="AC20" s="762"/>
      <c r="AD20" s="762"/>
      <c r="AE20" s="762"/>
      <c r="AF20" s="762"/>
      <c r="AG20" s="762"/>
      <c r="AH20" s="762"/>
      <c r="AI20" s="762"/>
      <c r="AJ20" s="762"/>
      <c r="AK20" s="762"/>
      <c r="AL20" s="353"/>
      <c r="AM20" s="352"/>
      <c r="AN20" s="352"/>
      <c r="AO20" s="352"/>
      <c r="AP20" s="352"/>
      <c r="AQ20" s="178"/>
      <c r="AR20" s="178"/>
      <c r="AS20" s="178"/>
      <c r="AT20" s="178"/>
      <c r="AU20" s="178"/>
    </row>
    <row r="21" spans="3:42" ht="34.5" thickBot="1">
      <c r="C21" s="177" t="s">
        <v>13</v>
      </c>
      <c r="D21" s="176" t="s">
        <v>41</v>
      </c>
      <c r="E21" s="176" t="s">
        <v>14</v>
      </c>
      <c r="F21" s="176" t="s">
        <v>40</v>
      </c>
      <c r="G21" s="176" t="s">
        <v>38</v>
      </c>
      <c r="H21" s="176" t="s">
        <v>39</v>
      </c>
      <c r="I21" s="175" t="s">
        <v>17</v>
      </c>
      <c r="J21" s="174" t="s">
        <v>42</v>
      </c>
      <c r="K21" s="173"/>
      <c r="L21" s="172"/>
      <c r="M21" s="171"/>
      <c r="N21" s="170"/>
      <c r="O21" s="169"/>
      <c r="P21" s="168">
        <f>SUM(P22:P23)</f>
        <v>0</v>
      </c>
      <c r="Q21" s="165">
        <f>SUM(Q22:Q23)</f>
        <v>0</v>
      </c>
      <c r="R21" s="167">
        <f>SUM(R22:R23)</f>
        <v>0</v>
      </c>
      <c r="S21" s="165">
        <f>SUM(S22:S23)</f>
        <v>0</v>
      </c>
      <c r="T21" s="167"/>
      <c r="U21" s="165"/>
      <c r="V21" s="167"/>
      <c r="W21" s="165"/>
      <c r="X21" s="167"/>
      <c r="Y21" s="165"/>
      <c r="Z21" s="167"/>
      <c r="AA21" s="165"/>
      <c r="AB21" s="167"/>
      <c r="AC21" s="165"/>
      <c r="AD21" s="167"/>
      <c r="AE21" s="165"/>
      <c r="AF21" s="166">
        <f>(P21+R21+T21+V21+X21+Z21+AB21+AD21)</f>
        <v>0</v>
      </c>
      <c r="AG21" s="165"/>
      <c r="AH21" s="16" t="s">
        <v>490</v>
      </c>
      <c r="AI21" s="337"/>
      <c r="AJ21" s="337"/>
      <c r="AK21" s="164"/>
      <c r="AL21" s="351"/>
      <c r="AM21" s="336"/>
      <c r="AN21" s="336"/>
      <c r="AO21" s="336"/>
      <c r="AP21" s="336"/>
    </row>
    <row r="22" spans="3:42" ht="34.5" thickBot="1">
      <c r="C22" s="750" t="s">
        <v>500</v>
      </c>
      <c r="D22" s="100"/>
      <c r="E22" s="181" t="s">
        <v>509</v>
      </c>
      <c r="F22" s="345" t="s">
        <v>508</v>
      </c>
      <c r="G22" s="242" t="s">
        <v>203</v>
      </c>
      <c r="H22" s="180">
        <v>1</v>
      </c>
      <c r="I22" s="863" t="s">
        <v>297</v>
      </c>
      <c r="J22" s="838" t="s">
        <v>298</v>
      </c>
      <c r="K22" s="864" t="s">
        <v>299</v>
      </c>
      <c r="L22" s="724" t="s">
        <v>297</v>
      </c>
      <c r="M22" s="866">
        <v>1</v>
      </c>
      <c r="N22" s="866">
        <v>0</v>
      </c>
      <c r="O22" s="866">
        <v>1</v>
      </c>
      <c r="P22" s="83"/>
      <c r="Q22" s="84"/>
      <c r="R22" s="85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38"/>
      <c r="AE22" s="38"/>
      <c r="AF22" s="618"/>
      <c r="AG22" s="618"/>
      <c r="AH22" s="67"/>
      <c r="AI22" s="661"/>
      <c r="AJ22" s="661"/>
      <c r="AK22" s="620"/>
      <c r="AL22" s="351"/>
      <c r="AM22" s="336"/>
      <c r="AN22" s="336"/>
      <c r="AO22" s="336"/>
      <c r="AP22" s="336"/>
    </row>
    <row r="23" spans="3:42" ht="66" customHeight="1">
      <c r="C23" s="750"/>
      <c r="D23" s="162"/>
      <c r="E23" s="179" t="s">
        <v>507</v>
      </c>
      <c r="F23" s="191" t="s">
        <v>506</v>
      </c>
      <c r="G23" s="30" t="s">
        <v>203</v>
      </c>
      <c r="H23" s="180">
        <v>1</v>
      </c>
      <c r="I23" s="837" t="s">
        <v>297</v>
      </c>
      <c r="J23" s="839" t="s">
        <v>298</v>
      </c>
      <c r="K23" s="865" t="s">
        <v>299</v>
      </c>
      <c r="L23" s="842" t="s">
        <v>297</v>
      </c>
      <c r="M23" s="867"/>
      <c r="N23" s="868"/>
      <c r="O23" s="867"/>
      <c r="P23" s="66"/>
      <c r="Q23" s="38"/>
      <c r="R23" s="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648"/>
      <c r="AG23" s="648"/>
      <c r="AH23" s="67"/>
      <c r="AI23" s="661"/>
      <c r="AJ23" s="661"/>
      <c r="AK23" s="620"/>
      <c r="AL23" s="351"/>
      <c r="AM23" s="336"/>
      <c r="AN23" s="336"/>
      <c r="AO23" s="336"/>
      <c r="AP23" s="336"/>
    </row>
    <row r="24" spans="3:42" ht="24" customHeight="1">
      <c r="C24" s="138"/>
      <c r="D24" s="138"/>
      <c r="E24" s="189"/>
      <c r="F24" s="189"/>
      <c r="G24" s="188"/>
      <c r="H24" s="340"/>
      <c r="I24" s="339"/>
      <c r="J24" s="339"/>
      <c r="K24" s="354"/>
      <c r="L24" s="186"/>
      <c r="M24" s="185"/>
      <c r="N24" s="186"/>
      <c r="O24" s="186"/>
      <c r="P24" s="183"/>
      <c r="Q24" s="183"/>
      <c r="R24" s="184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33"/>
      <c r="AG24" s="133"/>
      <c r="AH24" s="132"/>
      <c r="AI24" s="143"/>
      <c r="AJ24" s="143"/>
      <c r="AK24" s="131"/>
      <c r="AL24" s="351"/>
      <c r="AM24" s="336"/>
      <c r="AN24" s="336"/>
      <c r="AO24" s="336"/>
      <c r="AP24" s="336"/>
    </row>
    <row r="25" spans="2:47" ht="15.75" thickBot="1">
      <c r="B25" s="178"/>
      <c r="C25" s="762"/>
      <c r="D25" s="762"/>
      <c r="E25" s="762"/>
      <c r="F25" s="762"/>
      <c r="G25" s="762"/>
      <c r="H25" s="762"/>
      <c r="I25" s="762"/>
      <c r="J25" s="762"/>
      <c r="K25" s="762"/>
      <c r="L25" s="762"/>
      <c r="M25" s="762"/>
      <c r="N25" s="762"/>
      <c r="O25" s="762"/>
      <c r="P25" s="762"/>
      <c r="Q25" s="762"/>
      <c r="R25" s="762"/>
      <c r="S25" s="762"/>
      <c r="T25" s="762"/>
      <c r="U25" s="762"/>
      <c r="V25" s="762"/>
      <c r="W25" s="762"/>
      <c r="X25" s="762"/>
      <c r="Y25" s="762"/>
      <c r="Z25" s="762"/>
      <c r="AA25" s="762"/>
      <c r="AB25" s="762"/>
      <c r="AC25" s="762"/>
      <c r="AD25" s="762"/>
      <c r="AE25" s="762"/>
      <c r="AF25" s="762"/>
      <c r="AG25" s="762"/>
      <c r="AH25" s="762"/>
      <c r="AI25" s="762"/>
      <c r="AJ25" s="762"/>
      <c r="AK25" s="762"/>
      <c r="AL25" s="353"/>
      <c r="AM25" s="352"/>
      <c r="AN25" s="352"/>
      <c r="AO25" s="352"/>
      <c r="AP25" s="352"/>
      <c r="AQ25" s="178"/>
      <c r="AR25" s="178"/>
      <c r="AS25" s="178"/>
      <c r="AT25" s="178"/>
      <c r="AU25" s="178"/>
    </row>
    <row r="26" spans="3:42" ht="34.5" thickBot="1">
      <c r="C26" s="177" t="s">
        <v>13</v>
      </c>
      <c r="D26" s="176" t="s">
        <v>41</v>
      </c>
      <c r="E26" s="176" t="s">
        <v>14</v>
      </c>
      <c r="F26" s="176" t="s">
        <v>40</v>
      </c>
      <c r="G26" s="176" t="s">
        <v>38</v>
      </c>
      <c r="H26" s="176" t="s">
        <v>39</v>
      </c>
      <c r="I26" s="175" t="s">
        <v>323</v>
      </c>
      <c r="J26" s="174" t="s">
        <v>42</v>
      </c>
      <c r="K26" s="173"/>
      <c r="L26" s="172"/>
      <c r="M26" s="171"/>
      <c r="N26" s="170"/>
      <c r="O26" s="169"/>
      <c r="P26" s="168">
        <f>SUM(P27:P28)</f>
        <v>0</v>
      </c>
      <c r="Q26" s="165">
        <f>SUM(Q27:Q28)</f>
        <v>0</v>
      </c>
      <c r="R26" s="167">
        <f>SUM(R27:R28)</f>
        <v>0</v>
      </c>
      <c r="S26" s="165">
        <f>SUM(S27:S28)</f>
        <v>0</v>
      </c>
      <c r="T26" s="13"/>
      <c r="U26" s="165"/>
      <c r="V26" s="167"/>
      <c r="W26" s="165"/>
      <c r="X26" s="167"/>
      <c r="Y26" s="165"/>
      <c r="Z26" s="167"/>
      <c r="AA26" s="165"/>
      <c r="AB26" s="167"/>
      <c r="AC26" s="165"/>
      <c r="AD26" s="167"/>
      <c r="AE26" s="165"/>
      <c r="AF26" s="24">
        <f>(P26+R26+T26+V26+X26+Z26+AB26+AD26)</f>
        <v>0</v>
      </c>
      <c r="AG26" s="165"/>
      <c r="AH26" s="16" t="s">
        <v>490</v>
      </c>
      <c r="AI26" s="337"/>
      <c r="AJ26" s="337"/>
      <c r="AK26" s="164"/>
      <c r="AL26" s="351"/>
      <c r="AM26" s="336"/>
      <c r="AN26" s="336"/>
      <c r="AO26" s="336"/>
      <c r="AP26" s="336"/>
    </row>
    <row r="27" spans="3:42" ht="36.75" customHeight="1" thickBot="1">
      <c r="C27" s="750" t="s">
        <v>500</v>
      </c>
      <c r="D27" s="100"/>
      <c r="E27" s="181" t="s">
        <v>503</v>
      </c>
      <c r="F27" s="345" t="s">
        <v>488</v>
      </c>
      <c r="G27" s="242" t="s">
        <v>203</v>
      </c>
      <c r="H27" s="180">
        <v>1</v>
      </c>
      <c r="I27" s="836" t="s">
        <v>300</v>
      </c>
      <c r="J27" s="838" t="s">
        <v>301</v>
      </c>
      <c r="K27" s="840" t="s">
        <v>302</v>
      </c>
      <c r="L27" s="724" t="s">
        <v>300</v>
      </c>
      <c r="M27" s="724">
        <v>0.06</v>
      </c>
      <c r="N27" s="724">
        <v>0</v>
      </c>
      <c r="O27" s="724">
        <v>0.06</v>
      </c>
      <c r="P27" s="83"/>
      <c r="Q27" s="84"/>
      <c r="R27" s="85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38"/>
      <c r="AE27" s="38"/>
      <c r="AF27" s="618"/>
      <c r="AG27" s="618"/>
      <c r="AH27" s="67"/>
      <c r="AI27" s="661"/>
      <c r="AJ27" s="661"/>
      <c r="AK27" s="620"/>
      <c r="AL27" s="351"/>
      <c r="AM27" s="336"/>
      <c r="AN27" s="336"/>
      <c r="AO27" s="336"/>
      <c r="AP27" s="336"/>
    </row>
    <row r="28" spans="3:42" ht="68.25" customHeight="1">
      <c r="C28" s="750"/>
      <c r="D28" s="162"/>
      <c r="E28" s="179" t="s">
        <v>505</v>
      </c>
      <c r="F28" s="191" t="s">
        <v>504</v>
      </c>
      <c r="G28" s="30" t="s">
        <v>203</v>
      </c>
      <c r="H28" s="180">
        <v>1</v>
      </c>
      <c r="I28" s="837" t="s">
        <v>300</v>
      </c>
      <c r="J28" s="839" t="s">
        <v>301</v>
      </c>
      <c r="K28" s="841" t="s">
        <v>302</v>
      </c>
      <c r="L28" s="842" t="s">
        <v>300</v>
      </c>
      <c r="M28" s="842">
        <v>0.06</v>
      </c>
      <c r="N28" s="671"/>
      <c r="O28" s="842">
        <v>0.06</v>
      </c>
      <c r="P28" s="66"/>
      <c r="Q28" s="38"/>
      <c r="R28" s="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648"/>
      <c r="AG28" s="648"/>
      <c r="AH28" s="67"/>
      <c r="AI28" s="661"/>
      <c r="AJ28" s="661"/>
      <c r="AK28" s="620"/>
      <c r="AL28" s="351"/>
      <c r="AM28" s="336"/>
      <c r="AN28" s="336"/>
      <c r="AO28" s="336"/>
      <c r="AP28" s="336"/>
    </row>
    <row r="29" spans="2:47" ht="15.75" thickBot="1">
      <c r="B29" s="178"/>
      <c r="C29" s="762"/>
      <c r="D29" s="762"/>
      <c r="E29" s="762"/>
      <c r="F29" s="762"/>
      <c r="G29" s="762"/>
      <c r="H29" s="762"/>
      <c r="I29" s="762"/>
      <c r="J29" s="762"/>
      <c r="K29" s="762"/>
      <c r="L29" s="762"/>
      <c r="M29" s="762"/>
      <c r="N29" s="762"/>
      <c r="O29" s="762"/>
      <c r="P29" s="762"/>
      <c r="Q29" s="762"/>
      <c r="R29" s="762"/>
      <c r="S29" s="762"/>
      <c r="T29" s="762"/>
      <c r="U29" s="762"/>
      <c r="V29" s="762"/>
      <c r="W29" s="762"/>
      <c r="X29" s="762"/>
      <c r="Y29" s="762"/>
      <c r="Z29" s="762"/>
      <c r="AA29" s="762"/>
      <c r="AB29" s="762"/>
      <c r="AC29" s="762"/>
      <c r="AD29" s="762"/>
      <c r="AE29" s="762"/>
      <c r="AF29" s="762"/>
      <c r="AG29" s="762"/>
      <c r="AH29" s="762"/>
      <c r="AI29" s="762"/>
      <c r="AJ29" s="762"/>
      <c r="AK29" s="762"/>
      <c r="AL29" s="353"/>
      <c r="AM29" s="352"/>
      <c r="AN29" s="352"/>
      <c r="AO29" s="352"/>
      <c r="AP29" s="352"/>
      <c r="AQ29" s="178"/>
      <c r="AR29" s="178"/>
      <c r="AS29" s="178"/>
      <c r="AT29" s="178"/>
      <c r="AU29" s="178"/>
    </row>
    <row r="30" spans="3:42" ht="34.5" thickBot="1">
      <c r="C30" s="177" t="s">
        <v>13</v>
      </c>
      <c r="D30" s="176" t="s">
        <v>41</v>
      </c>
      <c r="E30" s="176" t="s">
        <v>14</v>
      </c>
      <c r="F30" s="176" t="s">
        <v>40</v>
      </c>
      <c r="G30" s="176" t="s">
        <v>38</v>
      </c>
      <c r="H30" s="176" t="s">
        <v>39</v>
      </c>
      <c r="I30" s="175" t="s">
        <v>322</v>
      </c>
      <c r="J30" s="174" t="s">
        <v>42</v>
      </c>
      <c r="K30" s="173"/>
      <c r="L30" s="172"/>
      <c r="M30" s="171"/>
      <c r="N30" s="170"/>
      <c r="O30" s="169"/>
      <c r="P30" s="168">
        <f>SUM(P31:P32)</f>
        <v>0</v>
      </c>
      <c r="Q30" s="165">
        <f>SUM(Q31:Q32)</f>
        <v>0</v>
      </c>
      <c r="R30" s="167">
        <f>SUM(R31:R32)</f>
        <v>0</v>
      </c>
      <c r="S30" s="165">
        <f>SUM(S31:S32)</f>
        <v>0</v>
      </c>
      <c r="T30" s="167"/>
      <c r="U30" s="165"/>
      <c r="V30" s="167"/>
      <c r="W30" s="165"/>
      <c r="X30" s="167"/>
      <c r="Y30" s="165"/>
      <c r="Z30" s="167"/>
      <c r="AA30" s="165"/>
      <c r="AB30" s="167"/>
      <c r="AC30" s="165"/>
      <c r="AD30" s="167"/>
      <c r="AE30" s="165"/>
      <c r="AF30" s="24">
        <f>(P30+R30+T30+V30+X30+Z30+AB30+AD30)</f>
        <v>0</v>
      </c>
      <c r="AG30" s="165">
        <f>AG31</f>
        <v>0</v>
      </c>
      <c r="AH30" s="16" t="s">
        <v>490</v>
      </c>
      <c r="AI30" s="337"/>
      <c r="AJ30" s="337"/>
      <c r="AK30" s="164"/>
      <c r="AL30" s="351"/>
      <c r="AM30" s="336"/>
      <c r="AN30" s="336"/>
      <c r="AO30" s="336"/>
      <c r="AP30" s="336"/>
    </row>
    <row r="31" spans="3:42" ht="69" customHeight="1" thickBot="1">
      <c r="C31" s="750" t="s">
        <v>500</v>
      </c>
      <c r="D31" s="100"/>
      <c r="E31" s="181" t="s">
        <v>503</v>
      </c>
      <c r="F31" s="345" t="s">
        <v>488</v>
      </c>
      <c r="G31" s="242" t="s">
        <v>203</v>
      </c>
      <c r="H31" s="180">
        <v>1</v>
      </c>
      <c r="I31" s="836" t="s">
        <v>303</v>
      </c>
      <c r="J31" s="838" t="s">
        <v>304</v>
      </c>
      <c r="K31" s="840" t="s">
        <v>305</v>
      </c>
      <c r="L31" s="724" t="s">
        <v>303</v>
      </c>
      <c r="M31" s="724">
        <v>0.07</v>
      </c>
      <c r="N31" s="724">
        <v>0</v>
      </c>
      <c r="O31" s="724">
        <v>0.07</v>
      </c>
      <c r="P31" s="83"/>
      <c r="Q31" s="84"/>
      <c r="R31" s="85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38"/>
      <c r="AE31" s="38"/>
      <c r="AF31" s="618"/>
      <c r="AG31" s="618"/>
      <c r="AH31" s="67"/>
      <c r="AI31" s="661"/>
      <c r="AJ31" s="661"/>
      <c r="AK31" s="620"/>
      <c r="AL31" s="351"/>
      <c r="AM31" s="336"/>
      <c r="AN31" s="336"/>
      <c r="AO31" s="336"/>
      <c r="AP31" s="336"/>
    </row>
    <row r="32" spans="3:42" ht="53.25" customHeight="1">
      <c r="C32" s="750"/>
      <c r="D32" s="162"/>
      <c r="E32" s="179" t="s">
        <v>502</v>
      </c>
      <c r="F32" s="179" t="s">
        <v>501</v>
      </c>
      <c r="G32" s="30" t="s">
        <v>203</v>
      </c>
      <c r="H32" s="180">
        <v>1</v>
      </c>
      <c r="I32" s="837" t="s">
        <v>303</v>
      </c>
      <c r="J32" s="839" t="s">
        <v>304</v>
      </c>
      <c r="K32" s="841" t="s">
        <v>305</v>
      </c>
      <c r="L32" s="842" t="s">
        <v>303</v>
      </c>
      <c r="M32" s="842">
        <v>0.07</v>
      </c>
      <c r="N32" s="671"/>
      <c r="O32" s="842">
        <v>0.07</v>
      </c>
      <c r="P32" s="66"/>
      <c r="Q32" s="38"/>
      <c r="R32" s="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648"/>
      <c r="AG32" s="648"/>
      <c r="AH32" s="67"/>
      <c r="AI32" s="661"/>
      <c r="AJ32" s="661"/>
      <c r="AK32" s="620"/>
      <c r="AL32" s="351"/>
      <c r="AM32" s="336"/>
      <c r="AN32" s="336"/>
      <c r="AO32" s="336"/>
      <c r="AP32" s="336"/>
    </row>
    <row r="33" spans="3:42" ht="15">
      <c r="C33" s="138"/>
      <c r="D33" s="138"/>
      <c r="E33" s="189"/>
      <c r="F33" s="189"/>
      <c r="G33" s="188"/>
      <c r="H33" s="136"/>
      <c r="I33" s="339"/>
      <c r="J33" s="339"/>
      <c r="K33" s="339"/>
      <c r="L33" s="186"/>
      <c r="M33" s="185"/>
      <c r="N33" s="186"/>
      <c r="O33" s="185"/>
      <c r="P33" s="183"/>
      <c r="Q33" s="183"/>
      <c r="R33" s="184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33"/>
      <c r="AG33" s="133"/>
      <c r="AH33" s="132"/>
      <c r="AI33" s="143"/>
      <c r="AJ33" s="143"/>
      <c r="AK33" s="131"/>
      <c r="AL33" s="351"/>
      <c r="AM33" s="336"/>
      <c r="AN33" s="336"/>
      <c r="AO33" s="336"/>
      <c r="AP33" s="336"/>
    </row>
    <row r="34" spans="3:42" ht="54" customHeight="1">
      <c r="C34" s="491" t="s">
        <v>680</v>
      </c>
      <c r="D34" s="492"/>
      <c r="E34" s="492"/>
      <c r="F34" s="492"/>
      <c r="G34" s="492"/>
      <c r="H34" s="492"/>
      <c r="I34" s="493"/>
      <c r="J34" s="494" t="s">
        <v>681</v>
      </c>
      <c r="K34" s="495"/>
      <c r="L34" s="495"/>
      <c r="M34" s="495"/>
      <c r="N34" s="495"/>
      <c r="O34" s="495"/>
      <c r="P34" s="495"/>
      <c r="Q34" s="495"/>
      <c r="R34" s="495"/>
      <c r="S34" s="495"/>
      <c r="T34" s="495"/>
      <c r="U34" s="496"/>
      <c r="V34" s="494" t="s">
        <v>22</v>
      </c>
      <c r="W34" s="497"/>
      <c r="X34" s="497"/>
      <c r="Y34" s="497"/>
      <c r="Z34" s="497"/>
      <c r="AA34" s="497"/>
      <c r="AB34" s="497"/>
      <c r="AC34" s="497"/>
      <c r="AD34" s="497"/>
      <c r="AE34" s="497"/>
      <c r="AF34" s="497"/>
      <c r="AG34" s="497"/>
      <c r="AH34" s="497"/>
      <c r="AI34" s="497"/>
      <c r="AJ34" s="497"/>
      <c r="AK34" s="498"/>
      <c r="AL34" s="336"/>
      <c r="AM34" s="336"/>
      <c r="AN34" s="336"/>
      <c r="AO34" s="336"/>
      <c r="AP34" s="336"/>
    </row>
    <row r="35" spans="3:42" ht="51" customHeight="1" thickBot="1">
      <c r="C35" s="507" t="s">
        <v>682</v>
      </c>
      <c r="D35" s="508"/>
      <c r="E35" s="509"/>
      <c r="F35" s="406"/>
      <c r="G35" s="510" t="s">
        <v>683</v>
      </c>
      <c r="H35" s="510"/>
      <c r="I35" s="510"/>
      <c r="J35" s="510"/>
      <c r="K35" s="510"/>
      <c r="L35" s="510"/>
      <c r="M35" s="510"/>
      <c r="N35" s="510"/>
      <c r="O35" s="511"/>
      <c r="P35" s="578" t="s">
        <v>0</v>
      </c>
      <c r="Q35" s="579"/>
      <c r="R35" s="579"/>
      <c r="S35" s="579"/>
      <c r="T35" s="579"/>
      <c r="U35" s="579"/>
      <c r="V35" s="579"/>
      <c r="W35" s="579"/>
      <c r="X35" s="579"/>
      <c r="Y35" s="579"/>
      <c r="Z35" s="579"/>
      <c r="AA35" s="579"/>
      <c r="AB35" s="579"/>
      <c r="AC35" s="579"/>
      <c r="AD35" s="579"/>
      <c r="AE35" s="579"/>
      <c r="AF35" s="579"/>
      <c r="AG35" s="580"/>
      <c r="AH35" s="523" t="s">
        <v>1</v>
      </c>
      <c r="AI35" s="524"/>
      <c r="AJ35" s="524"/>
      <c r="AK35" s="525"/>
      <c r="AL35" s="336"/>
      <c r="AM35" s="336"/>
      <c r="AN35" s="336"/>
      <c r="AO35" s="336"/>
      <c r="AP35" s="336"/>
    </row>
    <row r="36" spans="3:42" ht="44.25" customHeight="1">
      <c r="C36" s="567" t="s">
        <v>25</v>
      </c>
      <c r="D36" s="501" t="s">
        <v>372</v>
      </c>
      <c r="E36" s="502"/>
      <c r="F36" s="502"/>
      <c r="G36" s="502"/>
      <c r="H36" s="502"/>
      <c r="I36" s="502"/>
      <c r="J36" s="472" t="s">
        <v>3</v>
      </c>
      <c r="K36" s="852" t="s">
        <v>26</v>
      </c>
      <c r="L36" s="852" t="s">
        <v>4</v>
      </c>
      <c r="M36" s="854" t="s">
        <v>344</v>
      </c>
      <c r="N36" s="856" t="s">
        <v>28</v>
      </c>
      <c r="O36" s="858" t="s">
        <v>29</v>
      </c>
      <c r="P36" s="860" t="s">
        <v>43</v>
      </c>
      <c r="Q36" s="861"/>
      <c r="R36" s="862" t="s">
        <v>44</v>
      </c>
      <c r="S36" s="861"/>
      <c r="T36" s="862" t="s">
        <v>45</v>
      </c>
      <c r="U36" s="861"/>
      <c r="V36" s="862" t="s">
        <v>7</v>
      </c>
      <c r="W36" s="861"/>
      <c r="X36" s="862" t="s">
        <v>6</v>
      </c>
      <c r="Y36" s="861"/>
      <c r="Z36" s="862" t="s">
        <v>46</v>
      </c>
      <c r="AA36" s="861"/>
      <c r="AB36" s="862" t="s">
        <v>5</v>
      </c>
      <c r="AC36" s="861"/>
      <c r="AD36" s="862" t="s">
        <v>8</v>
      </c>
      <c r="AE36" s="861"/>
      <c r="AF36" s="862" t="s">
        <v>9</v>
      </c>
      <c r="AG36" s="871"/>
      <c r="AH36" s="499" t="s">
        <v>10</v>
      </c>
      <c r="AI36" s="482" t="s">
        <v>11</v>
      </c>
      <c r="AJ36" s="521" t="s">
        <v>12</v>
      </c>
      <c r="AK36" s="505" t="s">
        <v>30</v>
      </c>
      <c r="AL36" s="336"/>
      <c r="AM36" s="336"/>
      <c r="AN36" s="336"/>
      <c r="AO36" s="336"/>
      <c r="AP36" s="336"/>
    </row>
    <row r="37" spans="3:42" ht="45.75" customHeight="1" thickBot="1">
      <c r="C37" s="568"/>
      <c r="D37" s="503"/>
      <c r="E37" s="504"/>
      <c r="F37" s="504"/>
      <c r="G37" s="504"/>
      <c r="H37" s="504"/>
      <c r="I37" s="504"/>
      <c r="J37" s="473"/>
      <c r="K37" s="853" t="s">
        <v>26</v>
      </c>
      <c r="L37" s="853"/>
      <c r="M37" s="855"/>
      <c r="N37" s="857"/>
      <c r="O37" s="859"/>
      <c r="P37" s="344" t="s">
        <v>31</v>
      </c>
      <c r="Q37" s="343" t="s">
        <v>32</v>
      </c>
      <c r="R37" s="342" t="s">
        <v>31</v>
      </c>
      <c r="S37" s="343" t="s">
        <v>32</v>
      </c>
      <c r="T37" s="342" t="s">
        <v>31</v>
      </c>
      <c r="U37" s="343" t="s">
        <v>32</v>
      </c>
      <c r="V37" s="342" t="s">
        <v>31</v>
      </c>
      <c r="W37" s="343" t="s">
        <v>32</v>
      </c>
      <c r="X37" s="342" t="s">
        <v>31</v>
      </c>
      <c r="Y37" s="343" t="s">
        <v>32</v>
      </c>
      <c r="Z37" s="342" t="s">
        <v>31</v>
      </c>
      <c r="AA37" s="343" t="s">
        <v>32</v>
      </c>
      <c r="AB37" s="342" t="s">
        <v>31</v>
      </c>
      <c r="AC37" s="343" t="s">
        <v>33</v>
      </c>
      <c r="AD37" s="342" t="s">
        <v>31</v>
      </c>
      <c r="AE37" s="343" t="s">
        <v>33</v>
      </c>
      <c r="AF37" s="342" t="s">
        <v>31</v>
      </c>
      <c r="AG37" s="341" t="s">
        <v>33</v>
      </c>
      <c r="AH37" s="500"/>
      <c r="AI37" s="483"/>
      <c r="AJ37" s="522"/>
      <c r="AK37" s="506"/>
      <c r="AL37" s="336"/>
      <c r="AM37" s="336"/>
      <c r="AN37" s="336"/>
      <c r="AO37" s="336"/>
      <c r="AP37" s="336"/>
    </row>
    <row r="38" spans="3:42" ht="34.5" thickBot="1">
      <c r="C38" s="8" t="s">
        <v>684</v>
      </c>
      <c r="D38" s="526" t="s">
        <v>689</v>
      </c>
      <c r="E38" s="527"/>
      <c r="F38" s="527"/>
      <c r="G38" s="527"/>
      <c r="H38" s="527"/>
      <c r="I38" s="527"/>
      <c r="J38" s="105" t="s">
        <v>690</v>
      </c>
      <c r="K38" s="9" t="s">
        <v>691</v>
      </c>
      <c r="L38" s="226" t="s">
        <v>692</v>
      </c>
      <c r="M38" s="225"/>
      <c r="N38" s="11">
        <v>0</v>
      </c>
      <c r="O38" s="224">
        <v>0</v>
      </c>
      <c r="P38" s="12">
        <v>0</v>
      </c>
      <c r="Q38" s="12">
        <f>Q40+Q50</f>
        <v>0</v>
      </c>
      <c r="R38" s="12">
        <f>R40+R50</f>
        <v>0</v>
      </c>
      <c r="S38" s="12">
        <v>0</v>
      </c>
      <c r="T38" s="12">
        <v>0</v>
      </c>
      <c r="U38" s="12">
        <f aca="true" t="shared" si="2" ref="U38:AE38">U40+U50</f>
        <v>0</v>
      </c>
      <c r="V38" s="12">
        <f t="shared" si="2"/>
        <v>0</v>
      </c>
      <c r="W38" s="12">
        <f t="shared" si="2"/>
        <v>0</v>
      </c>
      <c r="X38" s="12">
        <f t="shared" si="2"/>
        <v>0</v>
      </c>
      <c r="Y38" s="12">
        <f t="shared" si="2"/>
        <v>0</v>
      </c>
      <c r="Z38" s="12">
        <f t="shared" si="2"/>
        <v>0</v>
      </c>
      <c r="AA38" s="12">
        <f t="shared" si="2"/>
        <v>0</v>
      </c>
      <c r="AB38" s="12">
        <f t="shared" si="2"/>
        <v>0</v>
      </c>
      <c r="AC38" s="12">
        <f t="shared" si="2"/>
        <v>0</v>
      </c>
      <c r="AD38" s="12">
        <f t="shared" si="2"/>
        <v>0</v>
      </c>
      <c r="AE38" s="12">
        <f t="shared" si="2"/>
        <v>0</v>
      </c>
      <c r="AF38" s="13">
        <v>0</v>
      </c>
      <c r="AG38" s="14">
        <f>AG40+AG45+AG50</f>
        <v>0</v>
      </c>
      <c r="AH38" s="16" t="s">
        <v>490</v>
      </c>
      <c r="AI38" s="16"/>
      <c r="AJ38" s="16"/>
      <c r="AK38" s="17"/>
      <c r="AL38" s="336"/>
      <c r="AM38" s="336"/>
      <c r="AN38" s="336"/>
      <c r="AO38" s="336"/>
      <c r="AP38" s="336"/>
    </row>
    <row r="39" spans="2:47" ht="15.75" thickBot="1">
      <c r="B39" s="178"/>
      <c r="C39" s="762"/>
      <c r="D39" s="762"/>
      <c r="E39" s="762"/>
      <c r="F39" s="762"/>
      <c r="G39" s="762"/>
      <c r="H39" s="762"/>
      <c r="I39" s="762"/>
      <c r="J39" s="762"/>
      <c r="K39" s="762"/>
      <c r="L39" s="762"/>
      <c r="M39" s="762"/>
      <c r="N39" s="762"/>
      <c r="O39" s="762"/>
      <c r="P39" s="762"/>
      <c r="Q39" s="762"/>
      <c r="R39" s="762"/>
      <c r="S39" s="762"/>
      <c r="T39" s="762"/>
      <c r="U39" s="762"/>
      <c r="V39" s="762"/>
      <c r="W39" s="762"/>
      <c r="X39" s="762"/>
      <c r="Y39" s="762"/>
      <c r="Z39" s="762"/>
      <c r="AA39" s="762"/>
      <c r="AB39" s="762"/>
      <c r="AC39" s="762"/>
      <c r="AD39" s="762"/>
      <c r="AE39" s="762"/>
      <c r="AF39" s="762"/>
      <c r="AG39" s="762"/>
      <c r="AH39" s="762"/>
      <c r="AI39" s="762"/>
      <c r="AJ39" s="762"/>
      <c r="AK39" s="762"/>
      <c r="AL39" s="353"/>
      <c r="AM39" s="352"/>
      <c r="AN39" s="352"/>
      <c r="AO39" s="352"/>
      <c r="AP39" s="352"/>
      <c r="AQ39" s="178"/>
      <c r="AR39" s="178"/>
      <c r="AS39" s="178"/>
      <c r="AT39" s="178"/>
      <c r="AU39" s="178"/>
    </row>
    <row r="40" spans="3:42" ht="34.5" thickBot="1">
      <c r="C40" s="177" t="s">
        <v>13</v>
      </c>
      <c r="D40" s="176" t="s">
        <v>41</v>
      </c>
      <c r="E40" s="176" t="s">
        <v>14</v>
      </c>
      <c r="F40" s="176" t="s">
        <v>40</v>
      </c>
      <c r="G40" s="176" t="s">
        <v>38</v>
      </c>
      <c r="H40" s="176" t="s">
        <v>39</v>
      </c>
      <c r="I40" s="175" t="s">
        <v>321</v>
      </c>
      <c r="J40" s="174" t="s">
        <v>42</v>
      </c>
      <c r="K40" s="173"/>
      <c r="L40" s="172"/>
      <c r="M40" s="171"/>
      <c r="N40" s="170"/>
      <c r="O40" s="169"/>
      <c r="P40" s="168">
        <f>SUM(P41:P42)</f>
        <v>0</v>
      </c>
      <c r="Q40" s="165">
        <f>SUM(Q41:Q42)</f>
        <v>0</v>
      </c>
      <c r="R40" s="167">
        <f>SUM(R41:R42)</f>
        <v>0</v>
      </c>
      <c r="S40" s="165">
        <f>SUM(S41:S42)</f>
        <v>0</v>
      </c>
      <c r="T40" s="13"/>
      <c r="U40" s="165"/>
      <c r="V40" s="167"/>
      <c r="W40" s="165"/>
      <c r="X40" s="167"/>
      <c r="Y40" s="165"/>
      <c r="Z40" s="167"/>
      <c r="AA40" s="165"/>
      <c r="AB40" s="167"/>
      <c r="AC40" s="165"/>
      <c r="AD40" s="167"/>
      <c r="AE40" s="165"/>
      <c r="AF40" s="24">
        <f>(P40+R40+T40+V40+X40+Z40+AB40+AD40)</f>
        <v>0</v>
      </c>
      <c r="AG40" s="165">
        <f>AG41</f>
        <v>0</v>
      </c>
      <c r="AH40" s="16" t="s">
        <v>490</v>
      </c>
      <c r="AI40" s="337"/>
      <c r="AJ40" s="337"/>
      <c r="AK40" s="164"/>
      <c r="AL40" s="351"/>
      <c r="AM40" s="336"/>
      <c r="AN40" s="336"/>
      <c r="AO40" s="336"/>
      <c r="AP40" s="336"/>
    </row>
    <row r="41" spans="3:42" ht="42" customHeight="1" thickBot="1">
      <c r="C41" s="750" t="s">
        <v>500</v>
      </c>
      <c r="D41" s="100"/>
      <c r="E41" s="181" t="s">
        <v>489</v>
      </c>
      <c r="F41" s="345" t="s">
        <v>488</v>
      </c>
      <c r="G41" s="30" t="s">
        <v>203</v>
      </c>
      <c r="H41" s="180">
        <v>1</v>
      </c>
      <c r="I41" s="836" t="s">
        <v>306</v>
      </c>
      <c r="J41" s="838" t="s">
        <v>307</v>
      </c>
      <c r="K41" s="840" t="s">
        <v>308</v>
      </c>
      <c r="L41" s="724" t="s">
        <v>306</v>
      </c>
      <c r="M41" s="724">
        <v>0.07</v>
      </c>
      <c r="N41" s="724">
        <v>0</v>
      </c>
      <c r="O41" s="724">
        <v>0.07</v>
      </c>
      <c r="P41" s="83"/>
      <c r="Q41" s="84"/>
      <c r="R41" s="85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38"/>
      <c r="AE41" s="38"/>
      <c r="AF41" s="618"/>
      <c r="AG41" s="618"/>
      <c r="AH41" s="67"/>
      <c r="AI41" s="661"/>
      <c r="AJ41" s="661"/>
      <c r="AK41" s="620"/>
      <c r="AL41" s="351"/>
      <c r="AM41" s="336"/>
      <c r="AN41" s="336"/>
      <c r="AO41" s="336"/>
      <c r="AP41" s="336"/>
    </row>
    <row r="42" spans="3:42" ht="72" customHeight="1">
      <c r="C42" s="750"/>
      <c r="D42" s="162"/>
      <c r="E42" s="179" t="s">
        <v>499</v>
      </c>
      <c r="F42" s="179" t="s">
        <v>496</v>
      </c>
      <c r="G42" s="30" t="s">
        <v>203</v>
      </c>
      <c r="H42" s="180">
        <v>1</v>
      </c>
      <c r="I42" s="837" t="s">
        <v>306</v>
      </c>
      <c r="J42" s="839" t="s">
        <v>307</v>
      </c>
      <c r="K42" s="841" t="s">
        <v>308</v>
      </c>
      <c r="L42" s="842" t="s">
        <v>306</v>
      </c>
      <c r="M42" s="842">
        <v>0.07</v>
      </c>
      <c r="N42" s="671"/>
      <c r="O42" s="842">
        <v>0.07</v>
      </c>
      <c r="P42" s="66"/>
      <c r="Q42" s="38"/>
      <c r="R42" s="3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648"/>
      <c r="AG42" s="648"/>
      <c r="AH42" s="67"/>
      <c r="AI42" s="661"/>
      <c r="AJ42" s="661"/>
      <c r="AK42" s="620"/>
      <c r="AL42" s="351"/>
      <c r="AM42" s="336"/>
      <c r="AN42" s="336"/>
      <c r="AO42" s="336"/>
      <c r="AP42" s="336"/>
    </row>
    <row r="43" spans="3:42" ht="15">
      <c r="C43" s="92"/>
      <c r="D43" s="92"/>
      <c r="E43" s="336"/>
      <c r="F43" s="336"/>
      <c r="G43" s="336"/>
      <c r="H43" s="336"/>
      <c r="I43" s="338"/>
      <c r="J43" s="338"/>
      <c r="K43" s="338"/>
      <c r="L43" s="336"/>
      <c r="M43" s="336"/>
      <c r="N43" s="336"/>
      <c r="O43" s="336"/>
      <c r="P43" s="336"/>
      <c r="Q43" s="336"/>
      <c r="R43" s="336"/>
      <c r="S43" s="336"/>
      <c r="T43" s="336"/>
      <c r="U43" s="336"/>
      <c r="V43" s="336"/>
      <c r="W43" s="336"/>
      <c r="X43" s="336"/>
      <c r="Y43" s="336"/>
      <c r="Z43" s="336"/>
      <c r="AA43" s="336"/>
      <c r="AB43" s="336"/>
      <c r="AC43" s="336"/>
      <c r="AD43" s="336"/>
      <c r="AE43" s="336"/>
      <c r="AF43" s="336"/>
      <c r="AG43" s="336"/>
      <c r="AH43" s="92"/>
      <c r="AI43" s="336"/>
      <c r="AJ43" s="336"/>
      <c r="AK43" s="336"/>
      <c r="AL43" s="336"/>
      <c r="AM43" s="336"/>
      <c r="AN43" s="336"/>
      <c r="AO43" s="336"/>
      <c r="AP43" s="336"/>
    </row>
    <row r="44" spans="2:47" ht="15.75" thickBot="1">
      <c r="B44" s="178"/>
      <c r="C44" s="762"/>
      <c r="D44" s="762"/>
      <c r="E44" s="762"/>
      <c r="F44" s="762"/>
      <c r="G44" s="762"/>
      <c r="H44" s="762"/>
      <c r="I44" s="762"/>
      <c r="J44" s="762"/>
      <c r="K44" s="762"/>
      <c r="L44" s="762"/>
      <c r="M44" s="762"/>
      <c r="N44" s="762"/>
      <c r="O44" s="762"/>
      <c r="P44" s="762"/>
      <c r="Q44" s="762"/>
      <c r="R44" s="762"/>
      <c r="S44" s="762"/>
      <c r="T44" s="762"/>
      <c r="U44" s="762"/>
      <c r="V44" s="762"/>
      <c r="W44" s="762"/>
      <c r="X44" s="762"/>
      <c r="Y44" s="762"/>
      <c r="Z44" s="762"/>
      <c r="AA44" s="762"/>
      <c r="AB44" s="762"/>
      <c r="AC44" s="762"/>
      <c r="AD44" s="762"/>
      <c r="AE44" s="762"/>
      <c r="AF44" s="762"/>
      <c r="AG44" s="762"/>
      <c r="AH44" s="762"/>
      <c r="AI44" s="762"/>
      <c r="AJ44" s="762"/>
      <c r="AK44" s="762"/>
      <c r="AL44" s="353"/>
      <c r="AM44" s="352"/>
      <c r="AN44" s="352"/>
      <c r="AO44" s="352"/>
      <c r="AP44" s="352"/>
      <c r="AQ44" s="178"/>
      <c r="AR44" s="178"/>
      <c r="AS44" s="178"/>
      <c r="AT44" s="178"/>
      <c r="AU44" s="178"/>
    </row>
    <row r="45" spans="3:42" ht="34.5" thickBot="1">
      <c r="C45" s="177" t="s">
        <v>13</v>
      </c>
      <c r="D45" s="176" t="s">
        <v>41</v>
      </c>
      <c r="E45" s="176" t="s">
        <v>14</v>
      </c>
      <c r="F45" s="176" t="s">
        <v>40</v>
      </c>
      <c r="G45" s="176" t="s">
        <v>38</v>
      </c>
      <c r="H45" s="176" t="s">
        <v>39</v>
      </c>
      <c r="I45" s="175" t="s">
        <v>320</v>
      </c>
      <c r="J45" s="174" t="s">
        <v>42</v>
      </c>
      <c r="K45" s="173"/>
      <c r="L45" s="172"/>
      <c r="M45" s="171"/>
      <c r="N45" s="170"/>
      <c r="O45" s="169"/>
      <c r="P45" s="168"/>
      <c r="Q45" s="165"/>
      <c r="R45" s="167"/>
      <c r="S45" s="165"/>
      <c r="T45" s="167"/>
      <c r="U45" s="165"/>
      <c r="V45" s="167"/>
      <c r="W45" s="165"/>
      <c r="X45" s="167"/>
      <c r="Y45" s="165"/>
      <c r="Z45" s="167"/>
      <c r="AA45" s="165"/>
      <c r="AB45" s="167"/>
      <c r="AC45" s="165"/>
      <c r="AD45" s="167"/>
      <c r="AE45" s="165"/>
      <c r="AF45" s="24">
        <f>(P45+R45+T45+V45+X45+Z45+AB45+AD45)</f>
        <v>0</v>
      </c>
      <c r="AG45" s="165">
        <f>AG46</f>
        <v>0</v>
      </c>
      <c r="AH45" s="16" t="s">
        <v>490</v>
      </c>
      <c r="AI45" s="337"/>
      <c r="AJ45" s="337"/>
      <c r="AK45" s="164"/>
      <c r="AL45" s="351"/>
      <c r="AM45" s="336"/>
      <c r="AN45" s="336"/>
      <c r="AO45" s="336"/>
      <c r="AP45" s="336"/>
    </row>
    <row r="46" spans="3:42" ht="24.75" customHeight="1" thickBot="1">
      <c r="C46" s="543" t="s">
        <v>498</v>
      </c>
      <c r="D46" s="100"/>
      <c r="E46" s="181" t="s">
        <v>489</v>
      </c>
      <c r="F46" s="345" t="s">
        <v>488</v>
      </c>
      <c r="G46" s="30" t="s">
        <v>203</v>
      </c>
      <c r="H46" s="180">
        <v>1</v>
      </c>
      <c r="I46" s="836" t="s">
        <v>309</v>
      </c>
      <c r="J46" s="838" t="s">
        <v>310</v>
      </c>
      <c r="K46" s="840" t="s">
        <v>311</v>
      </c>
      <c r="L46" s="724" t="s">
        <v>309</v>
      </c>
      <c r="M46" s="724">
        <v>1</v>
      </c>
      <c r="N46" s="724">
        <v>0</v>
      </c>
      <c r="O46" s="846">
        <v>1</v>
      </c>
      <c r="P46" s="83"/>
      <c r="Q46" s="84"/>
      <c r="R46" s="85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38"/>
      <c r="AE46" s="38"/>
      <c r="AF46" s="618"/>
      <c r="AG46" s="618"/>
      <c r="AH46" s="67"/>
      <c r="AI46" s="661"/>
      <c r="AJ46" s="661"/>
      <c r="AK46" s="620"/>
      <c r="AL46" s="351"/>
      <c r="AM46" s="336"/>
      <c r="AN46" s="336"/>
      <c r="AO46" s="336"/>
      <c r="AP46" s="336"/>
    </row>
    <row r="47" spans="3:42" ht="23.25" thickBot="1">
      <c r="C47" s="544"/>
      <c r="D47" s="101"/>
      <c r="E47" s="179" t="s">
        <v>497</v>
      </c>
      <c r="F47" s="179" t="s">
        <v>496</v>
      </c>
      <c r="G47" s="30" t="s">
        <v>203</v>
      </c>
      <c r="H47" s="180">
        <v>1</v>
      </c>
      <c r="I47" s="843" t="s">
        <v>309</v>
      </c>
      <c r="J47" s="844" t="s">
        <v>310</v>
      </c>
      <c r="K47" s="845" t="s">
        <v>311</v>
      </c>
      <c r="L47" s="726" t="s">
        <v>309</v>
      </c>
      <c r="M47" s="726">
        <v>1</v>
      </c>
      <c r="N47" s="670"/>
      <c r="O47" s="847">
        <v>1</v>
      </c>
      <c r="P47" s="87"/>
      <c r="Q47" s="88"/>
      <c r="R47" s="89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38"/>
      <c r="AE47" s="38"/>
      <c r="AF47" s="648"/>
      <c r="AG47" s="648"/>
      <c r="AH47" s="67"/>
      <c r="AI47" s="661"/>
      <c r="AJ47" s="661"/>
      <c r="AK47" s="620"/>
      <c r="AL47" s="351"/>
      <c r="AM47" s="336"/>
      <c r="AN47" s="336"/>
      <c r="AO47" s="336"/>
      <c r="AP47" s="336"/>
    </row>
    <row r="48" spans="3:42" ht="61.5" customHeight="1">
      <c r="C48" s="835"/>
      <c r="D48" s="162"/>
      <c r="E48" s="181" t="s">
        <v>495</v>
      </c>
      <c r="F48" s="179" t="s">
        <v>494</v>
      </c>
      <c r="G48" s="30" t="s">
        <v>203</v>
      </c>
      <c r="H48" s="180">
        <v>1</v>
      </c>
      <c r="I48" s="837" t="s">
        <v>309</v>
      </c>
      <c r="J48" s="839" t="s">
        <v>310</v>
      </c>
      <c r="K48" s="841" t="s">
        <v>311</v>
      </c>
      <c r="L48" s="842" t="s">
        <v>309</v>
      </c>
      <c r="M48" s="842">
        <v>1</v>
      </c>
      <c r="N48" s="671"/>
      <c r="O48" s="848">
        <v>1</v>
      </c>
      <c r="P48" s="87"/>
      <c r="Q48" s="88"/>
      <c r="R48" s="89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49"/>
      <c r="AG48" s="849"/>
      <c r="AH48" s="229"/>
      <c r="AI48" s="850"/>
      <c r="AJ48" s="850"/>
      <c r="AK48" s="851"/>
      <c r="AL48" s="351"/>
      <c r="AM48" s="336"/>
      <c r="AN48" s="336"/>
      <c r="AO48" s="336"/>
      <c r="AP48" s="336"/>
    </row>
    <row r="49" spans="2:47" ht="61.5" customHeight="1" thickBot="1">
      <c r="B49" s="178"/>
      <c r="C49" s="762"/>
      <c r="D49" s="762"/>
      <c r="E49" s="762"/>
      <c r="F49" s="762"/>
      <c r="G49" s="762"/>
      <c r="H49" s="762"/>
      <c r="I49" s="762"/>
      <c r="J49" s="762"/>
      <c r="K49" s="762"/>
      <c r="L49" s="762"/>
      <c r="M49" s="762"/>
      <c r="N49" s="762"/>
      <c r="O49" s="762"/>
      <c r="P49" s="762"/>
      <c r="Q49" s="762"/>
      <c r="R49" s="762"/>
      <c r="S49" s="762"/>
      <c r="T49" s="762"/>
      <c r="U49" s="762"/>
      <c r="V49" s="762"/>
      <c r="W49" s="762"/>
      <c r="X49" s="762"/>
      <c r="Y49" s="762"/>
      <c r="Z49" s="762"/>
      <c r="AA49" s="762"/>
      <c r="AB49" s="762"/>
      <c r="AC49" s="762"/>
      <c r="AD49" s="762"/>
      <c r="AE49" s="762"/>
      <c r="AF49" s="762"/>
      <c r="AG49" s="762"/>
      <c r="AH49" s="762"/>
      <c r="AI49" s="762"/>
      <c r="AJ49" s="762"/>
      <c r="AK49" s="762"/>
      <c r="AL49" s="353"/>
      <c r="AM49" s="352"/>
      <c r="AN49" s="352"/>
      <c r="AO49" s="352"/>
      <c r="AP49" s="352"/>
      <c r="AQ49" s="178"/>
      <c r="AR49" s="178"/>
      <c r="AS49" s="178"/>
      <c r="AT49" s="178"/>
      <c r="AU49" s="178"/>
    </row>
    <row r="50" spans="3:42" ht="34.5" thickBot="1">
      <c r="C50" s="177" t="s">
        <v>13</v>
      </c>
      <c r="D50" s="176" t="s">
        <v>41</v>
      </c>
      <c r="E50" s="176" t="s">
        <v>14</v>
      </c>
      <c r="F50" s="176" t="s">
        <v>40</v>
      </c>
      <c r="G50" s="176" t="s">
        <v>38</v>
      </c>
      <c r="H50" s="176" t="s">
        <v>39</v>
      </c>
      <c r="I50" s="175" t="s">
        <v>319</v>
      </c>
      <c r="J50" s="174" t="s">
        <v>42</v>
      </c>
      <c r="K50" s="173"/>
      <c r="L50" s="172"/>
      <c r="M50" s="171"/>
      <c r="N50" s="170"/>
      <c r="O50" s="169"/>
      <c r="P50" s="168"/>
      <c r="Q50" s="165"/>
      <c r="R50" s="167"/>
      <c r="S50" s="165"/>
      <c r="T50" s="167"/>
      <c r="U50" s="165"/>
      <c r="V50" s="167"/>
      <c r="W50" s="165"/>
      <c r="X50" s="167"/>
      <c r="Y50" s="165"/>
      <c r="Z50" s="167"/>
      <c r="AA50" s="165"/>
      <c r="AB50" s="167"/>
      <c r="AC50" s="165"/>
      <c r="AD50" s="167"/>
      <c r="AE50" s="165"/>
      <c r="AF50" s="24">
        <f>(P50+R50+T50+V50+X50+Z50+AB50+AD50)</f>
        <v>0</v>
      </c>
      <c r="AG50" s="165">
        <f>AG51</f>
        <v>0</v>
      </c>
      <c r="AH50" s="16" t="s">
        <v>490</v>
      </c>
      <c r="AI50" s="337"/>
      <c r="AJ50" s="337"/>
      <c r="AK50" s="164"/>
      <c r="AL50" s="351"/>
      <c r="AM50" s="336"/>
      <c r="AN50" s="336"/>
      <c r="AO50" s="336"/>
      <c r="AP50" s="336"/>
    </row>
    <row r="51" spans="3:42" ht="23.25" thickBot="1">
      <c r="C51" s="543" t="s">
        <v>491</v>
      </c>
      <c r="D51" s="100"/>
      <c r="E51" s="181" t="s">
        <v>489</v>
      </c>
      <c r="F51" s="80" t="s">
        <v>488</v>
      </c>
      <c r="G51" s="30" t="s">
        <v>203</v>
      </c>
      <c r="H51" s="180">
        <v>1</v>
      </c>
      <c r="I51" s="836" t="s">
        <v>312</v>
      </c>
      <c r="J51" s="838" t="s">
        <v>313</v>
      </c>
      <c r="K51" s="840" t="s">
        <v>314</v>
      </c>
      <c r="L51" s="840" t="s">
        <v>312</v>
      </c>
      <c r="M51" s="724">
        <v>0.05</v>
      </c>
      <c r="N51" s="724">
        <v>0</v>
      </c>
      <c r="O51" s="724">
        <v>0.05</v>
      </c>
      <c r="P51" s="83"/>
      <c r="Q51" s="84"/>
      <c r="R51" s="85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38"/>
      <c r="AE51" s="38"/>
      <c r="AF51" s="618"/>
      <c r="AG51" s="618"/>
      <c r="AH51" s="67"/>
      <c r="AI51" s="661"/>
      <c r="AJ51" s="661"/>
      <c r="AK51" s="620"/>
      <c r="AL51" s="351"/>
      <c r="AM51" s="336"/>
      <c r="AN51" s="336"/>
      <c r="AO51" s="336"/>
      <c r="AP51" s="336"/>
    </row>
    <row r="52" spans="3:42" ht="76.5" customHeight="1">
      <c r="C52" s="835"/>
      <c r="D52" s="162"/>
      <c r="E52" s="179" t="s">
        <v>493</v>
      </c>
      <c r="F52" s="179" t="s">
        <v>492</v>
      </c>
      <c r="G52" s="30" t="s">
        <v>203</v>
      </c>
      <c r="H52" s="180">
        <v>1</v>
      </c>
      <c r="I52" s="837" t="s">
        <v>312</v>
      </c>
      <c r="J52" s="839" t="s">
        <v>313</v>
      </c>
      <c r="K52" s="841" t="s">
        <v>314</v>
      </c>
      <c r="L52" s="841" t="s">
        <v>312</v>
      </c>
      <c r="M52" s="842">
        <v>0.05</v>
      </c>
      <c r="N52" s="671"/>
      <c r="O52" s="842">
        <v>0.05</v>
      </c>
      <c r="P52" s="66"/>
      <c r="Q52" s="38"/>
      <c r="R52" s="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648"/>
      <c r="AG52" s="648"/>
      <c r="AH52" s="67"/>
      <c r="AI52" s="661"/>
      <c r="AJ52" s="661"/>
      <c r="AK52" s="620"/>
      <c r="AL52" s="351"/>
      <c r="AM52" s="336"/>
      <c r="AN52" s="336"/>
      <c r="AO52" s="336"/>
      <c r="AP52" s="336"/>
    </row>
    <row r="53" spans="3:42" ht="16.5" customHeight="1">
      <c r="C53" s="138"/>
      <c r="D53" s="138"/>
      <c r="E53" s="189"/>
      <c r="F53" s="189"/>
      <c r="G53" s="188"/>
      <c r="H53" s="340"/>
      <c r="I53" s="339"/>
      <c r="J53" s="339"/>
      <c r="K53" s="339"/>
      <c r="L53" s="339"/>
      <c r="M53" s="185"/>
      <c r="N53" s="186"/>
      <c r="O53" s="186"/>
      <c r="P53" s="183"/>
      <c r="Q53" s="183"/>
      <c r="R53" s="184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33"/>
      <c r="AG53" s="133"/>
      <c r="AH53" s="132"/>
      <c r="AI53" s="143"/>
      <c r="AJ53" s="143"/>
      <c r="AK53" s="131"/>
      <c r="AL53" s="351"/>
      <c r="AM53" s="336"/>
      <c r="AN53" s="336"/>
      <c r="AO53" s="336"/>
      <c r="AP53" s="336"/>
    </row>
    <row r="54" spans="3:42" ht="15">
      <c r="C54" s="92"/>
      <c r="D54" s="92"/>
      <c r="E54" s="336"/>
      <c r="F54" s="336"/>
      <c r="G54" s="336"/>
      <c r="H54" s="336"/>
      <c r="I54" s="338"/>
      <c r="J54" s="338"/>
      <c r="K54" s="338"/>
      <c r="L54" s="336"/>
      <c r="M54" s="336"/>
      <c r="N54" s="336"/>
      <c r="O54" s="336"/>
      <c r="P54" s="336"/>
      <c r="Q54" s="336"/>
      <c r="R54" s="336"/>
      <c r="S54" s="336"/>
      <c r="T54" s="336"/>
      <c r="U54" s="336"/>
      <c r="V54" s="336"/>
      <c r="W54" s="336"/>
      <c r="X54" s="336"/>
      <c r="Y54" s="336"/>
      <c r="Z54" s="336"/>
      <c r="AA54" s="336"/>
      <c r="AB54" s="336"/>
      <c r="AC54" s="336"/>
      <c r="AD54" s="336"/>
      <c r="AE54" s="336"/>
      <c r="AF54" s="336"/>
      <c r="AG54" s="336"/>
      <c r="AH54" s="92"/>
      <c r="AI54" s="336"/>
      <c r="AJ54" s="336"/>
      <c r="AK54" s="336"/>
      <c r="AL54" s="336"/>
      <c r="AM54" s="336"/>
      <c r="AN54" s="336"/>
      <c r="AO54" s="336"/>
      <c r="AP54" s="336"/>
    </row>
    <row r="55" spans="3:42" ht="15">
      <c r="C55" s="336"/>
      <c r="D55" s="336"/>
      <c r="E55" s="336"/>
      <c r="F55" s="336"/>
      <c r="G55" s="336"/>
      <c r="H55" s="336"/>
      <c r="I55" s="336"/>
      <c r="J55" s="336"/>
      <c r="K55" s="336"/>
      <c r="L55" s="336"/>
      <c r="M55" s="336"/>
      <c r="N55" s="336"/>
      <c r="O55" s="336"/>
      <c r="P55" s="336"/>
      <c r="Q55" s="336"/>
      <c r="R55" s="336"/>
      <c r="S55" s="336"/>
      <c r="T55" s="336"/>
      <c r="U55" s="336"/>
      <c r="V55" s="336"/>
      <c r="W55" s="336"/>
      <c r="X55" s="336"/>
      <c r="Y55" s="336"/>
      <c r="Z55" s="336"/>
      <c r="AA55" s="336"/>
      <c r="AB55" s="336"/>
      <c r="AC55" s="336"/>
      <c r="AD55" s="336"/>
      <c r="AE55" s="336"/>
      <c r="AF55" s="336"/>
      <c r="AG55" s="336"/>
      <c r="AH55" s="336"/>
      <c r="AI55" s="336"/>
      <c r="AJ55" s="336"/>
      <c r="AK55" s="336"/>
      <c r="AL55" s="336"/>
      <c r="AM55" s="336"/>
      <c r="AN55" s="336"/>
      <c r="AO55" s="336"/>
      <c r="AP55" s="336"/>
    </row>
    <row r="56" spans="3:42" ht="15">
      <c r="C56" s="336"/>
      <c r="D56" s="336"/>
      <c r="E56" s="336"/>
      <c r="F56" s="336"/>
      <c r="G56" s="336"/>
      <c r="H56" s="336"/>
      <c r="I56" s="336"/>
      <c r="J56" s="336"/>
      <c r="K56" s="336"/>
      <c r="L56" s="336"/>
      <c r="M56" s="336"/>
      <c r="N56" s="336"/>
      <c r="O56" s="336"/>
      <c r="P56" s="336"/>
      <c r="Q56" s="336"/>
      <c r="R56" s="336"/>
      <c r="S56" s="336"/>
      <c r="T56" s="336"/>
      <c r="U56" s="336"/>
      <c r="V56" s="336"/>
      <c r="W56" s="336"/>
      <c r="X56" s="336"/>
      <c r="Y56" s="336"/>
      <c r="Z56" s="336"/>
      <c r="AA56" s="336"/>
      <c r="AB56" s="336"/>
      <c r="AC56" s="336"/>
      <c r="AD56" s="336"/>
      <c r="AE56" s="336"/>
      <c r="AF56" s="336"/>
      <c r="AG56" s="336"/>
      <c r="AH56" s="336"/>
      <c r="AI56" s="336"/>
      <c r="AJ56" s="336"/>
      <c r="AK56" s="336"/>
      <c r="AL56" s="336"/>
      <c r="AM56" s="336"/>
      <c r="AN56" s="336"/>
      <c r="AO56" s="336"/>
      <c r="AP56" s="336"/>
    </row>
    <row r="57" spans="3:42" ht="15">
      <c r="C57" s="336"/>
      <c r="D57" s="336"/>
      <c r="E57" s="336"/>
      <c r="F57" s="336"/>
      <c r="G57" s="336"/>
      <c r="H57" s="336"/>
      <c r="I57" s="336"/>
      <c r="J57" s="336"/>
      <c r="K57" s="336"/>
      <c r="L57" s="336"/>
      <c r="M57" s="336"/>
      <c r="N57" s="336"/>
      <c r="O57" s="336"/>
      <c r="P57" s="336"/>
      <c r="Q57" s="336"/>
      <c r="R57" s="336"/>
      <c r="S57" s="336"/>
      <c r="T57" s="336"/>
      <c r="U57" s="336"/>
      <c r="V57" s="336"/>
      <c r="W57" s="336"/>
      <c r="X57" s="336"/>
      <c r="Y57" s="336"/>
      <c r="Z57" s="336"/>
      <c r="AA57" s="336"/>
      <c r="AB57" s="336"/>
      <c r="AC57" s="336"/>
      <c r="AD57" s="336"/>
      <c r="AE57" s="336"/>
      <c r="AF57" s="336"/>
      <c r="AG57" s="336"/>
      <c r="AH57" s="336"/>
      <c r="AI57" s="336"/>
      <c r="AJ57" s="336"/>
      <c r="AK57" s="336"/>
      <c r="AL57" s="336"/>
      <c r="AM57" s="336"/>
      <c r="AN57" s="336"/>
      <c r="AO57" s="336"/>
      <c r="AP57" s="336"/>
    </row>
    <row r="58" spans="3:42" ht="15">
      <c r="C58" s="336"/>
      <c r="D58" s="336"/>
      <c r="E58" s="336"/>
      <c r="F58" s="336"/>
      <c r="G58" s="336"/>
      <c r="H58" s="336"/>
      <c r="I58" s="336"/>
      <c r="J58" s="336"/>
      <c r="K58" s="336"/>
      <c r="L58" s="336"/>
      <c r="M58" s="336"/>
      <c r="N58" s="336"/>
      <c r="O58" s="336"/>
      <c r="P58" s="336"/>
      <c r="Q58" s="336"/>
      <c r="R58" s="336"/>
      <c r="S58" s="336"/>
      <c r="T58" s="336"/>
      <c r="U58" s="336"/>
      <c r="V58" s="336"/>
      <c r="W58" s="336"/>
      <c r="X58" s="336"/>
      <c r="Y58" s="336"/>
      <c r="Z58" s="336"/>
      <c r="AA58" s="336"/>
      <c r="AB58" s="336"/>
      <c r="AC58" s="336"/>
      <c r="AD58" s="336"/>
      <c r="AE58" s="336"/>
      <c r="AF58" s="336"/>
      <c r="AG58" s="336"/>
      <c r="AH58" s="336"/>
      <c r="AI58" s="336"/>
      <c r="AJ58" s="336"/>
      <c r="AK58" s="336"/>
      <c r="AL58" s="336"/>
      <c r="AM58" s="336"/>
      <c r="AN58" s="336"/>
      <c r="AO58" s="336"/>
      <c r="AP58" s="336"/>
    </row>
    <row r="59" spans="3:42" ht="15">
      <c r="C59" s="336"/>
      <c r="D59" s="336"/>
      <c r="E59" s="336"/>
      <c r="F59" s="336"/>
      <c r="G59" s="336"/>
      <c r="H59" s="336"/>
      <c r="I59" s="336"/>
      <c r="J59" s="336"/>
      <c r="K59" s="336"/>
      <c r="L59" s="336"/>
      <c r="M59" s="336"/>
      <c r="N59" s="336"/>
      <c r="O59" s="336"/>
      <c r="P59" s="336"/>
      <c r="Q59" s="336"/>
      <c r="R59" s="336"/>
      <c r="S59" s="336"/>
      <c r="T59" s="336"/>
      <c r="U59" s="336"/>
      <c r="V59" s="336"/>
      <c r="W59" s="336"/>
      <c r="X59" s="336"/>
      <c r="Y59" s="336"/>
      <c r="Z59" s="336"/>
      <c r="AA59" s="336"/>
      <c r="AB59" s="336"/>
      <c r="AC59" s="336"/>
      <c r="AD59" s="336"/>
      <c r="AE59" s="336"/>
      <c r="AF59" s="336"/>
      <c r="AG59" s="336"/>
      <c r="AH59" s="336"/>
      <c r="AI59" s="336"/>
      <c r="AJ59" s="336"/>
      <c r="AK59" s="336"/>
      <c r="AL59" s="336"/>
      <c r="AM59" s="336"/>
      <c r="AN59" s="336"/>
      <c r="AO59" s="336"/>
      <c r="AP59" s="336"/>
    </row>
    <row r="60" spans="3:42" ht="15">
      <c r="C60" s="336"/>
      <c r="D60" s="336"/>
      <c r="E60" s="336"/>
      <c r="F60" s="336"/>
      <c r="G60" s="336"/>
      <c r="H60" s="336"/>
      <c r="I60" s="336"/>
      <c r="J60" s="336"/>
      <c r="K60" s="336"/>
      <c r="L60" s="336"/>
      <c r="M60" s="336"/>
      <c r="N60" s="336"/>
      <c r="O60" s="336"/>
      <c r="P60" s="336"/>
      <c r="Q60" s="336"/>
      <c r="R60" s="336"/>
      <c r="S60" s="336"/>
      <c r="T60" s="336"/>
      <c r="U60" s="336"/>
      <c r="V60" s="336"/>
      <c r="W60" s="336"/>
      <c r="X60" s="336"/>
      <c r="Y60" s="336"/>
      <c r="Z60" s="336"/>
      <c r="AA60" s="336"/>
      <c r="AB60" s="336"/>
      <c r="AC60" s="336"/>
      <c r="AD60" s="336"/>
      <c r="AE60" s="336"/>
      <c r="AF60" s="336"/>
      <c r="AG60" s="336"/>
      <c r="AH60" s="336"/>
      <c r="AI60" s="336"/>
      <c r="AJ60" s="336"/>
      <c r="AK60" s="336"/>
      <c r="AL60" s="336"/>
      <c r="AM60" s="336"/>
      <c r="AN60" s="336"/>
      <c r="AO60" s="336"/>
      <c r="AP60" s="336"/>
    </row>
    <row r="61" spans="3:42" ht="15">
      <c r="C61" s="336"/>
      <c r="D61" s="336"/>
      <c r="E61" s="336"/>
      <c r="F61" s="336"/>
      <c r="G61" s="336"/>
      <c r="H61" s="336"/>
      <c r="I61" s="336"/>
      <c r="J61" s="336"/>
      <c r="K61" s="336"/>
      <c r="L61" s="336"/>
      <c r="M61" s="336"/>
      <c r="N61" s="336"/>
      <c r="O61" s="336"/>
      <c r="P61" s="336"/>
      <c r="Q61" s="336"/>
      <c r="R61" s="336"/>
      <c r="S61" s="336"/>
      <c r="T61" s="336"/>
      <c r="U61" s="336"/>
      <c r="V61" s="336"/>
      <c r="W61" s="336"/>
      <c r="X61" s="336"/>
      <c r="Y61" s="336"/>
      <c r="Z61" s="336"/>
      <c r="AA61" s="336"/>
      <c r="AB61" s="336"/>
      <c r="AC61" s="336"/>
      <c r="AD61" s="336"/>
      <c r="AE61" s="336"/>
      <c r="AF61" s="336"/>
      <c r="AG61" s="336"/>
      <c r="AH61" s="336"/>
      <c r="AI61" s="336"/>
      <c r="AJ61" s="336"/>
      <c r="AK61" s="336"/>
      <c r="AL61" s="336"/>
      <c r="AM61" s="336"/>
      <c r="AN61" s="336"/>
      <c r="AO61" s="336"/>
      <c r="AP61" s="336"/>
    </row>
    <row r="62" spans="3:42" ht="15">
      <c r="C62" s="336"/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6"/>
      <c r="O62" s="336"/>
      <c r="P62" s="336"/>
      <c r="Q62" s="336"/>
      <c r="R62" s="336"/>
      <c r="S62" s="336"/>
      <c r="T62" s="336"/>
      <c r="U62" s="336"/>
      <c r="V62" s="336"/>
      <c r="W62" s="336"/>
      <c r="X62" s="336"/>
      <c r="Y62" s="336"/>
      <c r="Z62" s="336"/>
      <c r="AA62" s="336"/>
      <c r="AB62" s="336"/>
      <c r="AC62" s="336"/>
      <c r="AD62" s="336"/>
      <c r="AE62" s="336"/>
      <c r="AF62" s="336"/>
      <c r="AG62" s="336"/>
      <c r="AH62" s="336"/>
      <c r="AI62" s="336"/>
      <c r="AJ62" s="336"/>
      <c r="AK62" s="336"/>
      <c r="AL62" s="336"/>
      <c r="AM62" s="336"/>
      <c r="AN62" s="336"/>
      <c r="AO62" s="336"/>
      <c r="AP62" s="336"/>
    </row>
    <row r="63" spans="3:42" ht="15">
      <c r="C63" s="336"/>
      <c r="D63" s="336"/>
      <c r="E63" s="336"/>
      <c r="F63" s="336"/>
      <c r="G63" s="336"/>
      <c r="H63" s="336"/>
      <c r="I63" s="336"/>
      <c r="J63" s="336"/>
      <c r="K63" s="336"/>
      <c r="L63" s="336"/>
      <c r="M63" s="336"/>
      <c r="N63" s="336"/>
      <c r="O63" s="336"/>
      <c r="P63" s="336"/>
      <c r="Q63" s="336"/>
      <c r="R63" s="336"/>
      <c r="S63" s="336"/>
      <c r="T63" s="336"/>
      <c r="U63" s="336"/>
      <c r="V63" s="336"/>
      <c r="W63" s="336"/>
      <c r="X63" s="336"/>
      <c r="Y63" s="336"/>
      <c r="Z63" s="336"/>
      <c r="AA63" s="336"/>
      <c r="AB63" s="336"/>
      <c r="AC63" s="336"/>
      <c r="AD63" s="336"/>
      <c r="AE63" s="336"/>
      <c r="AF63" s="336"/>
      <c r="AG63" s="336"/>
      <c r="AH63" s="336"/>
      <c r="AI63" s="336"/>
      <c r="AJ63" s="336"/>
      <c r="AK63" s="336"/>
      <c r="AL63" s="336"/>
      <c r="AM63" s="336"/>
      <c r="AN63" s="336"/>
      <c r="AO63" s="336"/>
      <c r="AP63" s="336"/>
    </row>
    <row r="64" spans="3:42" ht="15">
      <c r="C64" s="336"/>
      <c r="D64" s="336"/>
      <c r="E64" s="336"/>
      <c r="F64" s="336"/>
      <c r="G64" s="336"/>
      <c r="H64" s="336"/>
      <c r="I64" s="336"/>
      <c r="J64" s="336"/>
      <c r="K64" s="336"/>
      <c r="L64" s="336"/>
      <c r="M64" s="336"/>
      <c r="N64" s="336"/>
      <c r="O64" s="336"/>
      <c r="P64" s="336"/>
      <c r="Q64" s="336"/>
      <c r="R64" s="336"/>
      <c r="S64" s="336"/>
      <c r="T64" s="336"/>
      <c r="U64" s="336"/>
      <c r="V64" s="336"/>
      <c r="W64" s="336"/>
      <c r="X64" s="336"/>
      <c r="Y64" s="336"/>
      <c r="Z64" s="336"/>
      <c r="AA64" s="336"/>
      <c r="AB64" s="336"/>
      <c r="AC64" s="336"/>
      <c r="AD64" s="336"/>
      <c r="AE64" s="336"/>
      <c r="AF64" s="336"/>
      <c r="AG64" s="336"/>
      <c r="AH64" s="336"/>
      <c r="AI64" s="336"/>
      <c r="AJ64" s="336"/>
      <c r="AK64" s="336"/>
      <c r="AL64" s="336"/>
      <c r="AM64" s="336"/>
      <c r="AN64" s="336"/>
      <c r="AO64" s="336"/>
      <c r="AP64" s="336"/>
    </row>
    <row r="65" spans="3:42" ht="15">
      <c r="C65" s="336"/>
      <c r="D65" s="336"/>
      <c r="E65" s="336"/>
      <c r="F65" s="336"/>
      <c r="G65" s="336"/>
      <c r="H65" s="336"/>
      <c r="I65" s="336"/>
      <c r="J65" s="336"/>
      <c r="K65" s="336"/>
      <c r="L65" s="336"/>
      <c r="M65" s="336"/>
      <c r="N65" s="336"/>
      <c r="O65" s="336"/>
      <c r="P65" s="336"/>
      <c r="Q65" s="336"/>
      <c r="R65" s="336"/>
      <c r="S65" s="336"/>
      <c r="T65" s="336"/>
      <c r="U65" s="336"/>
      <c r="V65" s="336"/>
      <c r="W65" s="336"/>
      <c r="X65" s="336"/>
      <c r="Y65" s="336"/>
      <c r="Z65" s="336"/>
      <c r="AA65" s="336"/>
      <c r="AB65" s="336"/>
      <c r="AC65" s="336"/>
      <c r="AD65" s="336"/>
      <c r="AE65" s="336"/>
      <c r="AF65" s="336"/>
      <c r="AG65" s="336"/>
      <c r="AH65" s="336"/>
      <c r="AI65" s="336"/>
      <c r="AJ65" s="336"/>
      <c r="AK65" s="336"/>
      <c r="AL65" s="336"/>
      <c r="AM65" s="336"/>
      <c r="AN65" s="336"/>
      <c r="AO65" s="336"/>
      <c r="AP65" s="336"/>
    </row>
    <row r="66" spans="3:42" ht="15">
      <c r="C66" s="336"/>
      <c r="D66" s="336"/>
      <c r="E66" s="336"/>
      <c r="F66" s="336"/>
      <c r="G66" s="336"/>
      <c r="H66" s="336"/>
      <c r="I66" s="336"/>
      <c r="J66" s="336"/>
      <c r="K66" s="336"/>
      <c r="L66" s="336"/>
      <c r="M66" s="336"/>
      <c r="N66" s="336"/>
      <c r="O66" s="336"/>
      <c r="P66" s="336"/>
      <c r="Q66" s="336"/>
      <c r="R66" s="336"/>
      <c r="S66" s="336"/>
      <c r="T66" s="336"/>
      <c r="U66" s="336"/>
      <c r="V66" s="336"/>
      <c r="W66" s="336"/>
      <c r="X66" s="336"/>
      <c r="Y66" s="336"/>
      <c r="Z66" s="336"/>
      <c r="AA66" s="336"/>
      <c r="AB66" s="336"/>
      <c r="AC66" s="336"/>
      <c r="AD66" s="336"/>
      <c r="AE66" s="336"/>
      <c r="AF66" s="336"/>
      <c r="AG66" s="336"/>
      <c r="AH66" s="336"/>
      <c r="AI66" s="336"/>
      <c r="AJ66" s="336"/>
      <c r="AK66" s="336"/>
      <c r="AL66" s="336"/>
      <c r="AM66" s="336"/>
      <c r="AN66" s="336"/>
      <c r="AO66" s="336"/>
      <c r="AP66" s="336"/>
    </row>
    <row r="67" spans="3:42" ht="15">
      <c r="C67" s="336"/>
      <c r="D67" s="336"/>
      <c r="E67" s="336"/>
      <c r="F67" s="336"/>
      <c r="G67" s="336"/>
      <c r="H67" s="336"/>
      <c r="I67" s="336"/>
      <c r="J67" s="336"/>
      <c r="K67" s="336"/>
      <c r="L67" s="336"/>
      <c r="M67" s="336"/>
      <c r="N67" s="336"/>
      <c r="O67" s="336"/>
      <c r="P67" s="336"/>
      <c r="Q67" s="336"/>
      <c r="R67" s="336"/>
      <c r="S67" s="336"/>
      <c r="T67" s="336"/>
      <c r="U67" s="336"/>
      <c r="V67" s="336"/>
      <c r="W67" s="336"/>
      <c r="X67" s="336"/>
      <c r="Y67" s="336"/>
      <c r="Z67" s="336"/>
      <c r="AA67" s="336"/>
      <c r="AB67" s="336"/>
      <c r="AC67" s="336"/>
      <c r="AD67" s="336"/>
      <c r="AE67" s="336"/>
      <c r="AF67" s="336"/>
      <c r="AG67" s="336"/>
      <c r="AH67" s="336"/>
      <c r="AI67" s="336"/>
      <c r="AJ67" s="336"/>
      <c r="AK67" s="336"/>
      <c r="AL67" s="336"/>
      <c r="AM67" s="336"/>
      <c r="AN67" s="336"/>
      <c r="AO67" s="336"/>
      <c r="AP67" s="336"/>
    </row>
    <row r="68" spans="3:42" ht="15">
      <c r="C68" s="336"/>
      <c r="D68" s="336"/>
      <c r="E68" s="336"/>
      <c r="F68" s="336"/>
      <c r="G68" s="336"/>
      <c r="H68" s="336"/>
      <c r="I68" s="336"/>
      <c r="J68" s="336"/>
      <c r="K68" s="336"/>
      <c r="L68" s="336"/>
      <c r="M68" s="336"/>
      <c r="N68" s="336"/>
      <c r="O68" s="336"/>
      <c r="P68" s="336"/>
      <c r="Q68" s="336"/>
      <c r="R68" s="336"/>
      <c r="S68" s="336"/>
      <c r="T68" s="336"/>
      <c r="U68" s="336"/>
      <c r="V68" s="336"/>
      <c r="W68" s="336"/>
      <c r="X68" s="336"/>
      <c r="Y68" s="336"/>
      <c r="Z68" s="336"/>
      <c r="AA68" s="336"/>
      <c r="AB68" s="336"/>
      <c r="AC68" s="336"/>
      <c r="AD68" s="336"/>
      <c r="AE68" s="336"/>
      <c r="AF68" s="336"/>
      <c r="AG68" s="336"/>
      <c r="AH68" s="336"/>
      <c r="AI68" s="336"/>
      <c r="AJ68" s="336"/>
      <c r="AK68" s="336"/>
      <c r="AL68" s="336"/>
      <c r="AM68" s="336"/>
      <c r="AN68" s="336"/>
      <c r="AO68" s="336"/>
      <c r="AP68" s="336"/>
    </row>
    <row r="69" spans="3:42" ht="15">
      <c r="C69" s="336"/>
      <c r="D69" s="336"/>
      <c r="E69" s="336"/>
      <c r="F69" s="336"/>
      <c r="G69" s="336"/>
      <c r="H69" s="336"/>
      <c r="I69" s="336"/>
      <c r="J69" s="336"/>
      <c r="K69" s="336"/>
      <c r="L69" s="336"/>
      <c r="M69" s="336"/>
      <c r="N69" s="336"/>
      <c r="O69" s="336"/>
      <c r="P69" s="336"/>
      <c r="Q69" s="336"/>
      <c r="R69" s="336"/>
      <c r="S69" s="336"/>
      <c r="T69" s="336"/>
      <c r="U69" s="336"/>
      <c r="V69" s="336"/>
      <c r="W69" s="336"/>
      <c r="X69" s="336"/>
      <c r="Y69" s="336"/>
      <c r="Z69" s="336"/>
      <c r="AA69" s="336"/>
      <c r="AB69" s="336"/>
      <c r="AC69" s="336"/>
      <c r="AD69" s="336"/>
      <c r="AE69" s="336"/>
      <c r="AF69" s="336"/>
      <c r="AG69" s="336"/>
      <c r="AH69" s="336"/>
      <c r="AI69" s="336"/>
      <c r="AJ69" s="336"/>
      <c r="AK69" s="336"/>
      <c r="AL69" s="336"/>
      <c r="AM69" s="336"/>
      <c r="AN69" s="336"/>
      <c r="AO69" s="336"/>
      <c r="AP69" s="336"/>
    </row>
    <row r="70" spans="3:42" ht="15">
      <c r="C70" s="336"/>
      <c r="D70" s="336"/>
      <c r="E70" s="336"/>
      <c r="F70" s="336"/>
      <c r="G70" s="336"/>
      <c r="H70" s="336"/>
      <c r="I70" s="336"/>
      <c r="J70" s="336"/>
      <c r="K70" s="336"/>
      <c r="L70" s="336"/>
      <c r="M70" s="336"/>
      <c r="N70" s="336"/>
      <c r="O70" s="336"/>
      <c r="P70" s="336"/>
      <c r="Q70" s="336"/>
      <c r="R70" s="336"/>
      <c r="S70" s="336"/>
      <c r="T70" s="336"/>
      <c r="U70" s="336"/>
      <c r="V70" s="336"/>
      <c r="W70" s="336"/>
      <c r="X70" s="336"/>
      <c r="Y70" s="336"/>
      <c r="Z70" s="336"/>
      <c r="AA70" s="336"/>
      <c r="AB70" s="336"/>
      <c r="AC70" s="336"/>
      <c r="AD70" s="336"/>
      <c r="AE70" s="336"/>
      <c r="AF70" s="336"/>
      <c r="AG70" s="336"/>
      <c r="AH70" s="336"/>
      <c r="AI70" s="336"/>
      <c r="AJ70" s="336"/>
      <c r="AK70" s="336"/>
      <c r="AL70" s="336"/>
      <c r="AM70" s="336"/>
      <c r="AN70" s="336"/>
      <c r="AO70" s="336"/>
      <c r="AP70" s="336"/>
    </row>
    <row r="71" spans="3:42" ht="15">
      <c r="C71" s="336"/>
      <c r="D71" s="336"/>
      <c r="E71" s="336"/>
      <c r="F71" s="336"/>
      <c r="G71" s="336"/>
      <c r="H71" s="336"/>
      <c r="I71" s="336"/>
      <c r="J71" s="336"/>
      <c r="K71" s="336"/>
      <c r="L71" s="336"/>
      <c r="M71" s="336"/>
      <c r="N71" s="336"/>
      <c r="O71" s="336"/>
      <c r="P71" s="336"/>
      <c r="Q71" s="336"/>
      <c r="R71" s="336"/>
      <c r="S71" s="336"/>
      <c r="T71" s="336"/>
      <c r="U71" s="336"/>
      <c r="V71" s="336"/>
      <c r="W71" s="336"/>
      <c r="X71" s="336"/>
      <c r="Y71" s="336"/>
      <c r="Z71" s="336"/>
      <c r="AA71" s="336"/>
      <c r="AB71" s="336"/>
      <c r="AC71" s="336"/>
      <c r="AD71" s="336"/>
      <c r="AE71" s="336"/>
      <c r="AF71" s="336"/>
      <c r="AG71" s="336"/>
      <c r="AH71" s="336"/>
      <c r="AI71" s="336"/>
      <c r="AJ71" s="336"/>
      <c r="AK71" s="336"/>
      <c r="AL71" s="336"/>
      <c r="AM71" s="336"/>
      <c r="AN71" s="336"/>
      <c r="AO71" s="336"/>
      <c r="AP71" s="336"/>
    </row>
    <row r="72" spans="3:42" ht="15">
      <c r="C72" s="336"/>
      <c r="D72" s="336"/>
      <c r="E72" s="336"/>
      <c r="F72" s="336"/>
      <c r="G72" s="336"/>
      <c r="H72" s="336"/>
      <c r="I72" s="336"/>
      <c r="J72" s="336"/>
      <c r="K72" s="336"/>
      <c r="L72" s="336"/>
      <c r="M72" s="336"/>
      <c r="N72" s="336"/>
      <c r="O72" s="336"/>
      <c r="P72" s="336"/>
      <c r="Q72" s="336"/>
      <c r="R72" s="336"/>
      <c r="S72" s="336"/>
      <c r="T72" s="336"/>
      <c r="U72" s="336"/>
      <c r="V72" s="336"/>
      <c r="W72" s="336"/>
      <c r="X72" s="336"/>
      <c r="Y72" s="336"/>
      <c r="Z72" s="336"/>
      <c r="AA72" s="336"/>
      <c r="AB72" s="336"/>
      <c r="AC72" s="336"/>
      <c r="AD72" s="336"/>
      <c r="AE72" s="336"/>
      <c r="AF72" s="336"/>
      <c r="AG72" s="336"/>
      <c r="AH72" s="336"/>
      <c r="AI72" s="336"/>
      <c r="AJ72" s="336"/>
      <c r="AK72" s="336"/>
      <c r="AL72" s="336"/>
      <c r="AM72" s="336"/>
      <c r="AN72" s="336"/>
      <c r="AO72" s="336"/>
      <c r="AP72" s="336"/>
    </row>
    <row r="73" spans="3:42" ht="15">
      <c r="C73" s="336"/>
      <c r="D73" s="336"/>
      <c r="E73" s="336"/>
      <c r="F73" s="336"/>
      <c r="G73" s="336"/>
      <c r="H73" s="336"/>
      <c r="I73" s="336"/>
      <c r="J73" s="336"/>
      <c r="K73" s="336"/>
      <c r="L73" s="336"/>
      <c r="M73" s="336"/>
      <c r="N73" s="336"/>
      <c r="O73" s="336"/>
      <c r="P73" s="336"/>
      <c r="Q73" s="336"/>
      <c r="R73" s="336"/>
      <c r="S73" s="336"/>
      <c r="T73" s="336"/>
      <c r="U73" s="336"/>
      <c r="V73" s="336"/>
      <c r="W73" s="336"/>
      <c r="X73" s="336"/>
      <c r="Y73" s="336"/>
      <c r="Z73" s="336"/>
      <c r="AA73" s="336"/>
      <c r="AB73" s="336"/>
      <c r="AC73" s="336"/>
      <c r="AD73" s="336"/>
      <c r="AE73" s="336"/>
      <c r="AF73" s="336"/>
      <c r="AG73" s="336"/>
      <c r="AH73" s="336"/>
      <c r="AI73" s="336"/>
      <c r="AJ73" s="336"/>
      <c r="AK73" s="336"/>
      <c r="AL73" s="336"/>
      <c r="AM73" s="336"/>
      <c r="AN73" s="336"/>
      <c r="AO73" s="336"/>
      <c r="AP73" s="336"/>
    </row>
    <row r="74" spans="3:42" ht="15">
      <c r="C74" s="336"/>
      <c r="D74" s="336"/>
      <c r="E74" s="336"/>
      <c r="F74" s="336"/>
      <c r="G74" s="336"/>
      <c r="H74" s="336"/>
      <c r="I74" s="336"/>
      <c r="J74" s="336"/>
      <c r="K74" s="336"/>
      <c r="L74" s="336"/>
      <c r="M74" s="336"/>
      <c r="N74" s="336"/>
      <c r="O74" s="336"/>
      <c r="P74" s="336"/>
      <c r="Q74" s="336"/>
      <c r="R74" s="336"/>
      <c r="S74" s="336"/>
      <c r="T74" s="336"/>
      <c r="U74" s="336"/>
      <c r="V74" s="336"/>
      <c r="W74" s="336"/>
      <c r="X74" s="336"/>
      <c r="Y74" s="336"/>
      <c r="Z74" s="336"/>
      <c r="AA74" s="336"/>
      <c r="AB74" s="336"/>
      <c r="AC74" s="336"/>
      <c r="AD74" s="336"/>
      <c r="AE74" s="336"/>
      <c r="AF74" s="336"/>
      <c r="AG74" s="336"/>
      <c r="AH74" s="336"/>
      <c r="AI74" s="336"/>
      <c r="AJ74" s="336"/>
      <c r="AK74" s="336"/>
      <c r="AL74" s="336"/>
      <c r="AM74" s="336"/>
      <c r="AN74" s="336"/>
      <c r="AO74" s="336"/>
      <c r="AP74" s="336"/>
    </row>
    <row r="75" spans="3:42" ht="15">
      <c r="C75" s="336"/>
      <c r="D75" s="336"/>
      <c r="E75" s="336"/>
      <c r="F75" s="336"/>
      <c r="G75" s="336"/>
      <c r="H75" s="336"/>
      <c r="I75" s="336"/>
      <c r="J75" s="336"/>
      <c r="K75" s="336"/>
      <c r="L75" s="336"/>
      <c r="M75" s="336"/>
      <c r="N75" s="336"/>
      <c r="O75" s="336"/>
      <c r="P75" s="336"/>
      <c r="Q75" s="336"/>
      <c r="R75" s="336"/>
      <c r="S75" s="336"/>
      <c r="T75" s="336"/>
      <c r="U75" s="336"/>
      <c r="V75" s="336"/>
      <c r="W75" s="336"/>
      <c r="X75" s="336"/>
      <c r="Y75" s="336"/>
      <c r="Z75" s="336"/>
      <c r="AA75" s="336"/>
      <c r="AB75" s="336"/>
      <c r="AC75" s="336"/>
      <c r="AD75" s="336"/>
      <c r="AE75" s="336"/>
      <c r="AF75" s="336"/>
      <c r="AG75" s="336"/>
      <c r="AH75" s="336"/>
      <c r="AI75" s="336"/>
      <c r="AJ75" s="336"/>
      <c r="AK75" s="336"/>
      <c r="AL75" s="336"/>
      <c r="AM75" s="336"/>
      <c r="AN75" s="336"/>
      <c r="AO75" s="336"/>
      <c r="AP75" s="336"/>
    </row>
    <row r="76" spans="3:42" ht="15">
      <c r="C76" s="336"/>
      <c r="D76" s="336"/>
      <c r="E76" s="336"/>
      <c r="F76" s="336"/>
      <c r="G76" s="336"/>
      <c r="H76" s="336"/>
      <c r="I76" s="336"/>
      <c r="J76" s="336"/>
      <c r="K76" s="336"/>
      <c r="L76" s="336"/>
      <c r="M76" s="336"/>
      <c r="N76" s="336"/>
      <c r="O76" s="336"/>
      <c r="P76" s="336"/>
      <c r="Q76" s="336"/>
      <c r="R76" s="336"/>
      <c r="S76" s="336"/>
      <c r="T76" s="336"/>
      <c r="U76" s="336"/>
      <c r="V76" s="336"/>
      <c r="W76" s="336"/>
      <c r="X76" s="336"/>
      <c r="Y76" s="336"/>
      <c r="Z76" s="336"/>
      <c r="AA76" s="336"/>
      <c r="AB76" s="336"/>
      <c r="AC76" s="336"/>
      <c r="AD76" s="336"/>
      <c r="AE76" s="336"/>
      <c r="AF76" s="336"/>
      <c r="AG76" s="336"/>
      <c r="AH76" s="336"/>
      <c r="AI76" s="336"/>
      <c r="AJ76" s="336"/>
      <c r="AK76" s="336"/>
      <c r="AL76" s="336"/>
      <c r="AM76" s="336"/>
      <c r="AN76" s="336"/>
      <c r="AO76" s="336"/>
      <c r="AP76" s="336"/>
    </row>
    <row r="77" spans="3:42" ht="15"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  <c r="N77" s="336"/>
      <c r="O77" s="336"/>
      <c r="P77" s="336"/>
      <c r="Q77" s="336"/>
      <c r="R77" s="336"/>
      <c r="S77" s="336"/>
      <c r="T77" s="336"/>
      <c r="U77" s="336"/>
      <c r="V77" s="336"/>
      <c r="W77" s="336"/>
      <c r="X77" s="336"/>
      <c r="Y77" s="336"/>
      <c r="Z77" s="336"/>
      <c r="AA77" s="336"/>
      <c r="AB77" s="336"/>
      <c r="AC77" s="336"/>
      <c r="AD77" s="336"/>
      <c r="AE77" s="336"/>
      <c r="AF77" s="336"/>
      <c r="AG77" s="336"/>
      <c r="AH77" s="336"/>
      <c r="AI77" s="336"/>
      <c r="AJ77" s="336"/>
      <c r="AK77" s="336"/>
      <c r="AL77" s="336"/>
      <c r="AM77" s="336"/>
      <c r="AN77" s="336"/>
      <c r="AO77" s="336"/>
      <c r="AP77" s="336"/>
    </row>
    <row r="78" spans="3:42" ht="15">
      <c r="C78" s="336"/>
      <c r="D78" s="336"/>
      <c r="E78" s="336"/>
      <c r="F78" s="336"/>
      <c r="G78" s="336"/>
      <c r="H78" s="336"/>
      <c r="I78" s="336"/>
      <c r="J78" s="336"/>
      <c r="K78" s="336"/>
      <c r="L78" s="336"/>
      <c r="M78" s="336"/>
      <c r="N78" s="336"/>
      <c r="O78" s="336"/>
      <c r="P78" s="336"/>
      <c r="Q78" s="336"/>
      <c r="R78" s="336"/>
      <c r="S78" s="336"/>
      <c r="T78" s="336"/>
      <c r="U78" s="336"/>
      <c r="V78" s="336"/>
      <c r="W78" s="336"/>
      <c r="X78" s="336"/>
      <c r="Y78" s="336"/>
      <c r="Z78" s="336"/>
      <c r="AA78" s="336"/>
      <c r="AB78" s="336"/>
      <c r="AC78" s="336"/>
      <c r="AD78" s="336"/>
      <c r="AE78" s="336"/>
      <c r="AF78" s="336"/>
      <c r="AG78" s="336"/>
      <c r="AH78" s="336"/>
      <c r="AI78" s="336"/>
      <c r="AJ78" s="336"/>
      <c r="AK78" s="336"/>
      <c r="AL78" s="336"/>
      <c r="AM78" s="336"/>
      <c r="AN78" s="336"/>
      <c r="AO78" s="336"/>
      <c r="AP78" s="336"/>
    </row>
    <row r="79" spans="3:42" ht="15">
      <c r="C79" s="336"/>
      <c r="D79" s="336"/>
      <c r="E79" s="336"/>
      <c r="F79" s="336"/>
      <c r="G79" s="336"/>
      <c r="H79" s="336"/>
      <c r="I79" s="336"/>
      <c r="J79" s="336"/>
      <c r="K79" s="336"/>
      <c r="L79" s="336"/>
      <c r="M79" s="336"/>
      <c r="N79" s="336"/>
      <c r="O79" s="336"/>
      <c r="P79" s="336"/>
      <c r="Q79" s="336"/>
      <c r="R79" s="336"/>
      <c r="S79" s="336"/>
      <c r="T79" s="336"/>
      <c r="U79" s="336"/>
      <c r="V79" s="336"/>
      <c r="W79" s="336"/>
      <c r="X79" s="336"/>
      <c r="Y79" s="336"/>
      <c r="Z79" s="336"/>
      <c r="AA79" s="336"/>
      <c r="AB79" s="336"/>
      <c r="AC79" s="336"/>
      <c r="AD79" s="336"/>
      <c r="AE79" s="336"/>
      <c r="AF79" s="336"/>
      <c r="AG79" s="336"/>
      <c r="AH79" s="336"/>
      <c r="AI79" s="336"/>
      <c r="AJ79" s="336"/>
      <c r="AK79" s="336"/>
      <c r="AL79" s="336"/>
      <c r="AM79" s="336"/>
      <c r="AN79" s="336"/>
      <c r="AO79" s="336"/>
      <c r="AP79" s="336"/>
    </row>
    <row r="80" spans="3:42" ht="15">
      <c r="C80" s="336"/>
      <c r="D80" s="336"/>
      <c r="E80" s="336"/>
      <c r="F80" s="336"/>
      <c r="G80" s="336"/>
      <c r="H80" s="336"/>
      <c r="I80" s="336"/>
      <c r="J80" s="336"/>
      <c r="K80" s="336"/>
      <c r="L80" s="336"/>
      <c r="M80" s="336"/>
      <c r="N80" s="336"/>
      <c r="O80" s="336"/>
      <c r="P80" s="336"/>
      <c r="Q80" s="336"/>
      <c r="R80" s="336"/>
      <c r="S80" s="336"/>
      <c r="T80" s="336"/>
      <c r="U80" s="336"/>
      <c r="V80" s="336"/>
      <c r="W80" s="336"/>
      <c r="X80" s="336"/>
      <c r="Y80" s="336"/>
      <c r="Z80" s="336"/>
      <c r="AA80" s="336"/>
      <c r="AB80" s="336"/>
      <c r="AC80" s="336"/>
      <c r="AD80" s="336"/>
      <c r="AE80" s="336"/>
      <c r="AF80" s="336"/>
      <c r="AG80" s="336"/>
      <c r="AH80" s="336"/>
      <c r="AI80" s="336"/>
      <c r="AJ80" s="336"/>
      <c r="AK80" s="336"/>
      <c r="AL80" s="336"/>
      <c r="AM80" s="336"/>
      <c r="AN80" s="336"/>
      <c r="AO80" s="336"/>
      <c r="AP80" s="336"/>
    </row>
    <row r="81" spans="3:42" ht="15">
      <c r="C81" s="336"/>
      <c r="D81" s="336"/>
      <c r="E81" s="336"/>
      <c r="F81" s="336"/>
      <c r="G81" s="336"/>
      <c r="H81" s="336"/>
      <c r="I81" s="336"/>
      <c r="J81" s="336"/>
      <c r="K81" s="336"/>
      <c r="L81" s="336"/>
      <c r="M81" s="336"/>
      <c r="N81" s="336"/>
      <c r="O81" s="336"/>
      <c r="P81" s="336"/>
      <c r="Q81" s="336"/>
      <c r="R81" s="336"/>
      <c r="S81" s="336"/>
      <c r="T81" s="336"/>
      <c r="U81" s="336"/>
      <c r="V81" s="336"/>
      <c r="W81" s="336"/>
      <c r="X81" s="336"/>
      <c r="Y81" s="336"/>
      <c r="Z81" s="336"/>
      <c r="AA81" s="336"/>
      <c r="AB81" s="336"/>
      <c r="AC81" s="336"/>
      <c r="AD81" s="336"/>
      <c r="AE81" s="336"/>
      <c r="AF81" s="336"/>
      <c r="AG81" s="336"/>
      <c r="AH81" s="336"/>
      <c r="AI81" s="336"/>
      <c r="AJ81" s="336"/>
      <c r="AK81" s="336"/>
      <c r="AL81" s="336"/>
      <c r="AM81" s="336"/>
      <c r="AN81" s="336"/>
      <c r="AO81" s="336"/>
      <c r="AP81" s="336"/>
    </row>
    <row r="82" spans="3:42" ht="15">
      <c r="C82" s="336"/>
      <c r="D82" s="336"/>
      <c r="E82" s="336"/>
      <c r="F82" s="336"/>
      <c r="G82" s="336"/>
      <c r="H82" s="336"/>
      <c r="I82" s="336"/>
      <c r="J82" s="336"/>
      <c r="K82" s="336"/>
      <c r="L82" s="336"/>
      <c r="M82" s="336"/>
      <c r="N82" s="336"/>
      <c r="O82" s="336"/>
      <c r="P82" s="336"/>
      <c r="Q82" s="336"/>
      <c r="R82" s="336"/>
      <c r="S82" s="336"/>
      <c r="T82" s="336"/>
      <c r="U82" s="336"/>
      <c r="V82" s="336"/>
      <c r="W82" s="336"/>
      <c r="X82" s="336"/>
      <c r="Y82" s="336"/>
      <c r="Z82" s="336"/>
      <c r="AA82" s="336"/>
      <c r="AB82" s="336"/>
      <c r="AC82" s="336"/>
      <c r="AD82" s="336"/>
      <c r="AE82" s="336"/>
      <c r="AF82" s="336"/>
      <c r="AG82" s="336"/>
      <c r="AH82" s="336"/>
      <c r="AI82" s="336"/>
      <c r="AJ82" s="336"/>
      <c r="AK82" s="336"/>
      <c r="AL82" s="336"/>
      <c r="AM82" s="336"/>
      <c r="AN82" s="336"/>
      <c r="AO82" s="336"/>
      <c r="AP82" s="336"/>
    </row>
    <row r="83" spans="3:42" ht="15">
      <c r="C83" s="336"/>
      <c r="D83" s="336"/>
      <c r="E83" s="336"/>
      <c r="F83" s="336"/>
      <c r="G83" s="336"/>
      <c r="H83" s="336"/>
      <c r="I83" s="336"/>
      <c r="J83" s="336"/>
      <c r="K83" s="336"/>
      <c r="L83" s="336"/>
      <c r="M83" s="336"/>
      <c r="N83" s="336"/>
      <c r="O83" s="336"/>
      <c r="P83" s="336"/>
      <c r="Q83" s="336"/>
      <c r="R83" s="336"/>
      <c r="S83" s="336"/>
      <c r="T83" s="336"/>
      <c r="U83" s="336"/>
      <c r="V83" s="336"/>
      <c r="W83" s="336"/>
      <c r="X83" s="336"/>
      <c r="Y83" s="336"/>
      <c r="Z83" s="336"/>
      <c r="AA83" s="336"/>
      <c r="AB83" s="336"/>
      <c r="AC83" s="336"/>
      <c r="AD83" s="336"/>
      <c r="AE83" s="336"/>
      <c r="AF83" s="336"/>
      <c r="AG83" s="336"/>
      <c r="AH83" s="336"/>
      <c r="AI83" s="336"/>
      <c r="AJ83" s="336"/>
      <c r="AK83" s="336"/>
      <c r="AL83" s="336"/>
      <c r="AM83" s="336"/>
      <c r="AN83" s="336"/>
      <c r="AO83" s="336"/>
      <c r="AP83" s="336"/>
    </row>
    <row r="84" spans="3:42" ht="15">
      <c r="C84" s="336"/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  <c r="AG84" s="336"/>
      <c r="AH84" s="336"/>
      <c r="AI84" s="336"/>
      <c r="AJ84" s="336"/>
      <c r="AK84" s="336"/>
      <c r="AL84" s="336"/>
      <c r="AM84" s="336"/>
      <c r="AN84" s="336"/>
      <c r="AO84" s="336"/>
      <c r="AP84" s="336"/>
    </row>
    <row r="85" spans="3:42" ht="15">
      <c r="C85" s="336"/>
      <c r="D85" s="336"/>
      <c r="E85" s="336"/>
      <c r="F85" s="336"/>
      <c r="G85" s="336"/>
      <c r="H85" s="336"/>
      <c r="I85" s="336"/>
      <c r="J85" s="336"/>
      <c r="K85" s="336"/>
      <c r="L85" s="336"/>
      <c r="M85" s="336"/>
      <c r="N85" s="336"/>
      <c r="O85" s="336"/>
      <c r="P85" s="336"/>
      <c r="Q85" s="336"/>
      <c r="R85" s="336"/>
      <c r="S85" s="336"/>
      <c r="T85" s="336"/>
      <c r="U85" s="336"/>
      <c r="V85" s="336"/>
      <c r="W85" s="336"/>
      <c r="X85" s="336"/>
      <c r="Y85" s="336"/>
      <c r="Z85" s="336"/>
      <c r="AA85" s="336"/>
      <c r="AB85" s="336"/>
      <c r="AC85" s="336"/>
      <c r="AD85" s="336"/>
      <c r="AE85" s="336"/>
      <c r="AF85" s="336"/>
      <c r="AG85" s="336"/>
      <c r="AH85" s="336"/>
      <c r="AI85" s="336"/>
      <c r="AJ85" s="336"/>
      <c r="AK85" s="336"/>
      <c r="AL85" s="336"/>
      <c r="AM85" s="336"/>
      <c r="AN85" s="336"/>
      <c r="AO85" s="336"/>
      <c r="AP85" s="336"/>
    </row>
    <row r="86" spans="3:42" ht="15">
      <c r="C86" s="336"/>
      <c r="D86" s="336"/>
      <c r="E86" s="336"/>
      <c r="F86" s="336"/>
      <c r="G86" s="336"/>
      <c r="H86" s="336"/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336"/>
      <c r="U86" s="336"/>
      <c r="V86" s="336"/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  <c r="AG86" s="336"/>
      <c r="AH86" s="336"/>
      <c r="AI86" s="336"/>
      <c r="AJ86" s="336"/>
      <c r="AK86" s="336"/>
      <c r="AL86" s="336"/>
      <c r="AM86" s="336"/>
      <c r="AN86" s="336"/>
      <c r="AO86" s="336"/>
      <c r="AP86" s="336"/>
    </row>
    <row r="87" spans="3:42" ht="15">
      <c r="C87" s="336"/>
      <c r="D87" s="336"/>
      <c r="E87" s="336"/>
      <c r="F87" s="336"/>
      <c r="G87" s="336"/>
      <c r="H87" s="336"/>
      <c r="I87" s="336"/>
      <c r="J87" s="336"/>
      <c r="K87" s="336"/>
      <c r="L87" s="336"/>
      <c r="M87" s="336"/>
      <c r="N87" s="336"/>
      <c r="O87" s="336"/>
      <c r="P87" s="336"/>
      <c r="Q87" s="336"/>
      <c r="R87" s="336"/>
      <c r="S87" s="336"/>
      <c r="T87" s="336"/>
      <c r="U87" s="336"/>
      <c r="V87" s="336"/>
      <c r="W87" s="336"/>
      <c r="X87" s="336"/>
      <c r="Y87" s="336"/>
      <c r="Z87" s="336"/>
      <c r="AA87" s="336"/>
      <c r="AB87" s="336"/>
      <c r="AC87" s="336"/>
      <c r="AD87" s="336"/>
      <c r="AE87" s="336"/>
      <c r="AF87" s="336"/>
      <c r="AG87" s="336"/>
      <c r="AH87" s="336"/>
      <c r="AI87" s="336"/>
      <c r="AJ87" s="336"/>
      <c r="AK87" s="336"/>
      <c r="AL87" s="336"/>
      <c r="AM87" s="336"/>
      <c r="AN87" s="336"/>
      <c r="AO87" s="336"/>
      <c r="AP87" s="336"/>
    </row>
    <row r="88" spans="3:42" ht="15">
      <c r="C88" s="336"/>
      <c r="D88" s="336"/>
      <c r="E88" s="336"/>
      <c r="F88" s="336"/>
      <c r="G88" s="336"/>
      <c r="H88" s="336"/>
      <c r="I88" s="336"/>
      <c r="J88" s="336"/>
      <c r="K88" s="336"/>
      <c r="L88" s="336"/>
      <c r="M88" s="336"/>
      <c r="N88" s="336"/>
      <c r="O88" s="336"/>
      <c r="P88" s="336"/>
      <c r="Q88" s="336"/>
      <c r="R88" s="336"/>
      <c r="S88" s="336"/>
      <c r="T88" s="336"/>
      <c r="U88" s="336"/>
      <c r="V88" s="336"/>
      <c r="W88" s="336"/>
      <c r="X88" s="336"/>
      <c r="Y88" s="336"/>
      <c r="Z88" s="336"/>
      <c r="AA88" s="336"/>
      <c r="AB88" s="336"/>
      <c r="AC88" s="336"/>
      <c r="AD88" s="336"/>
      <c r="AE88" s="336"/>
      <c r="AF88" s="336"/>
      <c r="AG88" s="336"/>
      <c r="AH88" s="336"/>
      <c r="AI88" s="336"/>
      <c r="AJ88" s="336"/>
      <c r="AK88" s="336"/>
      <c r="AL88" s="336"/>
      <c r="AM88" s="336"/>
      <c r="AN88" s="336"/>
      <c r="AO88" s="336"/>
      <c r="AP88" s="336"/>
    </row>
    <row r="89" spans="3:42" ht="15">
      <c r="C89" s="336"/>
      <c r="D89" s="336"/>
      <c r="E89" s="336"/>
      <c r="F89" s="336"/>
      <c r="G89" s="336"/>
      <c r="H89" s="336"/>
      <c r="I89" s="336"/>
      <c r="J89" s="336"/>
      <c r="K89" s="336"/>
      <c r="L89" s="336"/>
      <c r="M89" s="336"/>
      <c r="N89" s="336"/>
      <c r="O89" s="336"/>
      <c r="P89" s="336"/>
      <c r="Q89" s="336"/>
      <c r="R89" s="336"/>
      <c r="S89" s="336"/>
      <c r="T89" s="336"/>
      <c r="U89" s="336"/>
      <c r="V89" s="336"/>
      <c r="W89" s="336"/>
      <c r="X89" s="336"/>
      <c r="Y89" s="336"/>
      <c r="Z89" s="336"/>
      <c r="AA89" s="336"/>
      <c r="AB89" s="336"/>
      <c r="AC89" s="336"/>
      <c r="AD89" s="336"/>
      <c r="AE89" s="336"/>
      <c r="AF89" s="336"/>
      <c r="AG89" s="336"/>
      <c r="AH89" s="336"/>
      <c r="AI89" s="336"/>
      <c r="AJ89" s="336"/>
      <c r="AK89" s="336"/>
      <c r="AL89" s="336"/>
      <c r="AM89" s="336"/>
      <c r="AN89" s="336"/>
      <c r="AO89" s="336"/>
      <c r="AP89" s="336"/>
    </row>
    <row r="90" spans="3:42" ht="15">
      <c r="C90" s="336"/>
      <c r="D90" s="336"/>
      <c r="E90" s="336"/>
      <c r="F90" s="336"/>
      <c r="G90" s="336"/>
      <c r="H90" s="336"/>
      <c r="I90" s="336"/>
      <c r="J90" s="336"/>
      <c r="K90" s="336"/>
      <c r="L90" s="336"/>
      <c r="M90" s="336"/>
      <c r="N90" s="336"/>
      <c r="O90" s="336"/>
      <c r="P90" s="336"/>
      <c r="Q90" s="336"/>
      <c r="R90" s="336"/>
      <c r="S90" s="336"/>
      <c r="T90" s="336"/>
      <c r="U90" s="336"/>
      <c r="V90" s="336"/>
      <c r="W90" s="336"/>
      <c r="X90" s="336"/>
      <c r="Y90" s="336"/>
      <c r="Z90" s="336"/>
      <c r="AA90" s="336"/>
      <c r="AB90" s="336"/>
      <c r="AC90" s="336"/>
      <c r="AD90" s="336"/>
      <c r="AE90" s="336"/>
      <c r="AF90" s="336"/>
      <c r="AG90" s="336"/>
      <c r="AH90" s="336"/>
      <c r="AI90" s="336"/>
      <c r="AJ90" s="336"/>
      <c r="AK90" s="336"/>
      <c r="AL90" s="336"/>
      <c r="AM90" s="336"/>
      <c r="AN90" s="336"/>
      <c r="AO90" s="336"/>
      <c r="AP90" s="336"/>
    </row>
    <row r="91" spans="3:42" ht="15">
      <c r="C91" s="336"/>
      <c r="D91" s="336"/>
      <c r="E91" s="336"/>
      <c r="F91" s="336"/>
      <c r="G91" s="336"/>
      <c r="H91" s="336"/>
      <c r="I91" s="336"/>
      <c r="J91" s="336"/>
      <c r="K91" s="336"/>
      <c r="L91" s="336"/>
      <c r="M91" s="336"/>
      <c r="N91" s="336"/>
      <c r="O91" s="336"/>
      <c r="P91" s="336"/>
      <c r="Q91" s="336"/>
      <c r="R91" s="336"/>
      <c r="S91" s="336"/>
      <c r="T91" s="336"/>
      <c r="U91" s="336"/>
      <c r="V91" s="336"/>
      <c r="W91" s="336"/>
      <c r="X91" s="336"/>
      <c r="Y91" s="336"/>
      <c r="Z91" s="336"/>
      <c r="AA91" s="336"/>
      <c r="AB91" s="336"/>
      <c r="AC91" s="336"/>
      <c r="AD91" s="336"/>
      <c r="AE91" s="336"/>
      <c r="AF91" s="336"/>
      <c r="AG91" s="336"/>
      <c r="AH91" s="336"/>
      <c r="AI91" s="336"/>
      <c r="AJ91" s="336"/>
      <c r="AK91" s="336"/>
      <c r="AL91" s="336"/>
      <c r="AM91" s="336"/>
      <c r="AN91" s="336"/>
      <c r="AO91" s="336"/>
      <c r="AP91" s="336"/>
    </row>
    <row r="92" spans="3:42" ht="15">
      <c r="C92" s="336"/>
      <c r="D92" s="336"/>
      <c r="E92" s="336"/>
      <c r="F92" s="336"/>
      <c r="G92" s="336"/>
      <c r="H92" s="336"/>
      <c r="I92" s="336"/>
      <c r="J92" s="336"/>
      <c r="K92" s="336"/>
      <c r="L92" s="336"/>
      <c r="M92" s="336"/>
      <c r="N92" s="336"/>
      <c r="O92" s="336"/>
      <c r="P92" s="336"/>
      <c r="Q92" s="336"/>
      <c r="R92" s="336"/>
      <c r="S92" s="336"/>
      <c r="T92" s="336"/>
      <c r="U92" s="336"/>
      <c r="V92" s="336"/>
      <c r="W92" s="336"/>
      <c r="X92" s="336"/>
      <c r="Y92" s="336"/>
      <c r="Z92" s="336"/>
      <c r="AA92" s="336"/>
      <c r="AB92" s="336"/>
      <c r="AC92" s="336"/>
      <c r="AD92" s="336"/>
      <c r="AE92" s="336"/>
      <c r="AF92" s="336"/>
      <c r="AG92" s="336"/>
      <c r="AH92" s="336"/>
      <c r="AI92" s="336"/>
      <c r="AJ92" s="336"/>
      <c r="AK92" s="336"/>
      <c r="AL92" s="336"/>
      <c r="AM92" s="336"/>
      <c r="AN92" s="336"/>
      <c r="AO92" s="336"/>
      <c r="AP92" s="336"/>
    </row>
    <row r="93" spans="3:42" ht="15">
      <c r="C93" s="336"/>
      <c r="D93" s="336"/>
      <c r="E93" s="336"/>
      <c r="F93" s="336"/>
      <c r="G93" s="336"/>
      <c r="H93" s="336"/>
      <c r="I93" s="336"/>
      <c r="J93" s="336"/>
      <c r="K93" s="336"/>
      <c r="L93" s="336"/>
      <c r="M93" s="336"/>
      <c r="N93" s="336"/>
      <c r="O93" s="336"/>
      <c r="P93" s="336"/>
      <c r="Q93" s="336"/>
      <c r="R93" s="336"/>
      <c r="S93" s="336"/>
      <c r="T93" s="336"/>
      <c r="U93" s="336"/>
      <c r="V93" s="336"/>
      <c r="W93" s="336"/>
      <c r="X93" s="336"/>
      <c r="Y93" s="336"/>
      <c r="Z93" s="336"/>
      <c r="AA93" s="336"/>
      <c r="AB93" s="336"/>
      <c r="AC93" s="336"/>
      <c r="AD93" s="336"/>
      <c r="AE93" s="336"/>
      <c r="AF93" s="336"/>
      <c r="AG93" s="336"/>
      <c r="AH93" s="336"/>
      <c r="AI93" s="336"/>
      <c r="AJ93" s="336"/>
      <c r="AK93" s="336"/>
      <c r="AL93" s="336"/>
      <c r="AM93" s="336"/>
      <c r="AN93" s="336"/>
      <c r="AO93" s="336"/>
      <c r="AP93" s="336"/>
    </row>
    <row r="94" spans="3:42" ht="15">
      <c r="C94" s="336"/>
      <c r="D94" s="336"/>
      <c r="E94" s="336"/>
      <c r="F94" s="336"/>
      <c r="G94" s="336"/>
      <c r="H94" s="336"/>
      <c r="I94" s="336"/>
      <c r="J94" s="336"/>
      <c r="K94" s="336"/>
      <c r="L94" s="336"/>
      <c r="M94" s="336"/>
      <c r="N94" s="336"/>
      <c r="O94" s="336"/>
      <c r="P94" s="336"/>
      <c r="Q94" s="336"/>
      <c r="R94" s="336"/>
      <c r="S94" s="336"/>
      <c r="T94" s="336"/>
      <c r="U94" s="336"/>
      <c r="V94" s="336"/>
      <c r="W94" s="336"/>
      <c r="X94" s="336"/>
      <c r="Y94" s="336"/>
      <c r="Z94" s="336"/>
      <c r="AA94" s="336"/>
      <c r="AB94" s="336"/>
      <c r="AC94" s="336"/>
      <c r="AD94" s="336"/>
      <c r="AE94" s="336"/>
      <c r="AF94" s="336"/>
      <c r="AG94" s="336"/>
      <c r="AH94" s="336"/>
      <c r="AI94" s="336"/>
      <c r="AJ94" s="336"/>
      <c r="AK94" s="336"/>
      <c r="AL94" s="336"/>
      <c r="AM94" s="336"/>
      <c r="AN94" s="336"/>
      <c r="AO94" s="336"/>
      <c r="AP94" s="336"/>
    </row>
    <row r="95" spans="3:42" ht="15">
      <c r="C95" s="336"/>
      <c r="D95" s="336"/>
      <c r="E95" s="336"/>
      <c r="F95" s="336"/>
      <c r="G95" s="336"/>
      <c r="H95" s="336"/>
      <c r="I95" s="336"/>
      <c r="J95" s="336"/>
      <c r="K95" s="336"/>
      <c r="L95" s="336"/>
      <c r="M95" s="336"/>
      <c r="N95" s="336"/>
      <c r="O95" s="336"/>
      <c r="P95" s="336"/>
      <c r="Q95" s="336"/>
      <c r="R95" s="336"/>
      <c r="S95" s="336"/>
      <c r="T95" s="336"/>
      <c r="U95" s="336"/>
      <c r="V95" s="336"/>
      <c r="W95" s="336"/>
      <c r="X95" s="336"/>
      <c r="Y95" s="336"/>
      <c r="Z95" s="336"/>
      <c r="AA95" s="336"/>
      <c r="AB95" s="336"/>
      <c r="AC95" s="336"/>
      <c r="AD95" s="336"/>
      <c r="AE95" s="336"/>
      <c r="AF95" s="336"/>
      <c r="AG95" s="336"/>
      <c r="AH95" s="336"/>
      <c r="AI95" s="336"/>
      <c r="AJ95" s="336"/>
      <c r="AK95" s="336"/>
      <c r="AL95" s="336"/>
      <c r="AM95" s="336"/>
      <c r="AN95" s="336"/>
      <c r="AO95" s="336"/>
      <c r="AP95" s="336"/>
    </row>
    <row r="96" spans="3:42" ht="15">
      <c r="C96" s="336"/>
      <c r="D96" s="336"/>
      <c r="E96" s="336"/>
      <c r="F96" s="336"/>
      <c r="G96" s="336"/>
      <c r="H96" s="336"/>
      <c r="I96" s="336"/>
      <c r="J96" s="336"/>
      <c r="K96" s="336"/>
      <c r="L96" s="336"/>
      <c r="M96" s="336"/>
      <c r="N96" s="336"/>
      <c r="O96" s="336"/>
      <c r="P96" s="336"/>
      <c r="Q96" s="336"/>
      <c r="R96" s="336"/>
      <c r="S96" s="336"/>
      <c r="T96" s="336"/>
      <c r="U96" s="336"/>
      <c r="V96" s="336"/>
      <c r="W96" s="336"/>
      <c r="X96" s="336"/>
      <c r="Y96" s="336"/>
      <c r="Z96" s="336"/>
      <c r="AA96" s="336"/>
      <c r="AB96" s="336"/>
      <c r="AC96" s="336"/>
      <c r="AD96" s="336"/>
      <c r="AE96" s="336"/>
      <c r="AF96" s="336"/>
      <c r="AG96" s="336"/>
      <c r="AH96" s="336"/>
      <c r="AI96" s="336"/>
      <c r="AJ96" s="336"/>
      <c r="AK96" s="336"/>
      <c r="AL96" s="336"/>
      <c r="AM96" s="336"/>
      <c r="AN96" s="336"/>
      <c r="AO96" s="336"/>
      <c r="AP96" s="336"/>
    </row>
    <row r="97" spans="3:42" ht="15">
      <c r="C97" s="336"/>
      <c r="D97" s="336"/>
      <c r="E97" s="336"/>
      <c r="F97" s="336"/>
      <c r="G97" s="336"/>
      <c r="H97" s="336"/>
      <c r="I97" s="336"/>
      <c r="J97" s="336"/>
      <c r="K97" s="336"/>
      <c r="L97" s="336"/>
      <c r="M97" s="336"/>
      <c r="N97" s="336"/>
      <c r="O97" s="336"/>
      <c r="P97" s="336"/>
      <c r="Q97" s="336"/>
      <c r="R97" s="336"/>
      <c r="S97" s="336"/>
      <c r="T97" s="336"/>
      <c r="U97" s="336"/>
      <c r="V97" s="336"/>
      <c r="W97" s="336"/>
      <c r="X97" s="336"/>
      <c r="Y97" s="336"/>
      <c r="Z97" s="336"/>
      <c r="AA97" s="336"/>
      <c r="AB97" s="336"/>
      <c r="AC97" s="336"/>
      <c r="AD97" s="336"/>
      <c r="AE97" s="336"/>
      <c r="AF97" s="336"/>
      <c r="AG97" s="336"/>
      <c r="AH97" s="336"/>
      <c r="AI97" s="336"/>
      <c r="AJ97" s="336"/>
      <c r="AK97" s="336"/>
      <c r="AL97" s="336"/>
      <c r="AM97" s="336"/>
      <c r="AN97" s="336"/>
      <c r="AO97" s="336"/>
      <c r="AP97" s="336"/>
    </row>
    <row r="98" spans="3:42" ht="15">
      <c r="C98" s="336"/>
      <c r="D98" s="336"/>
      <c r="E98" s="336"/>
      <c r="F98" s="336"/>
      <c r="G98" s="336"/>
      <c r="H98" s="336"/>
      <c r="I98" s="336"/>
      <c r="J98" s="336"/>
      <c r="K98" s="336"/>
      <c r="L98" s="336"/>
      <c r="M98" s="336"/>
      <c r="N98" s="336"/>
      <c r="O98" s="336"/>
      <c r="P98" s="336"/>
      <c r="Q98" s="336"/>
      <c r="R98" s="336"/>
      <c r="S98" s="336"/>
      <c r="T98" s="336"/>
      <c r="U98" s="336"/>
      <c r="V98" s="336"/>
      <c r="W98" s="336"/>
      <c r="X98" s="336"/>
      <c r="Y98" s="336"/>
      <c r="Z98" s="336"/>
      <c r="AA98" s="336"/>
      <c r="AB98" s="336"/>
      <c r="AC98" s="336"/>
      <c r="AD98" s="336"/>
      <c r="AE98" s="336"/>
      <c r="AF98" s="336"/>
      <c r="AG98" s="336"/>
      <c r="AH98" s="336"/>
      <c r="AI98" s="336"/>
      <c r="AJ98" s="336"/>
      <c r="AK98" s="336"/>
      <c r="AL98" s="336"/>
      <c r="AM98" s="336"/>
      <c r="AN98" s="336"/>
      <c r="AO98" s="336"/>
      <c r="AP98" s="336"/>
    </row>
    <row r="99" spans="3:42" ht="15">
      <c r="C99" s="336"/>
      <c r="D99" s="336"/>
      <c r="E99" s="336"/>
      <c r="F99" s="336"/>
      <c r="G99" s="336"/>
      <c r="H99" s="336"/>
      <c r="I99" s="336"/>
      <c r="J99" s="336"/>
      <c r="K99" s="336"/>
      <c r="L99" s="336"/>
      <c r="M99" s="336"/>
      <c r="N99" s="336"/>
      <c r="O99" s="336"/>
      <c r="P99" s="336"/>
      <c r="Q99" s="336"/>
      <c r="R99" s="336"/>
      <c r="S99" s="336"/>
      <c r="T99" s="336"/>
      <c r="U99" s="336"/>
      <c r="V99" s="336"/>
      <c r="W99" s="336"/>
      <c r="X99" s="336"/>
      <c r="Y99" s="336"/>
      <c r="Z99" s="336"/>
      <c r="AA99" s="336"/>
      <c r="AB99" s="336"/>
      <c r="AC99" s="336"/>
      <c r="AD99" s="336"/>
      <c r="AE99" s="336"/>
      <c r="AF99" s="336"/>
      <c r="AG99" s="336"/>
      <c r="AH99" s="336"/>
      <c r="AI99" s="336"/>
      <c r="AJ99" s="336"/>
      <c r="AK99" s="336"/>
      <c r="AL99" s="336"/>
      <c r="AM99" s="336"/>
      <c r="AN99" s="336"/>
      <c r="AO99" s="336"/>
      <c r="AP99" s="336"/>
    </row>
    <row r="100" spans="3:42" ht="15">
      <c r="C100" s="336"/>
      <c r="D100" s="336"/>
      <c r="E100" s="336"/>
      <c r="F100" s="336"/>
      <c r="G100" s="336"/>
      <c r="H100" s="336"/>
      <c r="I100" s="336"/>
      <c r="J100" s="336"/>
      <c r="K100" s="336"/>
      <c r="L100" s="336"/>
      <c r="M100" s="336"/>
      <c r="N100" s="336"/>
      <c r="O100" s="336"/>
      <c r="P100" s="336"/>
      <c r="Q100" s="336"/>
      <c r="R100" s="336"/>
      <c r="S100" s="336"/>
      <c r="T100" s="336"/>
      <c r="U100" s="336"/>
      <c r="V100" s="336"/>
      <c r="W100" s="336"/>
      <c r="X100" s="336"/>
      <c r="Y100" s="336"/>
      <c r="Z100" s="336"/>
      <c r="AA100" s="336"/>
      <c r="AB100" s="336"/>
      <c r="AC100" s="336"/>
      <c r="AD100" s="336"/>
      <c r="AE100" s="336"/>
      <c r="AF100" s="336"/>
      <c r="AG100" s="336"/>
      <c r="AH100" s="336"/>
      <c r="AI100" s="336"/>
      <c r="AJ100" s="336"/>
      <c r="AK100" s="336"/>
      <c r="AL100" s="336"/>
      <c r="AM100" s="336"/>
      <c r="AN100" s="336"/>
      <c r="AO100" s="336"/>
      <c r="AP100" s="336"/>
    </row>
    <row r="101" spans="3:42" ht="15">
      <c r="C101" s="336"/>
      <c r="D101" s="336"/>
      <c r="E101" s="336"/>
      <c r="F101" s="336"/>
      <c r="G101" s="336"/>
      <c r="H101" s="336"/>
      <c r="I101" s="336"/>
      <c r="J101" s="336"/>
      <c r="K101" s="336"/>
      <c r="L101" s="336"/>
      <c r="M101" s="336"/>
      <c r="N101" s="336"/>
      <c r="O101" s="336"/>
      <c r="P101" s="336"/>
      <c r="Q101" s="336"/>
      <c r="R101" s="336"/>
      <c r="S101" s="336"/>
      <c r="T101" s="336"/>
      <c r="U101" s="336"/>
      <c r="V101" s="336"/>
      <c r="W101" s="336"/>
      <c r="X101" s="336"/>
      <c r="Y101" s="336"/>
      <c r="Z101" s="336"/>
      <c r="AA101" s="336"/>
      <c r="AB101" s="336"/>
      <c r="AC101" s="336"/>
      <c r="AD101" s="336"/>
      <c r="AE101" s="336"/>
      <c r="AF101" s="336"/>
      <c r="AG101" s="336"/>
      <c r="AH101" s="336"/>
      <c r="AI101" s="336"/>
      <c r="AJ101" s="336"/>
      <c r="AK101" s="336"/>
      <c r="AL101" s="336"/>
      <c r="AM101" s="336"/>
      <c r="AN101" s="336"/>
      <c r="AO101" s="336"/>
      <c r="AP101" s="336"/>
    </row>
    <row r="102" spans="3:42" ht="15">
      <c r="C102" s="336"/>
      <c r="D102" s="336"/>
      <c r="E102" s="336"/>
      <c r="F102" s="336"/>
      <c r="G102" s="336"/>
      <c r="H102" s="336"/>
      <c r="I102" s="336"/>
      <c r="J102" s="336"/>
      <c r="K102" s="336"/>
      <c r="L102" s="336"/>
      <c r="M102" s="336"/>
      <c r="N102" s="336"/>
      <c r="O102" s="336"/>
      <c r="P102" s="336"/>
      <c r="Q102" s="336"/>
      <c r="R102" s="336"/>
      <c r="S102" s="336"/>
      <c r="T102" s="336"/>
      <c r="U102" s="336"/>
      <c r="V102" s="336"/>
      <c r="W102" s="336"/>
      <c r="X102" s="336"/>
      <c r="Y102" s="336"/>
      <c r="Z102" s="336"/>
      <c r="AA102" s="336"/>
      <c r="AB102" s="336"/>
      <c r="AC102" s="336"/>
      <c r="AD102" s="336"/>
      <c r="AE102" s="336"/>
      <c r="AF102" s="336"/>
      <c r="AG102" s="336"/>
      <c r="AH102" s="336"/>
      <c r="AI102" s="336"/>
      <c r="AJ102" s="336"/>
      <c r="AK102" s="336"/>
      <c r="AL102" s="336"/>
      <c r="AM102" s="336"/>
      <c r="AN102" s="336"/>
      <c r="AO102" s="336"/>
      <c r="AP102" s="336"/>
    </row>
    <row r="103" spans="3:42" ht="15">
      <c r="C103" s="336"/>
      <c r="D103" s="336"/>
      <c r="E103" s="336"/>
      <c r="F103" s="336"/>
      <c r="G103" s="336"/>
      <c r="H103" s="336"/>
      <c r="I103" s="336"/>
      <c r="J103" s="336"/>
      <c r="K103" s="336"/>
      <c r="L103" s="336"/>
      <c r="M103" s="336"/>
      <c r="N103" s="336"/>
      <c r="O103" s="336"/>
      <c r="P103" s="336"/>
      <c r="Q103" s="336"/>
      <c r="R103" s="336"/>
      <c r="S103" s="336"/>
      <c r="T103" s="336"/>
      <c r="U103" s="336"/>
      <c r="V103" s="336"/>
      <c r="W103" s="336"/>
      <c r="X103" s="336"/>
      <c r="Y103" s="336"/>
      <c r="Z103" s="336"/>
      <c r="AA103" s="336"/>
      <c r="AB103" s="336"/>
      <c r="AC103" s="336"/>
      <c r="AD103" s="336"/>
      <c r="AE103" s="336"/>
      <c r="AF103" s="336"/>
      <c r="AG103" s="336"/>
      <c r="AH103" s="336"/>
      <c r="AI103" s="336"/>
      <c r="AJ103" s="336"/>
      <c r="AK103" s="336"/>
      <c r="AL103" s="336"/>
      <c r="AM103" s="336"/>
      <c r="AN103" s="336"/>
      <c r="AO103" s="336"/>
      <c r="AP103" s="336"/>
    </row>
    <row r="104" spans="3:42" ht="15">
      <c r="C104" s="336"/>
      <c r="D104" s="336"/>
      <c r="E104" s="336"/>
      <c r="F104" s="336"/>
      <c r="G104" s="336"/>
      <c r="H104" s="336"/>
      <c r="I104" s="336"/>
      <c r="J104" s="336"/>
      <c r="K104" s="336"/>
      <c r="L104" s="336"/>
      <c r="M104" s="336"/>
      <c r="N104" s="336"/>
      <c r="O104" s="336"/>
      <c r="P104" s="336"/>
      <c r="Q104" s="336"/>
      <c r="R104" s="336"/>
      <c r="S104" s="336"/>
      <c r="T104" s="336"/>
      <c r="U104" s="336"/>
      <c r="V104" s="336"/>
      <c r="W104" s="336"/>
      <c r="X104" s="336"/>
      <c r="Y104" s="336"/>
      <c r="Z104" s="336"/>
      <c r="AA104" s="336"/>
      <c r="AB104" s="336"/>
      <c r="AC104" s="336"/>
      <c r="AD104" s="336"/>
      <c r="AE104" s="336"/>
      <c r="AF104" s="336"/>
      <c r="AG104" s="336"/>
      <c r="AH104" s="336"/>
      <c r="AI104" s="336"/>
      <c r="AJ104" s="336"/>
      <c r="AK104" s="336"/>
      <c r="AL104" s="336"/>
      <c r="AM104" s="336"/>
      <c r="AN104" s="336"/>
      <c r="AO104" s="336"/>
      <c r="AP104" s="336"/>
    </row>
    <row r="105" spans="3:42" ht="15">
      <c r="C105" s="336"/>
      <c r="D105" s="336"/>
      <c r="E105" s="336"/>
      <c r="F105" s="336"/>
      <c r="G105" s="336"/>
      <c r="H105" s="336"/>
      <c r="I105" s="336"/>
      <c r="J105" s="336"/>
      <c r="K105" s="336"/>
      <c r="L105" s="336"/>
      <c r="M105" s="336"/>
      <c r="N105" s="336"/>
      <c r="O105" s="336"/>
      <c r="P105" s="336"/>
      <c r="Q105" s="336"/>
      <c r="R105" s="336"/>
      <c r="S105" s="336"/>
      <c r="T105" s="336"/>
      <c r="U105" s="336"/>
      <c r="V105" s="336"/>
      <c r="W105" s="336"/>
      <c r="X105" s="336"/>
      <c r="Y105" s="336"/>
      <c r="Z105" s="336"/>
      <c r="AA105" s="336"/>
      <c r="AB105" s="336"/>
      <c r="AC105" s="336"/>
      <c r="AD105" s="336"/>
      <c r="AE105" s="336"/>
      <c r="AF105" s="336"/>
      <c r="AG105" s="336"/>
      <c r="AH105" s="336"/>
      <c r="AI105" s="336"/>
      <c r="AJ105" s="336"/>
      <c r="AK105" s="336"/>
      <c r="AL105" s="336"/>
      <c r="AM105" s="336"/>
      <c r="AN105" s="336"/>
      <c r="AO105" s="336"/>
      <c r="AP105" s="336"/>
    </row>
    <row r="106" spans="3:42" ht="15">
      <c r="C106" s="336"/>
      <c r="D106" s="336"/>
      <c r="E106" s="336"/>
      <c r="F106" s="336"/>
      <c r="G106" s="336"/>
      <c r="H106" s="336"/>
      <c r="I106" s="336"/>
      <c r="J106" s="336"/>
      <c r="K106" s="336"/>
      <c r="L106" s="336"/>
      <c r="M106" s="336"/>
      <c r="N106" s="336"/>
      <c r="O106" s="336"/>
      <c r="P106" s="336"/>
      <c r="Q106" s="336"/>
      <c r="R106" s="336"/>
      <c r="S106" s="336"/>
      <c r="T106" s="336"/>
      <c r="U106" s="336"/>
      <c r="V106" s="336"/>
      <c r="W106" s="336"/>
      <c r="X106" s="336"/>
      <c r="Y106" s="336"/>
      <c r="Z106" s="336"/>
      <c r="AA106" s="336"/>
      <c r="AB106" s="336"/>
      <c r="AC106" s="336"/>
      <c r="AD106" s="336"/>
      <c r="AE106" s="336"/>
      <c r="AF106" s="336"/>
      <c r="AG106" s="336"/>
      <c r="AH106" s="336"/>
      <c r="AI106" s="336"/>
      <c r="AJ106" s="336"/>
      <c r="AK106" s="336"/>
      <c r="AL106" s="336"/>
      <c r="AM106" s="336"/>
      <c r="AN106" s="336"/>
      <c r="AO106" s="336"/>
      <c r="AP106" s="336"/>
    </row>
    <row r="107" spans="3:42" ht="15">
      <c r="C107" s="336"/>
      <c r="D107" s="336"/>
      <c r="E107" s="336"/>
      <c r="F107" s="336"/>
      <c r="G107" s="336"/>
      <c r="H107" s="336"/>
      <c r="I107" s="336"/>
      <c r="J107" s="336"/>
      <c r="K107" s="336"/>
      <c r="L107" s="336"/>
      <c r="M107" s="336"/>
      <c r="N107" s="336"/>
      <c r="O107" s="336"/>
      <c r="P107" s="336"/>
      <c r="Q107" s="336"/>
      <c r="R107" s="336"/>
      <c r="S107" s="336"/>
      <c r="T107" s="336"/>
      <c r="U107" s="336"/>
      <c r="V107" s="336"/>
      <c r="W107" s="336"/>
      <c r="X107" s="336"/>
      <c r="Y107" s="336"/>
      <c r="Z107" s="336"/>
      <c r="AA107" s="336"/>
      <c r="AB107" s="336"/>
      <c r="AC107" s="336"/>
      <c r="AD107" s="336"/>
      <c r="AE107" s="336"/>
      <c r="AF107" s="336"/>
      <c r="AG107" s="336"/>
      <c r="AH107" s="336"/>
      <c r="AI107" s="336"/>
      <c r="AJ107" s="336"/>
      <c r="AK107" s="336"/>
      <c r="AL107" s="336"/>
      <c r="AM107" s="336"/>
      <c r="AN107" s="336"/>
      <c r="AO107" s="336"/>
      <c r="AP107" s="336"/>
    </row>
    <row r="108" spans="3:42" ht="15">
      <c r="C108" s="336"/>
      <c r="D108" s="336"/>
      <c r="E108" s="336"/>
      <c r="F108" s="336"/>
      <c r="G108" s="336"/>
      <c r="H108" s="336"/>
      <c r="I108" s="336"/>
      <c r="J108" s="336"/>
      <c r="K108" s="336"/>
      <c r="L108" s="336"/>
      <c r="M108" s="336"/>
      <c r="N108" s="336"/>
      <c r="O108" s="336"/>
      <c r="P108" s="336"/>
      <c r="Q108" s="336"/>
      <c r="R108" s="336"/>
      <c r="S108" s="336"/>
      <c r="T108" s="336"/>
      <c r="U108" s="336"/>
      <c r="V108" s="336"/>
      <c r="W108" s="336"/>
      <c r="X108" s="336"/>
      <c r="Y108" s="336"/>
      <c r="Z108" s="336"/>
      <c r="AA108" s="336"/>
      <c r="AB108" s="336"/>
      <c r="AC108" s="336"/>
      <c r="AD108" s="336"/>
      <c r="AE108" s="336"/>
      <c r="AF108" s="336"/>
      <c r="AG108" s="336"/>
      <c r="AH108" s="336"/>
      <c r="AI108" s="336"/>
      <c r="AJ108" s="336"/>
      <c r="AK108" s="336"/>
      <c r="AL108" s="336"/>
      <c r="AM108" s="336"/>
      <c r="AN108" s="336"/>
      <c r="AO108" s="336"/>
      <c r="AP108" s="336"/>
    </row>
    <row r="109" spans="3:42" ht="15">
      <c r="C109" s="336"/>
      <c r="D109" s="336"/>
      <c r="E109" s="336"/>
      <c r="F109" s="336"/>
      <c r="G109" s="336"/>
      <c r="H109" s="336"/>
      <c r="I109" s="336"/>
      <c r="J109" s="336"/>
      <c r="K109" s="336"/>
      <c r="L109" s="336"/>
      <c r="M109" s="336"/>
      <c r="N109" s="336"/>
      <c r="O109" s="336"/>
      <c r="P109" s="336"/>
      <c r="Q109" s="336"/>
      <c r="R109" s="336"/>
      <c r="S109" s="336"/>
      <c r="T109" s="336"/>
      <c r="U109" s="336"/>
      <c r="V109" s="336"/>
      <c r="W109" s="336"/>
      <c r="X109" s="336"/>
      <c r="Y109" s="336"/>
      <c r="Z109" s="336"/>
      <c r="AA109" s="336"/>
      <c r="AB109" s="336"/>
      <c r="AC109" s="336"/>
      <c r="AD109" s="336"/>
      <c r="AE109" s="336"/>
      <c r="AF109" s="336"/>
      <c r="AG109" s="336"/>
      <c r="AH109" s="336"/>
      <c r="AI109" s="336"/>
      <c r="AJ109" s="336"/>
      <c r="AK109" s="336"/>
      <c r="AL109" s="336"/>
      <c r="AM109" s="336"/>
      <c r="AN109" s="336"/>
      <c r="AO109" s="336"/>
      <c r="AP109" s="336"/>
    </row>
    <row r="110" spans="3:42" ht="15">
      <c r="C110" s="336"/>
      <c r="D110" s="336"/>
      <c r="E110" s="336"/>
      <c r="F110" s="336"/>
      <c r="G110" s="336"/>
      <c r="H110" s="336"/>
      <c r="I110" s="336"/>
      <c r="J110" s="336"/>
      <c r="K110" s="336"/>
      <c r="L110" s="336"/>
      <c r="M110" s="336"/>
      <c r="N110" s="336"/>
      <c r="O110" s="336"/>
      <c r="P110" s="336"/>
      <c r="Q110" s="336"/>
      <c r="R110" s="336"/>
      <c r="S110" s="336"/>
      <c r="T110" s="336"/>
      <c r="U110" s="336"/>
      <c r="V110" s="336"/>
      <c r="W110" s="336"/>
      <c r="X110" s="336"/>
      <c r="Y110" s="336"/>
      <c r="Z110" s="336"/>
      <c r="AA110" s="336"/>
      <c r="AB110" s="336"/>
      <c r="AC110" s="336"/>
      <c r="AD110" s="336"/>
      <c r="AE110" s="336"/>
      <c r="AF110" s="336"/>
      <c r="AG110" s="336"/>
      <c r="AH110" s="336"/>
      <c r="AI110" s="336"/>
      <c r="AJ110" s="336"/>
      <c r="AK110" s="336"/>
      <c r="AL110" s="336"/>
      <c r="AM110" s="336"/>
      <c r="AN110" s="336"/>
      <c r="AO110" s="336"/>
      <c r="AP110" s="336"/>
    </row>
    <row r="111" spans="3:42" ht="15">
      <c r="C111" s="336"/>
      <c r="D111" s="336"/>
      <c r="E111" s="336"/>
      <c r="F111" s="336"/>
      <c r="G111" s="336"/>
      <c r="H111" s="336"/>
      <c r="I111" s="336"/>
      <c r="J111" s="336"/>
      <c r="K111" s="336"/>
      <c r="L111" s="336"/>
      <c r="M111" s="336"/>
      <c r="N111" s="336"/>
      <c r="O111" s="336"/>
      <c r="P111" s="336"/>
      <c r="Q111" s="336"/>
      <c r="R111" s="336"/>
      <c r="S111" s="336"/>
      <c r="T111" s="336"/>
      <c r="U111" s="336"/>
      <c r="V111" s="336"/>
      <c r="W111" s="336"/>
      <c r="X111" s="336"/>
      <c r="Y111" s="336"/>
      <c r="Z111" s="336"/>
      <c r="AA111" s="336"/>
      <c r="AB111" s="336"/>
      <c r="AC111" s="336"/>
      <c r="AD111" s="336"/>
      <c r="AE111" s="336"/>
      <c r="AF111" s="336"/>
      <c r="AG111" s="336"/>
      <c r="AH111" s="336"/>
      <c r="AI111" s="336"/>
      <c r="AJ111" s="336"/>
      <c r="AK111" s="336"/>
      <c r="AL111" s="336"/>
      <c r="AM111" s="336"/>
      <c r="AN111" s="336"/>
      <c r="AO111" s="336"/>
      <c r="AP111" s="336"/>
    </row>
    <row r="112" spans="3:42" ht="15">
      <c r="C112" s="336"/>
      <c r="D112" s="336"/>
      <c r="E112" s="336"/>
      <c r="F112" s="336"/>
      <c r="G112" s="336"/>
      <c r="H112" s="336"/>
      <c r="I112" s="336"/>
      <c r="J112" s="336"/>
      <c r="K112" s="336"/>
      <c r="L112" s="336"/>
      <c r="M112" s="336"/>
      <c r="N112" s="336"/>
      <c r="O112" s="336"/>
      <c r="P112" s="336"/>
      <c r="Q112" s="336"/>
      <c r="R112" s="336"/>
      <c r="S112" s="336"/>
      <c r="T112" s="336"/>
      <c r="U112" s="336"/>
      <c r="V112" s="336"/>
      <c r="W112" s="336"/>
      <c r="X112" s="336"/>
      <c r="Y112" s="336"/>
      <c r="Z112" s="336"/>
      <c r="AA112" s="336"/>
      <c r="AB112" s="336"/>
      <c r="AC112" s="336"/>
      <c r="AD112" s="336"/>
      <c r="AE112" s="336"/>
      <c r="AF112" s="336"/>
      <c r="AG112" s="336"/>
      <c r="AH112" s="336"/>
      <c r="AI112" s="336"/>
      <c r="AJ112" s="336"/>
      <c r="AK112" s="336"/>
      <c r="AL112" s="336"/>
      <c r="AM112" s="336"/>
      <c r="AN112" s="336"/>
      <c r="AO112" s="336"/>
      <c r="AP112" s="336"/>
    </row>
    <row r="113" spans="3:42" ht="15">
      <c r="C113" s="336"/>
      <c r="D113" s="336"/>
      <c r="E113" s="336"/>
      <c r="F113" s="336"/>
      <c r="G113" s="336"/>
      <c r="H113" s="336"/>
      <c r="I113" s="336"/>
      <c r="J113" s="336"/>
      <c r="K113" s="336"/>
      <c r="L113" s="336"/>
      <c r="M113" s="336"/>
      <c r="N113" s="336"/>
      <c r="O113" s="336"/>
      <c r="P113" s="336"/>
      <c r="Q113" s="336"/>
      <c r="R113" s="336"/>
      <c r="S113" s="336"/>
      <c r="T113" s="336"/>
      <c r="U113" s="336"/>
      <c r="V113" s="336"/>
      <c r="W113" s="336"/>
      <c r="X113" s="336"/>
      <c r="Y113" s="336"/>
      <c r="Z113" s="336"/>
      <c r="AA113" s="336"/>
      <c r="AB113" s="336"/>
      <c r="AC113" s="336"/>
      <c r="AD113" s="336"/>
      <c r="AE113" s="336"/>
      <c r="AF113" s="336"/>
      <c r="AG113" s="336"/>
      <c r="AH113" s="336"/>
      <c r="AI113" s="336"/>
      <c r="AJ113" s="336"/>
      <c r="AK113" s="336"/>
      <c r="AL113" s="336"/>
      <c r="AM113" s="336"/>
      <c r="AN113" s="336"/>
      <c r="AO113" s="336"/>
      <c r="AP113" s="336"/>
    </row>
    <row r="114" spans="3:42" ht="15">
      <c r="C114" s="336"/>
      <c r="D114" s="336"/>
      <c r="E114" s="336"/>
      <c r="F114" s="336"/>
      <c r="G114" s="336"/>
      <c r="H114" s="336"/>
      <c r="I114" s="336"/>
      <c r="J114" s="336"/>
      <c r="K114" s="336"/>
      <c r="L114" s="336"/>
      <c r="M114" s="336"/>
      <c r="N114" s="336"/>
      <c r="O114" s="336"/>
      <c r="P114" s="336"/>
      <c r="Q114" s="336"/>
      <c r="R114" s="336"/>
      <c r="S114" s="336"/>
      <c r="T114" s="336"/>
      <c r="U114" s="336"/>
      <c r="V114" s="336"/>
      <c r="W114" s="336"/>
      <c r="X114" s="336"/>
      <c r="Y114" s="336"/>
      <c r="Z114" s="336"/>
      <c r="AA114" s="336"/>
      <c r="AB114" s="336"/>
      <c r="AC114" s="336"/>
      <c r="AD114" s="336"/>
      <c r="AE114" s="336"/>
      <c r="AF114" s="336"/>
      <c r="AG114" s="336"/>
      <c r="AH114" s="336"/>
      <c r="AI114" s="336"/>
      <c r="AJ114" s="336"/>
      <c r="AK114" s="336"/>
      <c r="AL114" s="336"/>
      <c r="AM114" s="336"/>
      <c r="AN114" s="336"/>
      <c r="AO114" s="336"/>
      <c r="AP114" s="336"/>
    </row>
    <row r="115" spans="3:42" ht="15">
      <c r="C115" s="336"/>
      <c r="D115" s="336"/>
      <c r="E115" s="336"/>
      <c r="F115" s="336"/>
      <c r="G115" s="336"/>
      <c r="H115" s="336"/>
      <c r="I115" s="336"/>
      <c r="J115" s="336"/>
      <c r="K115" s="336"/>
      <c r="L115" s="336"/>
      <c r="M115" s="336"/>
      <c r="N115" s="336"/>
      <c r="O115" s="336"/>
      <c r="P115" s="336"/>
      <c r="Q115" s="336"/>
      <c r="R115" s="336"/>
      <c r="S115" s="336"/>
      <c r="T115" s="336"/>
      <c r="U115" s="336"/>
      <c r="V115" s="336"/>
      <c r="W115" s="336"/>
      <c r="X115" s="336"/>
      <c r="Y115" s="336"/>
      <c r="Z115" s="336"/>
      <c r="AA115" s="336"/>
      <c r="AB115" s="336"/>
      <c r="AC115" s="336"/>
      <c r="AD115" s="336"/>
      <c r="AE115" s="336"/>
      <c r="AF115" s="336"/>
      <c r="AG115" s="336"/>
      <c r="AH115" s="336"/>
      <c r="AI115" s="336"/>
      <c r="AJ115" s="336"/>
      <c r="AK115" s="336"/>
      <c r="AL115" s="336"/>
      <c r="AM115" s="336"/>
      <c r="AN115" s="336"/>
      <c r="AO115" s="336"/>
      <c r="AP115" s="336"/>
    </row>
    <row r="116" spans="3:42" ht="15">
      <c r="C116" s="336"/>
      <c r="D116" s="336"/>
      <c r="E116" s="336"/>
      <c r="F116" s="336"/>
      <c r="G116" s="336"/>
      <c r="H116" s="336"/>
      <c r="I116" s="336"/>
      <c r="J116" s="336"/>
      <c r="K116" s="336"/>
      <c r="L116" s="336"/>
      <c r="M116" s="336"/>
      <c r="N116" s="336"/>
      <c r="O116" s="336"/>
      <c r="P116" s="336"/>
      <c r="Q116" s="336"/>
      <c r="R116" s="336"/>
      <c r="S116" s="336"/>
      <c r="T116" s="336"/>
      <c r="U116" s="336"/>
      <c r="V116" s="336"/>
      <c r="W116" s="336"/>
      <c r="X116" s="336"/>
      <c r="Y116" s="336"/>
      <c r="Z116" s="336"/>
      <c r="AA116" s="336"/>
      <c r="AB116" s="336"/>
      <c r="AC116" s="336"/>
      <c r="AD116" s="336"/>
      <c r="AE116" s="336"/>
      <c r="AF116" s="336"/>
      <c r="AG116" s="336"/>
      <c r="AH116" s="336"/>
      <c r="AI116" s="336"/>
      <c r="AJ116" s="336"/>
      <c r="AK116" s="336"/>
      <c r="AL116" s="336"/>
      <c r="AM116" s="336"/>
      <c r="AN116" s="336"/>
      <c r="AO116" s="336"/>
      <c r="AP116" s="336"/>
    </row>
    <row r="117" spans="3:42" ht="15">
      <c r="C117" s="336"/>
      <c r="D117" s="336"/>
      <c r="E117" s="336"/>
      <c r="F117" s="336"/>
      <c r="G117" s="336"/>
      <c r="H117" s="336"/>
      <c r="I117" s="336"/>
      <c r="J117" s="336"/>
      <c r="K117" s="336"/>
      <c r="L117" s="336"/>
      <c r="M117" s="336"/>
      <c r="N117" s="336"/>
      <c r="O117" s="336"/>
      <c r="P117" s="336"/>
      <c r="Q117" s="336"/>
      <c r="R117" s="336"/>
      <c r="S117" s="336"/>
      <c r="T117" s="336"/>
      <c r="U117" s="336"/>
      <c r="V117" s="336"/>
      <c r="W117" s="336"/>
      <c r="X117" s="336"/>
      <c r="Y117" s="336"/>
      <c r="Z117" s="336"/>
      <c r="AA117" s="336"/>
      <c r="AB117" s="336"/>
      <c r="AC117" s="336"/>
      <c r="AD117" s="336"/>
      <c r="AE117" s="336"/>
      <c r="AF117" s="336"/>
      <c r="AG117" s="336"/>
      <c r="AH117" s="336"/>
      <c r="AI117" s="336"/>
      <c r="AJ117" s="336"/>
      <c r="AK117" s="336"/>
      <c r="AL117" s="336"/>
      <c r="AM117" s="336"/>
      <c r="AN117" s="336"/>
      <c r="AO117" s="336"/>
      <c r="AP117" s="336"/>
    </row>
    <row r="118" spans="3:42" ht="15">
      <c r="C118" s="336"/>
      <c r="D118" s="336"/>
      <c r="E118" s="336"/>
      <c r="F118" s="336"/>
      <c r="G118" s="336"/>
      <c r="H118" s="336"/>
      <c r="I118" s="336"/>
      <c r="J118" s="336"/>
      <c r="K118" s="336"/>
      <c r="L118" s="336"/>
      <c r="M118" s="336"/>
      <c r="N118" s="336"/>
      <c r="O118" s="336"/>
      <c r="P118" s="336"/>
      <c r="Q118" s="336"/>
      <c r="R118" s="336"/>
      <c r="S118" s="336"/>
      <c r="T118" s="336"/>
      <c r="U118" s="336"/>
      <c r="V118" s="336"/>
      <c r="W118" s="336"/>
      <c r="X118" s="336"/>
      <c r="Y118" s="336"/>
      <c r="Z118" s="336"/>
      <c r="AA118" s="336"/>
      <c r="AB118" s="336"/>
      <c r="AC118" s="336"/>
      <c r="AD118" s="336"/>
      <c r="AE118" s="336"/>
      <c r="AF118" s="336"/>
      <c r="AG118" s="336"/>
      <c r="AH118" s="336"/>
      <c r="AI118" s="336"/>
      <c r="AJ118" s="336"/>
      <c r="AK118" s="336"/>
      <c r="AL118" s="336"/>
      <c r="AM118" s="336"/>
      <c r="AN118" s="336"/>
      <c r="AO118" s="336"/>
      <c r="AP118" s="336"/>
    </row>
    <row r="119" spans="3:42" ht="15">
      <c r="C119" s="336"/>
      <c r="D119" s="336"/>
      <c r="E119" s="336"/>
      <c r="F119" s="336"/>
      <c r="G119" s="336"/>
      <c r="H119" s="336"/>
      <c r="I119" s="336"/>
      <c r="J119" s="336"/>
      <c r="K119" s="336"/>
      <c r="L119" s="336"/>
      <c r="M119" s="336"/>
      <c r="N119" s="336"/>
      <c r="O119" s="336"/>
      <c r="P119" s="336"/>
      <c r="Q119" s="336"/>
      <c r="R119" s="336"/>
      <c r="S119" s="336"/>
      <c r="T119" s="336"/>
      <c r="U119" s="336"/>
      <c r="V119" s="336"/>
      <c r="W119" s="336"/>
      <c r="X119" s="336"/>
      <c r="Y119" s="336"/>
      <c r="Z119" s="336"/>
      <c r="AA119" s="336"/>
      <c r="AB119" s="336"/>
      <c r="AC119" s="336"/>
      <c r="AD119" s="336"/>
      <c r="AE119" s="336"/>
      <c r="AF119" s="336"/>
      <c r="AG119" s="336"/>
      <c r="AH119" s="336"/>
      <c r="AI119" s="336"/>
      <c r="AJ119" s="336"/>
      <c r="AK119" s="336"/>
      <c r="AL119" s="336"/>
      <c r="AM119" s="336"/>
      <c r="AN119" s="336"/>
      <c r="AO119" s="336"/>
      <c r="AP119" s="336"/>
    </row>
    <row r="120" spans="3:42" ht="15">
      <c r="C120" s="336"/>
      <c r="D120" s="336"/>
      <c r="E120" s="336"/>
      <c r="F120" s="336"/>
      <c r="G120" s="336"/>
      <c r="H120" s="336"/>
      <c r="I120" s="336"/>
      <c r="J120" s="336"/>
      <c r="K120" s="336"/>
      <c r="L120" s="336"/>
      <c r="M120" s="336"/>
      <c r="N120" s="336"/>
      <c r="O120" s="336"/>
      <c r="P120" s="336"/>
      <c r="Q120" s="336"/>
      <c r="R120" s="336"/>
      <c r="S120" s="336"/>
      <c r="T120" s="336"/>
      <c r="U120" s="336"/>
      <c r="V120" s="336"/>
      <c r="W120" s="336"/>
      <c r="X120" s="336"/>
      <c r="Y120" s="336"/>
      <c r="Z120" s="336"/>
      <c r="AA120" s="336"/>
      <c r="AB120" s="336"/>
      <c r="AC120" s="336"/>
      <c r="AD120" s="336"/>
      <c r="AE120" s="336"/>
      <c r="AF120" s="336"/>
      <c r="AG120" s="336"/>
      <c r="AH120" s="336"/>
      <c r="AI120" s="336"/>
      <c r="AJ120" s="336"/>
      <c r="AK120" s="336"/>
      <c r="AL120" s="336"/>
      <c r="AM120" s="336"/>
      <c r="AN120" s="336"/>
      <c r="AO120" s="336"/>
      <c r="AP120" s="336"/>
    </row>
    <row r="121" spans="3:42" ht="15">
      <c r="C121" s="336"/>
      <c r="D121" s="336"/>
      <c r="E121" s="336"/>
      <c r="F121" s="336"/>
      <c r="G121" s="336"/>
      <c r="H121" s="336"/>
      <c r="I121" s="336"/>
      <c r="J121" s="336"/>
      <c r="K121" s="336"/>
      <c r="L121" s="336"/>
      <c r="M121" s="336"/>
      <c r="N121" s="336"/>
      <c r="O121" s="336"/>
      <c r="P121" s="336"/>
      <c r="Q121" s="336"/>
      <c r="R121" s="336"/>
      <c r="S121" s="336"/>
      <c r="T121" s="336"/>
      <c r="U121" s="336"/>
      <c r="V121" s="336"/>
      <c r="W121" s="336"/>
      <c r="X121" s="336"/>
      <c r="Y121" s="336"/>
      <c r="Z121" s="336"/>
      <c r="AA121" s="336"/>
      <c r="AB121" s="336"/>
      <c r="AC121" s="336"/>
      <c r="AD121" s="336"/>
      <c r="AE121" s="336"/>
      <c r="AF121" s="336"/>
      <c r="AG121" s="336"/>
      <c r="AH121" s="336"/>
      <c r="AI121" s="336"/>
      <c r="AJ121" s="336"/>
      <c r="AK121" s="336"/>
      <c r="AL121" s="336"/>
      <c r="AM121" s="336"/>
      <c r="AN121" s="336"/>
      <c r="AO121" s="336"/>
      <c r="AP121" s="336"/>
    </row>
    <row r="122" spans="3:42" ht="15">
      <c r="C122" s="336"/>
      <c r="D122" s="336"/>
      <c r="E122" s="336"/>
      <c r="F122" s="336"/>
      <c r="G122" s="336"/>
      <c r="H122" s="336"/>
      <c r="I122" s="336"/>
      <c r="J122" s="336"/>
      <c r="K122" s="336"/>
      <c r="L122" s="336"/>
      <c r="M122" s="336"/>
      <c r="N122" s="336"/>
      <c r="O122" s="336"/>
      <c r="P122" s="336"/>
      <c r="Q122" s="336"/>
      <c r="R122" s="336"/>
      <c r="S122" s="336"/>
      <c r="T122" s="336"/>
      <c r="U122" s="336"/>
      <c r="V122" s="336"/>
      <c r="W122" s="336"/>
      <c r="X122" s="336"/>
      <c r="Y122" s="336"/>
      <c r="Z122" s="336"/>
      <c r="AA122" s="336"/>
      <c r="AB122" s="336"/>
      <c r="AC122" s="336"/>
      <c r="AD122" s="336"/>
      <c r="AE122" s="336"/>
      <c r="AF122" s="336"/>
      <c r="AG122" s="336"/>
      <c r="AH122" s="336"/>
      <c r="AI122" s="336"/>
      <c r="AJ122" s="336"/>
      <c r="AK122" s="336"/>
      <c r="AL122" s="336"/>
      <c r="AM122" s="336"/>
      <c r="AN122" s="336"/>
      <c r="AO122" s="336"/>
      <c r="AP122" s="336"/>
    </row>
    <row r="123" spans="3:42" ht="15">
      <c r="C123" s="336"/>
      <c r="D123" s="336"/>
      <c r="E123" s="336"/>
      <c r="F123" s="336"/>
      <c r="G123" s="336"/>
      <c r="H123" s="336"/>
      <c r="I123" s="336"/>
      <c r="J123" s="336"/>
      <c r="K123" s="336"/>
      <c r="L123" s="336"/>
      <c r="M123" s="336"/>
      <c r="N123" s="336"/>
      <c r="O123" s="336"/>
      <c r="P123" s="336"/>
      <c r="Q123" s="336"/>
      <c r="R123" s="336"/>
      <c r="S123" s="336"/>
      <c r="T123" s="336"/>
      <c r="U123" s="336"/>
      <c r="V123" s="336"/>
      <c r="W123" s="336"/>
      <c r="X123" s="336"/>
      <c r="Y123" s="336"/>
      <c r="Z123" s="336"/>
      <c r="AA123" s="336"/>
      <c r="AB123" s="336"/>
      <c r="AC123" s="336"/>
      <c r="AD123" s="336"/>
      <c r="AE123" s="336"/>
      <c r="AF123" s="336"/>
      <c r="AG123" s="336"/>
      <c r="AH123" s="336"/>
      <c r="AI123" s="336"/>
      <c r="AJ123" s="336"/>
      <c r="AK123" s="336"/>
      <c r="AL123" s="336"/>
      <c r="AM123" s="336"/>
      <c r="AN123" s="336"/>
      <c r="AO123" s="336"/>
      <c r="AP123" s="336"/>
    </row>
    <row r="124" spans="3:42" ht="15">
      <c r="C124" s="336"/>
      <c r="D124" s="336"/>
      <c r="E124" s="336"/>
      <c r="F124" s="336"/>
      <c r="G124" s="336"/>
      <c r="H124" s="336"/>
      <c r="I124" s="336"/>
      <c r="J124" s="336"/>
      <c r="K124" s="336"/>
      <c r="L124" s="336"/>
      <c r="M124" s="336"/>
      <c r="N124" s="336"/>
      <c r="O124" s="336"/>
      <c r="P124" s="336"/>
      <c r="Q124" s="336"/>
      <c r="R124" s="336"/>
      <c r="S124" s="336"/>
      <c r="T124" s="336"/>
      <c r="U124" s="336"/>
      <c r="V124" s="336"/>
      <c r="W124" s="336"/>
      <c r="X124" s="336"/>
      <c r="Y124" s="336"/>
      <c r="Z124" s="336"/>
      <c r="AA124" s="336"/>
      <c r="AB124" s="336"/>
      <c r="AC124" s="336"/>
      <c r="AD124" s="336"/>
      <c r="AE124" s="336"/>
      <c r="AF124" s="336"/>
      <c r="AG124" s="336"/>
      <c r="AH124" s="336"/>
      <c r="AI124" s="336"/>
      <c r="AJ124" s="336"/>
      <c r="AK124" s="336"/>
      <c r="AL124" s="336"/>
      <c r="AM124" s="336"/>
      <c r="AN124" s="336"/>
      <c r="AO124" s="336"/>
      <c r="AP124" s="336"/>
    </row>
    <row r="125" spans="3:42" ht="15">
      <c r="C125" s="336"/>
      <c r="D125" s="336"/>
      <c r="E125" s="336"/>
      <c r="F125" s="336"/>
      <c r="G125" s="336"/>
      <c r="H125" s="336"/>
      <c r="I125" s="336"/>
      <c r="J125" s="336"/>
      <c r="K125" s="336"/>
      <c r="L125" s="336"/>
      <c r="M125" s="336"/>
      <c r="N125" s="336"/>
      <c r="O125" s="336"/>
      <c r="P125" s="336"/>
      <c r="Q125" s="336"/>
      <c r="R125" s="336"/>
      <c r="S125" s="336"/>
      <c r="T125" s="336"/>
      <c r="U125" s="336"/>
      <c r="V125" s="336"/>
      <c r="W125" s="336"/>
      <c r="X125" s="336"/>
      <c r="Y125" s="336"/>
      <c r="Z125" s="336"/>
      <c r="AA125" s="336"/>
      <c r="AB125" s="336"/>
      <c r="AC125" s="336"/>
      <c r="AD125" s="336"/>
      <c r="AE125" s="336"/>
      <c r="AF125" s="336"/>
      <c r="AG125" s="336"/>
      <c r="AH125" s="336"/>
      <c r="AI125" s="336"/>
      <c r="AJ125" s="336"/>
      <c r="AK125" s="336"/>
      <c r="AL125" s="336"/>
      <c r="AM125" s="336"/>
      <c r="AN125" s="336"/>
      <c r="AO125" s="336"/>
      <c r="AP125" s="336"/>
    </row>
    <row r="126" spans="3:42" ht="15">
      <c r="C126" s="336"/>
      <c r="D126" s="336"/>
      <c r="E126" s="336"/>
      <c r="F126" s="336"/>
      <c r="G126" s="336"/>
      <c r="H126" s="336"/>
      <c r="I126" s="336"/>
      <c r="J126" s="336"/>
      <c r="K126" s="336"/>
      <c r="L126" s="336"/>
      <c r="M126" s="336"/>
      <c r="N126" s="336"/>
      <c r="O126" s="336"/>
      <c r="P126" s="336"/>
      <c r="Q126" s="336"/>
      <c r="R126" s="336"/>
      <c r="S126" s="336"/>
      <c r="T126" s="336"/>
      <c r="U126" s="336"/>
      <c r="V126" s="336"/>
      <c r="W126" s="336"/>
      <c r="X126" s="336"/>
      <c r="Y126" s="336"/>
      <c r="Z126" s="336"/>
      <c r="AA126" s="336"/>
      <c r="AB126" s="336"/>
      <c r="AC126" s="336"/>
      <c r="AD126" s="336"/>
      <c r="AE126" s="336"/>
      <c r="AF126" s="336"/>
      <c r="AG126" s="336"/>
      <c r="AH126" s="336"/>
      <c r="AI126" s="336"/>
      <c r="AJ126" s="336"/>
      <c r="AK126" s="336"/>
      <c r="AL126" s="336"/>
      <c r="AM126" s="336"/>
      <c r="AN126" s="336"/>
      <c r="AO126" s="336"/>
      <c r="AP126" s="336"/>
    </row>
    <row r="127" spans="3:42" ht="15">
      <c r="C127" s="336"/>
      <c r="D127" s="336"/>
      <c r="E127" s="336"/>
      <c r="F127" s="336"/>
      <c r="G127" s="336"/>
      <c r="H127" s="336"/>
      <c r="I127" s="336"/>
      <c r="J127" s="336"/>
      <c r="K127" s="336"/>
      <c r="L127" s="336"/>
      <c r="M127" s="336"/>
      <c r="N127" s="336"/>
      <c r="O127" s="336"/>
      <c r="P127" s="336"/>
      <c r="Q127" s="336"/>
      <c r="R127" s="336"/>
      <c r="S127" s="336"/>
      <c r="T127" s="336"/>
      <c r="U127" s="336"/>
      <c r="V127" s="336"/>
      <c r="W127" s="336"/>
      <c r="X127" s="336"/>
      <c r="Y127" s="336"/>
      <c r="Z127" s="336"/>
      <c r="AA127" s="336"/>
      <c r="AB127" s="336"/>
      <c r="AC127" s="336"/>
      <c r="AD127" s="336"/>
      <c r="AE127" s="336"/>
      <c r="AF127" s="336"/>
      <c r="AG127" s="336"/>
      <c r="AH127" s="336"/>
      <c r="AI127" s="336"/>
      <c r="AJ127" s="336"/>
      <c r="AK127" s="336"/>
      <c r="AL127" s="336"/>
      <c r="AM127" s="336"/>
      <c r="AN127" s="336"/>
      <c r="AO127" s="336"/>
      <c r="AP127" s="336"/>
    </row>
    <row r="128" spans="3:42" ht="15">
      <c r="C128" s="336"/>
      <c r="D128" s="336"/>
      <c r="E128" s="336"/>
      <c r="F128" s="336"/>
      <c r="G128" s="336"/>
      <c r="H128" s="336"/>
      <c r="I128" s="336"/>
      <c r="J128" s="336"/>
      <c r="K128" s="336"/>
      <c r="L128" s="336"/>
      <c r="M128" s="336"/>
      <c r="N128" s="336"/>
      <c r="O128" s="336"/>
      <c r="P128" s="336"/>
      <c r="Q128" s="336"/>
      <c r="R128" s="336"/>
      <c r="S128" s="336"/>
      <c r="T128" s="336"/>
      <c r="U128" s="336"/>
      <c r="V128" s="336"/>
      <c r="W128" s="336"/>
      <c r="X128" s="336"/>
      <c r="Y128" s="336"/>
      <c r="Z128" s="336"/>
      <c r="AA128" s="336"/>
      <c r="AB128" s="336"/>
      <c r="AC128" s="336"/>
      <c r="AD128" s="336"/>
      <c r="AE128" s="336"/>
      <c r="AF128" s="336"/>
      <c r="AG128" s="336"/>
      <c r="AH128" s="336"/>
      <c r="AI128" s="336"/>
      <c r="AJ128" s="336"/>
      <c r="AK128" s="336"/>
      <c r="AL128" s="336"/>
      <c r="AM128" s="336"/>
      <c r="AN128" s="336"/>
      <c r="AO128" s="336"/>
      <c r="AP128" s="336"/>
    </row>
    <row r="129" spans="3:42" ht="15">
      <c r="C129" s="336"/>
      <c r="D129" s="336"/>
      <c r="E129" s="336"/>
      <c r="F129" s="336"/>
      <c r="G129" s="336"/>
      <c r="H129" s="336"/>
      <c r="I129" s="336"/>
      <c r="J129" s="336"/>
      <c r="K129" s="336"/>
      <c r="L129" s="336"/>
      <c r="M129" s="336"/>
      <c r="N129" s="336"/>
      <c r="O129" s="336"/>
      <c r="P129" s="336"/>
      <c r="Q129" s="336"/>
      <c r="R129" s="336"/>
      <c r="S129" s="336"/>
      <c r="T129" s="336"/>
      <c r="U129" s="336"/>
      <c r="V129" s="336"/>
      <c r="W129" s="336"/>
      <c r="X129" s="336"/>
      <c r="Y129" s="336"/>
      <c r="Z129" s="336"/>
      <c r="AA129" s="336"/>
      <c r="AB129" s="336"/>
      <c r="AC129" s="336"/>
      <c r="AD129" s="336"/>
      <c r="AE129" s="336"/>
      <c r="AF129" s="336"/>
      <c r="AG129" s="336"/>
      <c r="AH129" s="336"/>
      <c r="AI129" s="336"/>
      <c r="AJ129" s="336"/>
      <c r="AK129" s="336"/>
      <c r="AL129" s="336"/>
      <c r="AM129" s="336"/>
      <c r="AN129" s="336"/>
      <c r="AO129" s="336"/>
      <c r="AP129" s="336"/>
    </row>
    <row r="130" spans="3:42" ht="15">
      <c r="C130" s="336"/>
      <c r="D130" s="336"/>
      <c r="E130" s="336"/>
      <c r="F130" s="336"/>
      <c r="G130" s="336"/>
      <c r="H130" s="336"/>
      <c r="I130" s="336"/>
      <c r="J130" s="336"/>
      <c r="K130" s="336"/>
      <c r="L130" s="336"/>
      <c r="M130" s="336"/>
      <c r="N130" s="336"/>
      <c r="O130" s="336"/>
      <c r="P130" s="336"/>
      <c r="Q130" s="336"/>
      <c r="R130" s="336"/>
      <c r="S130" s="336"/>
      <c r="T130" s="336"/>
      <c r="U130" s="336"/>
      <c r="V130" s="336"/>
      <c r="W130" s="336"/>
      <c r="X130" s="336"/>
      <c r="Y130" s="336"/>
      <c r="Z130" s="336"/>
      <c r="AA130" s="336"/>
      <c r="AB130" s="336"/>
      <c r="AC130" s="336"/>
      <c r="AD130" s="336"/>
      <c r="AE130" s="336"/>
      <c r="AF130" s="336"/>
      <c r="AG130" s="336"/>
      <c r="AH130" s="336"/>
      <c r="AI130" s="336"/>
      <c r="AJ130" s="336"/>
      <c r="AK130" s="336"/>
      <c r="AL130" s="336"/>
      <c r="AM130" s="336"/>
      <c r="AN130" s="336"/>
      <c r="AO130" s="336"/>
      <c r="AP130" s="336"/>
    </row>
    <row r="131" spans="3:42" ht="15">
      <c r="C131" s="336"/>
      <c r="D131" s="336"/>
      <c r="E131" s="336"/>
      <c r="F131" s="336"/>
      <c r="G131" s="336"/>
      <c r="H131" s="336"/>
      <c r="I131" s="336"/>
      <c r="J131" s="336"/>
      <c r="K131" s="336"/>
      <c r="L131" s="336"/>
      <c r="M131" s="336"/>
      <c r="N131" s="336"/>
      <c r="O131" s="336"/>
      <c r="P131" s="336"/>
      <c r="Q131" s="336"/>
      <c r="R131" s="336"/>
      <c r="S131" s="336"/>
      <c r="T131" s="336"/>
      <c r="U131" s="336"/>
      <c r="V131" s="336"/>
      <c r="W131" s="336"/>
      <c r="X131" s="336"/>
      <c r="Y131" s="336"/>
      <c r="Z131" s="336"/>
      <c r="AA131" s="336"/>
      <c r="AB131" s="336"/>
      <c r="AC131" s="336"/>
      <c r="AD131" s="336"/>
      <c r="AE131" s="336"/>
      <c r="AF131" s="336"/>
      <c r="AG131" s="336"/>
      <c r="AH131" s="336"/>
      <c r="AI131" s="336"/>
      <c r="AJ131" s="336"/>
      <c r="AK131" s="336"/>
      <c r="AL131" s="336"/>
      <c r="AM131" s="336"/>
      <c r="AN131" s="336"/>
      <c r="AO131" s="336"/>
      <c r="AP131" s="336"/>
    </row>
    <row r="132" spans="3:42" ht="15">
      <c r="C132" s="336"/>
      <c r="D132" s="336"/>
      <c r="E132" s="336"/>
      <c r="F132" s="336"/>
      <c r="G132" s="336"/>
      <c r="H132" s="336"/>
      <c r="I132" s="336"/>
      <c r="J132" s="336"/>
      <c r="K132" s="336"/>
      <c r="L132" s="336"/>
      <c r="M132" s="336"/>
      <c r="N132" s="336"/>
      <c r="O132" s="336"/>
      <c r="P132" s="336"/>
      <c r="Q132" s="336"/>
      <c r="R132" s="336"/>
      <c r="S132" s="336"/>
      <c r="T132" s="336"/>
      <c r="U132" s="336"/>
      <c r="V132" s="336"/>
      <c r="W132" s="336"/>
      <c r="X132" s="336"/>
      <c r="Y132" s="336"/>
      <c r="Z132" s="336"/>
      <c r="AA132" s="336"/>
      <c r="AB132" s="336"/>
      <c r="AC132" s="336"/>
      <c r="AD132" s="336"/>
      <c r="AE132" s="336"/>
      <c r="AF132" s="336"/>
      <c r="AG132" s="336"/>
      <c r="AH132" s="336"/>
      <c r="AI132" s="336"/>
      <c r="AJ132" s="336"/>
      <c r="AK132" s="336"/>
      <c r="AL132" s="336"/>
      <c r="AM132" s="336"/>
      <c r="AN132" s="336"/>
      <c r="AO132" s="336"/>
      <c r="AP132" s="336"/>
    </row>
    <row r="133" spans="3:42" ht="15">
      <c r="C133" s="336"/>
      <c r="D133" s="336"/>
      <c r="E133" s="336"/>
      <c r="F133" s="336"/>
      <c r="G133" s="336"/>
      <c r="H133" s="336"/>
      <c r="I133" s="336"/>
      <c r="J133" s="336"/>
      <c r="K133" s="336"/>
      <c r="L133" s="336"/>
      <c r="M133" s="336"/>
      <c r="N133" s="336"/>
      <c r="O133" s="336"/>
      <c r="P133" s="336"/>
      <c r="Q133" s="336"/>
      <c r="R133" s="336"/>
      <c r="S133" s="336"/>
      <c r="T133" s="336"/>
      <c r="U133" s="336"/>
      <c r="V133" s="336"/>
      <c r="W133" s="336"/>
      <c r="X133" s="336"/>
      <c r="Y133" s="336"/>
      <c r="Z133" s="336"/>
      <c r="AA133" s="336"/>
      <c r="AB133" s="336"/>
      <c r="AC133" s="336"/>
      <c r="AD133" s="336"/>
      <c r="AE133" s="336"/>
      <c r="AF133" s="336"/>
      <c r="AG133" s="336"/>
      <c r="AH133" s="336"/>
      <c r="AI133" s="336"/>
      <c r="AJ133" s="336"/>
      <c r="AK133" s="336"/>
      <c r="AL133" s="336"/>
      <c r="AM133" s="336"/>
      <c r="AN133" s="336"/>
      <c r="AO133" s="336"/>
      <c r="AP133" s="336"/>
    </row>
    <row r="134" spans="3:42" ht="15">
      <c r="C134" s="336"/>
      <c r="D134" s="336"/>
      <c r="E134" s="336"/>
      <c r="F134" s="336"/>
      <c r="G134" s="336"/>
      <c r="H134" s="336"/>
      <c r="I134" s="336"/>
      <c r="J134" s="336"/>
      <c r="K134" s="336"/>
      <c r="L134" s="336"/>
      <c r="M134" s="336"/>
      <c r="N134" s="336"/>
      <c r="O134" s="336"/>
      <c r="P134" s="336"/>
      <c r="Q134" s="336"/>
      <c r="R134" s="336"/>
      <c r="S134" s="336"/>
      <c r="T134" s="336"/>
      <c r="U134" s="336"/>
      <c r="V134" s="336"/>
      <c r="W134" s="336"/>
      <c r="X134" s="336"/>
      <c r="Y134" s="336"/>
      <c r="Z134" s="336"/>
      <c r="AA134" s="336"/>
      <c r="AB134" s="336"/>
      <c r="AC134" s="336"/>
      <c r="AD134" s="336"/>
      <c r="AE134" s="336"/>
      <c r="AF134" s="336"/>
      <c r="AG134" s="336"/>
      <c r="AH134" s="336"/>
      <c r="AI134" s="336"/>
      <c r="AJ134" s="336"/>
      <c r="AK134" s="336"/>
      <c r="AL134" s="336"/>
      <c r="AM134" s="336"/>
      <c r="AN134" s="336"/>
      <c r="AO134" s="336"/>
      <c r="AP134" s="336"/>
    </row>
    <row r="135" spans="3:42" ht="15">
      <c r="C135" s="336"/>
      <c r="D135" s="336"/>
      <c r="E135" s="336"/>
      <c r="F135" s="336"/>
      <c r="G135" s="336"/>
      <c r="H135" s="336"/>
      <c r="I135" s="336"/>
      <c r="J135" s="336"/>
      <c r="K135" s="336"/>
      <c r="L135" s="336"/>
      <c r="M135" s="336"/>
      <c r="N135" s="336"/>
      <c r="O135" s="336"/>
      <c r="P135" s="336"/>
      <c r="Q135" s="336"/>
      <c r="R135" s="336"/>
      <c r="S135" s="336"/>
      <c r="T135" s="336"/>
      <c r="U135" s="336"/>
      <c r="V135" s="336"/>
      <c r="W135" s="336"/>
      <c r="X135" s="336"/>
      <c r="Y135" s="336"/>
      <c r="Z135" s="336"/>
      <c r="AA135" s="336"/>
      <c r="AB135" s="336"/>
      <c r="AC135" s="336"/>
      <c r="AD135" s="336"/>
      <c r="AE135" s="336"/>
      <c r="AF135" s="336"/>
      <c r="AG135" s="336"/>
      <c r="AH135" s="336"/>
      <c r="AI135" s="336"/>
      <c r="AJ135" s="336"/>
      <c r="AK135" s="336"/>
      <c r="AL135" s="336"/>
      <c r="AM135" s="336"/>
      <c r="AN135" s="336"/>
      <c r="AO135" s="336"/>
      <c r="AP135" s="336"/>
    </row>
    <row r="136" spans="3:42" ht="15">
      <c r="C136" s="336"/>
      <c r="D136" s="336"/>
      <c r="E136" s="336"/>
      <c r="F136" s="336"/>
      <c r="G136" s="336"/>
      <c r="H136" s="336"/>
      <c r="I136" s="336"/>
      <c r="J136" s="336"/>
      <c r="K136" s="336"/>
      <c r="L136" s="336"/>
      <c r="M136" s="336"/>
      <c r="N136" s="336"/>
      <c r="O136" s="336"/>
      <c r="P136" s="336"/>
      <c r="Q136" s="336"/>
      <c r="R136" s="336"/>
      <c r="S136" s="336"/>
      <c r="T136" s="336"/>
      <c r="U136" s="336"/>
      <c r="V136" s="336"/>
      <c r="W136" s="336"/>
      <c r="X136" s="336"/>
      <c r="Y136" s="336"/>
      <c r="Z136" s="336"/>
      <c r="AA136" s="336"/>
      <c r="AB136" s="336"/>
      <c r="AC136" s="336"/>
      <c r="AD136" s="336"/>
      <c r="AE136" s="336"/>
      <c r="AF136" s="336"/>
      <c r="AG136" s="336"/>
      <c r="AH136" s="336"/>
      <c r="AI136" s="336"/>
      <c r="AJ136" s="336"/>
      <c r="AK136" s="336"/>
      <c r="AL136" s="336"/>
      <c r="AM136" s="336"/>
      <c r="AN136" s="336"/>
      <c r="AO136" s="336"/>
      <c r="AP136" s="336"/>
    </row>
    <row r="137" spans="3:42" ht="15">
      <c r="C137" s="336"/>
      <c r="D137" s="336"/>
      <c r="E137" s="336"/>
      <c r="F137" s="336"/>
      <c r="G137" s="336"/>
      <c r="H137" s="336"/>
      <c r="I137" s="336"/>
      <c r="J137" s="336"/>
      <c r="K137" s="336"/>
      <c r="L137" s="336"/>
      <c r="M137" s="336"/>
      <c r="N137" s="336"/>
      <c r="O137" s="336"/>
      <c r="P137" s="336"/>
      <c r="Q137" s="336"/>
      <c r="R137" s="336"/>
      <c r="S137" s="336"/>
      <c r="T137" s="336"/>
      <c r="U137" s="336"/>
      <c r="V137" s="336"/>
      <c r="W137" s="336"/>
      <c r="X137" s="336"/>
      <c r="Y137" s="336"/>
      <c r="Z137" s="336"/>
      <c r="AA137" s="336"/>
      <c r="AB137" s="336"/>
      <c r="AC137" s="336"/>
      <c r="AD137" s="336"/>
      <c r="AE137" s="336"/>
      <c r="AF137" s="336"/>
      <c r="AG137" s="336"/>
      <c r="AH137" s="336"/>
      <c r="AI137" s="336"/>
      <c r="AJ137" s="336"/>
      <c r="AK137" s="336"/>
      <c r="AL137" s="336"/>
      <c r="AM137" s="336"/>
      <c r="AN137" s="336"/>
      <c r="AO137" s="336"/>
      <c r="AP137" s="336"/>
    </row>
    <row r="138" spans="3:42" ht="15">
      <c r="C138" s="336"/>
      <c r="D138" s="336"/>
      <c r="E138" s="336"/>
      <c r="F138" s="336"/>
      <c r="G138" s="336"/>
      <c r="H138" s="336"/>
      <c r="I138" s="336"/>
      <c r="J138" s="336"/>
      <c r="K138" s="336"/>
      <c r="L138" s="336"/>
      <c r="M138" s="336"/>
      <c r="N138" s="336"/>
      <c r="O138" s="336"/>
      <c r="P138" s="336"/>
      <c r="Q138" s="336"/>
      <c r="R138" s="336"/>
      <c r="S138" s="336"/>
      <c r="T138" s="336"/>
      <c r="U138" s="336"/>
      <c r="V138" s="336"/>
      <c r="W138" s="336"/>
      <c r="X138" s="336"/>
      <c r="Y138" s="336"/>
      <c r="Z138" s="336"/>
      <c r="AA138" s="336"/>
      <c r="AB138" s="336"/>
      <c r="AC138" s="336"/>
      <c r="AD138" s="336"/>
      <c r="AE138" s="336"/>
      <c r="AF138" s="336"/>
      <c r="AG138" s="336"/>
      <c r="AH138" s="336"/>
      <c r="AI138" s="336"/>
      <c r="AJ138" s="336"/>
      <c r="AK138" s="336"/>
      <c r="AL138" s="336"/>
      <c r="AM138" s="336"/>
      <c r="AN138" s="336"/>
      <c r="AO138" s="336"/>
      <c r="AP138" s="336"/>
    </row>
    <row r="139" spans="3:42" ht="15">
      <c r="C139" s="336"/>
      <c r="D139" s="336"/>
      <c r="E139" s="336"/>
      <c r="F139" s="336"/>
      <c r="G139" s="336"/>
      <c r="H139" s="336"/>
      <c r="I139" s="336"/>
      <c r="J139" s="336"/>
      <c r="K139" s="336"/>
      <c r="L139" s="336"/>
      <c r="M139" s="336"/>
      <c r="N139" s="336"/>
      <c r="O139" s="336"/>
      <c r="P139" s="336"/>
      <c r="Q139" s="336"/>
      <c r="R139" s="336"/>
      <c r="S139" s="336"/>
      <c r="T139" s="336"/>
      <c r="U139" s="336"/>
      <c r="V139" s="336"/>
      <c r="W139" s="336"/>
      <c r="X139" s="336"/>
      <c r="Y139" s="336"/>
      <c r="Z139" s="336"/>
      <c r="AA139" s="336"/>
      <c r="AB139" s="336"/>
      <c r="AC139" s="336"/>
      <c r="AD139" s="336"/>
      <c r="AE139" s="336"/>
      <c r="AF139" s="336"/>
      <c r="AG139" s="336"/>
      <c r="AH139" s="336"/>
      <c r="AI139" s="336"/>
      <c r="AJ139" s="336"/>
      <c r="AK139" s="336"/>
      <c r="AL139" s="336"/>
      <c r="AM139" s="336"/>
      <c r="AN139" s="336"/>
      <c r="AO139" s="336"/>
      <c r="AP139" s="336"/>
    </row>
    <row r="140" spans="3:42" ht="15">
      <c r="C140" s="336"/>
      <c r="D140" s="336"/>
      <c r="E140" s="336"/>
      <c r="F140" s="336"/>
      <c r="G140" s="336"/>
      <c r="H140" s="336"/>
      <c r="I140" s="336"/>
      <c r="J140" s="336"/>
      <c r="K140" s="336"/>
      <c r="L140" s="336"/>
      <c r="M140" s="336"/>
      <c r="N140" s="336"/>
      <c r="O140" s="336"/>
      <c r="P140" s="336"/>
      <c r="Q140" s="336"/>
      <c r="R140" s="336"/>
      <c r="S140" s="336"/>
      <c r="T140" s="336"/>
      <c r="U140" s="336"/>
      <c r="V140" s="336"/>
      <c r="W140" s="336"/>
      <c r="X140" s="336"/>
      <c r="Y140" s="336"/>
      <c r="Z140" s="336"/>
      <c r="AA140" s="336"/>
      <c r="AB140" s="336"/>
      <c r="AC140" s="336"/>
      <c r="AD140" s="336"/>
      <c r="AE140" s="336"/>
      <c r="AF140" s="336"/>
      <c r="AG140" s="336"/>
      <c r="AH140" s="336"/>
      <c r="AI140" s="336"/>
      <c r="AJ140" s="336"/>
      <c r="AK140" s="336"/>
      <c r="AL140" s="336"/>
      <c r="AM140" s="336"/>
      <c r="AN140" s="336"/>
      <c r="AO140" s="336"/>
      <c r="AP140" s="336"/>
    </row>
    <row r="141" spans="3:42" ht="15">
      <c r="C141" s="336"/>
      <c r="D141" s="336"/>
      <c r="E141" s="336"/>
      <c r="F141" s="336"/>
      <c r="G141" s="336"/>
      <c r="H141" s="336"/>
      <c r="I141" s="336"/>
      <c r="J141" s="336"/>
      <c r="K141" s="336"/>
      <c r="L141" s="336"/>
      <c r="M141" s="336"/>
      <c r="N141" s="336"/>
      <c r="O141" s="336"/>
      <c r="P141" s="336"/>
      <c r="Q141" s="336"/>
      <c r="R141" s="336"/>
      <c r="S141" s="336"/>
      <c r="T141" s="336"/>
      <c r="U141" s="336"/>
      <c r="V141" s="336"/>
      <c r="W141" s="336"/>
      <c r="X141" s="336"/>
      <c r="Y141" s="336"/>
      <c r="Z141" s="336"/>
      <c r="AA141" s="336"/>
      <c r="AB141" s="336"/>
      <c r="AC141" s="336"/>
      <c r="AD141" s="336"/>
      <c r="AE141" s="336"/>
      <c r="AF141" s="336"/>
      <c r="AG141" s="336"/>
      <c r="AH141" s="336"/>
      <c r="AI141" s="336"/>
      <c r="AJ141" s="336"/>
      <c r="AK141" s="336"/>
      <c r="AL141" s="336"/>
      <c r="AM141" s="336"/>
      <c r="AN141" s="336"/>
      <c r="AO141" s="336"/>
      <c r="AP141" s="336"/>
    </row>
    <row r="142" spans="3:42" ht="15">
      <c r="C142" s="336"/>
      <c r="D142" s="336"/>
      <c r="E142" s="336"/>
      <c r="F142" s="336"/>
      <c r="G142" s="336"/>
      <c r="H142" s="336"/>
      <c r="I142" s="336"/>
      <c r="J142" s="336"/>
      <c r="K142" s="336"/>
      <c r="L142" s="336"/>
      <c r="M142" s="336"/>
      <c r="N142" s="336"/>
      <c r="O142" s="336"/>
      <c r="P142" s="336"/>
      <c r="Q142" s="336"/>
      <c r="R142" s="336"/>
      <c r="S142" s="336"/>
      <c r="T142" s="336"/>
      <c r="U142" s="336"/>
      <c r="V142" s="336"/>
      <c r="W142" s="336"/>
      <c r="X142" s="336"/>
      <c r="Y142" s="336"/>
      <c r="Z142" s="336"/>
      <c r="AA142" s="336"/>
      <c r="AB142" s="336"/>
      <c r="AC142" s="336"/>
      <c r="AD142" s="336"/>
      <c r="AE142" s="336"/>
      <c r="AF142" s="336"/>
      <c r="AG142" s="336"/>
      <c r="AH142" s="336"/>
      <c r="AI142" s="336"/>
      <c r="AJ142" s="336"/>
      <c r="AK142" s="336"/>
      <c r="AL142" s="336"/>
      <c r="AM142" s="336"/>
      <c r="AN142" s="336"/>
      <c r="AO142" s="336"/>
      <c r="AP142" s="336"/>
    </row>
    <row r="143" spans="3:42" ht="15">
      <c r="C143" s="336"/>
      <c r="D143" s="336"/>
      <c r="E143" s="336"/>
      <c r="F143" s="336"/>
      <c r="G143" s="336"/>
      <c r="H143" s="336"/>
      <c r="I143" s="336"/>
      <c r="J143" s="336"/>
      <c r="K143" s="336"/>
      <c r="L143" s="336"/>
      <c r="M143" s="336"/>
      <c r="N143" s="336"/>
      <c r="O143" s="336"/>
      <c r="P143" s="336"/>
      <c r="Q143" s="336"/>
      <c r="R143" s="336"/>
      <c r="S143" s="336"/>
      <c r="T143" s="336"/>
      <c r="U143" s="336"/>
      <c r="V143" s="336"/>
      <c r="W143" s="336"/>
      <c r="X143" s="336"/>
      <c r="Y143" s="336"/>
      <c r="Z143" s="336"/>
      <c r="AA143" s="336"/>
      <c r="AB143" s="336"/>
      <c r="AC143" s="336"/>
      <c r="AD143" s="336"/>
      <c r="AE143" s="336"/>
      <c r="AF143" s="336"/>
      <c r="AG143" s="336"/>
      <c r="AH143" s="336"/>
      <c r="AI143" s="336"/>
      <c r="AJ143" s="336"/>
      <c r="AK143" s="336"/>
      <c r="AL143" s="336"/>
      <c r="AM143" s="336"/>
      <c r="AN143" s="336"/>
      <c r="AO143" s="336"/>
      <c r="AP143" s="336"/>
    </row>
    <row r="144" spans="3:42" ht="15">
      <c r="C144" s="336"/>
      <c r="D144" s="336"/>
      <c r="E144" s="336"/>
      <c r="F144" s="336"/>
      <c r="G144" s="336"/>
      <c r="H144" s="336"/>
      <c r="I144" s="336"/>
      <c r="J144" s="336"/>
      <c r="K144" s="336"/>
      <c r="L144" s="336"/>
      <c r="M144" s="336"/>
      <c r="N144" s="336"/>
      <c r="O144" s="336"/>
      <c r="P144" s="336"/>
      <c r="Q144" s="336"/>
      <c r="R144" s="336"/>
      <c r="S144" s="336"/>
      <c r="T144" s="336"/>
      <c r="U144" s="336"/>
      <c r="V144" s="336"/>
      <c r="W144" s="336"/>
      <c r="X144" s="336"/>
      <c r="Y144" s="336"/>
      <c r="Z144" s="336"/>
      <c r="AA144" s="336"/>
      <c r="AB144" s="336"/>
      <c r="AC144" s="336"/>
      <c r="AD144" s="336"/>
      <c r="AE144" s="336"/>
      <c r="AF144" s="336"/>
      <c r="AG144" s="336"/>
      <c r="AH144" s="336"/>
      <c r="AI144" s="336"/>
      <c r="AJ144" s="336"/>
      <c r="AK144" s="336"/>
      <c r="AL144" s="336"/>
      <c r="AM144" s="336"/>
      <c r="AN144" s="336"/>
      <c r="AO144" s="336"/>
      <c r="AP144" s="336"/>
    </row>
    <row r="145" spans="3:42" ht="15">
      <c r="C145" s="336"/>
      <c r="D145" s="336"/>
      <c r="E145" s="336"/>
      <c r="F145" s="336"/>
      <c r="G145" s="336"/>
      <c r="H145" s="336"/>
      <c r="I145" s="336"/>
      <c r="J145" s="336"/>
      <c r="K145" s="336"/>
      <c r="L145" s="336"/>
      <c r="M145" s="336"/>
      <c r="N145" s="336"/>
      <c r="O145" s="336"/>
      <c r="P145" s="336"/>
      <c r="Q145" s="336"/>
      <c r="R145" s="336"/>
      <c r="S145" s="336"/>
      <c r="T145" s="336"/>
      <c r="U145" s="336"/>
      <c r="V145" s="336"/>
      <c r="W145" s="336"/>
      <c r="X145" s="336"/>
      <c r="Y145" s="336"/>
      <c r="Z145" s="336"/>
      <c r="AA145" s="336"/>
      <c r="AB145" s="336"/>
      <c r="AC145" s="336"/>
      <c r="AD145" s="336"/>
      <c r="AE145" s="336"/>
      <c r="AF145" s="336"/>
      <c r="AG145" s="336"/>
      <c r="AH145" s="336"/>
      <c r="AI145" s="336"/>
      <c r="AJ145" s="336"/>
      <c r="AK145" s="336"/>
      <c r="AL145" s="336"/>
      <c r="AM145" s="336"/>
      <c r="AN145" s="336"/>
      <c r="AO145" s="336"/>
      <c r="AP145" s="336"/>
    </row>
    <row r="146" spans="3:42" ht="15">
      <c r="C146" s="336"/>
      <c r="D146" s="336"/>
      <c r="E146" s="336"/>
      <c r="F146" s="336"/>
      <c r="G146" s="336"/>
      <c r="H146" s="336"/>
      <c r="I146" s="336"/>
      <c r="J146" s="336"/>
      <c r="K146" s="336"/>
      <c r="L146" s="336"/>
      <c r="M146" s="336"/>
      <c r="N146" s="336"/>
      <c r="O146" s="336"/>
      <c r="P146" s="336"/>
      <c r="Q146" s="336"/>
      <c r="R146" s="336"/>
      <c r="S146" s="336"/>
      <c r="T146" s="336"/>
      <c r="U146" s="336"/>
      <c r="V146" s="336"/>
      <c r="W146" s="336"/>
      <c r="X146" s="336"/>
      <c r="Y146" s="336"/>
      <c r="Z146" s="336"/>
      <c r="AA146" s="336"/>
      <c r="AB146" s="336"/>
      <c r="AC146" s="336"/>
      <c r="AD146" s="336"/>
      <c r="AE146" s="336"/>
      <c r="AF146" s="336"/>
      <c r="AG146" s="336"/>
      <c r="AH146" s="336"/>
      <c r="AI146" s="336"/>
      <c r="AJ146" s="336"/>
      <c r="AK146" s="336"/>
      <c r="AL146" s="336"/>
      <c r="AM146" s="336"/>
      <c r="AN146" s="336"/>
      <c r="AO146" s="336"/>
      <c r="AP146" s="336"/>
    </row>
    <row r="147" spans="3:42" ht="15">
      <c r="C147" s="336"/>
      <c r="D147" s="336"/>
      <c r="E147" s="336"/>
      <c r="F147" s="336"/>
      <c r="G147" s="336"/>
      <c r="H147" s="336"/>
      <c r="I147" s="336"/>
      <c r="J147" s="336"/>
      <c r="K147" s="336"/>
      <c r="L147" s="336"/>
      <c r="M147" s="336"/>
      <c r="N147" s="336"/>
      <c r="O147" s="336"/>
      <c r="P147" s="336"/>
      <c r="Q147" s="336"/>
      <c r="R147" s="336"/>
      <c r="S147" s="336"/>
      <c r="T147" s="336"/>
      <c r="U147" s="336"/>
      <c r="V147" s="336"/>
      <c r="W147" s="336"/>
      <c r="X147" s="336"/>
      <c r="Y147" s="336"/>
      <c r="Z147" s="336"/>
      <c r="AA147" s="336"/>
      <c r="AB147" s="336"/>
      <c r="AC147" s="336"/>
      <c r="AD147" s="336"/>
      <c r="AE147" s="336"/>
      <c r="AF147" s="336"/>
      <c r="AG147" s="336"/>
      <c r="AH147" s="336"/>
      <c r="AI147" s="336"/>
      <c r="AJ147" s="336"/>
      <c r="AK147" s="336"/>
      <c r="AL147" s="336"/>
      <c r="AM147" s="336"/>
      <c r="AN147" s="336"/>
      <c r="AO147" s="336"/>
      <c r="AP147" s="336"/>
    </row>
    <row r="148" spans="3:42" ht="15">
      <c r="C148" s="336"/>
      <c r="D148" s="336"/>
      <c r="E148" s="336"/>
      <c r="F148" s="336"/>
      <c r="G148" s="336"/>
      <c r="H148" s="336"/>
      <c r="I148" s="336"/>
      <c r="J148" s="336"/>
      <c r="K148" s="336"/>
      <c r="L148" s="336"/>
      <c r="M148" s="336"/>
      <c r="N148" s="336"/>
      <c r="O148" s="336"/>
      <c r="P148" s="336"/>
      <c r="Q148" s="336"/>
      <c r="R148" s="336"/>
      <c r="S148" s="336"/>
      <c r="T148" s="336"/>
      <c r="U148" s="336"/>
      <c r="V148" s="336"/>
      <c r="W148" s="336"/>
      <c r="X148" s="336"/>
      <c r="Y148" s="336"/>
      <c r="Z148" s="336"/>
      <c r="AA148" s="336"/>
      <c r="AB148" s="336"/>
      <c r="AC148" s="336"/>
      <c r="AD148" s="336"/>
      <c r="AE148" s="336"/>
      <c r="AF148" s="336"/>
      <c r="AG148" s="336"/>
      <c r="AH148" s="336"/>
      <c r="AI148" s="336"/>
      <c r="AJ148" s="336"/>
      <c r="AK148" s="336"/>
      <c r="AL148" s="336"/>
      <c r="AM148" s="336"/>
      <c r="AN148" s="336"/>
      <c r="AO148" s="336"/>
      <c r="AP148" s="336"/>
    </row>
    <row r="149" spans="3:42" ht="15">
      <c r="C149" s="336"/>
      <c r="D149" s="336"/>
      <c r="E149" s="336"/>
      <c r="F149" s="336"/>
      <c r="G149" s="336"/>
      <c r="H149" s="336"/>
      <c r="I149" s="336"/>
      <c r="J149" s="336"/>
      <c r="K149" s="336"/>
      <c r="L149" s="336"/>
      <c r="M149" s="336"/>
      <c r="N149" s="336"/>
      <c r="O149" s="336"/>
      <c r="P149" s="336"/>
      <c r="Q149" s="336"/>
      <c r="R149" s="336"/>
      <c r="S149" s="336"/>
      <c r="T149" s="336"/>
      <c r="U149" s="336"/>
      <c r="V149" s="336"/>
      <c r="W149" s="336"/>
      <c r="X149" s="336"/>
      <c r="Y149" s="336"/>
      <c r="Z149" s="336"/>
      <c r="AA149" s="336"/>
      <c r="AB149" s="336"/>
      <c r="AC149" s="336"/>
      <c r="AD149" s="336"/>
      <c r="AE149" s="336"/>
      <c r="AF149" s="336"/>
      <c r="AG149" s="336"/>
      <c r="AH149" s="336"/>
      <c r="AI149" s="336"/>
      <c r="AJ149" s="336"/>
      <c r="AK149" s="336"/>
      <c r="AL149" s="336"/>
      <c r="AM149" s="336"/>
      <c r="AN149" s="336"/>
      <c r="AO149" s="336"/>
      <c r="AP149" s="336"/>
    </row>
    <row r="150" spans="3:42" ht="15">
      <c r="C150" s="336"/>
      <c r="D150" s="336"/>
      <c r="E150" s="336"/>
      <c r="F150" s="336"/>
      <c r="G150" s="336"/>
      <c r="H150" s="336"/>
      <c r="I150" s="336"/>
      <c r="J150" s="336"/>
      <c r="K150" s="336"/>
      <c r="L150" s="336"/>
      <c r="M150" s="336"/>
      <c r="N150" s="336"/>
      <c r="O150" s="336"/>
      <c r="P150" s="336"/>
      <c r="Q150" s="336"/>
      <c r="R150" s="336"/>
      <c r="S150" s="336"/>
      <c r="T150" s="336"/>
      <c r="U150" s="336"/>
      <c r="V150" s="336"/>
      <c r="W150" s="336"/>
      <c r="X150" s="336"/>
      <c r="Y150" s="336"/>
      <c r="Z150" s="336"/>
      <c r="AA150" s="336"/>
      <c r="AB150" s="336"/>
      <c r="AC150" s="336"/>
      <c r="AD150" s="336"/>
      <c r="AE150" s="336"/>
      <c r="AF150" s="336"/>
      <c r="AG150" s="336"/>
      <c r="AH150" s="336"/>
      <c r="AI150" s="336"/>
      <c r="AJ150" s="336"/>
      <c r="AK150" s="336"/>
      <c r="AL150" s="336"/>
      <c r="AM150" s="336"/>
      <c r="AN150" s="336"/>
      <c r="AO150" s="336"/>
      <c r="AP150" s="336"/>
    </row>
    <row r="151" spans="3:42" ht="15">
      <c r="C151" s="336"/>
      <c r="D151" s="336"/>
      <c r="E151" s="336"/>
      <c r="F151" s="336"/>
      <c r="G151" s="336"/>
      <c r="H151" s="336"/>
      <c r="I151" s="336"/>
      <c r="J151" s="336"/>
      <c r="K151" s="336"/>
      <c r="L151" s="336"/>
      <c r="M151" s="336"/>
      <c r="N151" s="336"/>
      <c r="O151" s="336"/>
      <c r="P151" s="336"/>
      <c r="Q151" s="336"/>
      <c r="R151" s="336"/>
      <c r="S151" s="336"/>
      <c r="T151" s="336"/>
      <c r="U151" s="336"/>
      <c r="V151" s="336"/>
      <c r="W151" s="336"/>
      <c r="X151" s="336"/>
      <c r="Y151" s="336"/>
      <c r="Z151" s="336"/>
      <c r="AA151" s="336"/>
      <c r="AB151" s="336"/>
      <c r="AC151" s="336"/>
      <c r="AD151" s="336"/>
      <c r="AE151" s="336"/>
      <c r="AF151" s="336"/>
      <c r="AG151" s="336"/>
      <c r="AH151" s="336"/>
      <c r="AI151" s="336"/>
      <c r="AJ151" s="336"/>
      <c r="AK151" s="336"/>
      <c r="AL151" s="336"/>
      <c r="AM151" s="336"/>
      <c r="AN151" s="336"/>
      <c r="AO151" s="336"/>
      <c r="AP151" s="336"/>
    </row>
    <row r="152" spans="3:42" ht="15">
      <c r="C152" s="336"/>
      <c r="D152" s="336"/>
      <c r="E152" s="336"/>
      <c r="F152" s="336"/>
      <c r="G152" s="336"/>
      <c r="H152" s="336"/>
      <c r="I152" s="336"/>
      <c r="J152" s="336"/>
      <c r="K152" s="336"/>
      <c r="L152" s="336"/>
      <c r="M152" s="336"/>
      <c r="N152" s="336"/>
      <c r="O152" s="336"/>
      <c r="P152" s="336"/>
      <c r="Q152" s="336"/>
      <c r="R152" s="336"/>
      <c r="S152" s="336"/>
      <c r="T152" s="336"/>
      <c r="U152" s="336"/>
      <c r="V152" s="336"/>
      <c r="W152" s="336"/>
      <c r="X152" s="336"/>
      <c r="Y152" s="336"/>
      <c r="Z152" s="336"/>
      <c r="AA152" s="336"/>
      <c r="AB152" s="336"/>
      <c r="AC152" s="336"/>
      <c r="AD152" s="336"/>
      <c r="AE152" s="336"/>
      <c r="AF152" s="336"/>
      <c r="AG152" s="336"/>
      <c r="AH152" s="336"/>
      <c r="AI152" s="336"/>
      <c r="AJ152" s="336"/>
      <c r="AK152" s="336"/>
      <c r="AL152" s="336"/>
      <c r="AM152" s="336"/>
      <c r="AN152" s="336"/>
      <c r="AO152" s="336"/>
      <c r="AP152" s="336"/>
    </row>
    <row r="153" spans="3:42" ht="15">
      <c r="C153" s="336"/>
      <c r="D153" s="336"/>
      <c r="E153" s="336"/>
      <c r="F153" s="336"/>
      <c r="G153" s="336"/>
      <c r="H153" s="336"/>
      <c r="I153" s="336"/>
      <c r="J153" s="336"/>
      <c r="K153" s="336"/>
      <c r="L153" s="336"/>
      <c r="M153" s="336"/>
      <c r="N153" s="336"/>
      <c r="O153" s="336"/>
      <c r="P153" s="336"/>
      <c r="Q153" s="336"/>
      <c r="R153" s="336"/>
      <c r="S153" s="336"/>
      <c r="T153" s="336"/>
      <c r="U153" s="336"/>
      <c r="V153" s="336"/>
      <c r="W153" s="336"/>
      <c r="X153" s="336"/>
      <c r="Y153" s="336"/>
      <c r="Z153" s="336"/>
      <c r="AA153" s="336"/>
      <c r="AB153" s="336"/>
      <c r="AC153" s="336"/>
      <c r="AD153" s="336"/>
      <c r="AE153" s="336"/>
      <c r="AF153" s="336"/>
      <c r="AG153" s="336"/>
      <c r="AH153" s="336"/>
      <c r="AI153" s="336"/>
      <c r="AJ153" s="336"/>
      <c r="AK153" s="336"/>
      <c r="AL153" s="336"/>
      <c r="AM153" s="336"/>
      <c r="AN153" s="336"/>
      <c r="AO153" s="336"/>
      <c r="AP153" s="336"/>
    </row>
    <row r="154" spans="3:42" ht="15">
      <c r="C154" s="336"/>
      <c r="D154" s="336"/>
      <c r="E154" s="336"/>
      <c r="F154" s="336"/>
      <c r="G154" s="336"/>
      <c r="H154" s="336"/>
      <c r="I154" s="336"/>
      <c r="J154" s="336"/>
      <c r="K154" s="336"/>
      <c r="L154" s="336"/>
      <c r="M154" s="336"/>
      <c r="N154" s="336"/>
      <c r="O154" s="336"/>
      <c r="P154" s="336"/>
      <c r="Q154" s="336"/>
      <c r="R154" s="336"/>
      <c r="S154" s="336"/>
      <c r="T154" s="336"/>
      <c r="U154" s="336"/>
      <c r="V154" s="336"/>
      <c r="W154" s="336"/>
      <c r="X154" s="336"/>
      <c r="Y154" s="336"/>
      <c r="Z154" s="336"/>
      <c r="AA154" s="336"/>
      <c r="AB154" s="336"/>
      <c r="AC154" s="336"/>
      <c r="AD154" s="336"/>
      <c r="AE154" s="336"/>
      <c r="AF154" s="336"/>
      <c r="AG154" s="336"/>
      <c r="AH154" s="336"/>
      <c r="AI154" s="336"/>
      <c r="AJ154" s="336"/>
      <c r="AK154" s="336"/>
      <c r="AL154" s="336"/>
      <c r="AM154" s="336"/>
      <c r="AN154" s="336"/>
      <c r="AO154" s="336"/>
      <c r="AP154" s="336"/>
    </row>
    <row r="155" spans="3:42" ht="15">
      <c r="C155" s="336"/>
      <c r="D155" s="336"/>
      <c r="E155" s="336"/>
      <c r="F155" s="336"/>
      <c r="G155" s="336"/>
      <c r="H155" s="336"/>
      <c r="I155" s="336"/>
      <c r="J155" s="336"/>
      <c r="K155" s="336"/>
      <c r="L155" s="336"/>
      <c r="M155" s="336"/>
      <c r="N155" s="336"/>
      <c r="O155" s="336"/>
      <c r="P155" s="336"/>
      <c r="Q155" s="336"/>
      <c r="R155" s="336"/>
      <c r="S155" s="336"/>
      <c r="T155" s="336"/>
      <c r="U155" s="336"/>
      <c r="V155" s="336"/>
      <c r="W155" s="336"/>
      <c r="X155" s="336"/>
      <c r="Y155" s="336"/>
      <c r="Z155" s="336"/>
      <c r="AA155" s="336"/>
      <c r="AB155" s="336"/>
      <c r="AC155" s="336"/>
      <c r="AD155" s="336"/>
      <c r="AE155" s="336"/>
      <c r="AF155" s="336"/>
      <c r="AG155" s="336"/>
      <c r="AH155" s="336"/>
      <c r="AI155" s="336"/>
      <c r="AJ155" s="336"/>
      <c r="AK155" s="336"/>
      <c r="AL155" s="336"/>
      <c r="AM155" s="336"/>
      <c r="AN155" s="336"/>
      <c r="AO155" s="336"/>
      <c r="AP155" s="336"/>
    </row>
    <row r="156" spans="3:42" ht="15">
      <c r="C156" s="336"/>
      <c r="D156" s="336"/>
      <c r="E156" s="336"/>
      <c r="F156" s="336"/>
      <c r="G156" s="336"/>
      <c r="H156" s="336"/>
      <c r="I156" s="336"/>
      <c r="J156" s="336"/>
      <c r="K156" s="336"/>
      <c r="L156" s="336"/>
      <c r="M156" s="336"/>
      <c r="N156" s="336"/>
      <c r="O156" s="336"/>
      <c r="P156" s="336"/>
      <c r="Q156" s="336"/>
      <c r="R156" s="336"/>
      <c r="S156" s="336"/>
      <c r="T156" s="336"/>
      <c r="U156" s="336"/>
      <c r="V156" s="336"/>
      <c r="W156" s="336"/>
      <c r="X156" s="336"/>
      <c r="Y156" s="336"/>
      <c r="Z156" s="336"/>
      <c r="AA156" s="336"/>
      <c r="AB156" s="336"/>
      <c r="AC156" s="336"/>
      <c r="AD156" s="336"/>
      <c r="AE156" s="336"/>
      <c r="AF156" s="336"/>
      <c r="AG156" s="336"/>
      <c r="AH156" s="336"/>
      <c r="AI156" s="336"/>
      <c r="AJ156" s="336"/>
      <c r="AK156" s="336"/>
      <c r="AL156" s="336"/>
      <c r="AM156" s="336"/>
      <c r="AN156" s="336"/>
      <c r="AO156" s="336"/>
      <c r="AP156" s="336"/>
    </row>
    <row r="157" spans="3:42" ht="15">
      <c r="C157" s="336"/>
      <c r="D157" s="336"/>
      <c r="E157" s="336"/>
      <c r="F157" s="336"/>
      <c r="G157" s="336"/>
      <c r="H157" s="336"/>
      <c r="I157" s="336"/>
      <c r="J157" s="336"/>
      <c r="K157" s="336"/>
      <c r="L157" s="336"/>
      <c r="M157" s="336"/>
      <c r="N157" s="336"/>
      <c r="O157" s="336"/>
      <c r="P157" s="336"/>
      <c r="Q157" s="336"/>
      <c r="R157" s="336"/>
      <c r="S157" s="336"/>
      <c r="T157" s="336"/>
      <c r="U157" s="336"/>
      <c r="V157" s="336"/>
      <c r="W157" s="336"/>
      <c r="X157" s="336"/>
      <c r="Y157" s="336"/>
      <c r="Z157" s="336"/>
      <c r="AA157" s="336"/>
      <c r="AB157" s="336"/>
      <c r="AC157" s="336"/>
      <c r="AD157" s="336"/>
      <c r="AE157" s="336"/>
      <c r="AF157" s="336"/>
      <c r="AG157" s="336"/>
      <c r="AH157" s="336"/>
      <c r="AI157" s="336"/>
      <c r="AJ157" s="336"/>
      <c r="AK157" s="336"/>
      <c r="AL157" s="336"/>
      <c r="AM157" s="336"/>
      <c r="AN157" s="336"/>
      <c r="AO157" s="336"/>
      <c r="AP157" s="336"/>
    </row>
    <row r="158" spans="3:42" ht="15">
      <c r="C158" s="336"/>
      <c r="D158" s="336"/>
      <c r="E158" s="336"/>
      <c r="F158" s="336"/>
      <c r="G158" s="336"/>
      <c r="H158" s="336"/>
      <c r="I158" s="336"/>
      <c r="J158" s="336"/>
      <c r="K158" s="336"/>
      <c r="L158" s="336"/>
      <c r="M158" s="336"/>
      <c r="N158" s="336"/>
      <c r="O158" s="336"/>
      <c r="P158" s="336"/>
      <c r="Q158" s="336"/>
      <c r="R158" s="336"/>
      <c r="S158" s="336"/>
      <c r="T158" s="336"/>
      <c r="U158" s="336"/>
      <c r="V158" s="336"/>
      <c r="W158" s="336"/>
      <c r="X158" s="336"/>
      <c r="Y158" s="336"/>
      <c r="Z158" s="336"/>
      <c r="AA158" s="336"/>
      <c r="AB158" s="336"/>
      <c r="AC158" s="336"/>
      <c r="AD158" s="336"/>
      <c r="AE158" s="336"/>
      <c r="AF158" s="336"/>
      <c r="AG158" s="336"/>
      <c r="AH158" s="336"/>
      <c r="AI158" s="336"/>
      <c r="AJ158" s="336"/>
      <c r="AK158" s="336"/>
      <c r="AL158" s="336"/>
      <c r="AM158" s="336"/>
      <c r="AN158" s="336"/>
      <c r="AO158" s="336"/>
      <c r="AP158" s="336"/>
    </row>
    <row r="159" spans="3:42" ht="15">
      <c r="C159" s="336"/>
      <c r="D159" s="336"/>
      <c r="E159" s="336"/>
      <c r="F159" s="336"/>
      <c r="G159" s="336"/>
      <c r="H159" s="336"/>
      <c r="I159" s="336"/>
      <c r="J159" s="336"/>
      <c r="K159" s="336"/>
      <c r="L159" s="336"/>
      <c r="M159" s="336"/>
      <c r="N159" s="336"/>
      <c r="O159" s="336"/>
      <c r="P159" s="336"/>
      <c r="Q159" s="336"/>
      <c r="R159" s="336"/>
      <c r="S159" s="336"/>
      <c r="T159" s="336"/>
      <c r="U159" s="336"/>
      <c r="V159" s="336"/>
      <c r="W159" s="336"/>
      <c r="X159" s="336"/>
      <c r="Y159" s="336"/>
      <c r="Z159" s="336"/>
      <c r="AA159" s="336"/>
      <c r="AB159" s="336"/>
      <c r="AC159" s="336"/>
      <c r="AD159" s="336"/>
      <c r="AE159" s="336"/>
      <c r="AF159" s="336"/>
      <c r="AG159" s="336"/>
      <c r="AH159" s="336"/>
      <c r="AI159" s="336"/>
      <c r="AJ159" s="336"/>
      <c r="AK159" s="336"/>
      <c r="AL159" s="336"/>
      <c r="AM159" s="336"/>
      <c r="AN159" s="336"/>
      <c r="AO159" s="336"/>
      <c r="AP159" s="336"/>
    </row>
    <row r="160" spans="3:42" ht="15">
      <c r="C160" s="336"/>
      <c r="D160" s="336"/>
      <c r="E160" s="336"/>
      <c r="F160" s="336"/>
      <c r="G160" s="336"/>
      <c r="H160" s="336"/>
      <c r="I160" s="336"/>
      <c r="J160" s="336"/>
      <c r="K160" s="336"/>
      <c r="L160" s="336"/>
      <c r="M160" s="336"/>
      <c r="N160" s="336"/>
      <c r="O160" s="336"/>
      <c r="P160" s="336"/>
      <c r="Q160" s="336"/>
      <c r="R160" s="336"/>
      <c r="S160" s="336"/>
      <c r="T160" s="336"/>
      <c r="U160" s="336"/>
      <c r="V160" s="336"/>
      <c r="W160" s="336"/>
      <c r="X160" s="336"/>
      <c r="Y160" s="336"/>
      <c r="Z160" s="336"/>
      <c r="AA160" s="336"/>
      <c r="AB160" s="336"/>
      <c r="AC160" s="336"/>
      <c r="AD160" s="336"/>
      <c r="AE160" s="336"/>
      <c r="AF160" s="336"/>
      <c r="AG160" s="336"/>
      <c r="AH160" s="336"/>
      <c r="AI160" s="336"/>
      <c r="AJ160" s="336"/>
      <c r="AK160" s="336"/>
      <c r="AL160" s="336"/>
      <c r="AM160" s="336"/>
      <c r="AN160" s="336"/>
      <c r="AO160" s="336"/>
      <c r="AP160" s="336"/>
    </row>
    <row r="161" spans="3:42" ht="15">
      <c r="C161" s="336"/>
      <c r="D161" s="336"/>
      <c r="E161" s="336"/>
      <c r="F161" s="336"/>
      <c r="G161" s="336"/>
      <c r="H161" s="336"/>
      <c r="I161" s="336"/>
      <c r="J161" s="336"/>
      <c r="K161" s="336"/>
      <c r="L161" s="336"/>
      <c r="M161" s="336"/>
      <c r="N161" s="336"/>
      <c r="O161" s="336"/>
      <c r="P161" s="336"/>
      <c r="Q161" s="336"/>
      <c r="R161" s="336"/>
      <c r="S161" s="336"/>
      <c r="T161" s="336"/>
      <c r="U161" s="336"/>
      <c r="V161" s="336"/>
      <c r="W161" s="336"/>
      <c r="X161" s="336"/>
      <c r="Y161" s="336"/>
      <c r="Z161" s="336"/>
      <c r="AA161" s="336"/>
      <c r="AB161" s="336"/>
      <c r="AC161" s="336"/>
      <c r="AD161" s="336"/>
      <c r="AE161" s="336"/>
      <c r="AF161" s="336"/>
      <c r="AG161" s="336"/>
      <c r="AH161" s="336"/>
      <c r="AI161" s="336"/>
      <c r="AJ161" s="336"/>
      <c r="AK161" s="336"/>
      <c r="AL161" s="336"/>
      <c r="AM161" s="336"/>
      <c r="AN161" s="336"/>
      <c r="AO161" s="336"/>
      <c r="AP161" s="336"/>
    </row>
    <row r="162" spans="3:42" ht="15">
      <c r="C162" s="336"/>
      <c r="D162" s="336"/>
      <c r="E162" s="336"/>
      <c r="F162" s="336"/>
      <c r="G162" s="336"/>
      <c r="H162" s="336"/>
      <c r="I162" s="336"/>
      <c r="J162" s="336"/>
      <c r="K162" s="336"/>
      <c r="L162" s="336"/>
      <c r="M162" s="336"/>
      <c r="N162" s="336"/>
      <c r="O162" s="336"/>
      <c r="P162" s="336"/>
      <c r="Q162" s="336"/>
      <c r="R162" s="336"/>
      <c r="S162" s="336"/>
      <c r="T162" s="336"/>
      <c r="U162" s="336"/>
      <c r="V162" s="336"/>
      <c r="W162" s="336"/>
      <c r="X162" s="336"/>
      <c r="Y162" s="336"/>
      <c r="Z162" s="336"/>
      <c r="AA162" s="336"/>
      <c r="AB162" s="336"/>
      <c r="AC162" s="336"/>
      <c r="AD162" s="336"/>
      <c r="AE162" s="336"/>
      <c r="AF162" s="336"/>
      <c r="AG162" s="336"/>
      <c r="AH162" s="336"/>
      <c r="AI162" s="336"/>
      <c r="AJ162" s="336"/>
      <c r="AK162" s="336"/>
      <c r="AL162" s="336"/>
      <c r="AM162" s="336"/>
      <c r="AN162" s="336"/>
      <c r="AO162" s="336"/>
      <c r="AP162" s="336"/>
    </row>
    <row r="163" spans="3:42" ht="15">
      <c r="C163" s="336"/>
      <c r="D163" s="336"/>
      <c r="E163" s="336"/>
      <c r="F163" s="336"/>
      <c r="G163" s="336"/>
      <c r="H163" s="336"/>
      <c r="I163" s="336"/>
      <c r="J163" s="336"/>
      <c r="K163" s="336"/>
      <c r="L163" s="336"/>
      <c r="M163" s="336"/>
      <c r="N163" s="336"/>
      <c r="O163" s="336"/>
      <c r="P163" s="336"/>
      <c r="Q163" s="336"/>
      <c r="R163" s="336"/>
      <c r="S163" s="336"/>
      <c r="T163" s="336"/>
      <c r="U163" s="336"/>
      <c r="V163" s="336"/>
      <c r="W163" s="336"/>
      <c r="X163" s="336"/>
      <c r="Y163" s="336"/>
      <c r="Z163" s="336"/>
      <c r="AA163" s="336"/>
      <c r="AB163" s="336"/>
      <c r="AC163" s="336"/>
      <c r="AD163" s="336"/>
      <c r="AE163" s="336"/>
      <c r="AF163" s="336"/>
      <c r="AG163" s="336"/>
      <c r="AH163" s="336"/>
      <c r="AI163" s="336"/>
      <c r="AJ163" s="336"/>
      <c r="AK163" s="336"/>
      <c r="AL163" s="336"/>
      <c r="AM163" s="336"/>
      <c r="AN163" s="336"/>
      <c r="AO163" s="336"/>
      <c r="AP163" s="336"/>
    </row>
    <row r="164" spans="3:42" ht="15">
      <c r="C164" s="336"/>
      <c r="D164" s="336"/>
      <c r="E164" s="336"/>
      <c r="F164" s="336"/>
      <c r="G164" s="336"/>
      <c r="H164" s="336"/>
      <c r="I164" s="336"/>
      <c r="J164" s="336"/>
      <c r="K164" s="336"/>
      <c r="L164" s="336"/>
      <c r="M164" s="336"/>
      <c r="N164" s="336"/>
      <c r="O164" s="336"/>
      <c r="P164" s="336"/>
      <c r="Q164" s="336"/>
      <c r="R164" s="336"/>
      <c r="S164" s="336"/>
      <c r="T164" s="336"/>
      <c r="U164" s="336"/>
      <c r="V164" s="336"/>
      <c r="W164" s="336"/>
      <c r="X164" s="336"/>
      <c r="Y164" s="336"/>
      <c r="Z164" s="336"/>
      <c r="AA164" s="336"/>
      <c r="AB164" s="336"/>
      <c r="AC164" s="336"/>
      <c r="AD164" s="336"/>
      <c r="AE164" s="336"/>
      <c r="AF164" s="336"/>
      <c r="AG164" s="336"/>
      <c r="AH164" s="336"/>
      <c r="AI164" s="336"/>
      <c r="AJ164" s="336"/>
      <c r="AK164" s="336"/>
      <c r="AL164" s="336"/>
      <c r="AM164" s="336"/>
      <c r="AN164" s="336"/>
      <c r="AO164" s="336"/>
      <c r="AP164" s="336"/>
    </row>
    <row r="165" spans="3:42" ht="15">
      <c r="C165" s="336"/>
      <c r="D165" s="336"/>
      <c r="E165" s="336"/>
      <c r="F165" s="336"/>
      <c r="G165" s="336"/>
      <c r="H165" s="336"/>
      <c r="I165" s="336"/>
      <c r="J165" s="336"/>
      <c r="K165" s="336"/>
      <c r="L165" s="336"/>
      <c r="M165" s="336"/>
      <c r="N165" s="336"/>
      <c r="O165" s="336"/>
      <c r="P165" s="336"/>
      <c r="Q165" s="336"/>
      <c r="R165" s="336"/>
      <c r="S165" s="336"/>
      <c r="T165" s="336"/>
      <c r="U165" s="336"/>
      <c r="V165" s="336"/>
      <c r="W165" s="336"/>
      <c r="X165" s="336"/>
      <c r="Y165" s="336"/>
      <c r="Z165" s="336"/>
      <c r="AA165" s="336"/>
      <c r="AB165" s="336"/>
      <c r="AC165" s="336"/>
      <c r="AD165" s="336"/>
      <c r="AE165" s="336"/>
      <c r="AF165" s="336"/>
      <c r="AG165" s="336"/>
      <c r="AH165" s="336"/>
      <c r="AI165" s="336"/>
      <c r="AJ165" s="336"/>
      <c r="AK165" s="336"/>
      <c r="AL165" s="336"/>
      <c r="AM165" s="336"/>
      <c r="AN165" s="336"/>
      <c r="AO165" s="336"/>
      <c r="AP165" s="336"/>
    </row>
    <row r="166" spans="3:42" ht="15">
      <c r="C166" s="336"/>
      <c r="D166" s="336"/>
      <c r="E166" s="336"/>
      <c r="F166" s="336"/>
      <c r="G166" s="336"/>
      <c r="H166" s="336"/>
      <c r="I166" s="336"/>
      <c r="J166" s="336"/>
      <c r="K166" s="336"/>
      <c r="L166" s="336"/>
      <c r="M166" s="336"/>
      <c r="N166" s="336"/>
      <c r="O166" s="336"/>
      <c r="P166" s="336"/>
      <c r="Q166" s="336"/>
      <c r="R166" s="336"/>
      <c r="S166" s="336"/>
      <c r="T166" s="336"/>
      <c r="U166" s="336"/>
      <c r="V166" s="336"/>
      <c r="W166" s="336"/>
      <c r="X166" s="336"/>
      <c r="Y166" s="336"/>
      <c r="Z166" s="336"/>
      <c r="AA166" s="336"/>
      <c r="AB166" s="336"/>
      <c r="AC166" s="336"/>
      <c r="AD166" s="336"/>
      <c r="AE166" s="336"/>
      <c r="AF166" s="336"/>
      <c r="AG166" s="336"/>
      <c r="AH166" s="336"/>
      <c r="AI166" s="336"/>
      <c r="AJ166" s="336"/>
      <c r="AK166" s="336"/>
      <c r="AL166" s="336"/>
      <c r="AM166" s="336"/>
      <c r="AN166" s="336"/>
      <c r="AO166" s="336"/>
      <c r="AP166" s="336"/>
    </row>
    <row r="167" spans="3:42" ht="15">
      <c r="C167" s="336"/>
      <c r="D167" s="336"/>
      <c r="E167" s="336"/>
      <c r="F167" s="336"/>
      <c r="G167" s="336"/>
      <c r="H167" s="336"/>
      <c r="I167" s="336"/>
      <c r="J167" s="336"/>
      <c r="K167" s="336"/>
      <c r="L167" s="336"/>
      <c r="M167" s="336"/>
      <c r="N167" s="336"/>
      <c r="O167" s="336"/>
      <c r="P167" s="336"/>
      <c r="Q167" s="336"/>
      <c r="R167" s="336"/>
      <c r="S167" s="336"/>
      <c r="T167" s="336"/>
      <c r="U167" s="336"/>
      <c r="V167" s="336"/>
      <c r="W167" s="336"/>
      <c r="X167" s="336"/>
      <c r="Y167" s="336"/>
      <c r="Z167" s="336"/>
      <c r="AA167" s="336"/>
      <c r="AB167" s="336"/>
      <c r="AC167" s="336"/>
      <c r="AD167" s="336"/>
      <c r="AE167" s="336"/>
      <c r="AF167" s="336"/>
      <c r="AG167" s="336"/>
      <c r="AH167" s="336"/>
      <c r="AI167" s="336"/>
      <c r="AJ167" s="336"/>
      <c r="AK167" s="336"/>
      <c r="AL167" s="336"/>
      <c r="AM167" s="336"/>
      <c r="AN167" s="336"/>
      <c r="AO167" s="336"/>
      <c r="AP167" s="336"/>
    </row>
    <row r="168" spans="3:42" ht="15">
      <c r="C168" s="336"/>
      <c r="D168" s="336"/>
      <c r="E168" s="336"/>
      <c r="F168" s="336"/>
      <c r="G168" s="336"/>
      <c r="H168" s="336"/>
      <c r="I168" s="336"/>
      <c r="J168" s="336"/>
      <c r="K168" s="336"/>
      <c r="L168" s="336"/>
      <c r="M168" s="336"/>
      <c r="N168" s="336"/>
      <c r="O168" s="336"/>
      <c r="P168" s="336"/>
      <c r="Q168" s="336"/>
      <c r="R168" s="336"/>
      <c r="S168" s="336"/>
      <c r="T168" s="336"/>
      <c r="U168" s="336"/>
      <c r="V168" s="336"/>
      <c r="W168" s="336"/>
      <c r="X168" s="336"/>
      <c r="Y168" s="336"/>
      <c r="Z168" s="336"/>
      <c r="AA168" s="336"/>
      <c r="AB168" s="336"/>
      <c r="AC168" s="336"/>
      <c r="AD168" s="336"/>
      <c r="AE168" s="336"/>
      <c r="AF168" s="336"/>
      <c r="AG168" s="336"/>
      <c r="AH168" s="336"/>
      <c r="AI168" s="336"/>
      <c r="AJ168" s="336"/>
      <c r="AK168" s="336"/>
      <c r="AL168" s="336"/>
      <c r="AM168" s="336"/>
      <c r="AN168" s="336"/>
      <c r="AO168" s="336"/>
      <c r="AP168" s="336"/>
    </row>
    <row r="169" spans="3:42" ht="15">
      <c r="C169" s="336"/>
      <c r="D169" s="336"/>
      <c r="E169" s="336"/>
      <c r="F169" s="336"/>
      <c r="G169" s="336"/>
      <c r="H169" s="336"/>
      <c r="I169" s="336"/>
      <c r="J169" s="336"/>
      <c r="K169" s="336"/>
      <c r="L169" s="336"/>
      <c r="M169" s="336"/>
      <c r="N169" s="336"/>
      <c r="O169" s="336"/>
      <c r="P169" s="336"/>
      <c r="Q169" s="336"/>
      <c r="R169" s="336"/>
      <c r="S169" s="336"/>
      <c r="T169" s="336"/>
      <c r="U169" s="336"/>
      <c r="V169" s="336"/>
      <c r="W169" s="336"/>
      <c r="X169" s="336"/>
      <c r="Y169" s="336"/>
      <c r="Z169" s="336"/>
      <c r="AA169" s="336"/>
      <c r="AB169" s="336"/>
      <c r="AC169" s="336"/>
      <c r="AD169" s="336"/>
      <c r="AE169" s="336"/>
      <c r="AF169" s="336"/>
      <c r="AG169" s="336"/>
      <c r="AH169" s="336"/>
      <c r="AI169" s="336"/>
      <c r="AJ169" s="336"/>
      <c r="AK169" s="336"/>
      <c r="AL169" s="336"/>
      <c r="AM169" s="336"/>
      <c r="AN169" s="336"/>
      <c r="AO169" s="336"/>
      <c r="AP169" s="336"/>
    </row>
    <row r="170" spans="3:42" ht="15">
      <c r="C170" s="336"/>
      <c r="D170" s="336"/>
      <c r="E170" s="336"/>
      <c r="F170" s="336"/>
      <c r="G170" s="336"/>
      <c r="H170" s="336"/>
      <c r="I170" s="336"/>
      <c r="J170" s="336"/>
      <c r="K170" s="336"/>
      <c r="L170" s="336"/>
      <c r="M170" s="336"/>
      <c r="N170" s="336"/>
      <c r="O170" s="336"/>
      <c r="P170" s="336"/>
      <c r="Q170" s="336"/>
      <c r="R170" s="336"/>
      <c r="S170" s="336"/>
      <c r="T170" s="336"/>
      <c r="U170" s="336"/>
      <c r="V170" s="336"/>
      <c r="W170" s="336"/>
      <c r="X170" s="336"/>
      <c r="Y170" s="336"/>
      <c r="Z170" s="336"/>
      <c r="AA170" s="336"/>
      <c r="AB170" s="336"/>
      <c r="AC170" s="336"/>
      <c r="AD170" s="336"/>
      <c r="AE170" s="336"/>
      <c r="AF170" s="336"/>
      <c r="AG170" s="336"/>
      <c r="AH170" s="336"/>
      <c r="AI170" s="336"/>
      <c r="AJ170" s="336"/>
      <c r="AK170" s="336"/>
      <c r="AL170" s="336"/>
      <c r="AM170" s="336"/>
      <c r="AN170" s="336"/>
      <c r="AO170" s="336"/>
      <c r="AP170" s="336"/>
    </row>
    <row r="171" spans="3:42" ht="15">
      <c r="C171" s="336"/>
      <c r="D171" s="336"/>
      <c r="E171" s="336"/>
      <c r="F171" s="336"/>
      <c r="G171" s="336"/>
      <c r="H171" s="336"/>
      <c r="I171" s="336"/>
      <c r="J171" s="336"/>
      <c r="K171" s="336"/>
      <c r="L171" s="336"/>
      <c r="M171" s="336"/>
      <c r="N171" s="336"/>
      <c r="O171" s="336"/>
      <c r="P171" s="336"/>
      <c r="Q171" s="336"/>
      <c r="R171" s="336"/>
      <c r="S171" s="336"/>
      <c r="T171" s="336"/>
      <c r="U171" s="336"/>
      <c r="V171" s="336"/>
      <c r="W171" s="336"/>
      <c r="X171" s="336"/>
      <c r="Y171" s="336"/>
      <c r="Z171" s="336"/>
      <c r="AA171" s="336"/>
      <c r="AB171" s="336"/>
      <c r="AC171" s="336"/>
      <c r="AD171" s="336"/>
      <c r="AE171" s="336"/>
      <c r="AF171" s="336"/>
      <c r="AG171" s="336"/>
      <c r="AH171" s="336"/>
      <c r="AI171" s="336"/>
      <c r="AJ171" s="336"/>
      <c r="AK171" s="336"/>
      <c r="AL171" s="336"/>
      <c r="AM171" s="336"/>
      <c r="AN171" s="336"/>
      <c r="AO171" s="336"/>
      <c r="AP171" s="336"/>
    </row>
    <row r="172" spans="3:42" ht="15">
      <c r="C172" s="336"/>
      <c r="D172" s="336"/>
      <c r="E172" s="336"/>
      <c r="F172" s="336"/>
      <c r="G172" s="336"/>
      <c r="H172" s="336"/>
      <c r="I172" s="336"/>
      <c r="J172" s="336"/>
      <c r="K172" s="336"/>
      <c r="L172" s="336"/>
      <c r="M172" s="336"/>
      <c r="N172" s="336"/>
      <c r="O172" s="336"/>
      <c r="P172" s="336"/>
      <c r="Q172" s="336"/>
      <c r="R172" s="336"/>
      <c r="S172" s="336"/>
      <c r="T172" s="336"/>
      <c r="U172" s="336"/>
      <c r="V172" s="336"/>
      <c r="W172" s="336"/>
      <c r="X172" s="336"/>
      <c r="Y172" s="336"/>
      <c r="Z172" s="336"/>
      <c r="AA172" s="336"/>
      <c r="AB172" s="336"/>
      <c r="AC172" s="336"/>
      <c r="AD172" s="336"/>
      <c r="AE172" s="336"/>
      <c r="AF172" s="336"/>
      <c r="AG172" s="336"/>
      <c r="AH172" s="336"/>
      <c r="AI172" s="336"/>
      <c r="AJ172" s="336"/>
      <c r="AK172" s="336"/>
      <c r="AL172" s="336"/>
      <c r="AM172" s="336"/>
      <c r="AN172" s="336"/>
      <c r="AO172" s="336"/>
      <c r="AP172" s="336"/>
    </row>
    <row r="173" spans="3:42" ht="15">
      <c r="C173" s="336"/>
      <c r="D173" s="336"/>
      <c r="E173" s="336"/>
      <c r="F173" s="336"/>
      <c r="G173" s="336"/>
      <c r="H173" s="336"/>
      <c r="I173" s="336"/>
      <c r="J173" s="336"/>
      <c r="K173" s="336"/>
      <c r="L173" s="336"/>
      <c r="M173" s="336"/>
      <c r="N173" s="336"/>
      <c r="O173" s="336"/>
      <c r="P173" s="336"/>
      <c r="Q173" s="336"/>
      <c r="R173" s="336"/>
      <c r="S173" s="336"/>
      <c r="T173" s="336"/>
      <c r="U173" s="336"/>
      <c r="V173" s="336"/>
      <c r="W173" s="336"/>
      <c r="X173" s="336"/>
      <c r="Y173" s="336"/>
      <c r="Z173" s="336"/>
      <c r="AA173" s="336"/>
      <c r="AB173" s="336"/>
      <c r="AC173" s="336"/>
      <c r="AD173" s="336"/>
      <c r="AE173" s="336"/>
      <c r="AF173" s="336"/>
      <c r="AG173" s="336"/>
      <c r="AH173" s="336"/>
      <c r="AI173" s="336"/>
      <c r="AJ173" s="336"/>
      <c r="AK173" s="336"/>
      <c r="AL173" s="336"/>
      <c r="AM173" s="336"/>
      <c r="AN173" s="336"/>
      <c r="AO173" s="336"/>
      <c r="AP173" s="336"/>
    </row>
    <row r="174" spans="3:42" ht="15">
      <c r="C174" s="336"/>
      <c r="D174" s="336"/>
      <c r="E174" s="336"/>
      <c r="F174" s="336"/>
      <c r="G174" s="336"/>
      <c r="H174" s="336"/>
      <c r="I174" s="336"/>
      <c r="J174" s="336"/>
      <c r="K174" s="336"/>
      <c r="L174" s="336"/>
      <c r="M174" s="336"/>
      <c r="N174" s="336"/>
      <c r="O174" s="336"/>
      <c r="P174" s="336"/>
      <c r="Q174" s="336"/>
      <c r="R174" s="336"/>
      <c r="S174" s="336"/>
      <c r="T174" s="336"/>
      <c r="U174" s="336"/>
      <c r="V174" s="336"/>
      <c r="W174" s="336"/>
      <c r="X174" s="336"/>
      <c r="Y174" s="336"/>
      <c r="Z174" s="336"/>
      <c r="AA174" s="336"/>
      <c r="AB174" s="336"/>
      <c r="AC174" s="336"/>
      <c r="AD174" s="336"/>
      <c r="AE174" s="336"/>
      <c r="AF174" s="336"/>
      <c r="AG174" s="336"/>
      <c r="AH174" s="336"/>
      <c r="AI174" s="336"/>
      <c r="AJ174" s="336"/>
      <c r="AK174" s="336"/>
      <c r="AL174" s="336"/>
      <c r="AM174" s="336"/>
      <c r="AN174" s="336"/>
      <c r="AO174" s="336"/>
      <c r="AP174" s="336"/>
    </row>
    <row r="175" spans="3:42" ht="15">
      <c r="C175" s="336"/>
      <c r="D175" s="336"/>
      <c r="E175" s="336"/>
      <c r="F175" s="336"/>
      <c r="G175" s="336"/>
      <c r="H175" s="336"/>
      <c r="I175" s="336"/>
      <c r="J175" s="336"/>
      <c r="K175" s="336"/>
      <c r="L175" s="336"/>
      <c r="M175" s="336"/>
      <c r="N175" s="336"/>
      <c r="O175" s="336"/>
      <c r="P175" s="336"/>
      <c r="Q175" s="336"/>
      <c r="R175" s="336"/>
      <c r="S175" s="336"/>
      <c r="T175" s="336"/>
      <c r="U175" s="336"/>
      <c r="V175" s="336"/>
      <c r="W175" s="336"/>
      <c r="X175" s="336"/>
      <c r="Y175" s="336"/>
      <c r="Z175" s="336"/>
      <c r="AA175" s="336"/>
      <c r="AB175" s="336"/>
      <c r="AC175" s="336"/>
      <c r="AD175" s="336"/>
      <c r="AE175" s="336"/>
      <c r="AF175" s="336"/>
      <c r="AG175" s="336"/>
      <c r="AH175" s="336"/>
      <c r="AI175" s="336"/>
      <c r="AJ175" s="336"/>
      <c r="AK175" s="336"/>
      <c r="AL175" s="336"/>
      <c r="AM175" s="336"/>
      <c r="AN175" s="336"/>
      <c r="AO175" s="336"/>
      <c r="AP175" s="336"/>
    </row>
    <row r="176" spans="3:42" ht="15">
      <c r="C176" s="336"/>
      <c r="D176" s="336"/>
      <c r="E176" s="336"/>
      <c r="F176" s="336"/>
      <c r="G176" s="336"/>
      <c r="H176" s="336"/>
      <c r="I176" s="336"/>
      <c r="J176" s="336"/>
      <c r="K176" s="336"/>
      <c r="L176" s="336"/>
      <c r="M176" s="336"/>
      <c r="N176" s="336"/>
      <c r="O176" s="336"/>
      <c r="P176" s="336"/>
      <c r="Q176" s="336"/>
      <c r="R176" s="336"/>
      <c r="S176" s="336"/>
      <c r="T176" s="336"/>
      <c r="U176" s="336"/>
      <c r="V176" s="336"/>
      <c r="W176" s="336"/>
      <c r="X176" s="336"/>
      <c r="Y176" s="336"/>
      <c r="Z176" s="336"/>
      <c r="AA176" s="336"/>
      <c r="AB176" s="336"/>
      <c r="AC176" s="336"/>
      <c r="AD176" s="336"/>
      <c r="AE176" s="336"/>
      <c r="AF176" s="336"/>
      <c r="AG176" s="336"/>
      <c r="AH176" s="336"/>
      <c r="AI176" s="336"/>
      <c r="AJ176" s="336"/>
      <c r="AK176" s="336"/>
      <c r="AL176" s="336"/>
      <c r="AM176" s="336"/>
      <c r="AN176" s="336"/>
      <c r="AO176" s="336"/>
      <c r="AP176" s="336"/>
    </row>
    <row r="177" spans="3:42" ht="15">
      <c r="C177" s="336"/>
      <c r="D177" s="336"/>
      <c r="E177" s="336"/>
      <c r="F177" s="336"/>
      <c r="G177" s="336"/>
      <c r="H177" s="336"/>
      <c r="I177" s="336"/>
      <c r="J177" s="336"/>
      <c r="K177" s="336"/>
      <c r="L177" s="336"/>
      <c r="M177" s="336"/>
      <c r="N177" s="336"/>
      <c r="O177" s="336"/>
      <c r="P177" s="336"/>
      <c r="Q177" s="336"/>
      <c r="R177" s="336"/>
      <c r="S177" s="336"/>
      <c r="T177" s="336"/>
      <c r="U177" s="336"/>
      <c r="V177" s="336"/>
      <c r="W177" s="336"/>
      <c r="X177" s="336"/>
      <c r="Y177" s="336"/>
      <c r="Z177" s="336"/>
      <c r="AA177" s="336"/>
      <c r="AB177" s="336"/>
      <c r="AC177" s="336"/>
      <c r="AD177" s="336"/>
      <c r="AE177" s="336"/>
      <c r="AF177" s="336"/>
      <c r="AG177" s="336"/>
      <c r="AH177" s="336"/>
      <c r="AI177" s="336"/>
      <c r="AJ177" s="336"/>
      <c r="AK177" s="336"/>
      <c r="AL177" s="336"/>
      <c r="AM177" s="336"/>
      <c r="AN177" s="336"/>
      <c r="AO177" s="336"/>
      <c r="AP177" s="336"/>
    </row>
    <row r="178" spans="3:42" ht="15">
      <c r="C178" s="336"/>
      <c r="D178" s="336"/>
      <c r="E178" s="336"/>
      <c r="F178" s="336"/>
      <c r="G178" s="336"/>
      <c r="H178" s="336"/>
      <c r="I178" s="336"/>
      <c r="J178" s="336"/>
      <c r="K178" s="336"/>
      <c r="L178" s="336"/>
      <c r="M178" s="336"/>
      <c r="N178" s="336"/>
      <c r="O178" s="336"/>
      <c r="P178" s="336"/>
      <c r="Q178" s="336"/>
      <c r="R178" s="336"/>
      <c r="S178" s="336"/>
      <c r="T178" s="336"/>
      <c r="U178" s="336"/>
      <c r="V178" s="336"/>
      <c r="W178" s="336"/>
      <c r="X178" s="336"/>
      <c r="Y178" s="336"/>
      <c r="Z178" s="336"/>
      <c r="AA178" s="336"/>
      <c r="AB178" s="336"/>
      <c r="AC178" s="336"/>
      <c r="AD178" s="336"/>
      <c r="AE178" s="336"/>
      <c r="AF178" s="336"/>
      <c r="AG178" s="336"/>
      <c r="AH178" s="336"/>
      <c r="AI178" s="336"/>
      <c r="AJ178" s="336"/>
      <c r="AK178" s="336"/>
      <c r="AL178" s="336"/>
      <c r="AM178" s="336"/>
      <c r="AN178" s="336"/>
      <c r="AO178" s="336"/>
      <c r="AP178" s="336"/>
    </row>
    <row r="179" spans="3:42" ht="15">
      <c r="C179" s="336"/>
      <c r="D179" s="336"/>
      <c r="E179" s="336"/>
      <c r="F179" s="336"/>
      <c r="G179" s="336"/>
      <c r="H179" s="336"/>
      <c r="I179" s="336"/>
      <c r="J179" s="336"/>
      <c r="K179" s="336"/>
      <c r="L179" s="336"/>
      <c r="M179" s="336"/>
      <c r="N179" s="336"/>
      <c r="O179" s="336"/>
      <c r="P179" s="336"/>
      <c r="Q179" s="336"/>
      <c r="R179" s="336"/>
      <c r="S179" s="336"/>
      <c r="T179" s="336"/>
      <c r="U179" s="336"/>
      <c r="V179" s="336"/>
      <c r="W179" s="336"/>
      <c r="X179" s="336"/>
      <c r="Y179" s="336"/>
      <c r="Z179" s="336"/>
      <c r="AA179" s="336"/>
      <c r="AB179" s="336"/>
      <c r="AC179" s="336"/>
      <c r="AD179" s="336"/>
      <c r="AE179" s="336"/>
      <c r="AF179" s="336"/>
      <c r="AG179" s="336"/>
      <c r="AH179" s="336"/>
      <c r="AI179" s="336"/>
      <c r="AJ179" s="336"/>
      <c r="AK179" s="336"/>
      <c r="AL179" s="336"/>
      <c r="AM179" s="336"/>
      <c r="AN179" s="336"/>
      <c r="AO179" s="336"/>
      <c r="AP179" s="336"/>
    </row>
    <row r="180" spans="3:42" ht="15">
      <c r="C180" s="336"/>
      <c r="D180" s="336"/>
      <c r="E180" s="336"/>
      <c r="F180" s="336"/>
      <c r="G180" s="336"/>
      <c r="H180" s="336"/>
      <c r="I180" s="336"/>
      <c r="J180" s="336"/>
      <c r="K180" s="336"/>
      <c r="L180" s="336"/>
      <c r="M180" s="336"/>
      <c r="N180" s="336"/>
      <c r="O180" s="336"/>
      <c r="P180" s="336"/>
      <c r="Q180" s="336"/>
      <c r="R180" s="336"/>
      <c r="S180" s="336"/>
      <c r="T180" s="336"/>
      <c r="U180" s="336"/>
      <c r="V180" s="336"/>
      <c r="W180" s="336"/>
      <c r="X180" s="336"/>
      <c r="Y180" s="336"/>
      <c r="Z180" s="336"/>
      <c r="AA180" s="336"/>
      <c r="AB180" s="336"/>
      <c r="AC180" s="336"/>
      <c r="AD180" s="336"/>
      <c r="AE180" s="336"/>
      <c r="AF180" s="336"/>
      <c r="AG180" s="336"/>
      <c r="AH180" s="336"/>
      <c r="AI180" s="336"/>
      <c r="AJ180" s="336"/>
      <c r="AK180" s="336"/>
      <c r="AL180" s="336"/>
      <c r="AM180" s="336"/>
      <c r="AN180" s="336"/>
      <c r="AO180" s="336"/>
      <c r="AP180" s="336"/>
    </row>
    <row r="181" spans="3:42" ht="15">
      <c r="C181" s="336"/>
      <c r="D181" s="336"/>
      <c r="E181" s="336"/>
      <c r="F181" s="336"/>
      <c r="G181" s="336"/>
      <c r="H181" s="336"/>
      <c r="I181" s="336"/>
      <c r="J181" s="336"/>
      <c r="K181" s="336"/>
      <c r="L181" s="336"/>
      <c r="M181" s="336"/>
      <c r="N181" s="336"/>
      <c r="O181" s="336"/>
      <c r="P181" s="336"/>
      <c r="Q181" s="336"/>
      <c r="R181" s="336"/>
      <c r="S181" s="336"/>
      <c r="T181" s="336"/>
      <c r="U181" s="336"/>
      <c r="V181" s="336"/>
      <c r="W181" s="336"/>
      <c r="X181" s="336"/>
      <c r="Y181" s="336"/>
      <c r="Z181" s="336"/>
      <c r="AA181" s="336"/>
      <c r="AB181" s="336"/>
      <c r="AC181" s="336"/>
      <c r="AD181" s="336"/>
      <c r="AE181" s="336"/>
      <c r="AF181" s="336"/>
      <c r="AG181" s="336"/>
      <c r="AH181" s="336"/>
      <c r="AI181" s="336"/>
      <c r="AJ181" s="336"/>
      <c r="AK181" s="336"/>
      <c r="AL181" s="336"/>
      <c r="AM181" s="336"/>
      <c r="AN181" s="336"/>
      <c r="AO181" s="336"/>
      <c r="AP181" s="336"/>
    </row>
    <row r="182" spans="3:42" ht="15">
      <c r="C182" s="336"/>
      <c r="D182" s="336"/>
      <c r="E182" s="336"/>
      <c r="F182" s="336"/>
      <c r="G182" s="336"/>
      <c r="H182" s="336"/>
      <c r="I182" s="336"/>
      <c r="J182" s="336"/>
      <c r="K182" s="336"/>
      <c r="L182" s="336"/>
      <c r="M182" s="336"/>
      <c r="N182" s="336"/>
      <c r="O182" s="336"/>
      <c r="P182" s="336"/>
      <c r="Q182" s="336"/>
      <c r="R182" s="336"/>
      <c r="S182" s="336"/>
      <c r="T182" s="336"/>
      <c r="U182" s="336"/>
      <c r="V182" s="336"/>
      <c r="W182" s="336"/>
      <c r="X182" s="336"/>
      <c r="Y182" s="336"/>
      <c r="Z182" s="336"/>
      <c r="AA182" s="336"/>
      <c r="AB182" s="336"/>
      <c r="AC182" s="336"/>
      <c r="AD182" s="336"/>
      <c r="AE182" s="336"/>
      <c r="AF182" s="336"/>
      <c r="AG182" s="336"/>
      <c r="AH182" s="336"/>
      <c r="AI182" s="336"/>
      <c r="AJ182" s="336"/>
      <c r="AK182" s="336"/>
      <c r="AL182" s="336"/>
      <c r="AM182" s="336"/>
      <c r="AN182" s="336"/>
      <c r="AO182" s="336"/>
      <c r="AP182" s="336"/>
    </row>
    <row r="183" spans="3:42" ht="15">
      <c r="C183" s="336"/>
      <c r="D183" s="336"/>
      <c r="E183" s="336"/>
      <c r="F183" s="336"/>
      <c r="G183" s="336"/>
      <c r="H183" s="336"/>
      <c r="I183" s="336"/>
      <c r="J183" s="336"/>
      <c r="K183" s="336"/>
      <c r="L183" s="336"/>
      <c r="M183" s="336"/>
      <c r="N183" s="336"/>
      <c r="O183" s="336"/>
      <c r="P183" s="336"/>
      <c r="Q183" s="336"/>
      <c r="R183" s="336"/>
      <c r="S183" s="336"/>
      <c r="T183" s="336"/>
      <c r="U183" s="336"/>
      <c r="V183" s="336"/>
      <c r="W183" s="336"/>
      <c r="X183" s="336"/>
      <c r="Y183" s="336"/>
      <c r="Z183" s="336"/>
      <c r="AA183" s="336"/>
      <c r="AB183" s="336"/>
      <c r="AC183" s="336"/>
      <c r="AD183" s="336"/>
      <c r="AE183" s="336"/>
      <c r="AF183" s="336"/>
      <c r="AG183" s="336"/>
      <c r="AH183" s="336"/>
      <c r="AI183" s="336"/>
      <c r="AJ183" s="336"/>
      <c r="AK183" s="336"/>
      <c r="AL183" s="336"/>
      <c r="AM183" s="336"/>
      <c r="AN183" s="336"/>
      <c r="AO183" s="336"/>
      <c r="AP183" s="336"/>
    </row>
    <row r="184" spans="3:42" ht="15">
      <c r="C184" s="336"/>
      <c r="D184" s="336"/>
      <c r="E184" s="336"/>
      <c r="F184" s="336"/>
      <c r="G184" s="336"/>
      <c r="H184" s="336"/>
      <c r="I184" s="336"/>
      <c r="J184" s="336"/>
      <c r="K184" s="336"/>
      <c r="L184" s="336"/>
      <c r="M184" s="336"/>
      <c r="N184" s="336"/>
      <c r="O184" s="336"/>
      <c r="P184" s="336"/>
      <c r="Q184" s="336"/>
      <c r="R184" s="336"/>
      <c r="S184" s="336"/>
      <c r="T184" s="336"/>
      <c r="U184" s="336"/>
      <c r="V184" s="336"/>
      <c r="W184" s="336"/>
      <c r="X184" s="336"/>
      <c r="Y184" s="336"/>
      <c r="Z184" s="336"/>
      <c r="AA184" s="336"/>
      <c r="AB184" s="336"/>
      <c r="AC184" s="336"/>
      <c r="AD184" s="336"/>
      <c r="AE184" s="336"/>
      <c r="AF184" s="336"/>
      <c r="AG184" s="336"/>
      <c r="AH184" s="336"/>
      <c r="AI184" s="336"/>
      <c r="AJ184" s="336"/>
      <c r="AK184" s="336"/>
      <c r="AL184" s="336"/>
      <c r="AM184" s="336"/>
      <c r="AN184" s="336"/>
      <c r="AO184" s="336"/>
      <c r="AP184" s="336"/>
    </row>
    <row r="185" spans="3:42" ht="15">
      <c r="C185" s="336"/>
      <c r="D185" s="336"/>
      <c r="E185" s="336"/>
      <c r="F185" s="336"/>
      <c r="G185" s="336"/>
      <c r="H185" s="336"/>
      <c r="I185" s="336"/>
      <c r="J185" s="336"/>
      <c r="K185" s="336"/>
      <c r="L185" s="336"/>
      <c r="M185" s="336"/>
      <c r="N185" s="336"/>
      <c r="O185" s="336"/>
      <c r="P185" s="336"/>
      <c r="Q185" s="336"/>
      <c r="R185" s="336"/>
      <c r="S185" s="336"/>
      <c r="T185" s="336"/>
      <c r="U185" s="336"/>
      <c r="V185" s="336"/>
      <c r="W185" s="336"/>
      <c r="X185" s="336"/>
      <c r="Y185" s="336"/>
      <c r="Z185" s="336"/>
      <c r="AA185" s="336"/>
      <c r="AB185" s="336"/>
      <c r="AC185" s="336"/>
      <c r="AD185" s="336"/>
      <c r="AE185" s="336"/>
      <c r="AF185" s="336"/>
      <c r="AG185" s="336"/>
      <c r="AH185" s="336"/>
      <c r="AI185" s="336"/>
      <c r="AJ185" s="336"/>
      <c r="AK185" s="336"/>
      <c r="AL185" s="336"/>
      <c r="AM185" s="336"/>
      <c r="AN185" s="336"/>
      <c r="AO185" s="336"/>
      <c r="AP185" s="336"/>
    </row>
    <row r="186" spans="3:42" ht="15">
      <c r="C186" s="336"/>
      <c r="D186" s="336"/>
      <c r="E186" s="336"/>
      <c r="F186" s="336"/>
      <c r="G186" s="336"/>
      <c r="H186" s="336"/>
      <c r="I186" s="336"/>
      <c r="J186" s="336"/>
      <c r="K186" s="336"/>
      <c r="L186" s="336"/>
      <c r="M186" s="336"/>
      <c r="N186" s="336"/>
      <c r="O186" s="336"/>
      <c r="P186" s="336"/>
      <c r="Q186" s="336"/>
      <c r="R186" s="336"/>
      <c r="S186" s="336"/>
      <c r="T186" s="336"/>
      <c r="U186" s="336"/>
      <c r="V186" s="336"/>
      <c r="W186" s="336"/>
      <c r="X186" s="336"/>
      <c r="Y186" s="336"/>
      <c r="Z186" s="336"/>
      <c r="AA186" s="336"/>
      <c r="AB186" s="336"/>
      <c r="AC186" s="336"/>
      <c r="AD186" s="336"/>
      <c r="AE186" s="336"/>
      <c r="AF186" s="336"/>
      <c r="AG186" s="336"/>
      <c r="AH186" s="336"/>
      <c r="AI186" s="336"/>
      <c r="AJ186" s="336"/>
      <c r="AK186" s="336"/>
      <c r="AL186" s="336"/>
      <c r="AM186" s="336"/>
      <c r="AN186" s="336"/>
      <c r="AO186" s="336"/>
      <c r="AP186" s="336"/>
    </row>
    <row r="187" spans="3:42" ht="15">
      <c r="C187" s="336"/>
      <c r="D187" s="336"/>
      <c r="E187" s="336"/>
      <c r="F187" s="336"/>
      <c r="G187" s="336"/>
      <c r="H187" s="336"/>
      <c r="I187" s="336"/>
      <c r="J187" s="336"/>
      <c r="K187" s="336"/>
      <c r="L187" s="336"/>
      <c r="M187" s="336"/>
      <c r="N187" s="336"/>
      <c r="O187" s="336"/>
      <c r="P187" s="336"/>
      <c r="Q187" s="336"/>
      <c r="R187" s="336"/>
      <c r="S187" s="336"/>
      <c r="T187" s="336"/>
      <c r="U187" s="336"/>
      <c r="V187" s="336"/>
      <c r="W187" s="336"/>
      <c r="X187" s="336"/>
      <c r="Y187" s="336"/>
      <c r="Z187" s="336"/>
      <c r="AA187" s="336"/>
      <c r="AB187" s="336"/>
      <c r="AC187" s="336"/>
      <c r="AD187" s="336"/>
      <c r="AE187" s="336"/>
      <c r="AF187" s="336"/>
      <c r="AG187" s="336"/>
      <c r="AH187" s="336"/>
      <c r="AI187" s="336"/>
      <c r="AJ187" s="336"/>
      <c r="AK187" s="336"/>
      <c r="AL187" s="336"/>
      <c r="AM187" s="336"/>
      <c r="AN187" s="336"/>
      <c r="AO187" s="336"/>
      <c r="AP187" s="336"/>
    </row>
    <row r="188" spans="3:42" ht="15">
      <c r="C188" s="336"/>
      <c r="D188" s="336"/>
      <c r="E188" s="336"/>
      <c r="F188" s="336"/>
      <c r="G188" s="336"/>
      <c r="H188" s="336"/>
      <c r="I188" s="336"/>
      <c r="J188" s="336"/>
      <c r="K188" s="336"/>
      <c r="L188" s="336"/>
      <c r="M188" s="336"/>
      <c r="N188" s="336"/>
      <c r="O188" s="336"/>
      <c r="P188" s="336"/>
      <c r="Q188" s="336"/>
      <c r="R188" s="336"/>
      <c r="S188" s="336"/>
      <c r="T188" s="336"/>
      <c r="U188" s="336"/>
      <c r="V188" s="336"/>
      <c r="W188" s="336"/>
      <c r="X188" s="336"/>
      <c r="Y188" s="336"/>
      <c r="Z188" s="336"/>
      <c r="AA188" s="336"/>
      <c r="AB188" s="336"/>
      <c r="AC188" s="336"/>
      <c r="AD188" s="336"/>
      <c r="AE188" s="336"/>
      <c r="AF188" s="336"/>
      <c r="AG188" s="336"/>
      <c r="AH188" s="336"/>
      <c r="AI188" s="336"/>
      <c r="AJ188" s="336"/>
      <c r="AK188" s="336"/>
      <c r="AL188" s="336"/>
      <c r="AM188" s="336"/>
      <c r="AN188" s="336"/>
      <c r="AO188" s="336"/>
      <c r="AP188" s="336"/>
    </row>
    <row r="189" spans="3:42" ht="15">
      <c r="C189" s="336"/>
      <c r="D189" s="336"/>
      <c r="E189" s="336"/>
      <c r="F189" s="336"/>
      <c r="G189" s="336"/>
      <c r="H189" s="336"/>
      <c r="I189" s="336"/>
      <c r="J189" s="336"/>
      <c r="K189" s="336"/>
      <c r="L189" s="336"/>
      <c r="M189" s="336"/>
      <c r="N189" s="336"/>
      <c r="O189" s="336"/>
      <c r="P189" s="336"/>
      <c r="Q189" s="336"/>
      <c r="R189" s="336"/>
      <c r="S189" s="336"/>
      <c r="T189" s="336"/>
      <c r="U189" s="336"/>
      <c r="V189" s="336"/>
      <c r="W189" s="336"/>
      <c r="X189" s="336"/>
      <c r="Y189" s="336"/>
      <c r="Z189" s="336"/>
      <c r="AA189" s="336"/>
      <c r="AB189" s="336"/>
      <c r="AC189" s="336"/>
      <c r="AD189" s="336"/>
      <c r="AE189" s="336"/>
      <c r="AF189" s="336"/>
      <c r="AG189" s="336"/>
      <c r="AH189" s="336"/>
      <c r="AI189" s="336"/>
      <c r="AJ189" s="336"/>
      <c r="AK189" s="336"/>
      <c r="AL189" s="336"/>
      <c r="AM189" s="336"/>
      <c r="AN189" s="336"/>
      <c r="AO189" s="336"/>
      <c r="AP189" s="336"/>
    </row>
    <row r="190" spans="3:42" ht="15">
      <c r="C190" s="336"/>
      <c r="D190" s="336"/>
      <c r="E190" s="336"/>
      <c r="F190" s="336"/>
      <c r="G190" s="336"/>
      <c r="H190" s="336"/>
      <c r="I190" s="336"/>
      <c r="J190" s="336"/>
      <c r="K190" s="336"/>
      <c r="L190" s="336"/>
      <c r="M190" s="336"/>
      <c r="N190" s="336"/>
      <c r="O190" s="336"/>
      <c r="P190" s="336"/>
      <c r="Q190" s="336"/>
      <c r="R190" s="336"/>
      <c r="S190" s="336"/>
      <c r="T190" s="336"/>
      <c r="U190" s="336"/>
      <c r="V190" s="336"/>
      <c r="W190" s="336"/>
      <c r="X190" s="336"/>
      <c r="Y190" s="336"/>
      <c r="Z190" s="336"/>
      <c r="AA190" s="336"/>
      <c r="AB190" s="336"/>
      <c r="AC190" s="336"/>
      <c r="AD190" s="336"/>
      <c r="AE190" s="336"/>
      <c r="AF190" s="336"/>
      <c r="AG190" s="336"/>
      <c r="AH190" s="336"/>
      <c r="AI190" s="336"/>
      <c r="AJ190" s="336"/>
      <c r="AK190" s="336"/>
      <c r="AL190" s="336"/>
      <c r="AM190" s="336"/>
      <c r="AN190" s="336"/>
      <c r="AO190" s="336"/>
      <c r="AP190" s="336"/>
    </row>
    <row r="191" spans="3:42" ht="15">
      <c r="C191" s="336"/>
      <c r="D191" s="336"/>
      <c r="E191" s="336"/>
      <c r="F191" s="336"/>
      <c r="G191" s="336"/>
      <c r="H191" s="336"/>
      <c r="I191" s="336"/>
      <c r="J191" s="336"/>
      <c r="K191" s="336"/>
      <c r="L191" s="336"/>
      <c r="M191" s="336"/>
      <c r="N191" s="336"/>
      <c r="O191" s="336"/>
      <c r="P191" s="336"/>
      <c r="Q191" s="336"/>
      <c r="R191" s="336"/>
      <c r="S191" s="336"/>
      <c r="T191" s="336"/>
      <c r="U191" s="336"/>
      <c r="V191" s="336"/>
      <c r="W191" s="336"/>
      <c r="X191" s="336"/>
      <c r="Y191" s="336"/>
      <c r="Z191" s="336"/>
      <c r="AA191" s="336"/>
      <c r="AB191" s="336"/>
      <c r="AC191" s="336"/>
      <c r="AD191" s="336"/>
      <c r="AE191" s="336"/>
      <c r="AF191" s="336"/>
      <c r="AG191" s="336"/>
      <c r="AH191" s="336"/>
      <c r="AI191" s="336"/>
      <c r="AJ191" s="336"/>
      <c r="AK191" s="336"/>
      <c r="AL191" s="336"/>
      <c r="AM191" s="336"/>
      <c r="AN191" s="336"/>
      <c r="AO191" s="336"/>
      <c r="AP191" s="336"/>
    </row>
    <row r="192" spans="3:42" ht="15">
      <c r="C192" s="336"/>
      <c r="D192" s="336"/>
      <c r="E192" s="336"/>
      <c r="F192" s="336"/>
      <c r="G192" s="336"/>
      <c r="H192" s="336"/>
      <c r="I192" s="336"/>
      <c r="J192" s="336"/>
      <c r="K192" s="336"/>
      <c r="L192" s="336"/>
      <c r="M192" s="336"/>
      <c r="N192" s="336"/>
      <c r="O192" s="336"/>
      <c r="P192" s="336"/>
      <c r="Q192" s="336"/>
      <c r="R192" s="336"/>
      <c r="S192" s="336"/>
      <c r="T192" s="336"/>
      <c r="U192" s="336"/>
      <c r="V192" s="336"/>
      <c r="W192" s="336"/>
      <c r="X192" s="336"/>
      <c r="Y192" s="336"/>
      <c r="Z192" s="336"/>
      <c r="AA192" s="336"/>
      <c r="AB192" s="336"/>
      <c r="AC192" s="336"/>
      <c r="AD192" s="336"/>
      <c r="AE192" s="336"/>
      <c r="AF192" s="336"/>
      <c r="AG192" s="336"/>
      <c r="AH192" s="336"/>
      <c r="AI192" s="336"/>
      <c r="AJ192" s="336"/>
      <c r="AK192" s="336"/>
      <c r="AL192" s="336"/>
      <c r="AM192" s="336"/>
      <c r="AN192" s="336"/>
      <c r="AO192" s="336"/>
      <c r="AP192" s="336"/>
    </row>
    <row r="193" spans="3:42" ht="15">
      <c r="C193" s="336"/>
      <c r="D193" s="336"/>
      <c r="E193" s="336"/>
      <c r="F193" s="336"/>
      <c r="G193" s="336"/>
      <c r="H193" s="336"/>
      <c r="I193" s="336"/>
      <c r="J193" s="336"/>
      <c r="K193" s="336"/>
      <c r="L193" s="336"/>
      <c r="M193" s="336"/>
      <c r="N193" s="336"/>
      <c r="O193" s="336"/>
      <c r="P193" s="336"/>
      <c r="Q193" s="336"/>
      <c r="R193" s="336"/>
      <c r="S193" s="336"/>
      <c r="T193" s="336"/>
      <c r="U193" s="336"/>
      <c r="V193" s="336"/>
      <c r="W193" s="336"/>
      <c r="X193" s="336"/>
      <c r="Y193" s="336"/>
      <c r="Z193" s="336"/>
      <c r="AA193" s="336"/>
      <c r="AB193" s="336"/>
      <c r="AC193" s="336"/>
      <c r="AD193" s="336"/>
      <c r="AE193" s="336"/>
      <c r="AF193" s="336"/>
      <c r="AG193" s="336"/>
      <c r="AH193" s="336"/>
      <c r="AI193" s="336"/>
      <c r="AJ193" s="336"/>
      <c r="AK193" s="336"/>
      <c r="AL193" s="336"/>
      <c r="AM193" s="336"/>
      <c r="AN193" s="336"/>
      <c r="AO193" s="336"/>
      <c r="AP193" s="336"/>
    </row>
    <row r="194" spans="3:42" ht="15">
      <c r="C194" s="336"/>
      <c r="D194" s="336"/>
      <c r="E194" s="336"/>
      <c r="F194" s="336"/>
      <c r="G194" s="336"/>
      <c r="H194" s="336"/>
      <c r="I194" s="336"/>
      <c r="J194" s="336"/>
      <c r="K194" s="336"/>
      <c r="L194" s="336"/>
      <c r="M194" s="336"/>
      <c r="N194" s="336"/>
      <c r="O194" s="336"/>
      <c r="P194" s="336"/>
      <c r="Q194" s="336"/>
      <c r="R194" s="336"/>
      <c r="S194" s="336"/>
      <c r="T194" s="336"/>
      <c r="U194" s="336"/>
      <c r="V194" s="336"/>
      <c r="W194" s="336"/>
      <c r="X194" s="336"/>
      <c r="Y194" s="336"/>
      <c r="Z194" s="336"/>
      <c r="AA194" s="336"/>
      <c r="AB194" s="336"/>
      <c r="AC194" s="336"/>
      <c r="AD194" s="336"/>
      <c r="AE194" s="336"/>
      <c r="AF194" s="336"/>
      <c r="AG194" s="336"/>
      <c r="AH194" s="336"/>
      <c r="AI194" s="336"/>
      <c r="AJ194" s="336"/>
      <c r="AK194" s="336"/>
      <c r="AL194" s="336"/>
      <c r="AM194" s="336"/>
      <c r="AN194" s="336"/>
      <c r="AO194" s="336"/>
      <c r="AP194" s="336"/>
    </row>
    <row r="195" spans="3:42" ht="15">
      <c r="C195" s="336"/>
      <c r="D195" s="336"/>
      <c r="E195" s="336"/>
      <c r="F195" s="336"/>
      <c r="G195" s="336"/>
      <c r="H195" s="336"/>
      <c r="I195" s="336"/>
      <c r="J195" s="336"/>
      <c r="K195" s="336"/>
      <c r="L195" s="336"/>
      <c r="M195" s="336"/>
      <c r="N195" s="336"/>
      <c r="O195" s="336"/>
      <c r="P195" s="336"/>
      <c r="Q195" s="336"/>
      <c r="R195" s="336"/>
      <c r="S195" s="336"/>
      <c r="T195" s="336"/>
      <c r="U195" s="336"/>
      <c r="V195" s="336"/>
      <c r="W195" s="336"/>
      <c r="X195" s="336"/>
      <c r="Y195" s="336"/>
      <c r="Z195" s="336"/>
      <c r="AA195" s="336"/>
      <c r="AB195" s="336"/>
      <c r="AC195" s="336"/>
      <c r="AD195" s="336"/>
      <c r="AE195" s="336"/>
      <c r="AF195" s="336"/>
      <c r="AG195" s="336"/>
      <c r="AH195" s="336"/>
      <c r="AI195" s="336"/>
      <c r="AJ195" s="336"/>
      <c r="AK195" s="336"/>
      <c r="AL195" s="336"/>
      <c r="AM195" s="336"/>
      <c r="AN195" s="336"/>
      <c r="AO195" s="336"/>
      <c r="AP195" s="336"/>
    </row>
    <row r="196" spans="3:42" ht="15">
      <c r="C196" s="336"/>
      <c r="D196" s="336"/>
      <c r="E196" s="336"/>
      <c r="F196" s="336"/>
      <c r="G196" s="336"/>
      <c r="H196" s="336"/>
      <c r="I196" s="336"/>
      <c r="J196" s="336"/>
      <c r="K196" s="336"/>
      <c r="L196" s="336"/>
      <c r="M196" s="336"/>
      <c r="N196" s="336"/>
      <c r="O196" s="336"/>
      <c r="P196" s="336"/>
      <c r="Q196" s="336"/>
      <c r="R196" s="336"/>
      <c r="S196" s="336"/>
      <c r="T196" s="336"/>
      <c r="U196" s="336"/>
      <c r="V196" s="336"/>
      <c r="W196" s="336"/>
      <c r="X196" s="336"/>
      <c r="Y196" s="336"/>
      <c r="Z196" s="336"/>
      <c r="AA196" s="336"/>
      <c r="AB196" s="336"/>
      <c r="AC196" s="336"/>
      <c r="AD196" s="336"/>
      <c r="AE196" s="336"/>
      <c r="AF196" s="336"/>
      <c r="AG196" s="336"/>
      <c r="AH196" s="336"/>
      <c r="AI196" s="336"/>
      <c r="AJ196" s="336"/>
      <c r="AK196" s="336"/>
      <c r="AL196" s="336"/>
      <c r="AM196" s="336"/>
      <c r="AN196" s="336"/>
      <c r="AO196" s="336"/>
      <c r="AP196" s="336"/>
    </row>
    <row r="197" spans="3:42" ht="15">
      <c r="C197" s="336"/>
      <c r="D197" s="336"/>
      <c r="E197" s="336"/>
      <c r="F197" s="336"/>
      <c r="G197" s="336"/>
      <c r="H197" s="336"/>
      <c r="I197" s="336"/>
      <c r="J197" s="336"/>
      <c r="K197" s="336"/>
      <c r="L197" s="336"/>
      <c r="M197" s="336"/>
      <c r="N197" s="336"/>
      <c r="O197" s="336"/>
      <c r="P197" s="336"/>
      <c r="Q197" s="336"/>
      <c r="R197" s="336"/>
      <c r="S197" s="336"/>
      <c r="T197" s="336"/>
      <c r="U197" s="336"/>
      <c r="V197" s="336"/>
      <c r="W197" s="336"/>
      <c r="X197" s="336"/>
      <c r="Y197" s="336"/>
      <c r="Z197" s="336"/>
      <c r="AA197" s="336"/>
      <c r="AB197" s="336"/>
      <c r="AC197" s="336"/>
      <c r="AD197" s="336"/>
      <c r="AE197" s="336"/>
      <c r="AF197" s="336"/>
      <c r="AG197" s="336"/>
      <c r="AH197" s="336"/>
      <c r="AI197" s="336"/>
      <c r="AJ197" s="336"/>
      <c r="AK197" s="336"/>
      <c r="AL197" s="336"/>
      <c r="AM197" s="336"/>
      <c r="AN197" s="336"/>
      <c r="AO197" s="336"/>
      <c r="AP197" s="336"/>
    </row>
    <row r="198" spans="3:42" ht="15">
      <c r="C198" s="336"/>
      <c r="D198" s="336"/>
      <c r="E198" s="336"/>
      <c r="F198" s="336"/>
      <c r="G198" s="336"/>
      <c r="H198" s="336"/>
      <c r="I198" s="336"/>
      <c r="J198" s="336"/>
      <c r="K198" s="336"/>
      <c r="L198" s="336"/>
      <c r="M198" s="336"/>
      <c r="N198" s="336"/>
      <c r="O198" s="336"/>
      <c r="P198" s="336"/>
      <c r="Q198" s="336"/>
      <c r="R198" s="336"/>
      <c r="S198" s="336"/>
      <c r="T198" s="336"/>
      <c r="U198" s="336"/>
      <c r="V198" s="336"/>
      <c r="W198" s="336"/>
      <c r="X198" s="336"/>
      <c r="Y198" s="336"/>
      <c r="Z198" s="336"/>
      <c r="AA198" s="336"/>
      <c r="AB198" s="336"/>
      <c r="AC198" s="336"/>
      <c r="AD198" s="336"/>
      <c r="AE198" s="336"/>
      <c r="AF198" s="336"/>
      <c r="AG198" s="336"/>
      <c r="AH198" s="336"/>
      <c r="AI198" s="336"/>
      <c r="AJ198" s="336"/>
      <c r="AK198" s="336"/>
      <c r="AL198" s="336"/>
      <c r="AM198" s="336"/>
      <c r="AN198" s="336"/>
      <c r="AO198" s="336"/>
      <c r="AP198" s="336"/>
    </row>
    <row r="199" spans="3:42" ht="15">
      <c r="C199" s="336"/>
      <c r="D199" s="336"/>
      <c r="E199" s="336"/>
      <c r="F199" s="336"/>
      <c r="G199" s="336"/>
      <c r="H199" s="336"/>
      <c r="I199" s="336"/>
      <c r="J199" s="336"/>
      <c r="K199" s="336"/>
      <c r="L199" s="336"/>
      <c r="M199" s="336"/>
      <c r="N199" s="336"/>
      <c r="O199" s="336"/>
      <c r="P199" s="336"/>
      <c r="Q199" s="336"/>
      <c r="R199" s="336"/>
      <c r="S199" s="336"/>
      <c r="T199" s="336"/>
      <c r="U199" s="336"/>
      <c r="V199" s="336"/>
      <c r="W199" s="336"/>
      <c r="X199" s="336"/>
      <c r="Y199" s="336"/>
      <c r="Z199" s="336"/>
      <c r="AA199" s="336"/>
      <c r="AB199" s="336"/>
      <c r="AC199" s="336"/>
      <c r="AD199" s="336"/>
      <c r="AE199" s="336"/>
      <c r="AF199" s="336"/>
      <c r="AG199" s="336"/>
      <c r="AH199" s="336"/>
      <c r="AI199" s="336"/>
      <c r="AJ199" s="336"/>
      <c r="AK199" s="336"/>
      <c r="AL199" s="336"/>
      <c r="AM199" s="336"/>
      <c r="AN199" s="336"/>
      <c r="AO199" s="336"/>
      <c r="AP199" s="336"/>
    </row>
    <row r="200" spans="3:42" ht="15">
      <c r="C200" s="336"/>
      <c r="D200" s="336"/>
      <c r="E200" s="336"/>
      <c r="F200" s="336"/>
      <c r="G200" s="336"/>
      <c r="H200" s="336"/>
      <c r="I200" s="336"/>
      <c r="J200" s="336"/>
      <c r="K200" s="336"/>
      <c r="L200" s="336"/>
      <c r="M200" s="336"/>
      <c r="N200" s="336"/>
      <c r="O200" s="336"/>
      <c r="P200" s="336"/>
      <c r="Q200" s="336"/>
      <c r="R200" s="336"/>
      <c r="S200" s="336"/>
      <c r="T200" s="336"/>
      <c r="U200" s="336"/>
      <c r="V200" s="336"/>
      <c r="W200" s="336"/>
      <c r="X200" s="336"/>
      <c r="Y200" s="336"/>
      <c r="Z200" s="336"/>
      <c r="AA200" s="336"/>
      <c r="AB200" s="336"/>
      <c r="AC200" s="336"/>
      <c r="AD200" s="336"/>
      <c r="AE200" s="336"/>
      <c r="AF200" s="336"/>
      <c r="AG200" s="336"/>
      <c r="AH200" s="336"/>
      <c r="AI200" s="336"/>
      <c r="AJ200" s="336"/>
      <c r="AK200" s="336"/>
      <c r="AL200" s="336"/>
      <c r="AM200" s="336"/>
      <c r="AN200" s="336"/>
      <c r="AO200" s="336"/>
      <c r="AP200" s="336"/>
    </row>
    <row r="201" spans="3:42" ht="15">
      <c r="C201" s="336"/>
      <c r="D201" s="336"/>
      <c r="E201" s="336"/>
      <c r="F201" s="336"/>
      <c r="G201" s="336"/>
      <c r="H201" s="336"/>
      <c r="I201" s="336"/>
      <c r="J201" s="336"/>
      <c r="K201" s="336"/>
      <c r="L201" s="336"/>
      <c r="M201" s="336"/>
      <c r="N201" s="336"/>
      <c r="O201" s="336"/>
      <c r="P201" s="336"/>
      <c r="Q201" s="336"/>
      <c r="R201" s="336"/>
      <c r="S201" s="336"/>
      <c r="T201" s="336"/>
      <c r="U201" s="336"/>
      <c r="V201" s="336"/>
      <c r="W201" s="336"/>
      <c r="X201" s="336"/>
      <c r="Y201" s="336"/>
      <c r="Z201" s="336"/>
      <c r="AA201" s="336"/>
      <c r="AB201" s="336"/>
      <c r="AC201" s="336"/>
      <c r="AD201" s="336"/>
      <c r="AE201" s="336"/>
      <c r="AF201" s="336"/>
      <c r="AG201" s="336"/>
      <c r="AH201" s="336"/>
      <c r="AI201" s="336"/>
      <c r="AJ201" s="336"/>
      <c r="AK201" s="336"/>
      <c r="AL201" s="336"/>
      <c r="AM201" s="336"/>
      <c r="AN201" s="336"/>
      <c r="AO201" s="336"/>
      <c r="AP201" s="336"/>
    </row>
    <row r="202" spans="3:42" ht="15">
      <c r="C202" s="336"/>
      <c r="D202" s="336"/>
      <c r="E202" s="336"/>
      <c r="F202" s="336"/>
      <c r="G202" s="336"/>
      <c r="H202" s="336"/>
      <c r="I202" s="336"/>
      <c r="J202" s="336"/>
      <c r="K202" s="336"/>
      <c r="L202" s="336"/>
      <c r="M202" s="336"/>
      <c r="N202" s="336"/>
      <c r="O202" s="336"/>
      <c r="P202" s="336"/>
      <c r="Q202" s="336"/>
      <c r="R202" s="336"/>
      <c r="S202" s="336"/>
      <c r="T202" s="336"/>
      <c r="U202" s="336"/>
      <c r="V202" s="336"/>
      <c r="W202" s="336"/>
      <c r="X202" s="336"/>
      <c r="Y202" s="336"/>
      <c r="Z202" s="336"/>
      <c r="AA202" s="336"/>
      <c r="AB202" s="336"/>
      <c r="AC202" s="336"/>
      <c r="AD202" s="336"/>
      <c r="AE202" s="336"/>
      <c r="AF202" s="336"/>
      <c r="AG202" s="336"/>
      <c r="AH202" s="336"/>
      <c r="AI202" s="336"/>
      <c r="AJ202" s="336"/>
      <c r="AK202" s="336"/>
      <c r="AL202" s="336"/>
      <c r="AM202" s="336"/>
      <c r="AN202" s="336"/>
      <c r="AO202" s="336"/>
      <c r="AP202" s="336"/>
    </row>
    <row r="203" spans="3:42" ht="15">
      <c r="C203" s="336"/>
      <c r="D203" s="336"/>
      <c r="E203" s="336"/>
      <c r="F203" s="336"/>
      <c r="G203" s="336"/>
      <c r="H203" s="336"/>
      <c r="I203" s="336"/>
      <c r="J203" s="336"/>
      <c r="K203" s="336"/>
      <c r="L203" s="336"/>
      <c r="M203" s="336"/>
      <c r="N203" s="336"/>
      <c r="O203" s="336"/>
      <c r="P203" s="336"/>
      <c r="Q203" s="336"/>
      <c r="R203" s="336"/>
      <c r="S203" s="336"/>
      <c r="T203" s="336"/>
      <c r="U203" s="336"/>
      <c r="V203" s="336"/>
      <c r="W203" s="336"/>
      <c r="X203" s="336"/>
      <c r="Y203" s="336"/>
      <c r="Z203" s="336"/>
      <c r="AA203" s="336"/>
      <c r="AB203" s="336"/>
      <c r="AC203" s="336"/>
      <c r="AD203" s="336"/>
      <c r="AE203" s="336"/>
      <c r="AF203" s="336"/>
      <c r="AG203" s="336"/>
      <c r="AH203" s="336"/>
      <c r="AI203" s="336"/>
      <c r="AJ203" s="336"/>
      <c r="AK203" s="336"/>
      <c r="AL203" s="336"/>
      <c r="AM203" s="336"/>
      <c r="AN203" s="336"/>
      <c r="AO203" s="336"/>
      <c r="AP203" s="336"/>
    </row>
    <row r="204" spans="3:42" ht="15">
      <c r="C204" s="336"/>
      <c r="D204" s="336"/>
      <c r="E204" s="336"/>
      <c r="F204" s="336"/>
      <c r="G204" s="336"/>
      <c r="H204" s="336"/>
      <c r="I204" s="336"/>
      <c r="J204" s="336"/>
      <c r="K204" s="336"/>
      <c r="L204" s="336"/>
      <c r="M204" s="336"/>
      <c r="N204" s="336"/>
      <c r="O204" s="336"/>
      <c r="P204" s="336"/>
      <c r="Q204" s="336"/>
      <c r="R204" s="336"/>
      <c r="S204" s="336"/>
      <c r="T204" s="336"/>
      <c r="U204" s="336"/>
      <c r="V204" s="336"/>
      <c r="W204" s="336"/>
      <c r="X204" s="336"/>
      <c r="Y204" s="336"/>
      <c r="Z204" s="336"/>
      <c r="AA204" s="336"/>
      <c r="AB204" s="336"/>
      <c r="AC204" s="336"/>
      <c r="AD204" s="336"/>
      <c r="AE204" s="336"/>
      <c r="AF204" s="336"/>
      <c r="AG204" s="336"/>
      <c r="AH204" s="336"/>
      <c r="AI204" s="336"/>
      <c r="AJ204" s="336"/>
      <c r="AK204" s="336"/>
      <c r="AL204" s="336"/>
      <c r="AM204" s="336"/>
      <c r="AN204" s="336"/>
      <c r="AO204" s="336"/>
      <c r="AP204" s="336"/>
    </row>
    <row r="205" spans="3:42" ht="15">
      <c r="C205" s="336"/>
      <c r="D205" s="336"/>
      <c r="E205" s="336"/>
      <c r="F205" s="336"/>
      <c r="G205" s="336"/>
      <c r="H205" s="336"/>
      <c r="I205" s="336"/>
      <c r="J205" s="336"/>
      <c r="K205" s="336"/>
      <c r="L205" s="336"/>
      <c r="M205" s="336"/>
      <c r="N205" s="336"/>
      <c r="O205" s="336"/>
      <c r="P205" s="336"/>
      <c r="Q205" s="336"/>
      <c r="R205" s="336"/>
      <c r="S205" s="336"/>
      <c r="T205" s="336"/>
      <c r="U205" s="336"/>
      <c r="V205" s="336"/>
      <c r="W205" s="336"/>
      <c r="X205" s="336"/>
      <c r="Y205" s="336"/>
      <c r="Z205" s="336"/>
      <c r="AA205" s="336"/>
      <c r="AB205" s="336"/>
      <c r="AC205" s="336"/>
      <c r="AD205" s="336"/>
      <c r="AE205" s="336"/>
      <c r="AF205" s="336"/>
      <c r="AG205" s="336"/>
      <c r="AH205" s="336"/>
      <c r="AI205" s="336"/>
      <c r="AJ205" s="336"/>
      <c r="AK205" s="336"/>
      <c r="AL205" s="336"/>
      <c r="AM205" s="336"/>
      <c r="AN205" s="336"/>
      <c r="AO205" s="336"/>
      <c r="AP205" s="336"/>
    </row>
    <row r="206" spans="3:42" ht="15">
      <c r="C206" s="336"/>
      <c r="D206" s="336"/>
      <c r="E206" s="336"/>
      <c r="F206" s="336"/>
      <c r="G206" s="336"/>
      <c r="H206" s="336"/>
      <c r="I206" s="336"/>
      <c r="J206" s="336"/>
      <c r="K206" s="336"/>
      <c r="L206" s="336"/>
      <c r="M206" s="336"/>
      <c r="N206" s="336"/>
      <c r="O206" s="336"/>
      <c r="P206" s="336"/>
      <c r="Q206" s="336"/>
      <c r="R206" s="336"/>
      <c r="S206" s="336"/>
      <c r="T206" s="336"/>
      <c r="U206" s="336"/>
      <c r="V206" s="336"/>
      <c r="W206" s="336"/>
      <c r="X206" s="336"/>
      <c r="Y206" s="336"/>
      <c r="Z206" s="336"/>
      <c r="AA206" s="336"/>
      <c r="AB206" s="336"/>
      <c r="AC206" s="336"/>
      <c r="AD206" s="336"/>
      <c r="AE206" s="336"/>
      <c r="AF206" s="336"/>
      <c r="AG206" s="336"/>
      <c r="AH206" s="336"/>
      <c r="AI206" s="336"/>
      <c r="AJ206" s="336"/>
      <c r="AK206" s="336"/>
      <c r="AL206" s="336"/>
      <c r="AM206" s="336"/>
      <c r="AN206" s="336"/>
      <c r="AO206" s="336"/>
      <c r="AP206" s="336"/>
    </row>
    <row r="207" spans="3:42" ht="15">
      <c r="C207" s="336"/>
      <c r="D207" s="336"/>
      <c r="E207" s="336"/>
      <c r="F207" s="336"/>
      <c r="G207" s="336"/>
      <c r="H207" s="336"/>
      <c r="I207" s="336"/>
      <c r="J207" s="336"/>
      <c r="K207" s="336"/>
      <c r="L207" s="336"/>
      <c r="M207" s="336"/>
      <c r="N207" s="336"/>
      <c r="O207" s="336"/>
      <c r="P207" s="336"/>
      <c r="Q207" s="336"/>
      <c r="R207" s="336"/>
      <c r="S207" s="336"/>
      <c r="T207" s="336"/>
      <c r="U207" s="336"/>
      <c r="V207" s="336"/>
      <c r="W207" s="336"/>
      <c r="X207" s="336"/>
      <c r="Y207" s="336"/>
      <c r="Z207" s="336"/>
      <c r="AA207" s="336"/>
      <c r="AB207" s="336"/>
      <c r="AC207" s="336"/>
      <c r="AD207" s="336"/>
      <c r="AE207" s="336"/>
      <c r="AF207" s="336"/>
      <c r="AG207" s="336"/>
      <c r="AH207" s="336"/>
      <c r="AI207" s="336"/>
      <c r="AJ207" s="336"/>
      <c r="AK207" s="336"/>
      <c r="AL207" s="336"/>
      <c r="AM207" s="336"/>
      <c r="AN207" s="336"/>
      <c r="AO207" s="336"/>
      <c r="AP207" s="336"/>
    </row>
    <row r="208" spans="3:42" ht="15">
      <c r="C208" s="336"/>
      <c r="D208" s="336"/>
      <c r="E208" s="336"/>
      <c r="F208" s="336"/>
      <c r="G208" s="336"/>
      <c r="H208" s="336"/>
      <c r="I208" s="336"/>
      <c r="J208" s="336"/>
      <c r="K208" s="336"/>
      <c r="L208" s="336"/>
      <c r="M208" s="336"/>
      <c r="N208" s="336"/>
      <c r="O208" s="336"/>
      <c r="P208" s="336"/>
      <c r="Q208" s="336"/>
      <c r="R208" s="336"/>
      <c r="S208" s="336"/>
      <c r="T208" s="336"/>
      <c r="U208" s="336"/>
      <c r="V208" s="336"/>
      <c r="W208" s="336"/>
      <c r="X208" s="336"/>
      <c r="Y208" s="336"/>
      <c r="Z208" s="336"/>
      <c r="AA208" s="336"/>
      <c r="AB208" s="336"/>
      <c r="AC208" s="336"/>
      <c r="AD208" s="336"/>
      <c r="AE208" s="336"/>
      <c r="AF208" s="336"/>
      <c r="AG208" s="336"/>
      <c r="AH208" s="336"/>
      <c r="AI208" s="336"/>
      <c r="AJ208" s="336"/>
      <c r="AK208" s="336"/>
      <c r="AL208" s="336"/>
      <c r="AM208" s="336"/>
      <c r="AN208" s="336"/>
      <c r="AO208" s="336"/>
      <c r="AP208" s="336"/>
    </row>
    <row r="209" spans="3:42" ht="15">
      <c r="C209" s="336"/>
      <c r="D209" s="336"/>
      <c r="E209" s="336"/>
      <c r="F209" s="336"/>
      <c r="G209" s="336"/>
      <c r="H209" s="336"/>
      <c r="I209" s="336"/>
      <c r="J209" s="336"/>
      <c r="K209" s="336"/>
      <c r="L209" s="336"/>
      <c r="M209" s="336"/>
      <c r="N209" s="336"/>
      <c r="O209" s="336"/>
      <c r="P209" s="336"/>
      <c r="Q209" s="336"/>
      <c r="R209" s="336"/>
      <c r="S209" s="336"/>
      <c r="T209" s="336"/>
      <c r="U209" s="336"/>
      <c r="V209" s="336"/>
      <c r="W209" s="336"/>
      <c r="X209" s="336"/>
      <c r="Y209" s="336"/>
      <c r="Z209" s="336"/>
      <c r="AA209" s="336"/>
      <c r="AB209" s="336"/>
      <c r="AC209" s="336"/>
      <c r="AD209" s="336"/>
      <c r="AE209" s="336"/>
      <c r="AF209" s="336"/>
      <c r="AG209" s="336"/>
      <c r="AH209" s="336"/>
      <c r="AI209" s="336"/>
      <c r="AJ209" s="336"/>
      <c r="AK209" s="336"/>
      <c r="AL209" s="336"/>
      <c r="AM209" s="336"/>
      <c r="AN209" s="336"/>
      <c r="AO209" s="336"/>
      <c r="AP209" s="336"/>
    </row>
    <row r="210" spans="3:42" ht="15">
      <c r="C210" s="336"/>
      <c r="D210" s="336"/>
      <c r="E210" s="336"/>
      <c r="F210" s="336"/>
      <c r="G210" s="336"/>
      <c r="H210" s="336"/>
      <c r="I210" s="336"/>
      <c r="J210" s="336"/>
      <c r="K210" s="336"/>
      <c r="L210" s="336"/>
      <c r="M210" s="336"/>
      <c r="N210" s="336"/>
      <c r="O210" s="336"/>
      <c r="P210" s="336"/>
      <c r="Q210" s="336"/>
      <c r="R210" s="336"/>
      <c r="S210" s="336"/>
      <c r="T210" s="336"/>
      <c r="U210" s="336"/>
      <c r="V210" s="336"/>
      <c r="W210" s="336"/>
      <c r="X210" s="336"/>
      <c r="Y210" s="336"/>
      <c r="Z210" s="336"/>
      <c r="AA210" s="336"/>
      <c r="AB210" s="336"/>
      <c r="AC210" s="336"/>
      <c r="AD210" s="336"/>
      <c r="AE210" s="336"/>
      <c r="AF210" s="336"/>
      <c r="AG210" s="336"/>
      <c r="AH210" s="336"/>
      <c r="AI210" s="336"/>
      <c r="AJ210" s="336"/>
      <c r="AK210" s="336"/>
      <c r="AL210" s="336"/>
      <c r="AM210" s="336"/>
      <c r="AN210" s="336"/>
      <c r="AO210" s="336"/>
      <c r="AP210" s="336"/>
    </row>
    <row r="211" spans="3:42" ht="15">
      <c r="C211" s="336"/>
      <c r="D211" s="336"/>
      <c r="E211" s="336"/>
      <c r="F211" s="336"/>
      <c r="G211" s="336"/>
      <c r="H211" s="336"/>
      <c r="I211" s="336"/>
      <c r="J211" s="336"/>
      <c r="K211" s="336"/>
      <c r="L211" s="336"/>
      <c r="M211" s="336"/>
      <c r="N211" s="336"/>
      <c r="O211" s="336"/>
      <c r="P211" s="336"/>
      <c r="Q211" s="336"/>
      <c r="R211" s="336"/>
      <c r="S211" s="336"/>
      <c r="T211" s="336"/>
      <c r="U211" s="336"/>
      <c r="V211" s="336"/>
      <c r="W211" s="336"/>
      <c r="X211" s="336"/>
      <c r="Y211" s="336"/>
      <c r="Z211" s="336"/>
      <c r="AA211" s="336"/>
      <c r="AB211" s="336"/>
      <c r="AC211" s="336"/>
      <c r="AD211" s="336"/>
      <c r="AE211" s="336"/>
      <c r="AF211" s="336"/>
      <c r="AG211" s="336"/>
      <c r="AH211" s="336"/>
      <c r="AI211" s="336"/>
      <c r="AJ211" s="336"/>
      <c r="AK211" s="336"/>
      <c r="AL211" s="336"/>
      <c r="AM211" s="336"/>
      <c r="AN211" s="336"/>
      <c r="AO211" s="336"/>
      <c r="AP211" s="336"/>
    </row>
    <row r="212" spans="3:42" ht="15">
      <c r="C212" s="336"/>
      <c r="D212" s="336"/>
      <c r="E212" s="336"/>
      <c r="F212" s="336"/>
      <c r="G212" s="336"/>
      <c r="H212" s="336"/>
      <c r="I212" s="336"/>
      <c r="J212" s="336"/>
      <c r="K212" s="336"/>
      <c r="L212" s="336"/>
      <c r="M212" s="336"/>
      <c r="N212" s="336"/>
      <c r="O212" s="336"/>
      <c r="P212" s="336"/>
      <c r="Q212" s="336"/>
      <c r="R212" s="336"/>
      <c r="S212" s="336"/>
      <c r="T212" s="336"/>
      <c r="U212" s="336"/>
      <c r="V212" s="336"/>
      <c r="W212" s="336"/>
      <c r="X212" s="336"/>
      <c r="Y212" s="336"/>
      <c r="Z212" s="336"/>
      <c r="AA212" s="336"/>
      <c r="AB212" s="336"/>
      <c r="AC212" s="336"/>
      <c r="AD212" s="336"/>
      <c r="AE212" s="336"/>
      <c r="AF212" s="336"/>
      <c r="AG212" s="336"/>
      <c r="AH212" s="336"/>
      <c r="AI212" s="336"/>
      <c r="AJ212" s="336"/>
      <c r="AK212" s="336"/>
      <c r="AL212" s="336"/>
      <c r="AM212" s="336"/>
      <c r="AN212" s="336"/>
      <c r="AO212" s="336"/>
      <c r="AP212" s="336"/>
    </row>
    <row r="213" spans="3:42" ht="15">
      <c r="C213" s="336"/>
      <c r="D213" s="336"/>
      <c r="E213" s="336"/>
      <c r="F213" s="336"/>
      <c r="G213" s="336"/>
      <c r="H213" s="336"/>
      <c r="I213" s="336"/>
      <c r="J213" s="336"/>
      <c r="K213" s="336"/>
      <c r="L213" s="336"/>
      <c r="M213" s="336"/>
      <c r="N213" s="336"/>
      <c r="O213" s="336"/>
      <c r="P213" s="336"/>
      <c r="Q213" s="336"/>
      <c r="R213" s="336"/>
      <c r="S213" s="336"/>
      <c r="T213" s="336"/>
      <c r="U213" s="336"/>
      <c r="V213" s="336"/>
      <c r="W213" s="336"/>
      <c r="X213" s="336"/>
      <c r="Y213" s="336"/>
      <c r="Z213" s="336"/>
      <c r="AA213" s="336"/>
      <c r="AB213" s="336"/>
      <c r="AC213" s="336"/>
      <c r="AD213" s="336"/>
      <c r="AE213" s="336"/>
      <c r="AF213" s="336"/>
      <c r="AG213" s="336"/>
      <c r="AH213" s="336"/>
      <c r="AI213" s="336"/>
      <c r="AJ213" s="336"/>
      <c r="AK213" s="336"/>
      <c r="AL213" s="336"/>
      <c r="AM213" s="336"/>
      <c r="AN213" s="336"/>
      <c r="AO213" s="336"/>
      <c r="AP213" s="336"/>
    </row>
    <row r="214" spans="3:42" ht="15">
      <c r="C214" s="336"/>
      <c r="D214" s="336"/>
      <c r="E214" s="336"/>
      <c r="F214" s="336"/>
      <c r="G214" s="336"/>
      <c r="H214" s="336"/>
      <c r="I214" s="336"/>
      <c r="J214" s="336"/>
      <c r="K214" s="336"/>
      <c r="L214" s="336"/>
      <c r="M214" s="336"/>
      <c r="N214" s="336"/>
      <c r="O214" s="336"/>
      <c r="P214" s="336"/>
      <c r="Q214" s="336"/>
      <c r="R214" s="336"/>
      <c r="S214" s="336"/>
      <c r="T214" s="336"/>
      <c r="U214" s="336"/>
      <c r="V214" s="336"/>
      <c r="W214" s="336"/>
      <c r="X214" s="336"/>
      <c r="Y214" s="336"/>
      <c r="Z214" s="336"/>
      <c r="AA214" s="336"/>
      <c r="AB214" s="336"/>
      <c r="AC214" s="336"/>
      <c r="AD214" s="336"/>
      <c r="AE214" s="336"/>
      <c r="AF214" s="336"/>
      <c r="AG214" s="336"/>
      <c r="AH214" s="336"/>
      <c r="AI214" s="336"/>
      <c r="AJ214" s="336"/>
      <c r="AK214" s="336"/>
      <c r="AL214" s="336"/>
      <c r="AM214" s="336"/>
      <c r="AN214" s="336"/>
      <c r="AO214" s="336"/>
      <c r="AP214" s="336"/>
    </row>
    <row r="215" spans="3:42" ht="15">
      <c r="C215" s="336"/>
      <c r="D215" s="336"/>
      <c r="E215" s="336"/>
      <c r="F215" s="336"/>
      <c r="G215" s="336"/>
      <c r="H215" s="336"/>
      <c r="I215" s="336"/>
      <c r="J215" s="336"/>
      <c r="K215" s="336"/>
      <c r="L215" s="336"/>
      <c r="M215" s="336"/>
      <c r="N215" s="336"/>
      <c r="O215" s="336"/>
      <c r="P215" s="336"/>
      <c r="Q215" s="336"/>
      <c r="R215" s="336"/>
      <c r="S215" s="336"/>
      <c r="T215" s="336"/>
      <c r="U215" s="336"/>
      <c r="V215" s="336"/>
      <c r="W215" s="336"/>
      <c r="X215" s="336"/>
      <c r="Y215" s="336"/>
      <c r="Z215" s="336"/>
      <c r="AA215" s="336"/>
      <c r="AB215" s="336"/>
      <c r="AC215" s="336"/>
      <c r="AD215" s="336"/>
      <c r="AE215" s="336"/>
      <c r="AF215" s="336"/>
      <c r="AG215" s="336"/>
      <c r="AH215" s="336"/>
      <c r="AI215" s="336"/>
      <c r="AJ215" s="336"/>
      <c r="AK215" s="336"/>
      <c r="AL215" s="336"/>
      <c r="AM215" s="336"/>
      <c r="AN215" s="336"/>
      <c r="AO215" s="336"/>
      <c r="AP215" s="336"/>
    </row>
    <row r="216" spans="3:42" ht="15">
      <c r="C216" s="336"/>
      <c r="D216" s="336"/>
      <c r="E216" s="336"/>
      <c r="F216" s="336"/>
      <c r="G216" s="336"/>
      <c r="H216" s="336"/>
      <c r="I216" s="336"/>
      <c r="J216" s="336"/>
      <c r="K216" s="336"/>
      <c r="L216" s="336"/>
      <c r="M216" s="336"/>
      <c r="N216" s="336"/>
      <c r="O216" s="336"/>
      <c r="P216" s="336"/>
      <c r="Q216" s="336"/>
      <c r="R216" s="336"/>
      <c r="S216" s="336"/>
      <c r="T216" s="336"/>
      <c r="U216" s="336"/>
      <c r="V216" s="336"/>
      <c r="W216" s="336"/>
      <c r="X216" s="336"/>
      <c r="Y216" s="336"/>
      <c r="Z216" s="336"/>
      <c r="AA216" s="336"/>
      <c r="AB216" s="336"/>
      <c r="AC216" s="336"/>
      <c r="AD216" s="336"/>
      <c r="AE216" s="336"/>
      <c r="AF216" s="336"/>
      <c r="AG216" s="336"/>
      <c r="AH216" s="336"/>
      <c r="AI216" s="336"/>
      <c r="AJ216" s="336"/>
      <c r="AK216" s="336"/>
      <c r="AL216" s="336"/>
      <c r="AM216" s="336"/>
      <c r="AN216" s="336"/>
      <c r="AO216" s="336"/>
      <c r="AP216" s="336"/>
    </row>
    <row r="217" spans="3:42" ht="15">
      <c r="C217" s="336"/>
      <c r="D217" s="336"/>
      <c r="E217" s="336"/>
      <c r="F217" s="336"/>
      <c r="G217" s="336"/>
      <c r="H217" s="336"/>
      <c r="I217" s="336"/>
      <c r="J217" s="336"/>
      <c r="K217" s="336"/>
      <c r="L217" s="336"/>
      <c r="M217" s="336"/>
      <c r="N217" s="336"/>
      <c r="O217" s="336"/>
      <c r="P217" s="336"/>
      <c r="Q217" s="336"/>
      <c r="R217" s="336"/>
      <c r="S217" s="336"/>
      <c r="T217" s="336"/>
      <c r="U217" s="336"/>
      <c r="V217" s="336"/>
      <c r="W217" s="336"/>
      <c r="X217" s="336"/>
      <c r="Y217" s="336"/>
      <c r="Z217" s="336"/>
      <c r="AA217" s="336"/>
      <c r="AB217" s="336"/>
      <c r="AC217" s="336"/>
      <c r="AD217" s="336"/>
      <c r="AE217" s="336"/>
      <c r="AF217" s="336"/>
      <c r="AG217" s="336"/>
      <c r="AH217" s="336"/>
      <c r="AI217" s="336"/>
      <c r="AJ217" s="336"/>
      <c r="AK217" s="336"/>
      <c r="AL217" s="336"/>
      <c r="AM217" s="336"/>
      <c r="AN217" s="336"/>
      <c r="AO217" s="336"/>
      <c r="AP217" s="336"/>
    </row>
    <row r="218" spans="3:42" ht="15">
      <c r="C218" s="336"/>
      <c r="D218" s="336"/>
      <c r="E218" s="336"/>
      <c r="F218" s="336"/>
      <c r="G218" s="336"/>
      <c r="H218" s="336"/>
      <c r="I218" s="336"/>
      <c r="J218" s="336"/>
      <c r="K218" s="336"/>
      <c r="L218" s="336"/>
      <c r="M218" s="336"/>
      <c r="N218" s="336"/>
      <c r="O218" s="336"/>
      <c r="P218" s="336"/>
      <c r="Q218" s="336"/>
      <c r="R218" s="336"/>
      <c r="S218" s="336"/>
      <c r="T218" s="336"/>
      <c r="U218" s="336"/>
      <c r="V218" s="336"/>
      <c r="W218" s="336"/>
      <c r="X218" s="336"/>
      <c r="Y218" s="336"/>
      <c r="Z218" s="336"/>
      <c r="AA218" s="336"/>
      <c r="AB218" s="336"/>
      <c r="AC218" s="336"/>
      <c r="AD218" s="336"/>
      <c r="AE218" s="336"/>
      <c r="AF218" s="336"/>
      <c r="AG218" s="336"/>
      <c r="AH218" s="336"/>
      <c r="AI218" s="336"/>
      <c r="AJ218" s="336"/>
      <c r="AK218" s="336"/>
      <c r="AL218" s="336"/>
      <c r="AM218" s="336"/>
      <c r="AN218" s="336"/>
      <c r="AO218" s="336"/>
      <c r="AP218" s="336"/>
    </row>
    <row r="219" spans="3:42" ht="15">
      <c r="C219" s="336"/>
      <c r="D219" s="336"/>
      <c r="E219" s="336"/>
      <c r="F219" s="336"/>
      <c r="G219" s="336"/>
      <c r="H219" s="336"/>
      <c r="I219" s="336"/>
      <c r="J219" s="336"/>
      <c r="K219" s="336"/>
      <c r="L219" s="336"/>
      <c r="M219" s="336"/>
      <c r="N219" s="336"/>
      <c r="O219" s="336"/>
      <c r="P219" s="336"/>
      <c r="Q219" s="336"/>
      <c r="R219" s="336"/>
      <c r="S219" s="336"/>
      <c r="T219" s="336"/>
      <c r="U219" s="336"/>
      <c r="V219" s="336"/>
      <c r="W219" s="336"/>
      <c r="X219" s="336"/>
      <c r="Y219" s="336"/>
      <c r="Z219" s="336"/>
      <c r="AA219" s="336"/>
      <c r="AB219" s="336"/>
      <c r="AC219" s="336"/>
      <c r="AD219" s="336"/>
      <c r="AE219" s="336"/>
      <c r="AF219" s="336"/>
      <c r="AG219" s="336"/>
      <c r="AH219" s="336"/>
      <c r="AI219" s="336"/>
      <c r="AJ219" s="336"/>
      <c r="AK219" s="336"/>
      <c r="AL219" s="336"/>
      <c r="AM219" s="336"/>
      <c r="AN219" s="336"/>
      <c r="AO219" s="336"/>
      <c r="AP219" s="336"/>
    </row>
    <row r="220" spans="3:42" ht="15">
      <c r="C220" s="336"/>
      <c r="D220" s="336"/>
      <c r="E220" s="336"/>
      <c r="F220" s="336"/>
      <c r="G220" s="336"/>
      <c r="H220" s="336"/>
      <c r="I220" s="336"/>
      <c r="J220" s="336"/>
      <c r="K220" s="336"/>
      <c r="L220" s="336"/>
      <c r="M220" s="336"/>
      <c r="N220" s="336"/>
      <c r="O220" s="336"/>
      <c r="P220" s="336"/>
      <c r="Q220" s="336"/>
      <c r="R220" s="336"/>
      <c r="S220" s="336"/>
      <c r="T220" s="336"/>
      <c r="U220" s="336"/>
      <c r="V220" s="336"/>
      <c r="W220" s="336"/>
      <c r="X220" s="336"/>
      <c r="Y220" s="336"/>
      <c r="Z220" s="336"/>
      <c r="AA220" s="336"/>
      <c r="AB220" s="336"/>
      <c r="AC220" s="336"/>
      <c r="AD220" s="336"/>
      <c r="AE220" s="336"/>
      <c r="AF220" s="336"/>
      <c r="AG220" s="336"/>
      <c r="AH220" s="336"/>
      <c r="AI220" s="336"/>
      <c r="AJ220" s="336"/>
      <c r="AK220" s="336"/>
      <c r="AL220" s="336"/>
      <c r="AM220" s="336"/>
      <c r="AN220" s="336"/>
      <c r="AO220" s="336"/>
      <c r="AP220" s="336"/>
    </row>
    <row r="221" spans="3:42" ht="15">
      <c r="C221" s="336"/>
      <c r="D221" s="336"/>
      <c r="E221" s="336"/>
      <c r="F221" s="336"/>
      <c r="G221" s="336"/>
      <c r="H221" s="336"/>
      <c r="I221" s="336"/>
      <c r="J221" s="336"/>
      <c r="K221" s="336"/>
      <c r="L221" s="336"/>
      <c r="M221" s="336"/>
      <c r="N221" s="336"/>
      <c r="O221" s="336"/>
      <c r="P221" s="336"/>
      <c r="Q221" s="336"/>
      <c r="R221" s="336"/>
      <c r="S221" s="336"/>
      <c r="T221" s="336"/>
      <c r="U221" s="336"/>
      <c r="V221" s="336"/>
      <c r="W221" s="336"/>
      <c r="X221" s="336"/>
      <c r="Y221" s="336"/>
      <c r="Z221" s="336"/>
      <c r="AA221" s="336"/>
      <c r="AB221" s="336"/>
      <c r="AC221" s="336"/>
      <c r="AD221" s="336"/>
      <c r="AE221" s="336"/>
      <c r="AF221" s="336"/>
      <c r="AG221" s="336"/>
      <c r="AH221" s="336"/>
      <c r="AI221" s="336"/>
      <c r="AJ221" s="336"/>
      <c r="AK221" s="336"/>
      <c r="AL221" s="336"/>
      <c r="AM221" s="336"/>
      <c r="AN221" s="336"/>
      <c r="AO221" s="336"/>
      <c r="AP221" s="336"/>
    </row>
    <row r="222" spans="3:42" ht="15">
      <c r="C222" s="336"/>
      <c r="D222" s="336"/>
      <c r="E222" s="336"/>
      <c r="F222" s="336"/>
      <c r="G222" s="336"/>
      <c r="H222" s="336"/>
      <c r="I222" s="336"/>
      <c r="J222" s="336"/>
      <c r="K222" s="336"/>
      <c r="L222" s="336"/>
      <c r="M222" s="336"/>
      <c r="N222" s="336"/>
      <c r="O222" s="336"/>
      <c r="P222" s="336"/>
      <c r="Q222" s="336"/>
      <c r="R222" s="336"/>
      <c r="S222" s="336"/>
      <c r="T222" s="336"/>
      <c r="U222" s="336"/>
      <c r="V222" s="336"/>
      <c r="W222" s="336"/>
      <c r="X222" s="336"/>
      <c r="Y222" s="336"/>
      <c r="Z222" s="336"/>
      <c r="AA222" s="336"/>
      <c r="AB222" s="336"/>
      <c r="AC222" s="336"/>
      <c r="AD222" s="336"/>
      <c r="AE222" s="336"/>
      <c r="AF222" s="336"/>
      <c r="AG222" s="336"/>
      <c r="AH222" s="336"/>
      <c r="AI222" s="336"/>
      <c r="AJ222" s="336"/>
      <c r="AK222" s="336"/>
      <c r="AL222" s="336"/>
      <c r="AM222" s="336"/>
      <c r="AN222" s="336"/>
      <c r="AO222" s="336"/>
      <c r="AP222" s="336"/>
    </row>
    <row r="223" spans="3:42" ht="15">
      <c r="C223" s="336"/>
      <c r="D223" s="336"/>
      <c r="E223" s="336"/>
      <c r="F223" s="336"/>
      <c r="G223" s="336"/>
      <c r="H223" s="336"/>
      <c r="I223" s="336"/>
      <c r="J223" s="336"/>
      <c r="K223" s="336"/>
      <c r="L223" s="336"/>
      <c r="M223" s="336"/>
      <c r="N223" s="336"/>
      <c r="O223" s="336"/>
      <c r="P223" s="336"/>
      <c r="Q223" s="336"/>
      <c r="R223" s="336"/>
      <c r="S223" s="336"/>
      <c r="T223" s="336"/>
      <c r="U223" s="336"/>
      <c r="V223" s="336"/>
      <c r="W223" s="336"/>
      <c r="X223" s="336"/>
      <c r="Y223" s="336"/>
      <c r="Z223" s="336"/>
      <c r="AA223" s="336"/>
      <c r="AB223" s="336"/>
      <c r="AC223" s="336"/>
      <c r="AD223" s="336"/>
      <c r="AE223" s="336"/>
      <c r="AF223" s="336"/>
      <c r="AG223" s="336"/>
      <c r="AH223" s="336"/>
      <c r="AI223" s="336"/>
      <c r="AJ223" s="336"/>
      <c r="AK223" s="336"/>
      <c r="AL223" s="336"/>
      <c r="AM223" s="336"/>
      <c r="AN223" s="336"/>
      <c r="AO223" s="336"/>
      <c r="AP223" s="336"/>
    </row>
    <row r="224" spans="3:42" ht="15">
      <c r="C224" s="336"/>
      <c r="D224" s="336"/>
      <c r="E224" s="336"/>
      <c r="F224" s="336"/>
      <c r="G224" s="336"/>
      <c r="H224" s="336"/>
      <c r="I224" s="336"/>
      <c r="J224" s="336"/>
      <c r="K224" s="336"/>
      <c r="L224" s="336"/>
      <c r="M224" s="336"/>
      <c r="N224" s="336"/>
      <c r="O224" s="336"/>
      <c r="P224" s="336"/>
      <c r="Q224" s="336"/>
      <c r="R224" s="336"/>
      <c r="S224" s="336"/>
      <c r="T224" s="336"/>
      <c r="U224" s="336"/>
      <c r="V224" s="336"/>
      <c r="W224" s="336"/>
      <c r="X224" s="336"/>
      <c r="Y224" s="336"/>
      <c r="Z224" s="336"/>
      <c r="AA224" s="336"/>
      <c r="AB224" s="336"/>
      <c r="AC224" s="336"/>
      <c r="AD224" s="336"/>
      <c r="AE224" s="336"/>
      <c r="AF224" s="336"/>
      <c r="AG224" s="336"/>
      <c r="AH224" s="336"/>
      <c r="AI224" s="336"/>
      <c r="AJ224" s="336"/>
      <c r="AK224" s="336"/>
      <c r="AL224" s="336"/>
      <c r="AM224" s="336"/>
      <c r="AN224" s="336"/>
      <c r="AO224" s="336"/>
      <c r="AP224" s="336"/>
    </row>
    <row r="225" spans="3:42" ht="15">
      <c r="C225" s="336"/>
      <c r="D225" s="336"/>
      <c r="E225" s="336"/>
      <c r="F225" s="336"/>
      <c r="G225" s="336"/>
      <c r="H225" s="336"/>
      <c r="I225" s="336"/>
      <c r="J225" s="336"/>
      <c r="K225" s="336"/>
      <c r="L225" s="336"/>
      <c r="M225" s="336"/>
      <c r="N225" s="336"/>
      <c r="O225" s="336"/>
      <c r="P225" s="336"/>
      <c r="Q225" s="336"/>
      <c r="R225" s="336"/>
      <c r="S225" s="336"/>
      <c r="T225" s="336"/>
      <c r="U225" s="336"/>
      <c r="V225" s="336"/>
      <c r="W225" s="336"/>
      <c r="X225" s="336"/>
      <c r="Y225" s="336"/>
      <c r="Z225" s="336"/>
      <c r="AA225" s="336"/>
      <c r="AB225" s="336"/>
      <c r="AC225" s="336"/>
      <c r="AD225" s="336"/>
      <c r="AE225" s="336"/>
      <c r="AF225" s="336"/>
      <c r="AG225" s="336"/>
      <c r="AH225" s="336"/>
      <c r="AI225" s="336"/>
      <c r="AJ225" s="336"/>
      <c r="AK225" s="336"/>
      <c r="AL225" s="336"/>
      <c r="AM225" s="336"/>
      <c r="AN225" s="336"/>
      <c r="AO225" s="336"/>
      <c r="AP225" s="336"/>
    </row>
    <row r="226" spans="3:42" ht="15">
      <c r="C226" s="336"/>
      <c r="D226" s="336"/>
      <c r="E226" s="336"/>
      <c r="F226" s="336"/>
      <c r="G226" s="336"/>
      <c r="H226" s="336"/>
      <c r="I226" s="336"/>
      <c r="J226" s="336"/>
      <c r="K226" s="336"/>
      <c r="L226" s="336"/>
      <c r="M226" s="336"/>
      <c r="N226" s="336"/>
      <c r="O226" s="336"/>
      <c r="P226" s="336"/>
      <c r="Q226" s="336"/>
      <c r="R226" s="336"/>
      <c r="S226" s="336"/>
      <c r="T226" s="336"/>
      <c r="U226" s="336"/>
      <c r="V226" s="336"/>
      <c r="W226" s="336"/>
      <c r="X226" s="336"/>
      <c r="Y226" s="336"/>
      <c r="Z226" s="336"/>
      <c r="AA226" s="336"/>
      <c r="AB226" s="336"/>
      <c r="AC226" s="336"/>
      <c r="AD226" s="336"/>
      <c r="AE226" s="336"/>
      <c r="AF226" s="336"/>
      <c r="AG226" s="336"/>
      <c r="AH226" s="336"/>
      <c r="AI226" s="336"/>
      <c r="AJ226" s="336"/>
      <c r="AK226" s="336"/>
      <c r="AL226" s="336"/>
      <c r="AM226" s="336"/>
      <c r="AN226" s="336"/>
      <c r="AO226" s="336"/>
      <c r="AP226" s="336"/>
    </row>
    <row r="227" spans="3:42" ht="15">
      <c r="C227" s="336"/>
      <c r="D227" s="336"/>
      <c r="E227" s="336"/>
      <c r="F227" s="336"/>
      <c r="G227" s="336"/>
      <c r="H227" s="336"/>
      <c r="I227" s="336"/>
      <c r="J227" s="336"/>
      <c r="K227" s="336"/>
      <c r="L227" s="336"/>
      <c r="M227" s="336"/>
      <c r="N227" s="336"/>
      <c r="O227" s="336"/>
      <c r="P227" s="336"/>
      <c r="Q227" s="336"/>
      <c r="R227" s="336"/>
      <c r="S227" s="336"/>
      <c r="T227" s="336"/>
      <c r="U227" s="336"/>
      <c r="V227" s="336"/>
      <c r="W227" s="336"/>
      <c r="X227" s="336"/>
      <c r="Y227" s="336"/>
      <c r="Z227" s="336"/>
      <c r="AA227" s="336"/>
      <c r="AB227" s="336"/>
      <c r="AC227" s="336"/>
      <c r="AD227" s="336"/>
      <c r="AE227" s="336"/>
      <c r="AF227" s="336"/>
      <c r="AG227" s="336"/>
      <c r="AH227" s="336"/>
      <c r="AI227" s="336"/>
      <c r="AJ227" s="336"/>
      <c r="AK227" s="336"/>
      <c r="AL227" s="336"/>
      <c r="AM227" s="336"/>
      <c r="AN227" s="336"/>
      <c r="AO227" s="336"/>
      <c r="AP227" s="336"/>
    </row>
    <row r="228" spans="3:42" ht="15">
      <c r="C228" s="336"/>
      <c r="D228" s="336"/>
      <c r="E228" s="336"/>
      <c r="F228" s="336"/>
      <c r="G228" s="336"/>
      <c r="H228" s="336"/>
      <c r="I228" s="336"/>
      <c r="J228" s="336"/>
      <c r="K228" s="336"/>
      <c r="L228" s="336"/>
      <c r="M228" s="336"/>
      <c r="N228" s="336"/>
      <c r="O228" s="336"/>
      <c r="P228" s="336"/>
      <c r="Q228" s="336"/>
      <c r="R228" s="336"/>
      <c r="S228" s="336"/>
      <c r="T228" s="336"/>
      <c r="U228" s="336"/>
      <c r="V228" s="336"/>
      <c r="W228" s="336"/>
      <c r="X228" s="336"/>
      <c r="Y228" s="336"/>
      <c r="Z228" s="336"/>
      <c r="AA228" s="336"/>
      <c r="AB228" s="336"/>
      <c r="AC228" s="336"/>
      <c r="AD228" s="336"/>
      <c r="AE228" s="336"/>
      <c r="AF228" s="336"/>
      <c r="AG228" s="336"/>
      <c r="AH228" s="336"/>
      <c r="AI228" s="336"/>
      <c r="AJ228" s="336"/>
      <c r="AK228" s="336"/>
      <c r="AL228" s="336"/>
      <c r="AM228" s="336"/>
      <c r="AN228" s="336"/>
      <c r="AO228" s="336"/>
      <c r="AP228" s="336"/>
    </row>
    <row r="229" spans="3:42" ht="15">
      <c r="C229" s="336"/>
      <c r="D229" s="336"/>
      <c r="E229" s="336"/>
      <c r="F229" s="336"/>
      <c r="G229" s="336"/>
      <c r="H229" s="336"/>
      <c r="I229" s="336"/>
      <c r="J229" s="336"/>
      <c r="K229" s="336"/>
      <c r="L229" s="336"/>
      <c r="M229" s="336"/>
      <c r="N229" s="336"/>
      <c r="O229" s="336"/>
      <c r="P229" s="336"/>
      <c r="Q229" s="336"/>
      <c r="R229" s="336"/>
      <c r="S229" s="336"/>
      <c r="T229" s="336"/>
      <c r="U229" s="336"/>
      <c r="V229" s="336"/>
      <c r="W229" s="336"/>
      <c r="X229" s="336"/>
      <c r="Y229" s="336"/>
      <c r="Z229" s="336"/>
      <c r="AA229" s="336"/>
      <c r="AB229" s="336"/>
      <c r="AC229" s="336"/>
      <c r="AD229" s="336"/>
      <c r="AE229" s="336"/>
      <c r="AF229" s="336"/>
      <c r="AG229" s="336"/>
      <c r="AH229" s="336"/>
      <c r="AI229" s="336"/>
      <c r="AJ229" s="336"/>
      <c r="AK229" s="336"/>
      <c r="AL229" s="336"/>
      <c r="AM229" s="336"/>
      <c r="AN229" s="336"/>
      <c r="AO229" s="336"/>
      <c r="AP229" s="336"/>
    </row>
    <row r="230" spans="3:42" ht="15">
      <c r="C230" s="336"/>
      <c r="D230" s="336"/>
      <c r="E230" s="336"/>
      <c r="F230" s="336"/>
      <c r="G230" s="336"/>
      <c r="H230" s="336"/>
      <c r="I230" s="336"/>
      <c r="J230" s="336"/>
      <c r="K230" s="336"/>
      <c r="L230" s="336"/>
      <c r="M230" s="336"/>
      <c r="N230" s="336"/>
      <c r="O230" s="336"/>
      <c r="P230" s="336"/>
      <c r="Q230" s="336"/>
      <c r="R230" s="336"/>
      <c r="S230" s="336"/>
      <c r="T230" s="336"/>
      <c r="U230" s="336"/>
      <c r="V230" s="336"/>
      <c r="W230" s="336"/>
      <c r="X230" s="336"/>
      <c r="Y230" s="336"/>
      <c r="Z230" s="336"/>
      <c r="AA230" s="336"/>
      <c r="AB230" s="336"/>
      <c r="AC230" s="336"/>
      <c r="AD230" s="336"/>
      <c r="AE230" s="336"/>
      <c r="AF230" s="336"/>
      <c r="AG230" s="336"/>
      <c r="AH230" s="336"/>
      <c r="AI230" s="336"/>
      <c r="AJ230" s="336"/>
      <c r="AK230" s="336"/>
      <c r="AL230" s="336"/>
      <c r="AM230" s="336"/>
      <c r="AN230" s="336"/>
      <c r="AO230" s="336"/>
      <c r="AP230" s="336"/>
    </row>
    <row r="231" spans="3:42" ht="15">
      <c r="C231" s="336"/>
      <c r="D231" s="336"/>
      <c r="E231" s="336"/>
      <c r="F231" s="336"/>
      <c r="G231" s="336"/>
      <c r="H231" s="336"/>
      <c r="I231" s="336"/>
      <c r="J231" s="336"/>
      <c r="K231" s="336"/>
      <c r="L231" s="336"/>
      <c r="M231" s="336"/>
      <c r="N231" s="336"/>
      <c r="O231" s="336"/>
      <c r="P231" s="336"/>
      <c r="Q231" s="336"/>
      <c r="R231" s="336"/>
      <c r="S231" s="336"/>
      <c r="T231" s="336"/>
      <c r="U231" s="336"/>
      <c r="V231" s="336"/>
      <c r="W231" s="336"/>
      <c r="X231" s="336"/>
      <c r="Y231" s="336"/>
      <c r="Z231" s="336"/>
      <c r="AA231" s="336"/>
      <c r="AB231" s="336"/>
      <c r="AC231" s="336"/>
      <c r="AD231" s="336"/>
      <c r="AE231" s="336"/>
      <c r="AF231" s="336"/>
      <c r="AG231" s="336"/>
      <c r="AH231" s="336"/>
      <c r="AI231" s="336"/>
      <c r="AJ231" s="336"/>
      <c r="AK231" s="336"/>
      <c r="AL231" s="336"/>
      <c r="AM231" s="336"/>
      <c r="AN231" s="336"/>
      <c r="AO231" s="336"/>
      <c r="AP231" s="336"/>
    </row>
    <row r="232" spans="3:42" ht="15">
      <c r="C232" s="336"/>
      <c r="D232" s="336"/>
      <c r="E232" s="336"/>
      <c r="F232" s="336"/>
      <c r="G232" s="336"/>
      <c r="H232" s="336"/>
      <c r="I232" s="336"/>
      <c r="J232" s="336"/>
      <c r="K232" s="336"/>
      <c r="L232" s="336"/>
      <c r="M232" s="336"/>
      <c r="N232" s="336"/>
      <c r="O232" s="336"/>
      <c r="P232" s="336"/>
      <c r="Q232" s="336"/>
      <c r="R232" s="336"/>
      <c r="S232" s="336"/>
      <c r="T232" s="336"/>
      <c r="U232" s="336"/>
      <c r="V232" s="336"/>
      <c r="W232" s="336"/>
      <c r="X232" s="336"/>
      <c r="Y232" s="336"/>
      <c r="Z232" s="336"/>
      <c r="AA232" s="336"/>
      <c r="AB232" s="336"/>
      <c r="AC232" s="336"/>
      <c r="AD232" s="336"/>
      <c r="AE232" s="336"/>
      <c r="AF232" s="336"/>
      <c r="AG232" s="336"/>
      <c r="AH232" s="336"/>
      <c r="AI232" s="336"/>
      <c r="AJ232" s="336"/>
      <c r="AK232" s="336"/>
      <c r="AL232" s="336"/>
      <c r="AM232" s="336"/>
      <c r="AN232" s="336"/>
      <c r="AO232" s="336"/>
      <c r="AP232" s="336"/>
    </row>
    <row r="233" spans="3:42" ht="15">
      <c r="C233" s="336"/>
      <c r="D233" s="336"/>
      <c r="E233" s="336"/>
      <c r="F233" s="336"/>
      <c r="G233" s="336"/>
      <c r="H233" s="336"/>
      <c r="I233" s="336"/>
      <c r="J233" s="336"/>
      <c r="K233" s="336"/>
      <c r="L233" s="336"/>
      <c r="M233" s="336"/>
      <c r="N233" s="336"/>
      <c r="O233" s="336"/>
      <c r="P233" s="336"/>
      <c r="Q233" s="336"/>
      <c r="R233" s="336"/>
      <c r="S233" s="336"/>
      <c r="T233" s="336"/>
      <c r="U233" s="336"/>
      <c r="V233" s="336"/>
      <c r="W233" s="336"/>
      <c r="X233" s="336"/>
      <c r="Y233" s="336"/>
      <c r="Z233" s="336"/>
      <c r="AA233" s="336"/>
      <c r="AB233" s="336"/>
      <c r="AC233" s="336"/>
      <c r="AD233" s="336"/>
      <c r="AE233" s="336"/>
      <c r="AF233" s="336"/>
      <c r="AG233" s="336"/>
      <c r="AH233" s="336"/>
      <c r="AI233" s="336"/>
      <c r="AJ233" s="336"/>
      <c r="AK233" s="336"/>
      <c r="AL233" s="336"/>
      <c r="AM233" s="336"/>
      <c r="AN233" s="336"/>
      <c r="AO233" s="336"/>
      <c r="AP233" s="336"/>
    </row>
    <row r="234" spans="3:42" ht="15">
      <c r="C234" s="336"/>
      <c r="D234" s="336"/>
      <c r="E234" s="336"/>
      <c r="F234" s="336"/>
      <c r="G234" s="336"/>
      <c r="H234" s="336"/>
      <c r="I234" s="336"/>
      <c r="J234" s="336"/>
      <c r="K234" s="336"/>
      <c r="L234" s="336"/>
      <c r="M234" s="336"/>
      <c r="N234" s="336"/>
      <c r="O234" s="336"/>
      <c r="P234" s="336"/>
      <c r="Q234" s="336"/>
      <c r="R234" s="336"/>
      <c r="S234" s="336"/>
      <c r="T234" s="336"/>
      <c r="U234" s="336"/>
      <c r="V234" s="336"/>
      <c r="W234" s="336"/>
      <c r="X234" s="336"/>
      <c r="Y234" s="336"/>
      <c r="Z234" s="336"/>
      <c r="AA234" s="336"/>
      <c r="AB234" s="336"/>
      <c r="AC234" s="336"/>
      <c r="AD234" s="336"/>
      <c r="AE234" s="336"/>
      <c r="AF234" s="336"/>
      <c r="AG234" s="336"/>
      <c r="AH234" s="336"/>
      <c r="AI234" s="336"/>
      <c r="AJ234" s="336"/>
      <c r="AK234" s="336"/>
      <c r="AL234" s="336"/>
      <c r="AM234" s="336"/>
      <c r="AN234" s="336"/>
      <c r="AO234" s="336"/>
      <c r="AP234" s="336"/>
    </row>
    <row r="235" spans="3:42" ht="15">
      <c r="C235" s="336"/>
      <c r="D235" s="336"/>
      <c r="E235" s="336"/>
      <c r="F235" s="336"/>
      <c r="G235" s="336"/>
      <c r="H235" s="336"/>
      <c r="I235" s="336"/>
      <c r="J235" s="336"/>
      <c r="K235" s="336"/>
      <c r="L235" s="336"/>
      <c r="M235" s="336"/>
      <c r="N235" s="336"/>
      <c r="O235" s="336"/>
      <c r="P235" s="336"/>
      <c r="Q235" s="336"/>
      <c r="R235" s="336"/>
      <c r="S235" s="336"/>
      <c r="T235" s="336"/>
      <c r="U235" s="336"/>
      <c r="V235" s="336"/>
      <c r="W235" s="336"/>
      <c r="X235" s="336"/>
      <c r="Y235" s="336"/>
      <c r="Z235" s="336"/>
      <c r="AA235" s="336"/>
      <c r="AB235" s="336"/>
      <c r="AC235" s="336"/>
      <c r="AD235" s="336"/>
      <c r="AE235" s="336"/>
      <c r="AF235" s="336"/>
      <c r="AG235" s="336"/>
      <c r="AH235" s="336"/>
      <c r="AI235" s="336"/>
      <c r="AJ235" s="336"/>
      <c r="AK235" s="336"/>
      <c r="AL235" s="336"/>
      <c r="AM235" s="336"/>
      <c r="AN235" s="336"/>
      <c r="AO235" s="336"/>
      <c r="AP235" s="336"/>
    </row>
    <row r="236" spans="3:42" ht="15">
      <c r="C236" s="336"/>
      <c r="D236" s="336"/>
      <c r="E236" s="336"/>
      <c r="F236" s="336"/>
      <c r="G236" s="336"/>
      <c r="H236" s="336"/>
      <c r="I236" s="336"/>
      <c r="J236" s="336"/>
      <c r="K236" s="336"/>
      <c r="L236" s="336"/>
      <c r="M236" s="336"/>
      <c r="N236" s="336"/>
      <c r="O236" s="336"/>
      <c r="P236" s="336"/>
      <c r="Q236" s="336"/>
      <c r="R236" s="336"/>
      <c r="S236" s="336"/>
      <c r="T236" s="336"/>
      <c r="U236" s="336"/>
      <c r="V236" s="336"/>
      <c r="W236" s="336"/>
      <c r="X236" s="336"/>
      <c r="Y236" s="336"/>
      <c r="Z236" s="336"/>
      <c r="AA236" s="336"/>
      <c r="AB236" s="336"/>
      <c r="AC236" s="336"/>
      <c r="AD236" s="336"/>
      <c r="AE236" s="336"/>
      <c r="AF236" s="336"/>
      <c r="AG236" s="336"/>
      <c r="AH236" s="336"/>
      <c r="AI236" s="336"/>
      <c r="AJ236" s="336"/>
      <c r="AK236" s="336"/>
      <c r="AL236" s="336"/>
      <c r="AM236" s="336"/>
      <c r="AN236" s="336"/>
      <c r="AO236" s="336"/>
      <c r="AP236" s="336"/>
    </row>
    <row r="237" spans="3:42" ht="15">
      <c r="C237" s="336"/>
      <c r="D237" s="336"/>
      <c r="E237" s="336"/>
      <c r="F237" s="336"/>
      <c r="G237" s="336"/>
      <c r="H237" s="336"/>
      <c r="I237" s="336"/>
      <c r="J237" s="336"/>
      <c r="K237" s="336"/>
      <c r="L237" s="336"/>
      <c r="M237" s="336"/>
      <c r="N237" s="336"/>
      <c r="O237" s="336"/>
      <c r="P237" s="336"/>
      <c r="Q237" s="336"/>
      <c r="R237" s="336"/>
      <c r="S237" s="336"/>
      <c r="T237" s="336"/>
      <c r="U237" s="336"/>
      <c r="V237" s="336"/>
      <c r="W237" s="336"/>
      <c r="X237" s="336"/>
      <c r="Y237" s="336"/>
      <c r="Z237" s="336"/>
      <c r="AA237" s="336"/>
      <c r="AB237" s="336"/>
      <c r="AC237" s="336"/>
      <c r="AD237" s="336"/>
      <c r="AE237" s="336"/>
      <c r="AF237" s="336"/>
      <c r="AG237" s="336"/>
      <c r="AH237" s="336"/>
      <c r="AI237" s="336"/>
      <c r="AJ237" s="336"/>
      <c r="AK237" s="336"/>
      <c r="AL237" s="336"/>
      <c r="AM237" s="336"/>
      <c r="AN237" s="336"/>
      <c r="AO237" s="336"/>
      <c r="AP237" s="336"/>
    </row>
    <row r="238" spans="3:42" ht="15">
      <c r="C238" s="336"/>
      <c r="D238" s="336"/>
      <c r="E238" s="336"/>
      <c r="F238" s="336"/>
      <c r="G238" s="336"/>
      <c r="H238" s="336"/>
      <c r="I238" s="336"/>
      <c r="J238" s="336"/>
      <c r="K238" s="336"/>
      <c r="L238" s="336"/>
      <c r="M238" s="336"/>
      <c r="N238" s="336"/>
      <c r="O238" s="336"/>
      <c r="P238" s="336"/>
      <c r="Q238" s="336"/>
      <c r="R238" s="336"/>
      <c r="S238" s="336"/>
      <c r="T238" s="336"/>
      <c r="U238" s="336"/>
      <c r="V238" s="336"/>
      <c r="W238" s="336"/>
      <c r="X238" s="336"/>
      <c r="Y238" s="336"/>
      <c r="Z238" s="336"/>
      <c r="AA238" s="336"/>
      <c r="AB238" s="336"/>
      <c r="AC238" s="336"/>
      <c r="AD238" s="336"/>
      <c r="AE238" s="336"/>
      <c r="AF238" s="336"/>
      <c r="AG238" s="336"/>
      <c r="AH238" s="336"/>
      <c r="AI238" s="336"/>
      <c r="AJ238" s="336"/>
      <c r="AK238" s="336"/>
      <c r="AL238" s="336"/>
      <c r="AM238" s="336"/>
      <c r="AN238" s="336"/>
      <c r="AO238" s="336"/>
      <c r="AP238" s="336"/>
    </row>
    <row r="239" spans="3:42" ht="15">
      <c r="C239" s="336"/>
      <c r="D239" s="336"/>
      <c r="E239" s="336"/>
      <c r="F239" s="336"/>
      <c r="G239" s="336"/>
      <c r="H239" s="336"/>
      <c r="I239" s="336"/>
      <c r="J239" s="336"/>
      <c r="K239" s="336"/>
      <c r="L239" s="336"/>
      <c r="M239" s="336"/>
      <c r="N239" s="336"/>
      <c r="O239" s="336"/>
      <c r="P239" s="336"/>
      <c r="Q239" s="336"/>
      <c r="R239" s="336"/>
      <c r="S239" s="336"/>
      <c r="T239" s="336"/>
      <c r="U239" s="336"/>
      <c r="V239" s="336"/>
      <c r="W239" s="336"/>
      <c r="X239" s="336"/>
      <c r="Y239" s="336"/>
      <c r="Z239" s="336"/>
      <c r="AA239" s="336"/>
      <c r="AB239" s="336"/>
      <c r="AC239" s="336"/>
      <c r="AD239" s="336"/>
      <c r="AE239" s="336"/>
      <c r="AF239" s="336"/>
      <c r="AG239" s="336"/>
      <c r="AH239" s="336"/>
      <c r="AI239" s="336"/>
      <c r="AJ239" s="336"/>
      <c r="AK239" s="336"/>
      <c r="AL239" s="336"/>
      <c r="AM239" s="336"/>
      <c r="AN239" s="336"/>
      <c r="AO239" s="336"/>
      <c r="AP239" s="336"/>
    </row>
    <row r="240" spans="3:42" ht="15">
      <c r="C240" s="336"/>
      <c r="D240" s="336"/>
      <c r="E240" s="336"/>
      <c r="F240" s="336"/>
      <c r="G240" s="336"/>
      <c r="H240" s="336"/>
      <c r="I240" s="336"/>
      <c r="J240" s="336"/>
      <c r="K240" s="336"/>
      <c r="L240" s="336"/>
      <c r="M240" s="336"/>
      <c r="N240" s="336"/>
      <c r="O240" s="336"/>
      <c r="P240" s="336"/>
      <c r="Q240" s="336"/>
      <c r="R240" s="336"/>
      <c r="S240" s="336"/>
      <c r="T240" s="336"/>
      <c r="U240" s="336"/>
      <c r="V240" s="336"/>
      <c r="W240" s="336"/>
      <c r="X240" s="336"/>
      <c r="Y240" s="336"/>
      <c r="Z240" s="336"/>
      <c r="AA240" s="336"/>
      <c r="AB240" s="336"/>
      <c r="AC240" s="336"/>
      <c r="AD240" s="336"/>
      <c r="AE240" s="336"/>
      <c r="AF240" s="336"/>
      <c r="AG240" s="336"/>
      <c r="AH240" s="336"/>
      <c r="AI240" s="336"/>
      <c r="AJ240" s="336"/>
      <c r="AK240" s="336"/>
      <c r="AL240" s="336"/>
      <c r="AM240" s="336"/>
      <c r="AN240" s="336"/>
      <c r="AO240" s="336"/>
      <c r="AP240" s="336"/>
    </row>
    <row r="241" spans="3:42" ht="15">
      <c r="C241" s="336"/>
      <c r="D241" s="336"/>
      <c r="E241" s="336"/>
      <c r="F241" s="336"/>
      <c r="G241" s="336"/>
      <c r="H241" s="336"/>
      <c r="I241" s="336"/>
      <c r="J241" s="336"/>
      <c r="K241" s="336"/>
      <c r="L241" s="336"/>
      <c r="M241" s="336"/>
      <c r="N241" s="336"/>
      <c r="O241" s="336"/>
      <c r="P241" s="336"/>
      <c r="Q241" s="336"/>
      <c r="R241" s="336"/>
      <c r="S241" s="336"/>
      <c r="T241" s="336"/>
      <c r="U241" s="336"/>
      <c r="V241" s="336"/>
      <c r="W241" s="336"/>
      <c r="X241" s="336"/>
      <c r="Y241" s="336"/>
      <c r="Z241" s="336"/>
      <c r="AA241" s="336"/>
      <c r="AB241" s="336"/>
      <c r="AC241" s="336"/>
      <c r="AD241" s="336"/>
      <c r="AE241" s="336"/>
      <c r="AF241" s="336"/>
      <c r="AG241" s="336"/>
      <c r="AH241" s="336"/>
      <c r="AI241" s="336"/>
      <c r="AJ241" s="336"/>
      <c r="AK241" s="336"/>
      <c r="AL241" s="336"/>
      <c r="AM241" s="336"/>
      <c r="AN241" s="336"/>
      <c r="AO241" s="336"/>
      <c r="AP241" s="336"/>
    </row>
    <row r="242" spans="3:42" ht="15">
      <c r="C242" s="336"/>
      <c r="D242" s="336"/>
      <c r="E242" s="336"/>
      <c r="F242" s="336"/>
      <c r="G242" s="336"/>
      <c r="H242" s="336"/>
      <c r="I242" s="336"/>
      <c r="J242" s="336"/>
      <c r="K242" s="336"/>
      <c r="L242" s="336"/>
      <c r="M242" s="336"/>
      <c r="N242" s="336"/>
      <c r="O242" s="336"/>
      <c r="P242" s="336"/>
      <c r="Q242" s="336"/>
      <c r="R242" s="336"/>
      <c r="S242" s="336"/>
      <c r="T242" s="336"/>
      <c r="U242" s="336"/>
      <c r="V242" s="336"/>
      <c r="W242" s="336"/>
      <c r="X242" s="336"/>
      <c r="Y242" s="336"/>
      <c r="Z242" s="336"/>
      <c r="AA242" s="336"/>
      <c r="AB242" s="336"/>
      <c r="AC242" s="336"/>
      <c r="AD242" s="336"/>
      <c r="AE242" s="336"/>
      <c r="AF242" s="336"/>
      <c r="AG242" s="336"/>
      <c r="AH242" s="336"/>
      <c r="AI242" s="336"/>
      <c r="AJ242" s="336"/>
      <c r="AK242" s="336"/>
      <c r="AL242" s="336"/>
      <c r="AM242" s="336"/>
      <c r="AN242" s="336"/>
      <c r="AO242" s="336"/>
      <c r="AP242" s="336"/>
    </row>
    <row r="243" spans="3:42" ht="15">
      <c r="C243" s="336"/>
      <c r="D243" s="336"/>
      <c r="E243" s="336"/>
      <c r="F243" s="336"/>
      <c r="G243" s="336"/>
      <c r="H243" s="336"/>
      <c r="I243" s="336"/>
      <c r="J243" s="336"/>
      <c r="K243" s="336"/>
      <c r="L243" s="336"/>
      <c r="M243" s="336"/>
      <c r="N243" s="336"/>
      <c r="O243" s="336"/>
      <c r="P243" s="336"/>
      <c r="Q243" s="336"/>
      <c r="R243" s="336"/>
      <c r="S243" s="336"/>
      <c r="T243" s="336"/>
      <c r="U243" s="336"/>
      <c r="V243" s="336"/>
      <c r="W243" s="336"/>
      <c r="X243" s="336"/>
      <c r="Y243" s="336"/>
      <c r="Z243" s="336"/>
      <c r="AA243" s="336"/>
      <c r="AB243" s="336"/>
      <c r="AC243" s="336"/>
      <c r="AD243" s="336"/>
      <c r="AE243" s="336"/>
      <c r="AF243" s="336"/>
      <c r="AG243" s="336"/>
      <c r="AH243" s="336"/>
      <c r="AI243" s="336"/>
      <c r="AJ243" s="336"/>
      <c r="AK243" s="336"/>
      <c r="AL243" s="336"/>
      <c r="AM243" s="336"/>
      <c r="AN243" s="336"/>
      <c r="AO243" s="336"/>
      <c r="AP243" s="336"/>
    </row>
    <row r="244" spans="3:42" ht="15">
      <c r="C244" s="336"/>
      <c r="D244" s="336"/>
      <c r="E244" s="336"/>
      <c r="F244" s="336"/>
      <c r="G244" s="336"/>
      <c r="H244" s="336"/>
      <c r="I244" s="336"/>
      <c r="J244" s="336"/>
      <c r="K244" s="336"/>
      <c r="L244" s="336"/>
      <c r="M244" s="336"/>
      <c r="N244" s="336"/>
      <c r="O244" s="336"/>
      <c r="P244" s="336"/>
      <c r="Q244" s="336"/>
      <c r="R244" s="336"/>
      <c r="S244" s="336"/>
      <c r="T244" s="336"/>
      <c r="U244" s="336"/>
      <c r="V244" s="336"/>
      <c r="W244" s="336"/>
      <c r="X244" s="336"/>
      <c r="Y244" s="336"/>
      <c r="Z244" s="336"/>
      <c r="AA244" s="336"/>
      <c r="AB244" s="336"/>
      <c r="AC244" s="336"/>
      <c r="AD244" s="336"/>
      <c r="AE244" s="336"/>
      <c r="AF244" s="336"/>
      <c r="AG244" s="336"/>
      <c r="AH244" s="336"/>
      <c r="AI244" s="336"/>
      <c r="AJ244" s="336"/>
      <c r="AK244" s="336"/>
      <c r="AL244" s="336"/>
      <c r="AM244" s="336"/>
      <c r="AN244" s="336"/>
      <c r="AO244" s="336"/>
      <c r="AP244" s="336"/>
    </row>
    <row r="245" spans="3:42" ht="15">
      <c r="C245" s="336"/>
      <c r="D245" s="336"/>
      <c r="E245" s="336"/>
      <c r="F245" s="336"/>
      <c r="G245" s="336"/>
      <c r="H245" s="336"/>
      <c r="I245" s="336"/>
      <c r="J245" s="336"/>
      <c r="K245" s="336"/>
      <c r="L245" s="336"/>
      <c r="M245" s="336"/>
      <c r="N245" s="336"/>
      <c r="O245" s="336"/>
      <c r="P245" s="336"/>
      <c r="Q245" s="336"/>
      <c r="R245" s="336"/>
      <c r="S245" s="336"/>
      <c r="T245" s="336"/>
      <c r="U245" s="336"/>
      <c r="V245" s="336"/>
      <c r="W245" s="336"/>
      <c r="X245" s="336"/>
      <c r="Y245" s="336"/>
      <c r="Z245" s="336"/>
      <c r="AA245" s="336"/>
      <c r="AB245" s="336"/>
      <c r="AC245" s="336"/>
      <c r="AD245" s="336"/>
      <c r="AE245" s="336"/>
      <c r="AF245" s="336"/>
      <c r="AG245" s="336"/>
      <c r="AH245" s="336"/>
      <c r="AI245" s="336"/>
      <c r="AJ245" s="336"/>
      <c r="AK245" s="336"/>
      <c r="AL245" s="336"/>
      <c r="AM245" s="336"/>
      <c r="AN245" s="336"/>
      <c r="AO245" s="336"/>
      <c r="AP245" s="336"/>
    </row>
  </sheetData>
  <sheetProtection/>
  <mergeCells count="172">
    <mergeCell ref="D9:I9"/>
    <mergeCell ref="C10:AK10"/>
    <mergeCell ref="C12:C13"/>
    <mergeCell ref="I12:I13"/>
    <mergeCell ref="J12:J13"/>
    <mergeCell ref="K12:K13"/>
    <mergeCell ref="AI7:AI8"/>
    <mergeCell ref="AJ7:AJ8"/>
    <mergeCell ref="AK7:AK8"/>
    <mergeCell ref="V7:W7"/>
    <mergeCell ref="L7:L8"/>
    <mergeCell ref="AB7:AC7"/>
    <mergeCell ref="M7:M8"/>
    <mergeCell ref="N7:N8"/>
    <mergeCell ref="O7:O8"/>
    <mergeCell ref="P7:Q7"/>
    <mergeCell ref="R7:S7"/>
    <mergeCell ref="T7:U7"/>
    <mergeCell ref="D38:I38"/>
    <mergeCell ref="V36:W36"/>
    <mergeCell ref="X36:Y36"/>
    <mergeCell ref="Z36:AA36"/>
    <mergeCell ref="AB36:AC36"/>
    <mergeCell ref="AD36:AE36"/>
    <mergeCell ref="AF36:AG36"/>
    <mergeCell ref="AH36:AH37"/>
    <mergeCell ref="AI36:AI37"/>
    <mergeCell ref="C3:AK3"/>
    <mergeCell ref="C4:AK4"/>
    <mergeCell ref="C5:I5"/>
    <mergeCell ref="J5:U5"/>
    <mergeCell ref="V5:AK5"/>
    <mergeCell ref="C6:E6"/>
    <mergeCell ref="G6:O6"/>
    <mergeCell ref="P6:AG6"/>
    <mergeCell ref="AH6:AK6"/>
    <mergeCell ref="AK17:AK18"/>
    <mergeCell ref="AJ12:AJ13"/>
    <mergeCell ref="AK12:AK13"/>
    <mergeCell ref="C15:AK15"/>
    <mergeCell ref="C17:C18"/>
    <mergeCell ref="I17:I18"/>
    <mergeCell ref="J17:J18"/>
    <mergeCell ref="AF7:AG7"/>
    <mergeCell ref="AH7:AH8"/>
    <mergeCell ref="K17:K18"/>
    <mergeCell ref="L17:L18"/>
    <mergeCell ref="M17:M18"/>
    <mergeCell ref="N17:N18"/>
    <mergeCell ref="M12:M13"/>
    <mergeCell ref="N12:N13"/>
    <mergeCell ref="L12:L13"/>
    <mergeCell ref="AG17:AG18"/>
    <mergeCell ref="X7:Y7"/>
    <mergeCell ref="Z7:AA7"/>
    <mergeCell ref="AD7:AE7"/>
    <mergeCell ref="C7:C8"/>
    <mergeCell ref="D7:I8"/>
    <mergeCell ref="J7:J8"/>
    <mergeCell ref="K7:K8"/>
    <mergeCell ref="AF22:AF23"/>
    <mergeCell ref="O17:O18"/>
    <mergeCell ref="AF17:AF18"/>
    <mergeCell ref="AG22:AG23"/>
    <mergeCell ref="AI22:AI23"/>
    <mergeCell ref="AJ22:AJ23"/>
    <mergeCell ref="AI17:AI18"/>
    <mergeCell ref="O12:O13"/>
    <mergeCell ref="AF12:AF13"/>
    <mergeCell ref="AG12:AG13"/>
    <mergeCell ref="AI12:AI13"/>
    <mergeCell ref="AJ17:AJ18"/>
    <mergeCell ref="AK22:AK23"/>
    <mergeCell ref="C20:AK20"/>
    <mergeCell ref="C22:C23"/>
    <mergeCell ref="I22:I23"/>
    <mergeCell ref="J22:J23"/>
    <mergeCell ref="K22:K23"/>
    <mergeCell ref="L22:L23"/>
    <mergeCell ref="C25:AK25"/>
    <mergeCell ref="C27:C28"/>
    <mergeCell ref="I27:I28"/>
    <mergeCell ref="J27:J28"/>
    <mergeCell ref="K27:K28"/>
    <mergeCell ref="L27:L28"/>
    <mergeCell ref="AJ27:AJ28"/>
    <mergeCell ref="AK27:AK28"/>
    <mergeCell ref="M27:M28"/>
    <mergeCell ref="N27:N28"/>
    <mergeCell ref="O27:O28"/>
    <mergeCell ref="AF27:AF28"/>
    <mergeCell ref="AG27:AG28"/>
    <mergeCell ref="AI27:AI28"/>
    <mergeCell ref="M22:M23"/>
    <mergeCell ref="N22:N23"/>
    <mergeCell ref="O22:O23"/>
    <mergeCell ref="M31:M32"/>
    <mergeCell ref="N31:N32"/>
    <mergeCell ref="O31:O32"/>
    <mergeCell ref="C29:AK29"/>
    <mergeCell ref="C31:C32"/>
    <mergeCell ref="I31:I32"/>
    <mergeCell ref="J31:J32"/>
    <mergeCell ref="K31:K32"/>
    <mergeCell ref="L31:L32"/>
    <mergeCell ref="AJ31:AJ32"/>
    <mergeCell ref="AI31:AI32"/>
    <mergeCell ref="AK31:AK32"/>
    <mergeCell ref="AF31:AF32"/>
    <mergeCell ref="AG31:AG32"/>
    <mergeCell ref="C34:I34"/>
    <mergeCell ref="J34:U34"/>
    <mergeCell ref="V34:AK34"/>
    <mergeCell ref="C35:E35"/>
    <mergeCell ref="G35:O35"/>
    <mergeCell ref="P35:AG35"/>
    <mergeCell ref="AH35:AK35"/>
    <mergeCell ref="C36:C37"/>
    <mergeCell ref="D36:I37"/>
    <mergeCell ref="J36:J37"/>
    <mergeCell ref="K36:K37"/>
    <mergeCell ref="L36:L37"/>
    <mergeCell ref="M36:M37"/>
    <mergeCell ref="N36:N37"/>
    <mergeCell ref="O36:O37"/>
    <mergeCell ref="P36:Q36"/>
    <mergeCell ref="R36:S36"/>
    <mergeCell ref="T36:U36"/>
    <mergeCell ref="AK36:AK37"/>
    <mergeCell ref="AJ36:AJ37"/>
    <mergeCell ref="C39:AK39"/>
    <mergeCell ref="C41:C42"/>
    <mergeCell ref="I41:I42"/>
    <mergeCell ref="J41:J42"/>
    <mergeCell ref="K41:K42"/>
    <mergeCell ref="L41:L42"/>
    <mergeCell ref="M41:M42"/>
    <mergeCell ref="N41:N42"/>
    <mergeCell ref="O41:O42"/>
    <mergeCell ref="AF41:AF42"/>
    <mergeCell ref="AJ41:AJ42"/>
    <mergeCell ref="AK41:AK42"/>
    <mergeCell ref="AG41:AG42"/>
    <mergeCell ref="AI41:AI42"/>
    <mergeCell ref="C44:AK44"/>
    <mergeCell ref="C46:C48"/>
    <mergeCell ref="I46:I48"/>
    <mergeCell ref="J46:J48"/>
    <mergeCell ref="K46:K48"/>
    <mergeCell ref="L46:L48"/>
    <mergeCell ref="N46:N48"/>
    <mergeCell ref="O46:O48"/>
    <mergeCell ref="AF46:AF48"/>
    <mergeCell ref="AG46:AG48"/>
    <mergeCell ref="AI46:AI48"/>
    <mergeCell ref="AJ46:AJ48"/>
    <mergeCell ref="AK46:AK48"/>
    <mergeCell ref="AK51:AK52"/>
    <mergeCell ref="C51:C52"/>
    <mergeCell ref="I51:I52"/>
    <mergeCell ref="J51:J52"/>
    <mergeCell ref="K51:K52"/>
    <mergeCell ref="L51:L52"/>
    <mergeCell ref="M46:M48"/>
    <mergeCell ref="O51:O52"/>
    <mergeCell ref="C49:AK49"/>
    <mergeCell ref="AF51:AF52"/>
    <mergeCell ref="AG51:AG52"/>
    <mergeCell ref="AI51:AI52"/>
    <mergeCell ref="M51:M52"/>
    <mergeCell ref="N51:N52"/>
    <mergeCell ref="AJ51:AJ52"/>
  </mergeCells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2:AJ28"/>
  <sheetViews>
    <sheetView zoomScale="75" zoomScaleNormal="75" zoomScalePageLayoutView="0" workbookViewId="0" topLeftCell="B23">
      <selection activeCell="E33" sqref="E33"/>
    </sheetView>
  </sheetViews>
  <sheetFormatPr defaultColWidth="11.421875" defaultRowHeight="15"/>
  <cols>
    <col min="1" max="1" width="4.7109375" style="1" customWidth="1"/>
    <col min="2" max="2" width="23.57421875" style="1" customWidth="1"/>
    <col min="3" max="3" width="15.57421875" style="1" customWidth="1"/>
    <col min="4" max="4" width="22.00390625" style="1" customWidth="1"/>
    <col min="5" max="5" width="17.00390625" style="1" customWidth="1"/>
    <col min="6" max="6" width="16.28125" style="1" customWidth="1"/>
    <col min="7" max="7" width="17.57421875" style="1" customWidth="1"/>
    <col min="8" max="8" width="31.7109375" style="1" customWidth="1"/>
    <col min="9" max="9" width="22.7109375" style="1" customWidth="1"/>
    <col min="10" max="10" width="15.28125" style="1" customWidth="1"/>
    <col min="11" max="16384" width="11.421875" style="1" customWidth="1"/>
  </cols>
  <sheetData>
    <row r="1" ht="15.75" thickBot="1"/>
    <row r="2" spans="2:36" ht="15">
      <c r="B2" s="467" t="s">
        <v>615</v>
      </c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8"/>
      <c r="AJ2" s="469"/>
    </row>
    <row r="3" spans="2:36" ht="15.75" customHeight="1" thickBot="1">
      <c r="B3" s="488" t="s">
        <v>324</v>
      </c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89"/>
      <c r="AC3" s="489"/>
      <c r="AD3" s="489"/>
      <c r="AE3" s="489"/>
      <c r="AF3" s="489"/>
      <c r="AG3" s="489"/>
      <c r="AH3" s="489"/>
      <c r="AI3" s="489"/>
      <c r="AJ3" s="490"/>
    </row>
    <row r="4" spans="2:36" ht="33.75" customHeight="1">
      <c r="B4" s="821" t="s">
        <v>731</v>
      </c>
      <c r="C4" s="822"/>
      <c r="D4" s="822"/>
      <c r="E4" s="822"/>
      <c r="F4" s="822"/>
      <c r="G4" s="822"/>
      <c r="H4" s="823"/>
      <c r="I4" s="831" t="s">
        <v>732</v>
      </c>
      <c r="J4" s="832"/>
      <c r="K4" s="832"/>
      <c r="L4" s="832"/>
      <c r="M4" s="832"/>
      <c r="N4" s="832"/>
      <c r="O4" s="831" t="s">
        <v>447</v>
      </c>
      <c r="P4" s="832"/>
      <c r="Q4" s="832"/>
      <c r="R4" s="876"/>
      <c r="S4" s="832"/>
      <c r="T4" s="877"/>
      <c r="U4" s="824" t="s">
        <v>22</v>
      </c>
      <c r="V4" s="825"/>
      <c r="W4" s="825"/>
      <c r="X4" s="825"/>
      <c r="Y4" s="825"/>
      <c r="Z4" s="825"/>
      <c r="AA4" s="825"/>
      <c r="AB4" s="825"/>
      <c r="AC4" s="825"/>
      <c r="AD4" s="825"/>
      <c r="AE4" s="825"/>
      <c r="AF4" s="825"/>
      <c r="AG4" s="825"/>
      <c r="AH4" s="825"/>
      <c r="AI4" s="825"/>
      <c r="AJ4" s="826"/>
    </row>
    <row r="5" spans="2:36" ht="36" customHeight="1" thickBot="1">
      <c r="B5" s="827" t="s">
        <v>728</v>
      </c>
      <c r="C5" s="576"/>
      <c r="D5" s="577"/>
      <c r="E5" s="307"/>
      <c r="F5" s="576" t="s">
        <v>729</v>
      </c>
      <c r="G5" s="576"/>
      <c r="H5" s="576"/>
      <c r="I5" s="576"/>
      <c r="J5" s="576"/>
      <c r="K5" s="576"/>
      <c r="L5" s="576"/>
      <c r="M5" s="576"/>
      <c r="N5" s="577"/>
      <c r="O5" s="828" t="s">
        <v>0</v>
      </c>
      <c r="P5" s="829"/>
      <c r="Q5" s="829"/>
      <c r="R5" s="829"/>
      <c r="S5" s="829"/>
      <c r="T5" s="829"/>
      <c r="U5" s="829"/>
      <c r="V5" s="829"/>
      <c r="W5" s="829"/>
      <c r="X5" s="829"/>
      <c r="Y5" s="829"/>
      <c r="Z5" s="829"/>
      <c r="AA5" s="829"/>
      <c r="AB5" s="829"/>
      <c r="AC5" s="829"/>
      <c r="AD5" s="829"/>
      <c r="AE5" s="829"/>
      <c r="AF5" s="830"/>
      <c r="AG5" s="803" t="s">
        <v>1</v>
      </c>
      <c r="AH5" s="804"/>
      <c r="AI5" s="804"/>
      <c r="AJ5" s="805"/>
    </row>
    <row r="6" spans="2:36" ht="36" customHeight="1">
      <c r="B6" s="815" t="s">
        <v>25</v>
      </c>
      <c r="C6" s="806" t="s">
        <v>345</v>
      </c>
      <c r="D6" s="807"/>
      <c r="E6" s="807"/>
      <c r="F6" s="807"/>
      <c r="G6" s="807"/>
      <c r="H6" s="807"/>
      <c r="I6" s="817" t="s">
        <v>3</v>
      </c>
      <c r="J6" s="799" t="s">
        <v>26</v>
      </c>
      <c r="K6" s="799" t="s">
        <v>4</v>
      </c>
      <c r="L6" s="801" t="s">
        <v>377</v>
      </c>
      <c r="M6" s="813" t="s">
        <v>28</v>
      </c>
      <c r="N6" s="810" t="s">
        <v>29</v>
      </c>
      <c r="O6" s="812" t="s">
        <v>43</v>
      </c>
      <c r="P6" s="786"/>
      <c r="Q6" s="785" t="s">
        <v>44</v>
      </c>
      <c r="R6" s="786"/>
      <c r="S6" s="785" t="s">
        <v>45</v>
      </c>
      <c r="T6" s="786"/>
      <c r="U6" s="785" t="s">
        <v>7</v>
      </c>
      <c r="V6" s="786"/>
      <c r="W6" s="785" t="s">
        <v>6</v>
      </c>
      <c r="X6" s="786"/>
      <c r="Y6" s="785" t="s">
        <v>46</v>
      </c>
      <c r="Z6" s="786"/>
      <c r="AA6" s="785" t="s">
        <v>5</v>
      </c>
      <c r="AB6" s="786"/>
      <c r="AC6" s="785" t="s">
        <v>8</v>
      </c>
      <c r="AD6" s="786"/>
      <c r="AE6" s="785" t="s">
        <v>9</v>
      </c>
      <c r="AF6" s="792"/>
      <c r="AG6" s="793" t="s">
        <v>10</v>
      </c>
      <c r="AH6" s="795" t="s">
        <v>11</v>
      </c>
      <c r="AI6" s="797" t="s">
        <v>12</v>
      </c>
      <c r="AJ6" s="819" t="s">
        <v>30</v>
      </c>
    </row>
    <row r="7" spans="2:36" ht="81" customHeight="1" thickBot="1">
      <c r="B7" s="816"/>
      <c r="C7" s="808"/>
      <c r="D7" s="809"/>
      <c r="E7" s="809"/>
      <c r="F7" s="809"/>
      <c r="G7" s="809"/>
      <c r="H7" s="809"/>
      <c r="I7" s="818"/>
      <c r="J7" s="800" t="s">
        <v>26</v>
      </c>
      <c r="K7" s="800"/>
      <c r="L7" s="802"/>
      <c r="M7" s="814"/>
      <c r="N7" s="811"/>
      <c r="O7" s="306" t="s">
        <v>31</v>
      </c>
      <c r="P7" s="305" t="s">
        <v>32</v>
      </c>
      <c r="Q7" s="304" t="s">
        <v>31</v>
      </c>
      <c r="R7" s="305" t="s">
        <v>32</v>
      </c>
      <c r="S7" s="304" t="s">
        <v>31</v>
      </c>
      <c r="T7" s="305" t="s">
        <v>32</v>
      </c>
      <c r="U7" s="304" t="s">
        <v>31</v>
      </c>
      <c r="V7" s="305" t="s">
        <v>32</v>
      </c>
      <c r="W7" s="304" t="s">
        <v>31</v>
      </c>
      <c r="X7" s="305" t="s">
        <v>32</v>
      </c>
      <c r="Y7" s="304" t="s">
        <v>31</v>
      </c>
      <c r="Z7" s="305" t="s">
        <v>32</v>
      </c>
      <c r="AA7" s="304" t="s">
        <v>31</v>
      </c>
      <c r="AB7" s="305" t="s">
        <v>33</v>
      </c>
      <c r="AC7" s="304" t="s">
        <v>31</v>
      </c>
      <c r="AD7" s="305" t="s">
        <v>33</v>
      </c>
      <c r="AE7" s="304" t="s">
        <v>31</v>
      </c>
      <c r="AF7" s="303" t="s">
        <v>33</v>
      </c>
      <c r="AG7" s="794"/>
      <c r="AH7" s="796"/>
      <c r="AI7" s="798"/>
      <c r="AJ7" s="820"/>
    </row>
    <row r="8" spans="2:36" ht="108" customHeight="1" thickBot="1">
      <c r="B8" s="302" t="s">
        <v>730</v>
      </c>
      <c r="C8" s="787" t="s">
        <v>733</v>
      </c>
      <c r="D8" s="788"/>
      <c r="E8" s="788"/>
      <c r="F8" s="788"/>
      <c r="G8" s="788"/>
      <c r="H8" s="788"/>
      <c r="I8" s="301" t="s">
        <v>734</v>
      </c>
      <c r="J8" s="300" t="s">
        <v>735</v>
      </c>
      <c r="K8" s="418" t="s">
        <v>736</v>
      </c>
      <c r="L8" s="299"/>
      <c r="M8" s="298"/>
      <c r="N8" s="297"/>
      <c r="O8" s="296">
        <v>0</v>
      </c>
      <c r="P8" s="295">
        <f aca="true" t="shared" si="0" ref="P8:AD8">P10</f>
        <v>0</v>
      </c>
      <c r="Q8" s="295">
        <f t="shared" si="0"/>
        <v>0</v>
      </c>
      <c r="R8" s="295">
        <f t="shared" si="0"/>
        <v>0</v>
      </c>
      <c r="S8" s="295">
        <v>0</v>
      </c>
      <c r="T8" s="295">
        <f t="shared" si="0"/>
        <v>0</v>
      </c>
      <c r="U8" s="295">
        <f t="shared" si="0"/>
        <v>0</v>
      </c>
      <c r="V8" s="295">
        <f t="shared" si="0"/>
        <v>0</v>
      </c>
      <c r="W8" s="295">
        <f t="shared" si="0"/>
        <v>0</v>
      </c>
      <c r="X8" s="295">
        <f t="shared" si="0"/>
        <v>0</v>
      </c>
      <c r="Y8" s="295">
        <f t="shared" si="0"/>
        <v>0</v>
      </c>
      <c r="Z8" s="295">
        <f t="shared" si="0"/>
        <v>0</v>
      </c>
      <c r="AA8" s="295">
        <f t="shared" si="0"/>
        <v>0</v>
      </c>
      <c r="AB8" s="295">
        <f t="shared" si="0"/>
        <v>0</v>
      </c>
      <c r="AC8" s="295">
        <f t="shared" si="0"/>
        <v>0</v>
      </c>
      <c r="AD8" s="295">
        <f t="shared" si="0"/>
        <v>0</v>
      </c>
      <c r="AE8" s="295">
        <f>SUM(O8,Q8,S8,U8,W8,Y8,AA8,AC8)</f>
        <v>0</v>
      </c>
      <c r="AF8" s="294">
        <f>SUM(P8,R8,T8,V8,X8,Z8,AB8,AD8)</f>
        <v>0</v>
      </c>
      <c r="AG8" s="293">
        <f>AG10</f>
        <v>0</v>
      </c>
      <c r="AH8" s="292"/>
      <c r="AI8" s="292"/>
      <c r="AJ8" s="291"/>
    </row>
    <row r="9" spans="2:36" ht="15.75" thickBot="1">
      <c r="B9" s="789"/>
      <c r="C9" s="790"/>
      <c r="D9" s="790"/>
      <c r="E9" s="790"/>
      <c r="F9" s="790"/>
      <c r="G9" s="790"/>
      <c r="H9" s="790"/>
      <c r="I9" s="790"/>
      <c r="J9" s="790"/>
      <c r="K9" s="790"/>
      <c r="L9" s="790"/>
      <c r="M9" s="790"/>
      <c r="N9" s="790"/>
      <c r="O9" s="790"/>
      <c r="P9" s="790"/>
      <c r="Q9" s="790"/>
      <c r="R9" s="790"/>
      <c r="S9" s="790"/>
      <c r="T9" s="790"/>
      <c r="U9" s="790"/>
      <c r="V9" s="790"/>
      <c r="W9" s="790"/>
      <c r="X9" s="790"/>
      <c r="Y9" s="790"/>
      <c r="Z9" s="790"/>
      <c r="AA9" s="790"/>
      <c r="AB9" s="790"/>
      <c r="AC9" s="790"/>
      <c r="AD9" s="790"/>
      <c r="AE9" s="790"/>
      <c r="AF9" s="790"/>
      <c r="AG9" s="790"/>
      <c r="AH9" s="790"/>
      <c r="AI9" s="790"/>
      <c r="AJ9" s="791"/>
    </row>
    <row r="10" spans="2:36" ht="108" customHeight="1" thickBot="1">
      <c r="B10" s="290" t="s">
        <v>13</v>
      </c>
      <c r="C10" s="247" t="s">
        <v>41</v>
      </c>
      <c r="D10" s="247" t="s">
        <v>14</v>
      </c>
      <c r="E10" s="247" t="s">
        <v>37</v>
      </c>
      <c r="F10" s="247" t="s">
        <v>38</v>
      </c>
      <c r="G10" s="247" t="s">
        <v>39</v>
      </c>
      <c r="H10" s="289" t="s">
        <v>519</v>
      </c>
      <c r="I10" s="288" t="s">
        <v>518</v>
      </c>
      <c r="J10" s="287"/>
      <c r="K10" s="287"/>
      <c r="L10" s="287"/>
      <c r="M10" s="287"/>
      <c r="N10" s="286"/>
      <c r="O10" s="285">
        <f aca="true" t="shared" si="1" ref="O10:AD10">SUM(O11:O11)</f>
        <v>8000000</v>
      </c>
      <c r="P10" s="283">
        <f t="shared" si="1"/>
        <v>0</v>
      </c>
      <c r="Q10" s="284">
        <f t="shared" si="1"/>
        <v>0</v>
      </c>
      <c r="R10" s="283">
        <f t="shared" si="1"/>
        <v>0</v>
      </c>
      <c r="S10" s="284">
        <f t="shared" si="1"/>
        <v>2000000</v>
      </c>
      <c r="T10" s="283">
        <f t="shared" si="1"/>
        <v>0</v>
      </c>
      <c r="U10" s="284">
        <f t="shared" si="1"/>
        <v>0</v>
      </c>
      <c r="V10" s="283">
        <f t="shared" si="1"/>
        <v>0</v>
      </c>
      <c r="W10" s="284">
        <f t="shared" si="1"/>
        <v>0</v>
      </c>
      <c r="X10" s="283">
        <f t="shared" si="1"/>
        <v>0</v>
      </c>
      <c r="Y10" s="284">
        <f t="shared" si="1"/>
        <v>0</v>
      </c>
      <c r="Z10" s="283">
        <f t="shared" si="1"/>
        <v>0</v>
      </c>
      <c r="AA10" s="284">
        <f t="shared" si="1"/>
        <v>0</v>
      </c>
      <c r="AB10" s="283">
        <f t="shared" si="1"/>
        <v>0</v>
      </c>
      <c r="AC10" s="284">
        <f t="shared" si="1"/>
        <v>0</v>
      </c>
      <c r="AD10" s="283">
        <f t="shared" si="1"/>
        <v>0</v>
      </c>
      <c r="AE10" s="284">
        <f>SUM(O10,Q10,S10,U10,W10,Y10,AA10,AC10)</f>
        <v>10000000</v>
      </c>
      <c r="AF10" s="283">
        <f>SUM(P10,R10,T10,V10,X10,Z10,AB10,AD10)</f>
        <v>0</v>
      </c>
      <c r="AG10" s="282">
        <f>SUM(AG11:AG11)</f>
        <v>0</v>
      </c>
      <c r="AH10" s="281"/>
      <c r="AI10" s="281"/>
      <c r="AJ10" s="280"/>
    </row>
    <row r="11" spans="2:36" ht="108" customHeight="1" thickBot="1">
      <c r="B11" s="279" t="s">
        <v>282</v>
      </c>
      <c r="C11" s="278"/>
      <c r="D11" s="276"/>
      <c r="E11" s="276"/>
      <c r="F11" s="277"/>
      <c r="G11" s="276"/>
      <c r="H11" s="275" t="s">
        <v>107</v>
      </c>
      <c r="I11" s="275" t="s">
        <v>108</v>
      </c>
      <c r="J11" s="275">
        <v>0</v>
      </c>
      <c r="K11" s="274">
        <v>1</v>
      </c>
      <c r="L11" s="273"/>
      <c r="M11" s="273"/>
      <c r="N11" s="272"/>
      <c r="O11" s="271">
        <v>8000000</v>
      </c>
      <c r="P11" s="270"/>
      <c r="Q11" s="269"/>
      <c r="R11" s="268"/>
      <c r="S11" s="271">
        <v>2000000</v>
      </c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7"/>
      <c r="AF11" s="267"/>
      <c r="AG11" s="266"/>
      <c r="AH11" s="265"/>
      <c r="AI11" s="265"/>
      <c r="AJ11" s="264"/>
    </row>
    <row r="12" spans="2:36" ht="15.75" thickBot="1">
      <c r="B12" s="782"/>
      <c r="C12" s="783"/>
      <c r="D12" s="783"/>
      <c r="E12" s="783"/>
      <c r="F12" s="783"/>
      <c r="G12" s="783"/>
      <c r="H12" s="783"/>
      <c r="I12" s="783"/>
      <c r="J12" s="783"/>
      <c r="K12" s="783"/>
      <c r="L12" s="783"/>
      <c r="M12" s="783"/>
      <c r="N12" s="783"/>
      <c r="O12" s="783"/>
      <c r="P12" s="783"/>
      <c r="Q12" s="783"/>
      <c r="R12" s="783"/>
      <c r="S12" s="783"/>
      <c r="T12" s="783"/>
      <c r="U12" s="783"/>
      <c r="V12" s="783"/>
      <c r="W12" s="783"/>
      <c r="X12" s="783"/>
      <c r="Y12" s="783"/>
      <c r="Z12" s="783"/>
      <c r="AA12" s="783"/>
      <c r="AB12" s="783"/>
      <c r="AC12" s="783"/>
      <c r="AD12" s="783"/>
      <c r="AE12" s="783"/>
      <c r="AF12" s="783"/>
      <c r="AG12" s="783"/>
      <c r="AH12" s="783"/>
      <c r="AI12" s="783"/>
      <c r="AJ12" s="784"/>
    </row>
    <row r="13" spans="2:36" ht="36" customHeight="1" thickBot="1">
      <c r="B13" s="827" t="s">
        <v>728</v>
      </c>
      <c r="C13" s="576"/>
      <c r="D13" s="577"/>
      <c r="E13" s="407"/>
      <c r="F13" s="576" t="s">
        <v>729</v>
      </c>
      <c r="G13" s="576"/>
      <c r="H13" s="576"/>
      <c r="I13" s="576"/>
      <c r="J13" s="576"/>
      <c r="K13" s="576"/>
      <c r="L13" s="576"/>
      <c r="M13" s="576"/>
      <c r="N13" s="577"/>
      <c r="O13" s="828" t="s">
        <v>0</v>
      </c>
      <c r="P13" s="829"/>
      <c r="Q13" s="829"/>
      <c r="R13" s="829"/>
      <c r="S13" s="829"/>
      <c r="T13" s="829"/>
      <c r="U13" s="829"/>
      <c r="V13" s="829"/>
      <c r="W13" s="829"/>
      <c r="X13" s="829"/>
      <c r="Y13" s="829"/>
      <c r="Z13" s="829"/>
      <c r="AA13" s="829"/>
      <c r="AB13" s="829"/>
      <c r="AC13" s="829"/>
      <c r="AD13" s="829"/>
      <c r="AE13" s="829"/>
      <c r="AF13" s="830"/>
      <c r="AG13" s="803" t="s">
        <v>1</v>
      </c>
      <c r="AH13" s="804"/>
      <c r="AI13" s="804"/>
      <c r="AJ13" s="805"/>
    </row>
    <row r="14" spans="2:36" ht="36" customHeight="1">
      <c r="B14" s="815" t="s">
        <v>25</v>
      </c>
      <c r="C14" s="806" t="s">
        <v>372</v>
      </c>
      <c r="D14" s="807"/>
      <c r="E14" s="807"/>
      <c r="F14" s="807"/>
      <c r="G14" s="807"/>
      <c r="H14" s="807"/>
      <c r="I14" s="817" t="s">
        <v>3</v>
      </c>
      <c r="J14" s="799" t="s">
        <v>26</v>
      </c>
      <c r="K14" s="799" t="s">
        <v>4</v>
      </c>
      <c r="L14" s="801" t="s">
        <v>377</v>
      </c>
      <c r="M14" s="813" t="s">
        <v>28</v>
      </c>
      <c r="N14" s="810" t="s">
        <v>29</v>
      </c>
      <c r="O14" s="812" t="s">
        <v>43</v>
      </c>
      <c r="P14" s="786"/>
      <c r="Q14" s="785" t="s">
        <v>44</v>
      </c>
      <c r="R14" s="786"/>
      <c r="S14" s="785" t="s">
        <v>45</v>
      </c>
      <c r="T14" s="786"/>
      <c r="U14" s="785" t="s">
        <v>7</v>
      </c>
      <c r="V14" s="786"/>
      <c r="W14" s="785" t="s">
        <v>6</v>
      </c>
      <c r="X14" s="786"/>
      <c r="Y14" s="785" t="s">
        <v>46</v>
      </c>
      <c r="Z14" s="786"/>
      <c r="AA14" s="785" t="s">
        <v>5</v>
      </c>
      <c r="AB14" s="786"/>
      <c r="AC14" s="785" t="s">
        <v>8</v>
      </c>
      <c r="AD14" s="786"/>
      <c r="AE14" s="785" t="s">
        <v>9</v>
      </c>
      <c r="AF14" s="792"/>
      <c r="AG14" s="793" t="s">
        <v>10</v>
      </c>
      <c r="AH14" s="795" t="s">
        <v>11</v>
      </c>
      <c r="AI14" s="797" t="s">
        <v>12</v>
      </c>
      <c r="AJ14" s="819" t="s">
        <v>30</v>
      </c>
    </row>
    <row r="15" spans="2:36" ht="81" customHeight="1" thickBot="1">
      <c r="B15" s="816"/>
      <c r="C15" s="808"/>
      <c r="D15" s="809"/>
      <c r="E15" s="809"/>
      <c r="F15" s="809"/>
      <c r="G15" s="809"/>
      <c r="H15" s="809"/>
      <c r="I15" s="818"/>
      <c r="J15" s="800" t="s">
        <v>26</v>
      </c>
      <c r="K15" s="800"/>
      <c r="L15" s="802"/>
      <c r="M15" s="814"/>
      <c r="N15" s="811"/>
      <c r="O15" s="306" t="s">
        <v>31</v>
      </c>
      <c r="P15" s="305" t="s">
        <v>32</v>
      </c>
      <c r="Q15" s="304" t="s">
        <v>31</v>
      </c>
      <c r="R15" s="305" t="s">
        <v>32</v>
      </c>
      <c r="S15" s="304" t="s">
        <v>31</v>
      </c>
      <c r="T15" s="305" t="s">
        <v>32</v>
      </c>
      <c r="U15" s="304" t="s">
        <v>31</v>
      </c>
      <c r="V15" s="305" t="s">
        <v>32</v>
      </c>
      <c r="W15" s="304" t="s">
        <v>31</v>
      </c>
      <c r="X15" s="305" t="s">
        <v>32</v>
      </c>
      <c r="Y15" s="304" t="s">
        <v>31</v>
      </c>
      <c r="Z15" s="305" t="s">
        <v>32</v>
      </c>
      <c r="AA15" s="304" t="s">
        <v>31</v>
      </c>
      <c r="AB15" s="305" t="s">
        <v>33</v>
      </c>
      <c r="AC15" s="304" t="s">
        <v>31</v>
      </c>
      <c r="AD15" s="305" t="s">
        <v>33</v>
      </c>
      <c r="AE15" s="304" t="s">
        <v>31</v>
      </c>
      <c r="AF15" s="303" t="s">
        <v>33</v>
      </c>
      <c r="AG15" s="794"/>
      <c r="AH15" s="796"/>
      <c r="AI15" s="798"/>
      <c r="AJ15" s="820"/>
    </row>
    <row r="16" spans="2:36" ht="108" customHeight="1" thickBot="1">
      <c r="B16" s="302" t="s">
        <v>730</v>
      </c>
      <c r="C16" s="787" t="s">
        <v>737</v>
      </c>
      <c r="D16" s="788"/>
      <c r="E16" s="788"/>
      <c r="F16" s="788"/>
      <c r="G16" s="788"/>
      <c r="H16" s="788"/>
      <c r="I16" s="301" t="s">
        <v>738</v>
      </c>
      <c r="J16" s="300" t="s">
        <v>739</v>
      </c>
      <c r="K16" s="418" t="s">
        <v>740</v>
      </c>
      <c r="L16" s="299"/>
      <c r="M16" s="298"/>
      <c r="N16" s="297"/>
      <c r="O16" s="296">
        <v>0</v>
      </c>
      <c r="P16" s="295">
        <f>P18</f>
        <v>0</v>
      </c>
      <c r="Q16" s="295">
        <f>Q18</f>
        <v>0</v>
      </c>
      <c r="R16" s="295">
        <f>R18</f>
        <v>0</v>
      </c>
      <c r="S16" s="295">
        <v>0</v>
      </c>
      <c r="T16" s="295">
        <f aca="true" t="shared" si="2" ref="T16:AD16">T18</f>
        <v>0</v>
      </c>
      <c r="U16" s="295">
        <f t="shared" si="2"/>
        <v>0</v>
      </c>
      <c r="V16" s="295">
        <f t="shared" si="2"/>
        <v>0</v>
      </c>
      <c r="W16" s="295">
        <f t="shared" si="2"/>
        <v>0</v>
      </c>
      <c r="X16" s="295">
        <f t="shared" si="2"/>
        <v>0</v>
      </c>
      <c r="Y16" s="295">
        <f t="shared" si="2"/>
        <v>0</v>
      </c>
      <c r="Z16" s="295">
        <f t="shared" si="2"/>
        <v>0</v>
      </c>
      <c r="AA16" s="295">
        <f t="shared" si="2"/>
        <v>0</v>
      </c>
      <c r="AB16" s="295">
        <f t="shared" si="2"/>
        <v>0</v>
      </c>
      <c r="AC16" s="295">
        <f t="shared" si="2"/>
        <v>0</v>
      </c>
      <c r="AD16" s="295">
        <f t="shared" si="2"/>
        <v>0</v>
      </c>
      <c r="AE16" s="295">
        <f>SUM(O16,Q16,S16,U16,W16,Y16,AA16,AC16)</f>
        <v>0</v>
      </c>
      <c r="AF16" s="294">
        <f>SUM(P16,R16,T16,V16,X16,Z16,AB16,AD16)</f>
        <v>0</v>
      </c>
      <c r="AG16" s="293">
        <f>AG18</f>
        <v>0</v>
      </c>
      <c r="AH16" s="292"/>
      <c r="AI16" s="292"/>
      <c r="AJ16" s="291"/>
    </row>
    <row r="17" spans="2:36" ht="15.75" thickBot="1">
      <c r="B17" s="789"/>
      <c r="C17" s="790"/>
      <c r="D17" s="790"/>
      <c r="E17" s="790"/>
      <c r="F17" s="790"/>
      <c r="G17" s="790"/>
      <c r="H17" s="790"/>
      <c r="I17" s="790"/>
      <c r="J17" s="790"/>
      <c r="K17" s="790"/>
      <c r="L17" s="790"/>
      <c r="M17" s="790"/>
      <c r="N17" s="790"/>
      <c r="O17" s="790"/>
      <c r="P17" s="790"/>
      <c r="Q17" s="790"/>
      <c r="R17" s="790"/>
      <c r="S17" s="790"/>
      <c r="T17" s="790"/>
      <c r="U17" s="790"/>
      <c r="V17" s="790"/>
      <c r="W17" s="790"/>
      <c r="X17" s="790"/>
      <c r="Y17" s="790"/>
      <c r="Z17" s="790"/>
      <c r="AA17" s="790"/>
      <c r="AB17" s="790"/>
      <c r="AC17" s="790"/>
      <c r="AD17" s="790"/>
      <c r="AE17" s="790"/>
      <c r="AF17" s="790"/>
      <c r="AG17" s="790"/>
      <c r="AH17" s="790"/>
      <c r="AI17" s="790"/>
      <c r="AJ17" s="791"/>
    </row>
    <row r="18" spans="2:36" ht="108" customHeight="1" thickBot="1">
      <c r="B18" s="290" t="s">
        <v>13</v>
      </c>
      <c r="C18" s="247" t="s">
        <v>41</v>
      </c>
      <c r="D18" s="247" t="s">
        <v>14</v>
      </c>
      <c r="E18" s="247" t="s">
        <v>37</v>
      </c>
      <c r="F18" s="247" t="s">
        <v>38</v>
      </c>
      <c r="G18" s="247" t="s">
        <v>39</v>
      </c>
      <c r="H18" s="289" t="s">
        <v>517</v>
      </c>
      <c r="I18" s="288" t="s">
        <v>516</v>
      </c>
      <c r="J18" s="287"/>
      <c r="K18" s="287"/>
      <c r="L18" s="287"/>
      <c r="M18" s="287"/>
      <c r="N18" s="286"/>
      <c r="O18" s="285">
        <f aca="true" t="shared" si="3" ref="O18:AD18">SUM(O19:O19)</f>
        <v>0</v>
      </c>
      <c r="P18" s="283">
        <f t="shared" si="3"/>
        <v>0</v>
      </c>
      <c r="Q18" s="284">
        <f t="shared" si="3"/>
        <v>0</v>
      </c>
      <c r="R18" s="283">
        <f t="shared" si="3"/>
        <v>0</v>
      </c>
      <c r="S18" s="284">
        <f t="shared" si="3"/>
        <v>16789401</v>
      </c>
      <c r="T18" s="283">
        <f t="shared" si="3"/>
        <v>0</v>
      </c>
      <c r="U18" s="284">
        <f t="shared" si="3"/>
        <v>0</v>
      </c>
      <c r="V18" s="283">
        <f t="shared" si="3"/>
        <v>0</v>
      </c>
      <c r="W18" s="284">
        <f t="shared" si="3"/>
        <v>0</v>
      </c>
      <c r="X18" s="283">
        <f t="shared" si="3"/>
        <v>0</v>
      </c>
      <c r="Y18" s="284">
        <f t="shared" si="3"/>
        <v>0</v>
      </c>
      <c r="Z18" s="283">
        <f t="shared" si="3"/>
        <v>0</v>
      </c>
      <c r="AA18" s="284">
        <f t="shared" si="3"/>
        <v>0</v>
      </c>
      <c r="AB18" s="283">
        <f t="shared" si="3"/>
        <v>0</v>
      </c>
      <c r="AC18" s="284">
        <f t="shared" si="3"/>
        <v>0</v>
      </c>
      <c r="AD18" s="283">
        <f t="shared" si="3"/>
        <v>0</v>
      </c>
      <c r="AE18" s="284">
        <f>SUM(O18,Q18,S18,U18,W18,Y18,AA18,AC18)</f>
        <v>16789401</v>
      </c>
      <c r="AF18" s="283">
        <f>SUM(P18,R18,T18,V18,X18,Z18,AB18,AD18)</f>
        <v>0</v>
      </c>
      <c r="AG18" s="282">
        <f>SUM(AG19:AG19)</f>
        <v>0</v>
      </c>
      <c r="AH18" s="281"/>
      <c r="AI18" s="281"/>
      <c r="AJ18" s="280"/>
    </row>
    <row r="19" spans="2:36" ht="108" customHeight="1" thickBot="1">
      <c r="B19" s="279" t="s">
        <v>283</v>
      </c>
      <c r="C19" s="278"/>
      <c r="D19" s="276"/>
      <c r="E19" s="276"/>
      <c r="F19" s="277"/>
      <c r="G19" s="276"/>
      <c r="H19" s="275" t="s">
        <v>109</v>
      </c>
      <c r="I19" s="275" t="s">
        <v>110</v>
      </c>
      <c r="J19" s="275">
        <v>550</v>
      </c>
      <c r="K19" s="274">
        <v>550</v>
      </c>
      <c r="L19" s="273"/>
      <c r="M19" s="273"/>
      <c r="N19" s="272"/>
      <c r="O19" s="271"/>
      <c r="P19" s="270"/>
      <c r="Q19" s="269"/>
      <c r="R19" s="268"/>
      <c r="S19" s="267">
        <v>16789401</v>
      </c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7"/>
      <c r="AF19" s="267"/>
      <c r="AG19" s="266"/>
      <c r="AH19" s="265"/>
      <c r="AI19" s="265"/>
      <c r="AJ19" s="264"/>
    </row>
    <row r="20" spans="2:36" ht="15.75" thickBot="1">
      <c r="B20" s="782"/>
      <c r="C20" s="783"/>
      <c r="D20" s="783"/>
      <c r="E20" s="783"/>
      <c r="F20" s="783"/>
      <c r="G20" s="783"/>
      <c r="H20" s="783"/>
      <c r="I20" s="783"/>
      <c r="J20" s="783"/>
      <c r="K20" s="783"/>
      <c r="L20" s="783"/>
      <c r="M20" s="783"/>
      <c r="N20" s="783"/>
      <c r="O20" s="783"/>
      <c r="P20" s="783"/>
      <c r="Q20" s="783"/>
      <c r="R20" s="783"/>
      <c r="S20" s="783"/>
      <c r="T20" s="783"/>
      <c r="U20" s="783"/>
      <c r="V20" s="783"/>
      <c r="W20" s="783"/>
      <c r="X20" s="783"/>
      <c r="Y20" s="783"/>
      <c r="Z20" s="783"/>
      <c r="AA20" s="783"/>
      <c r="AB20" s="783"/>
      <c r="AC20" s="783"/>
      <c r="AD20" s="783"/>
      <c r="AE20" s="783"/>
      <c r="AF20" s="783"/>
      <c r="AG20" s="783"/>
      <c r="AH20" s="783"/>
      <c r="AI20" s="783"/>
      <c r="AJ20" s="784"/>
    </row>
    <row r="21" spans="2:36" ht="108" customHeight="1" thickBot="1">
      <c r="B21" s="290" t="s">
        <v>13</v>
      </c>
      <c r="C21" s="247" t="s">
        <v>41</v>
      </c>
      <c r="D21" s="247" t="s">
        <v>14</v>
      </c>
      <c r="E21" s="247" t="s">
        <v>40</v>
      </c>
      <c r="F21" s="247" t="s">
        <v>38</v>
      </c>
      <c r="G21" s="247" t="s">
        <v>39</v>
      </c>
      <c r="H21" s="289" t="s">
        <v>515</v>
      </c>
      <c r="I21" s="288" t="s">
        <v>514</v>
      </c>
      <c r="J21" s="247"/>
      <c r="K21" s="318"/>
      <c r="L21" s="318"/>
      <c r="M21" s="287"/>
      <c r="N21" s="286"/>
      <c r="O21" s="285">
        <f aca="true" t="shared" si="4" ref="O21:AD21">SUM(O22:O22)</f>
        <v>0</v>
      </c>
      <c r="P21" s="283">
        <f t="shared" si="4"/>
        <v>0</v>
      </c>
      <c r="Q21" s="284">
        <f t="shared" si="4"/>
        <v>0</v>
      </c>
      <c r="R21" s="283">
        <f t="shared" si="4"/>
        <v>0</v>
      </c>
      <c r="S21" s="284">
        <f t="shared" si="4"/>
        <v>5000000</v>
      </c>
      <c r="T21" s="283">
        <f t="shared" si="4"/>
        <v>0</v>
      </c>
      <c r="U21" s="284">
        <f t="shared" si="4"/>
        <v>0</v>
      </c>
      <c r="V21" s="283">
        <f t="shared" si="4"/>
        <v>0</v>
      </c>
      <c r="W21" s="284">
        <f t="shared" si="4"/>
        <v>0</v>
      </c>
      <c r="X21" s="283">
        <f t="shared" si="4"/>
        <v>0</v>
      </c>
      <c r="Y21" s="284">
        <f t="shared" si="4"/>
        <v>0</v>
      </c>
      <c r="Z21" s="283">
        <f t="shared" si="4"/>
        <v>0</v>
      </c>
      <c r="AA21" s="284">
        <f t="shared" si="4"/>
        <v>0</v>
      </c>
      <c r="AB21" s="283">
        <f t="shared" si="4"/>
        <v>0</v>
      </c>
      <c r="AC21" s="284">
        <f t="shared" si="4"/>
        <v>0</v>
      </c>
      <c r="AD21" s="283">
        <f t="shared" si="4"/>
        <v>0</v>
      </c>
      <c r="AE21" s="284">
        <f>SUM(O21,Q21,S21,U21,W21,Y21,AA21,AC21)</f>
        <v>5000000</v>
      </c>
      <c r="AF21" s="283">
        <f>SUM(P21,R21,T21,V21,X21,Z21,AB21,AD21)</f>
        <v>0</v>
      </c>
      <c r="AG21" s="282">
        <f>SUM(AG22:AG22)</f>
        <v>0</v>
      </c>
      <c r="AH21" s="281"/>
      <c r="AI21" s="281"/>
      <c r="AJ21" s="280"/>
    </row>
    <row r="22" spans="2:36" ht="108" customHeight="1" thickBot="1">
      <c r="B22" s="279" t="s">
        <v>283</v>
      </c>
      <c r="C22" s="278"/>
      <c r="D22" s="276"/>
      <c r="E22" s="276"/>
      <c r="F22" s="317"/>
      <c r="G22" s="276"/>
      <c r="H22" s="316" t="s">
        <v>111</v>
      </c>
      <c r="I22" s="315" t="s">
        <v>112</v>
      </c>
      <c r="J22" s="275">
        <v>550</v>
      </c>
      <c r="K22" s="314">
        <v>605</v>
      </c>
      <c r="L22" s="313"/>
      <c r="M22" s="309"/>
      <c r="N22" s="312"/>
      <c r="O22" s="311"/>
      <c r="P22" s="267"/>
      <c r="Q22" s="267"/>
      <c r="R22" s="267"/>
      <c r="S22" s="267">
        <v>5000000</v>
      </c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310"/>
      <c r="AH22" s="265"/>
      <c r="AI22" s="309"/>
      <c r="AJ22" s="308"/>
    </row>
    <row r="23" ht="15"/>
    <row r="24" ht="15"/>
    <row r="25" spans="2:36" ht="75" customHeight="1" thickBot="1">
      <c r="B25" s="827" t="s">
        <v>728</v>
      </c>
      <c r="C25" s="576"/>
      <c r="D25" s="577"/>
      <c r="E25" s="407"/>
      <c r="F25" s="576" t="s">
        <v>729</v>
      </c>
      <c r="G25" s="576"/>
      <c r="H25" s="576"/>
      <c r="I25" s="576"/>
      <c r="J25" s="576"/>
      <c r="K25" s="576"/>
      <c r="L25" s="576"/>
      <c r="M25" s="576"/>
      <c r="N25" s="577"/>
      <c r="O25" s="828" t="s">
        <v>0</v>
      </c>
      <c r="P25" s="829"/>
      <c r="Q25" s="829"/>
      <c r="R25" s="829"/>
      <c r="S25" s="829"/>
      <c r="T25" s="829"/>
      <c r="U25" s="829"/>
      <c r="V25" s="829"/>
      <c r="W25" s="829"/>
      <c r="X25" s="829"/>
      <c r="Y25" s="829"/>
      <c r="Z25" s="829"/>
      <c r="AA25" s="829"/>
      <c r="AB25" s="829"/>
      <c r="AC25" s="829"/>
      <c r="AD25" s="829"/>
      <c r="AE25" s="829"/>
      <c r="AF25" s="830"/>
      <c r="AG25" s="803" t="s">
        <v>1</v>
      </c>
      <c r="AH25" s="804"/>
      <c r="AI25" s="804"/>
      <c r="AJ25" s="805"/>
    </row>
    <row r="26" spans="2:36" ht="15">
      <c r="B26" s="815" t="s">
        <v>25</v>
      </c>
      <c r="C26" s="806" t="s">
        <v>371</v>
      </c>
      <c r="D26" s="807"/>
      <c r="E26" s="807"/>
      <c r="F26" s="807"/>
      <c r="G26" s="807"/>
      <c r="H26" s="807"/>
      <c r="I26" s="817" t="s">
        <v>3</v>
      </c>
      <c r="J26" s="799" t="s">
        <v>26</v>
      </c>
      <c r="K26" s="799" t="s">
        <v>4</v>
      </c>
      <c r="L26" s="801" t="s">
        <v>377</v>
      </c>
      <c r="M26" s="813" t="s">
        <v>28</v>
      </c>
      <c r="N26" s="810" t="s">
        <v>29</v>
      </c>
      <c r="O26" s="812" t="s">
        <v>43</v>
      </c>
      <c r="P26" s="786"/>
      <c r="Q26" s="785" t="s">
        <v>44</v>
      </c>
      <c r="R26" s="786"/>
      <c r="S26" s="785" t="s">
        <v>45</v>
      </c>
      <c r="T26" s="786"/>
      <c r="U26" s="785" t="s">
        <v>7</v>
      </c>
      <c r="V26" s="786"/>
      <c r="W26" s="785" t="s">
        <v>6</v>
      </c>
      <c r="X26" s="786"/>
      <c r="Y26" s="785" t="s">
        <v>46</v>
      </c>
      <c r="Z26" s="786"/>
      <c r="AA26" s="785" t="s">
        <v>5</v>
      </c>
      <c r="AB26" s="786"/>
      <c r="AC26" s="785" t="s">
        <v>8</v>
      </c>
      <c r="AD26" s="786"/>
      <c r="AE26" s="785" t="s">
        <v>9</v>
      </c>
      <c r="AF26" s="792"/>
      <c r="AG26" s="793" t="s">
        <v>10</v>
      </c>
      <c r="AH26" s="795" t="s">
        <v>11</v>
      </c>
      <c r="AI26" s="797" t="s">
        <v>12</v>
      </c>
      <c r="AJ26" s="819" t="s">
        <v>30</v>
      </c>
    </row>
    <row r="27" spans="2:36" ht="30" customHeight="1" thickBot="1">
      <c r="B27" s="816"/>
      <c r="C27" s="808"/>
      <c r="D27" s="809"/>
      <c r="E27" s="809"/>
      <c r="F27" s="809"/>
      <c r="G27" s="809"/>
      <c r="H27" s="809"/>
      <c r="I27" s="818"/>
      <c r="J27" s="800" t="s">
        <v>26</v>
      </c>
      <c r="K27" s="800"/>
      <c r="L27" s="802"/>
      <c r="M27" s="814"/>
      <c r="N27" s="811"/>
      <c r="O27" s="306" t="s">
        <v>31</v>
      </c>
      <c r="P27" s="305" t="s">
        <v>32</v>
      </c>
      <c r="Q27" s="304" t="s">
        <v>31</v>
      </c>
      <c r="R27" s="305" t="s">
        <v>32</v>
      </c>
      <c r="S27" s="304" t="s">
        <v>31</v>
      </c>
      <c r="T27" s="305" t="s">
        <v>32</v>
      </c>
      <c r="U27" s="304" t="s">
        <v>31</v>
      </c>
      <c r="V27" s="305" t="s">
        <v>32</v>
      </c>
      <c r="W27" s="304" t="s">
        <v>31</v>
      </c>
      <c r="X27" s="305" t="s">
        <v>32</v>
      </c>
      <c r="Y27" s="304" t="s">
        <v>31</v>
      </c>
      <c r="Z27" s="305" t="s">
        <v>32</v>
      </c>
      <c r="AA27" s="304" t="s">
        <v>31</v>
      </c>
      <c r="AB27" s="305" t="s">
        <v>33</v>
      </c>
      <c r="AC27" s="304" t="s">
        <v>31</v>
      </c>
      <c r="AD27" s="305" t="s">
        <v>33</v>
      </c>
      <c r="AE27" s="304" t="s">
        <v>31</v>
      </c>
      <c r="AF27" s="303" t="s">
        <v>33</v>
      </c>
      <c r="AG27" s="794"/>
      <c r="AH27" s="796"/>
      <c r="AI27" s="798"/>
      <c r="AJ27" s="820"/>
    </row>
    <row r="28" spans="2:36" ht="48.75" thickBot="1">
      <c r="B28" s="302" t="s">
        <v>730</v>
      </c>
      <c r="C28" s="787" t="s">
        <v>741</v>
      </c>
      <c r="D28" s="788"/>
      <c r="E28" s="788"/>
      <c r="F28" s="788"/>
      <c r="G28" s="788"/>
      <c r="H28" s="788"/>
      <c r="I28" s="301" t="s">
        <v>742</v>
      </c>
      <c r="J28" s="300" t="s">
        <v>743</v>
      </c>
      <c r="K28" s="418" t="s">
        <v>744</v>
      </c>
      <c r="L28" s="299"/>
      <c r="M28" s="298"/>
      <c r="N28" s="297"/>
      <c r="O28" s="296">
        <v>0</v>
      </c>
      <c r="P28" s="295">
        <f>P30</f>
        <v>0</v>
      </c>
      <c r="Q28" s="295">
        <f>Q30</f>
        <v>0</v>
      </c>
      <c r="R28" s="295">
        <f>R30</f>
        <v>0</v>
      </c>
      <c r="S28" s="295">
        <v>0</v>
      </c>
      <c r="T28" s="295">
        <f aca="true" t="shared" si="5" ref="T28:AD28">T30</f>
        <v>0</v>
      </c>
      <c r="U28" s="295">
        <f t="shared" si="5"/>
        <v>0</v>
      </c>
      <c r="V28" s="295">
        <f t="shared" si="5"/>
        <v>0</v>
      </c>
      <c r="W28" s="295">
        <f t="shared" si="5"/>
        <v>0</v>
      </c>
      <c r="X28" s="295">
        <f t="shared" si="5"/>
        <v>0</v>
      </c>
      <c r="Y28" s="295">
        <f t="shared" si="5"/>
        <v>0</v>
      </c>
      <c r="Z28" s="295">
        <f t="shared" si="5"/>
        <v>0</v>
      </c>
      <c r="AA28" s="295">
        <f t="shared" si="5"/>
        <v>0</v>
      </c>
      <c r="AB28" s="295">
        <f t="shared" si="5"/>
        <v>0</v>
      </c>
      <c r="AC28" s="295">
        <f t="shared" si="5"/>
        <v>0</v>
      </c>
      <c r="AD28" s="295">
        <f t="shared" si="5"/>
        <v>0</v>
      </c>
      <c r="AE28" s="295">
        <f>SUM(O28,Q28,S28,U28,W28,Y28,AA28,AC28)</f>
        <v>0</v>
      </c>
      <c r="AF28" s="294">
        <f>SUM(P28,R28,T28,V28,X28,Z28,AB28,AD28)</f>
        <v>0</v>
      </c>
      <c r="AG28" s="293">
        <f>AG30</f>
        <v>0</v>
      </c>
      <c r="AH28" s="292"/>
      <c r="AI28" s="292"/>
      <c r="AJ28" s="291"/>
    </row>
    <row r="35" ht="9.75" customHeight="1"/>
    <row r="36" ht="15" hidden="1"/>
    <row r="37" ht="15" hidden="1"/>
  </sheetData>
  <sheetProtection/>
  <mergeCells count="89">
    <mergeCell ref="AG26:AG27"/>
    <mergeCell ref="AH26:AH27"/>
    <mergeCell ref="AI26:AI27"/>
    <mergeCell ref="AJ26:AJ27"/>
    <mergeCell ref="C28:H28"/>
    <mergeCell ref="W26:X26"/>
    <mergeCell ref="Y26:Z26"/>
    <mergeCell ref="AA26:AB26"/>
    <mergeCell ref="AC26:AD26"/>
    <mergeCell ref="AE26:AF26"/>
    <mergeCell ref="B25:D25"/>
    <mergeCell ref="F25:N25"/>
    <mergeCell ref="O25:AF25"/>
    <mergeCell ref="AG25:AJ25"/>
    <mergeCell ref="B26:B27"/>
    <mergeCell ref="C26:H27"/>
    <mergeCell ref="I26:I27"/>
    <mergeCell ref="J26:J27"/>
    <mergeCell ref="K26:K27"/>
    <mergeCell ref="L26:L27"/>
    <mergeCell ref="M26:M27"/>
    <mergeCell ref="N26:N27"/>
    <mergeCell ref="O26:P26"/>
    <mergeCell ref="Q26:R26"/>
    <mergeCell ref="S26:T26"/>
    <mergeCell ref="U26:V26"/>
    <mergeCell ref="C16:H16"/>
    <mergeCell ref="B17:AJ17"/>
    <mergeCell ref="J14:J15"/>
    <mergeCell ref="K14:K15"/>
    <mergeCell ref="L14:L15"/>
    <mergeCell ref="B14:B15"/>
    <mergeCell ref="C14:H15"/>
    <mergeCell ref="I14:I15"/>
    <mergeCell ref="AH14:AH15"/>
    <mergeCell ref="AI14:AI15"/>
    <mergeCell ref="AJ14:AJ15"/>
    <mergeCell ref="M14:M15"/>
    <mergeCell ref="N14:N15"/>
    <mergeCell ref="O14:P14"/>
    <mergeCell ref="Q14:R14"/>
    <mergeCell ref="S14:T14"/>
    <mergeCell ref="U14:V14"/>
    <mergeCell ref="AJ6:AJ7"/>
    <mergeCell ref="C8:H8"/>
    <mergeCell ref="B9:AJ9"/>
    <mergeCell ref="B20:AJ20"/>
    <mergeCell ref="W14:X14"/>
    <mergeCell ref="Y14:Z14"/>
    <mergeCell ref="AA14:AB14"/>
    <mergeCell ref="AC14:AD14"/>
    <mergeCell ref="AE14:AF14"/>
    <mergeCell ref="AG14:AG15"/>
    <mergeCell ref="B13:D13"/>
    <mergeCell ref="F13:N13"/>
    <mergeCell ref="O13:AF13"/>
    <mergeCell ref="B12:AJ12"/>
    <mergeCell ref="W6:X6"/>
    <mergeCell ref="B2:AJ2"/>
    <mergeCell ref="B3:AJ3"/>
    <mergeCell ref="B4:H4"/>
    <mergeCell ref="I4:N4"/>
    <mergeCell ref="O4:Q4"/>
    <mergeCell ref="R4:T4"/>
    <mergeCell ref="U4:AJ4"/>
    <mergeCell ref="Y6:Z6"/>
    <mergeCell ref="AA6:AB6"/>
    <mergeCell ref="AG13:AJ13"/>
    <mergeCell ref="AH6:AH7"/>
    <mergeCell ref="AI6:AI7"/>
    <mergeCell ref="AC6:AD6"/>
    <mergeCell ref="AE6:AF6"/>
    <mergeCell ref="AG6:AG7"/>
    <mergeCell ref="U6:V6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M6:M7"/>
    <mergeCell ref="N6:N7"/>
    <mergeCell ref="O6:P6"/>
    <mergeCell ref="Q6:R6"/>
    <mergeCell ref="S6:T6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B2:AJ86"/>
  <sheetViews>
    <sheetView zoomScale="80" zoomScaleNormal="80" zoomScalePageLayoutView="0" workbookViewId="0" topLeftCell="A65">
      <selection activeCell="G90" sqref="G90"/>
    </sheetView>
  </sheetViews>
  <sheetFormatPr defaultColWidth="11.421875" defaultRowHeight="15"/>
  <cols>
    <col min="1" max="1" width="4.7109375" style="1" customWidth="1"/>
    <col min="2" max="2" width="18.57421875" style="1" customWidth="1"/>
    <col min="3" max="3" width="21.28125" style="1" customWidth="1"/>
    <col min="4" max="4" width="18.8515625" style="1" customWidth="1"/>
    <col min="5" max="7" width="16.140625" style="1" customWidth="1"/>
    <col min="8" max="8" width="29.140625" style="1" customWidth="1"/>
    <col min="9" max="9" width="32.28125" style="1" customWidth="1"/>
    <col min="10" max="10" width="16.421875" style="1" customWidth="1"/>
    <col min="11" max="16384" width="11.421875" style="1" customWidth="1"/>
  </cols>
  <sheetData>
    <row r="1" ht="15.75" thickBot="1"/>
    <row r="2" spans="2:36" ht="15">
      <c r="B2" s="467" t="s">
        <v>615</v>
      </c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8"/>
      <c r="AJ2" s="469"/>
    </row>
    <row r="3" spans="2:36" ht="15.75" thickBot="1">
      <c r="B3" s="488" t="s">
        <v>324</v>
      </c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89"/>
      <c r="AC3" s="489"/>
      <c r="AD3" s="489"/>
      <c r="AE3" s="489"/>
      <c r="AF3" s="489"/>
      <c r="AG3" s="489"/>
      <c r="AH3" s="489"/>
      <c r="AI3" s="489"/>
      <c r="AJ3" s="490"/>
    </row>
    <row r="4" spans="2:36" ht="15">
      <c r="B4" s="821" t="s">
        <v>731</v>
      </c>
      <c r="C4" s="822"/>
      <c r="D4" s="822"/>
      <c r="E4" s="822"/>
      <c r="F4" s="822"/>
      <c r="G4" s="822"/>
      <c r="H4" s="823"/>
      <c r="I4" s="831" t="s">
        <v>745</v>
      </c>
      <c r="J4" s="832"/>
      <c r="K4" s="832"/>
      <c r="L4" s="832"/>
      <c r="M4" s="832"/>
      <c r="N4" s="832"/>
      <c r="O4" s="831" t="s">
        <v>447</v>
      </c>
      <c r="P4" s="832"/>
      <c r="Q4" s="832"/>
      <c r="R4" s="876"/>
      <c r="S4" s="832"/>
      <c r="T4" s="877"/>
      <c r="U4" s="824" t="s">
        <v>22</v>
      </c>
      <c r="V4" s="825"/>
      <c r="W4" s="825"/>
      <c r="X4" s="825"/>
      <c r="Y4" s="825"/>
      <c r="Z4" s="825"/>
      <c r="AA4" s="825"/>
      <c r="AB4" s="825"/>
      <c r="AC4" s="825"/>
      <c r="AD4" s="825"/>
      <c r="AE4" s="825"/>
      <c r="AF4" s="825"/>
      <c r="AG4" s="825"/>
      <c r="AH4" s="825"/>
      <c r="AI4" s="825"/>
      <c r="AJ4" s="826"/>
    </row>
    <row r="5" spans="2:36" ht="35.25" customHeight="1" thickBot="1">
      <c r="B5" s="827" t="s">
        <v>746</v>
      </c>
      <c r="C5" s="576"/>
      <c r="D5" s="577"/>
      <c r="E5" s="307"/>
      <c r="F5" s="576" t="s">
        <v>747</v>
      </c>
      <c r="G5" s="576"/>
      <c r="H5" s="576"/>
      <c r="I5" s="576"/>
      <c r="J5" s="576"/>
      <c r="K5" s="576"/>
      <c r="L5" s="576"/>
      <c r="M5" s="576"/>
      <c r="N5" s="577"/>
      <c r="O5" s="828" t="s">
        <v>0</v>
      </c>
      <c r="P5" s="829"/>
      <c r="Q5" s="829"/>
      <c r="R5" s="829"/>
      <c r="S5" s="829"/>
      <c r="T5" s="829"/>
      <c r="U5" s="829"/>
      <c r="V5" s="829"/>
      <c r="W5" s="829"/>
      <c r="X5" s="829"/>
      <c r="Y5" s="829"/>
      <c r="Z5" s="829"/>
      <c r="AA5" s="829"/>
      <c r="AB5" s="829"/>
      <c r="AC5" s="829"/>
      <c r="AD5" s="829"/>
      <c r="AE5" s="829"/>
      <c r="AF5" s="830"/>
      <c r="AG5" s="803" t="s">
        <v>1</v>
      </c>
      <c r="AH5" s="804"/>
      <c r="AI5" s="804"/>
      <c r="AJ5" s="805"/>
    </row>
    <row r="6" spans="2:36" ht="35.25" customHeight="1">
      <c r="B6" s="815" t="s">
        <v>25</v>
      </c>
      <c r="C6" s="806" t="s">
        <v>345</v>
      </c>
      <c r="D6" s="807"/>
      <c r="E6" s="807"/>
      <c r="F6" s="807"/>
      <c r="G6" s="807"/>
      <c r="H6" s="807"/>
      <c r="I6" s="817" t="s">
        <v>3</v>
      </c>
      <c r="J6" s="799" t="s">
        <v>26</v>
      </c>
      <c r="K6" s="799" t="s">
        <v>4</v>
      </c>
      <c r="L6" s="801" t="s">
        <v>377</v>
      </c>
      <c r="M6" s="813" t="s">
        <v>28</v>
      </c>
      <c r="N6" s="810" t="s">
        <v>29</v>
      </c>
      <c r="O6" s="812" t="s">
        <v>43</v>
      </c>
      <c r="P6" s="786"/>
      <c r="Q6" s="785" t="s">
        <v>44</v>
      </c>
      <c r="R6" s="786"/>
      <c r="S6" s="785" t="s">
        <v>45</v>
      </c>
      <c r="T6" s="786"/>
      <c r="U6" s="785" t="s">
        <v>7</v>
      </c>
      <c r="V6" s="786"/>
      <c r="W6" s="785" t="s">
        <v>6</v>
      </c>
      <c r="X6" s="786"/>
      <c r="Y6" s="785" t="s">
        <v>46</v>
      </c>
      <c r="Z6" s="786"/>
      <c r="AA6" s="785" t="s">
        <v>5</v>
      </c>
      <c r="AB6" s="786"/>
      <c r="AC6" s="785" t="s">
        <v>8</v>
      </c>
      <c r="AD6" s="786"/>
      <c r="AE6" s="785" t="s">
        <v>9</v>
      </c>
      <c r="AF6" s="792"/>
      <c r="AG6" s="793" t="s">
        <v>10</v>
      </c>
      <c r="AH6" s="795" t="s">
        <v>11</v>
      </c>
      <c r="AI6" s="797" t="s">
        <v>12</v>
      </c>
      <c r="AJ6" s="819" t="s">
        <v>30</v>
      </c>
    </row>
    <row r="7" spans="2:36" ht="80.25" customHeight="1" thickBot="1">
      <c r="B7" s="816"/>
      <c r="C7" s="808"/>
      <c r="D7" s="809"/>
      <c r="E7" s="809"/>
      <c r="F7" s="809"/>
      <c r="G7" s="809"/>
      <c r="H7" s="809"/>
      <c r="I7" s="818"/>
      <c r="J7" s="800" t="s">
        <v>26</v>
      </c>
      <c r="K7" s="800"/>
      <c r="L7" s="802"/>
      <c r="M7" s="814"/>
      <c r="N7" s="811"/>
      <c r="O7" s="306" t="s">
        <v>31</v>
      </c>
      <c r="P7" s="305" t="s">
        <v>32</v>
      </c>
      <c r="Q7" s="304" t="s">
        <v>31</v>
      </c>
      <c r="R7" s="305" t="s">
        <v>32</v>
      </c>
      <c r="S7" s="304" t="s">
        <v>31</v>
      </c>
      <c r="T7" s="305" t="s">
        <v>32</v>
      </c>
      <c r="U7" s="304" t="s">
        <v>31</v>
      </c>
      <c r="V7" s="305" t="s">
        <v>32</v>
      </c>
      <c r="W7" s="304" t="s">
        <v>31</v>
      </c>
      <c r="X7" s="305" t="s">
        <v>32</v>
      </c>
      <c r="Y7" s="304" t="s">
        <v>31</v>
      </c>
      <c r="Z7" s="305" t="s">
        <v>32</v>
      </c>
      <c r="AA7" s="304" t="s">
        <v>31</v>
      </c>
      <c r="AB7" s="305" t="s">
        <v>33</v>
      </c>
      <c r="AC7" s="304" t="s">
        <v>31</v>
      </c>
      <c r="AD7" s="305" t="s">
        <v>33</v>
      </c>
      <c r="AE7" s="304" t="s">
        <v>31</v>
      </c>
      <c r="AF7" s="303" t="s">
        <v>33</v>
      </c>
      <c r="AG7" s="794"/>
      <c r="AH7" s="796"/>
      <c r="AI7" s="798"/>
      <c r="AJ7" s="820"/>
    </row>
    <row r="8" spans="2:36" ht="108" customHeight="1" thickBot="1">
      <c r="B8" s="302" t="s">
        <v>696</v>
      </c>
      <c r="C8" s="787" t="s">
        <v>748</v>
      </c>
      <c r="D8" s="788"/>
      <c r="E8" s="788"/>
      <c r="F8" s="788"/>
      <c r="G8" s="788"/>
      <c r="H8" s="788"/>
      <c r="I8" s="301" t="s">
        <v>749</v>
      </c>
      <c r="J8" s="300" t="s">
        <v>750</v>
      </c>
      <c r="K8" s="419" t="s">
        <v>751</v>
      </c>
      <c r="L8" s="299"/>
      <c r="M8" s="298"/>
      <c r="N8" s="297"/>
      <c r="O8" s="296">
        <f aca="true" t="shared" si="0" ref="O8:AD8">SUM(O10,O13,O16,O19,O22)</f>
        <v>0</v>
      </c>
      <c r="P8" s="295">
        <f t="shared" si="0"/>
        <v>0</v>
      </c>
      <c r="Q8" s="295">
        <v>0</v>
      </c>
      <c r="R8" s="295">
        <f t="shared" si="0"/>
        <v>0</v>
      </c>
      <c r="S8" s="295">
        <f t="shared" si="0"/>
        <v>0</v>
      </c>
      <c r="T8" s="295">
        <f t="shared" si="0"/>
        <v>0</v>
      </c>
      <c r="U8" s="295">
        <f t="shared" si="0"/>
        <v>0</v>
      </c>
      <c r="V8" s="295">
        <f t="shared" si="0"/>
        <v>0</v>
      </c>
      <c r="W8" s="295">
        <f t="shared" si="0"/>
        <v>0</v>
      </c>
      <c r="X8" s="295">
        <f t="shared" si="0"/>
        <v>0</v>
      </c>
      <c r="Y8" s="295">
        <f t="shared" si="0"/>
        <v>0</v>
      </c>
      <c r="Z8" s="295">
        <f t="shared" si="0"/>
        <v>0</v>
      </c>
      <c r="AA8" s="295">
        <f t="shared" si="0"/>
        <v>0</v>
      </c>
      <c r="AB8" s="295">
        <f t="shared" si="0"/>
        <v>0</v>
      </c>
      <c r="AC8" s="295">
        <f t="shared" si="0"/>
        <v>0</v>
      </c>
      <c r="AD8" s="295">
        <f t="shared" si="0"/>
        <v>0</v>
      </c>
      <c r="AE8" s="295">
        <f>SUM(O8,Q8,S8,U8,W8,Y8,AA8,AC8)</f>
        <v>0</v>
      </c>
      <c r="AF8" s="294">
        <f>SUM(P8,R8,T8,V8,X8,Z8,AB8,AD8)</f>
        <v>0</v>
      </c>
      <c r="AG8" s="293">
        <f>AG10+AG13</f>
        <v>0</v>
      </c>
      <c r="AH8" s="292"/>
      <c r="AI8" s="292"/>
      <c r="AJ8" s="291"/>
    </row>
    <row r="9" spans="2:36" ht="3" customHeight="1" thickBot="1">
      <c r="B9" s="789"/>
      <c r="C9" s="790"/>
      <c r="D9" s="790"/>
      <c r="E9" s="790"/>
      <c r="F9" s="790"/>
      <c r="G9" s="790"/>
      <c r="H9" s="790"/>
      <c r="I9" s="790"/>
      <c r="J9" s="790"/>
      <c r="K9" s="790"/>
      <c r="L9" s="790"/>
      <c r="M9" s="790"/>
      <c r="N9" s="790"/>
      <c r="O9" s="790"/>
      <c r="P9" s="790"/>
      <c r="Q9" s="790"/>
      <c r="R9" s="790"/>
      <c r="S9" s="790"/>
      <c r="T9" s="790"/>
      <c r="U9" s="790"/>
      <c r="V9" s="790"/>
      <c r="W9" s="790"/>
      <c r="X9" s="790"/>
      <c r="Y9" s="790"/>
      <c r="Z9" s="790"/>
      <c r="AA9" s="790"/>
      <c r="AB9" s="790"/>
      <c r="AC9" s="790"/>
      <c r="AD9" s="790"/>
      <c r="AE9" s="790"/>
      <c r="AF9" s="790"/>
      <c r="AG9" s="790"/>
      <c r="AH9" s="790"/>
      <c r="AI9" s="790"/>
      <c r="AJ9" s="791"/>
    </row>
    <row r="10" spans="2:36" ht="108" customHeight="1" thickBot="1">
      <c r="B10" s="290" t="s">
        <v>13</v>
      </c>
      <c r="C10" s="247" t="s">
        <v>41</v>
      </c>
      <c r="D10" s="247" t="s">
        <v>14</v>
      </c>
      <c r="E10" s="247" t="s">
        <v>37</v>
      </c>
      <c r="F10" s="247" t="s">
        <v>38</v>
      </c>
      <c r="G10" s="247" t="s">
        <v>39</v>
      </c>
      <c r="H10" s="289" t="s">
        <v>529</v>
      </c>
      <c r="I10" s="288" t="s">
        <v>42</v>
      </c>
      <c r="J10" s="287"/>
      <c r="K10" s="287"/>
      <c r="L10" s="287"/>
      <c r="M10" s="287"/>
      <c r="N10" s="286"/>
      <c r="O10" s="285">
        <f aca="true" t="shared" si="1" ref="O10:AD10">SUM(O11:O11)</f>
        <v>0</v>
      </c>
      <c r="P10" s="283">
        <f t="shared" si="1"/>
        <v>0</v>
      </c>
      <c r="Q10" s="284">
        <f t="shared" si="1"/>
        <v>4641361</v>
      </c>
      <c r="R10" s="283">
        <f t="shared" si="1"/>
        <v>0</v>
      </c>
      <c r="S10" s="284">
        <f t="shared" si="1"/>
        <v>0</v>
      </c>
      <c r="T10" s="283">
        <f t="shared" si="1"/>
        <v>0</v>
      </c>
      <c r="U10" s="284">
        <f t="shared" si="1"/>
        <v>0</v>
      </c>
      <c r="V10" s="283">
        <f t="shared" si="1"/>
        <v>0</v>
      </c>
      <c r="W10" s="284">
        <f t="shared" si="1"/>
        <v>0</v>
      </c>
      <c r="X10" s="283">
        <f t="shared" si="1"/>
        <v>0</v>
      </c>
      <c r="Y10" s="284">
        <f t="shared" si="1"/>
        <v>0</v>
      </c>
      <c r="Z10" s="283">
        <f t="shared" si="1"/>
        <v>0</v>
      </c>
      <c r="AA10" s="284">
        <f t="shared" si="1"/>
        <v>0</v>
      </c>
      <c r="AB10" s="283">
        <f t="shared" si="1"/>
        <v>0</v>
      </c>
      <c r="AC10" s="284">
        <f t="shared" si="1"/>
        <v>0</v>
      </c>
      <c r="AD10" s="283">
        <f t="shared" si="1"/>
        <v>0</v>
      </c>
      <c r="AE10" s="284">
        <f>SUM(O10,Q10,S10,U10,W10,Y10,AA10,AC10)</f>
        <v>4641361</v>
      </c>
      <c r="AF10" s="283">
        <f>SUM(P10,R10,T10,V10,X10,Z10,AB10,AD10)</f>
        <v>0</v>
      </c>
      <c r="AG10" s="282">
        <f>SUM(AG11:AG11)</f>
        <v>0</v>
      </c>
      <c r="AH10" s="281"/>
      <c r="AI10" s="281"/>
      <c r="AJ10" s="280"/>
    </row>
    <row r="11" spans="2:36" ht="108" customHeight="1" thickBot="1">
      <c r="B11" s="279" t="s">
        <v>284</v>
      </c>
      <c r="C11" s="278"/>
      <c r="D11" s="276"/>
      <c r="E11" s="276"/>
      <c r="F11" s="277"/>
      <c r="G11" s="276"/>
      <c r="H11" s="275" t="s">
        <v>113</v>
      </c>
      <c r="I11" s="275" t="s">
        <v>114</v>
      </c>
      <c r="J11" s="275">
        <v>10</v>
      </c>
      <c r="K11" s="274">
        <v>1</v>
      </c>
      <c r="L11" s="273"/>
      <c r="M11" s="273"/>
      <c r="N11" s="272"/>
      <c r="O11" s="271"/>
      <c r="P11" s="270"/>
      <c r="Q11" s="269">
        <v>4641361</v>
      </c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7"/>
      <c r="AF11" s="267"/>
      <c r="AG11" s="266"/>
      <c r="AH11" s="265"/>
      <c r="AI11" s="265"/>
      <c r="AJ11" s="264"/>
    </row>
    <row r="12" spans="2:36" ht="3" customHeight="1" thickBot="1">
      <c r="B12" s="782"/>
      <c r="C12" s="783"/>
      <c r="D12" s="783"/>
      <c r="E12" s="783"/>
      <c r="F12" s="783"/>
      <c r="G12" s="783"/>
      <c r="H12" s="783"/>
      <c r="I12" s="783"/>
      <c r="J12" s="783"/>
      <c r="K12" s="783"/>
      <c r="L12" s="783"/>
      <c r="M12" s="783"/>
      <c r="N12" s="783"/>
      <c r="O12" s="783"/>
      <c r="P12" s="783"/>
      <c r="Q12" s="783"/>
      <c r="R12" s="783"/>
      <c r="S12" s="783"/>
      <c r="T12" s="783"/>
      <c r="U12" s="783"/>
      <c r="V12" s="783"/>
      <c r="W12" s="783"/>
      <c r="X12" s="783"/>
      <c r="Y12" s="783"/>
      <c r="Z12" s="783"/>
      <c r="AA12" s="783"/>
      <c r="AB12" s="783"/>
      <c r="AC12" s="783"/>
      <c r="AD12" s="783"/>
      <c r="AE12" s="783"/>
      <c r="AF12" s="783"/>
      <c r="AG12" s="783"/>
      <c r="AH12" s="783"/>
      <c r="AI12" s="783"/>
      <c r="AJ12" s="784"/>
    </row>
    <row r="13" spans="2:36" ht="108" customHeight="1" thickBot="1">
      <c r="B13" s="290" t="s">
        <v>13</v>
      </c>
      <c r="C13" s="247" t="s">
        <v>41</v>
      </c>
      <c r="D13" s="247" t="s">
        <v>14</v>
      </c>
      <c r="E13" s="247" t="s">
        <v>40</v>
      </c>
      <c r="F13" s="247" t="s">
        <v>38</v>
      </c>
      <c r="G13" s="247" t="s">
        <v>39</v>
      </c>
      <c r="H13" s="289" t="s">
        <v>528</v>
      </c>
      <c r="I13" s="288" t="s">
        <v>42</v>
      </c>
      <c r="J13" s="247"/>
      <c r="K13" s="318"/>
      <c r="L13" s="318"/>
      <c r="M13" s="287"/>
      <c r="N13" s="286"/>
      <c r="O13" s="285">
        <f aca="true" t="shared" si="2" ref="O13:AD13">SUM(O14:O14)</f>
        <v>0</v>
      </c>
      <c r="P13" s="283">
        <f t="shared" si="2"/>
        <v>0</v>
      </c>
      <c r="Q13" s="284">
        <f t="shared" si="2"/>
        <v>7000000</v>
      </c>
      <c r="R13" s="283">
        <f t="shared" si="2"/>
        <v>0</v>
      </c>
      <c r="S13" s="284">
        <f t="shared" si="2"/>
        <v>0</v>
      </c>
      <c r="T13" s="283">
        <f t="shared" si="2"/>
        <v>0</v>
      </c>
      <c r="U13" s="284">
        <f t="shared" si="2"/>
        <v>0</v>
      </c>
      <c r="V13" s="283">
        <f t="shared" si="2"/>
        <v>0</v>
      </c>
      <c r="W13" s="284">
        <f t="shared" si="2"/>
        <v>0</v>
      </c>
      <c r="X13" s="283">
        <f t="shared" si="2"/>
        <v>0</v>
      </c>
      <c r="Y13" s="284">
        <f t="shared" si="2"/>
        <v>0</v>
      </c>
      <c r="Z13" s="283">
        <f t="shared" si="2"/>
        <v>0</v>
      </c>
      <c r="AA13" s="284">
        <f t="shared" si="2"/>
        <v>0</v>
      </c>
      <c r="AB13" s="283">
        <f t="shared" si="2"/>
        <v>0</v>
      </c>
      <c r="AC13" s="284">
        <f t="shared" si="2"/>
        <v>0</v>
      </c>
      <c r="AD13" s="283">
        <f t="shared" si="2"/>
        <v>0</v>
      </c>
      <c r="AE13" s="284">
        <f>SUM(O13,Q13,S13,U13,W13,Y13,AA13,AC13)</f>
        <v>7000000</v>
      </c>
      <c r="AF13" s="283">
        <f>SUM(P13,R13,T13,V13,X13,Z13,AB13,AD13)</f>
        <v>0</v>
      </c>
      <c r="AG13" s="282">
        <f>SUM(AG14:AG14)</f>
        <v>0</v>
      </c>
      <c r="AH13" s="281"/>
      <c r="AI13" s="281"/>
      <c r="AJ13" s="280"/>
    </row>
    <row r="14" spans="2:36" ht="108" customHeight="1" thickBot="1">
      <c r="B14" s="279" t="s">
        <v>284</v>
      </c>
      <c r="C14" s="278"/>
      <c r="D14" s="276"/>
      <c r="E14" s="276"/>
      <c r="F14" s="317"/>
      <c r="G14" s="276"/>
      <c r="H14" s="316" t="s">
        <v>115</v>
      </c>
      <c r="I14" s="315" t="s">
        <v>116</v>
      </c>
      <c r="J14" s="275">
        <v>4</v>
      </c>
      <c r="K14" s="314">
        <v>2</v>
      </c>
      <c r="L14" s="313"/>
      <c r="M14" s="309"/>
      <c r="N14" s="312"/>
      <c r="O14" s="311"/>
      <c r="P14" s="267"/>
      <c r="Q14" s="267">
        <v>7000000</v>
      </c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310"/>
      <c r="AH14" s="265"/>
      <c r="AI14" s="309"/>
      <c r="AJ14" s="308"/>
    </row>
    <row r="15" spans="2:36" ht="3" customHeight="1" thickBot="1">
      <c r="B15" s="782"/>
      <c r="C15" s="783"/>
      <c r="D15" s="783"/>
      <c r="E15" s="783"/>
      <c r="F15" s="783"/>
      <c r="G15" s="783"/>
      <c r="H15" s="783"/>
      <c r="I15" s="783"/>
      <c r="J15" s="783"/>
      <c r="K15" s="783"/>
      <c r="L15" s="783"/>
      <c r="M15" s="783"/>
      <c r="N15" s="783"/>
      <c r="O15" s="783"/>
      <c r="P15" s="783"/>
      <c r="Q15" s="783"/>
      <c r="R15" s="783"/>
      <c r="S15" s="783"/>
      <c r="T15" s="783"/>
      <c r="U15" s="783"/>
      <c r="V15" s="783"/>
      <c r="W15" s="783"/>
      <c r="X15" s="783"/>
      <c r="Y15" s="783"/>
      <c r="Z15" s="783"/>
      <c r="AA15" s="783"/>
      <c r="AB15" s="783"/>
      <c r="AC15" s="783"/>
      <c r="AD15" s="783"/>
      <c r="AE15" s="783"/>
      <c r="AF15" s="783"/>
      <c r="AG15" s="783"/>
      <c r="AH15" s="783"/>
      <c r="AI15" s="783"/>
      <c r="AJ15" s="784"/>
    </row>
    <row r="16" spans="2:36" ht="108" customHeight="1" thickBot="1">
      <c r="B16" s="290" t="s">
        <v>13</v>
      </c>
      <c r="C16" s="247" t="s">
        <v>41</v>
      </c>
      <c r="D16" s="247" t="s">
        <v>14</v>
      </c>
      <c r="E16" s="247" t="s">
        <v>37</v>
      </c>
      <c r="F16" s="247" t="s">
        <v>38</v>
      </c>
      <c r="G16" s="247" t="s">
        <v>39</v>
      </c>
      <c r="H16" s="289" t="s">
        <v>527</v>
      </c>
      <c r="I16" s="288" t="s">
        <v>42</v>
      </c>
      <c r="J16" s="287"/>
      <c r="K16" s="287"/>
      <c r="L16" s="287"/>
      <c r="M16" s="287"/>
      <c r="N16" s="286"/>
      <c r="O16" s="285">
        <f aca="true" t="shared" si="3" ref="O16:AD16">SUM(O17:O17)</f>
        <v>0</v>
      </c>
      <c r="P16" s="283">
        <f t="shared" si="3"/>
        <v>0</v>
      </c>
      <c r="Q16" s="284">
        <f t="shared" si="3"/>
        <v>69504417</v>
      </c>
      <c r="R16" s="283">
        <f t="shared" si="3"/>
        <v>0</v>
      </c>
      <c r="S16" s="284">
        <f t="shared" si="3"/>
        <v>0</v>
      </c>
      <c r="T16" s="283">
        <f t="shared" si="3"/>
        <v>0</v>
      </c>
      <c r="U16" s="284">
        <f t="shared" si="3"/>
        <v>0</v>
      </c>
      <c r="V16" s="283">
        <f t="shared" si="3"/>
        <v>0</v>
      </c>
      <c r="W16" s="284">
        <f t="shared" si="3"/>
        <v>0</v>
      </c>
      <c r="X16" s="283">
        <f t="shared" si="3"/>
        <v>0</v>
      </c>
      <c r="Y16" s="284">
        <f t="shared" si="3"/>
        <v>0</v>
      </c>
      <c r="Z16" s="283">
        <f t="shared" si="3"/>
        <v>0</v>
      </c>
      <c r="AA16" s="284">
        <f t="shared" si="3"/>
        <v>0</v>
      </c>
      <c r="AB16" s="283">
        <f t="shared" si="3"/>
        <v>0</v>
      </c>
      <c r="AC16" s="284">
        <f t="shared" si="3"/>
        <v>0</v>
      </c>
      <c r="AD16" s="283">
        <f t="shared" si="3"/>
        <v>0</v>
      </c>
      <c r="AE16" s="284">
        <f>SUM(O16,Q16,S16,U16,W16,Y16,AA16,AC16)</f>
        <v>69504417</v>
      </c>
      <c r="AF16" s="283">
        <f>SUM(P16,R16,T16,V16,X16,Z16,AB16,AD16)</f>
        <v>0</v>
      </c>
      <c r="AG16" s="282">
        <f>SUM(AG17:AG17)</f>
        <v>0</v>
      </c>
      <c r="AH16" s="281"/>
      <c r="AI16" s="281"/>
      <c r="AJ16" s="280"/>
    </row>
    <row r="17" spans="2:36" ht="108" customHeight="1" thickBot="1">
      <c r="B17" s="279" t="s">
        <v>284</v>
      </c>
      <c r="C17" s="278"/>
      <c r="D17" s="276"/>
      <c r="E17" s="276"/>
      <c r="F17" s="277"/>
      <c r="G17" s="276"/>
      <c r="H17" s="275" t="s">
        <v>117</v>
      </c>
      <c r="I17" s="275" t="s">
        <v>118</v>
      </c>
      <c r="J17" s="275">
        <v>0</v>
      </c>
      <c r="K17" s="356">
        <v>0.25</v>
      </c>
      <c r="L17" s="273"/>
      <c r="M17" s="273"/>
      <c r="N17" s="272"/>
      <c r="O17" s="271"/>
      <c r="P17" s="270"/>
      <c r="Q17" s="269">
        <v>69504417</v>
      </c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7"/>
      <c r="AF17" s="267"/>
      <c r="AG17" s="266"/>
      <c r="AH17" s="265"/>
      <c r="AI17" s="265"/>
      <c r="AJ17" s="264"/>
    </row>
    <row r="18" spans="2:36" ht="3" customHeight="1" thickBot="1">
      <c r="B18" s="782"/>
      <c r="C18" s="783"/>
      <c r="D18" s="783"/>
      <c r="E18" s="783"/>
      <c r="F18" s="783"/>
      <c r="G18" s="783"/>
      <c r="H18" s="783"/>
      <c r="I18" s="783"/>
      <c r="J18" s="783"/>
      <c r="K18" s="783"/>
      <c r="L18" s="783"/>
      <c r="M18" s="783"/>
      <c r="N18" s="783"/>
      <c r="O18" s="783"/>
      <c r="P18" s="783"/>
      <c r="Q18" s="783"/>
      <c r="R18" s="783"/>
      <c r="S18" s="783"/>
      <c r="T18" s="783"/>
      <c r="U18" s="783"/>
      <c r="V18" s="783"/>
      <c r="W18" s="783"/>
      <c r="X18" s="783"/>
      <c r="Y18" s="783"/>
      <c r="Z18" s="783"/>
      <c r="AA18" s="783"/>
      <c r="AB18" s="783"/>
      <c r="AC18" s="783"/>
      <c r="AD18" s="783"/>
      <c r="AE18" s="783"/>
      <c r="AF18" s="783"/>
      <c r="AG18" s="783"/>
      <c r="AH18" s="783"/>
      <c r="AI18" s="783"/>
      <c r="AJ18" s="784"/>
    </row>
    <row r="19" spans="2:36" ht="108" customHeight="1" thickBot="1">
      <c r="B19" s="290" t="s">
        <v>13</v>
      </c>
      <c r="C19" s="247" t="s">
        <v>41</v>
      </c>
      <c r="D19" s="247" t="s">
        <v>14</v>
      </c>
      <c r="E19" s="247" t="s">
        <v>40</v>
      </c>
      <c r="F19" s="247" t="s">
        <v>38</v>
      </c>
      <c r="G19" s="247" t="s">
        <v>39</v>
      </c>
      <c r="H19" s="289" t="s">
        <v>526</v>
      </c>
      <c r="I19" s="288" t="s">
        <v>42</v>
      </c>
      <c r="J19" s="247"/>
      <c r="K19" s="318"/>
      <c r="L19" s="318"/>
      <c r="M19" s="287"/>
      <c r="N19" s="286"/>
      <c r="O19" s="285">
        <f aca="true" t="shared" si="4" ref="O19:AD19">SUM(O20:O20)</f>
        <v>0</v>
      </c>
      <c r="P19" s="283">
        <f t="shared" si="4"/>
        <v>0</v>
      </c>
      <c r="Q19" s="284">
        <f t="shared" si="4"/>
        <v>1000000</v>
      </c>
      <c r="R19" s="283">
        <f t="shared" si="4"/>
        <v>0</v>
      </c>
      <c r="S19" s="284">
        <f t="shared" si="4"/>
        <v>0</v>
      </c>
      <c r="T19" s="283">
        <f t="shared" si="4"/>
        <v>0</v>
      </c>
      <c r="U19" s="284">
        <f t="shared" si="4"/>
        <v>0</v>
      </c>
      <c r="V19" s="283">
        <f t="shared" si="4"/>
        <v>0</v>
      </c>
      <c r="W19" s="284">
        <f t="shared" si="4"/>
        <v>0</v>
      </c>
      <c r="X19" s="283">
        <f t="shared" si="4"/>
        <v>0</v>
      </c>
      <c r="Y19" s="284">
        <f t="shared" si="4"/>
        <v>0</v>
      </c>
      <c r="Z19" s="283">
        <f t="shared" si="4"/>
        <v>0</v>
      </c>
      <c r="AA19" s="284">
        <f t="shared" si="4"/>
        <v>0</v>
      </c>
      <c r="AB19" s="283">
        <f t="shared" si="4"/>
        <v>0</v>
      </c>
      <c r="AC19" s="284">
        <f t="shared" si="4"/>
        <v>0</v>
      </c>
      <c r="AD19" s="283">
        <f t="shared" si="4"/>
        <v>0</v>
      </c>
      <c r="AE19" s="284">
        <f>SUM(O19,Q19,S19,U19,W19,Y19,AA19,AC19)</f>
        <v>1000000</v>
      </c>
      <c r="AF19" s="283">
        <f>SUM(P19,R19,T19,V19,X19,Z19,AB19,AD19)</f>
        <v>0</v>
      </c>
      <c r="AG19" s="282">
        <f>SUM(AG20:AG20)</f>
        <v>0</v>
      </c>
      <c r="AH19" s="281"/>
      <c r="AI19" s="281"/>
      <c r="AJ19" s="280"/>
    </row>
    <row r="20" spans="2:36" ht="108" customHeight="1" thickBot="1">
      <c r="B20" s="279" t="s">
        <v>284</v>
      </c>
      <c r="C20" s="278"/>
      <c r="D20" s="276"/>
      <c r="E20" s="276"/>
      <c r="F20" s="317"/>
      <c r="G20" s="276"/>
      <c r="H20" s="316" t="s">
        <v>119</v>
      </c>
      <c r="I20" s="315" t="s">
        <v>120</v>
      </c>
      <c r="J20" s="275">
        <v>0</v>
      </c>
      <c r="K20" s="358">
        <v>0.1</v>
      </c>
      <c r="L20" s="313"/>
      <c r="M20" s="309"/>
      <c r="N20" s="312"/>
      <c r="O20" s="311"/>
      <c r="P20" s="267"/>
      <c r="Q20" s="267">
        <v>1000000</v>
      </c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310"/>
      <c r="AH20" s="265"/>
      <c r="AI20" s="309"/>
      <c r="AJ20" s="308"/>
    </row>
    <row r="21" spans="2:36" ht="3" customHeight="1" thickBot="1">
      <c r="B21" s="782"/>
      <c r="C21" s="783"/>
      <c r="D21" s="783"/>
      <c r="E21" s="783"/>
      <c r="F21" s="783"/>
      <c r="G21" s="783"/>
      <c r="H21" s="783"/>
      <c r="I21" s="783"/>
      <c r="J21" s="783"/>
      <c r="K21" s="783"/>
      <c r="L21" s="783"/>
      <c r="M21" s="783"/>
      <c r="N21" s="783"/>
      <c r="O21" s="783"/>
      <c r="P21" s="783"/>
      <c r="Q21" s="783"/>
      <c r="R21" s="783"/>
      <c r="S21" s="783"/>
      <c r="T21" s="783"/>
      <c r="U21" s="783"/>
      <c r="V21" s="783"/>
      <c r="W21" s="783"/>
      <c r="X21" s="783"/>
      <c r="Y21" s="783"/>
      <c r="Z21" s="783"/>
      <c r="AA21" s="783"/>
      <c r="AB21" s="783"/>
      <c r="AC21" s="783"/>
      <c r="AD21" s="783"/>
      <c r="AE21" s="783"/>
      <c r="AF21" s="783"/>
      <c r="AG21" s="783"/>
      <c r="AH21" s="783"/>
      <c r="AI21" s="783"/>
      <c r="AJ21" s="784"/>
    </row>
    <row r="22" spans="2:36" ht="108" customHeight="1" thickBot="1">
      <c r="B22" s="290" t="s">
        <v>13</v>
      </c>
      <c r="C22" s="247" t="s">
        <v>41</v>
      </c>
      <c r="D22" s="247" t="s">
        <v>14</v>
      </c>
      <c r="E22" s="247" t="s">
        <v>37</v>
      </c>
      <c r="F22" s="247" t="s">
        <v>38</v>
      </c>
      <c r="G22" s="247" t="s">
        <v>39</v>
      </c>
      <c r="H22" s="289" t="s">
        <v>525</v>
      </c>
      <c r="I22" s="288" t="s">
        <v>42</v>
      </c>
      <c r="J22" s="287"/>
      <c r="K22" s="287"/>
      <c r="L22" s="287"/>
      <c r="M22" s="287"/>
      <c r="N22" s="286"/>
      <c r="O22" s="285">
        <f aca="true" t="shared" si="5" ref="O22:AD22">SUM(O23:O23)</f>
        <v>0</v>
      </c>
      <c r="P22" s="283">
        <f t="shared" si="5"/>
        <v>0</v>
      </c>
      <c r="Q22" s="284">
        <f t="shared" si="5"/>
        <v>500000</v>
      </c>
      <c r="R22" s="283">
        <f t="shared" si="5"/>
        <v>0</v>
      </c>
      <c r="S22" s="284">
        <f t="shared" si="5"/>
        <v>0</v>
      </c>
      <c r="T22" s="283">
        <f t="shared" si="5"/>
        <v>0</v>
      </c>
      <c r="U22" s="284">
        <f t="shared" si="5"/>
        <v>0</v>
      </c>
      <c r="V22" s="283">
        <f t="shared" si="5"/>
        <v>0</v>
      </c>
      <c r="W22" s="284">
        <f t="shared" si="5"/>
        <v>0</v>
      </c>
      <c r="X22" s="283">
        <f t="shared" si="5"/>
        <v>0</v>
      </c>
      <c r="Y22" s="284">
        <f t="shared" si="5"/>
        <v>0</v>
      </c>
      <c r="Z22" s="283">
        <f t="shared" si="5"/>
        <v>0</v>
      </c>
      <c r="AA22" s="284">
        <f t="shared" si="5"/>
        <v>0</v>
      </c>
      <c r="AB22" s="283">
        <f t="shared" si="5"/>
        <v>0</v>
      </c>
      <c r="AC22" s="284">
        <f t="shared" si="5"/>
        <v>0</v>
      </c>
      <c r="AD22" s="283">
        <f t="shared" si="5"/>
        <v>0</v>
      </c>
      <c r="AE22" s="284">
        <f>SUM(O22,Q22,S22,U22,W22,Y22,AA22,AC22)</f>
        <v>500000</v>
      </c>
      <c r="AF22" s="283">
        <f>SUM(P22,R22,T22,V22,X22,Z22,AB22,AD22)</f>
        <v>0</v>
      </c>
      <c r="AG22" s="282">
        <f>SUM(AG23:AG23)</f>
        <v>0</v>
      </c>
      <c r="AH22" s="281"/>
      <c r="AI22" s="281"/>
      <c r="AJ22" s="280"/>
    </row>
    <row r="23" spans="2:36" ht="108" customHeight="1" thickBot="1">
      <c r="B23" s="279" t="s">
        <v>284</v>
      </c>
      <c r="C23" s="278"/>
      <c r="D23" s="276"/>
      <c r="E23" s="276"/>
      <c r="F23" s="277"/>
      <c r="G23" s="276"/>
      <c r="H23" s="275" t="s">
        <v>121</v>
      </c>
      <c r="I23" s="275" t="s">
        <v>122</v>
      </c>
      <c r="J23" s="275">
        <v>0</v>
      </c>
      <c r="K23" s="274">
        <v>2</v>
      </c>
      <c r="L23" s="273"/>
      <c r="M23" s="273"/>
      <c r="N23" s="272"/>
      <c r="O23" s="271"/>
      <c r="P23" s="270"/>
      <c r="Q23" s="269">
        <v>500000</v>
      </c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7"/>
      <c r="AF23" s="267"/>
      <c r="AG23" s="266"/>
      <c r="AH23" s="265"/>
      <c r="AI23" s="265"/>
      <c r="AJ23" s="264"/>
    </row>
    <row r="24" spans="2:36" ht="3" customHeight="1" thickBot="1">
      <c r="B24" s="782"/>
      <c r="C24" s="783"/>
      <c r="D24" s="783"/>
      <c r="E24" s="783"/>
      <c r="F24" s="783"/>
      <c r="G24" s="783"/>
      <c r="H24" s="783"/>
      <c r="I24" s="783"/>
      <c r="J24" s="783"/>
      <c r="K24" s="783"/>
      <c r="L24" s="783"/>
      <c r="M24" s="783"/>
      <c r="N24" s="783"/>
      <c r="O24" s="783"/>
      <c r="P24" s="783"/>
      <c r="Q24" s="783"/>
      <c r="R24" s="783"/>
      <c r="S24" s="783"/>
      <c r="T24" s="783"/>
      <c r="U24" s="783"/>
      <c r="V24" s="783"/>
      <c r="W24" s="783"/>
      <c r="X24" s="783"/>
      <c r="Y24" s="783"/>
      <c r="Z24" s="783"/>
      <c r="AA24" s="783"/>
      <c r="AB24" s="783"/>
      <c r="AC24" s="783"/>
      <c r="AD24" s="783"/>
      <c r="AE24" s="783"/>
      <c r="AF24" s="783"/>
      <c r="AG24" s="783"/>
      <c r="AH24" s="783"/>
      <c r="AI24" s="783"/>
      <c r="AJ24" s="784"/>
    </row>
    <row r="25" spans="2:36" ht="35.25" customHeight="1">
      <c r="B25" s="815" t="s">
        <v>25</v>
      </c>
      <c r="C25" s="806" t="s">
        <v>372</v>
      </c>
      <c r="D25" s="807"/>
      <c r="E25" s="807"/>
      <c r="F25" s="807"/>
      <c r="G25" s="807"/>
      <c r="H25" s="807"/>
      <c r="I25" s="817" t="s">
        <v>3</v>
      </c>
      <c r="J25" s="799" t="s">
        <v>26</v>
      </c>
      <c r="K25" s="799" t="s">
        <v>4</v>
      </c>
      <c r="L25" s="801" t="s">
        <v>377</v>
      </c>
      <c r="M25" s="813" t="s">
        <v>28</v>
      </c>
      <c r="N25" s="810" t="s">
        <v>29</v>
      </c>
      <c r="O25" s="812" t="s">
        <v>43</v>
      </c>
      <c r="P25" s="786"/>
      <c r="Q25" s="785" t="s">
        <v>44</v>
      </c>
      <c r="R25" s="786"/>
      <c r="S25" s="785" t="s">
        <v>45</v>
      </c>
      <c r="T25" s="786"/>
      <c r="U25" s="785" t="s">
        <v>7</v>
      </c>
      <c r="V25" s="786"/>
      <c r="W25" s="785" t="s">
        <v>6</v>
      </c>
      <c r="X25" s="786"/>
      <c r="Y25" s="785" t="s">
        <v>46</v>
      </c>
      <c r="Z25" s="786"/>
      <c r="AA25" s="785" t="s">
        <v>5</v>
      </c>
      <c r="AB25" s="786"/>
      <c r="AC25" s="785" t="s">
        <v>8</v>
      </c>
      <c r="AD25" s="786"/>
      <c r="AE25" s="785" t="s">
        <v>9</v>
      </c>
      <c r="AF25" s="792"/>
      <c r="AG25" s="793" t="s">
        <v>10</v>
      </c>
      <c r="AH25" s="795" t="s">
        <v>11</v>
      </c>
      <c r="AI25" s="797" t="s">
        <v>12</v>
      </c>
      <c r="AJ25" s="819" t="s">
        <v>30</v>
      </c>
    </row>
    <row r="26" spans="2:36" ht="80.25" customHeight="1" thickBot="1">
      <c r="B26" s="816"/>
      <c r="C26" s="808"/>
      <c r="D26" s="809"/>
      <c r="E26" s="809"/>
      <c r="F26" s="809"/>
      <c r="G26" s="809"/>
      <c r="H26" s="809"/>
      <c r="I26" s="818"/>
      <c r="J26" s="800" t="s">
        <v>26</v>
      </c>
      <c r="K26" s="800"/>
      <c r="L26" s="802"/>
      <c r="M26" s="814"/>
      <c r="N26" s="811"/>
      <c r="O26" s="306" t="s">
        <v>31</v>
      </c>
      <c r="P26" s="305" t="s">
        <v>32</v>
      </c>
      <c r="Q26" s="304" t="s">
        <v>31</v>
      </c>
      <c r="R26" s="305" t="s">
        <v>32</v>
      </c>
      <c r="S26" s="304" t="s">
        <v>31</v>
      </c>
      <c r="T26" s="305" t="s">
        <v>32</v>
      </c>
      <c r="U26" s="304" t="s">
        <v>31</v>
      </c>
      <c r="V26" s="305" t="s">
        <v>32</v>
      </c>
      <c r="W26" s="304" t="s">
        <v>31</v>
      </c>
      <c r="X26" s="305" t="s">
        <v>32</v>
      </c>
      <c r="Y26" s="304" t="s">
        <v>31</v>
      </c>
      <c r="Z26" s="305" t="s">
        <v>32</v>
      </c>
      <c r="AA26" s="304" t="s">
        <v>31</v>
      </c>
      <c r="AB26" s="305" t="s">
        <v>33</v>
      </c>
      <c r="AC26" s="304" t="s">
        <v>31</v>
      </c>
      <c r="AD26" s="305" t="s">
        <v>33</v>
      </c>
      <c r="AE26" s="304" t="s">
        <v>31</v>
      </c>
      <c r="AF26" s="303" t="s">
        <v>33</v>
      </c>
      <c r="AG26" s="794"/>
      <c r="AH26" s="796"/>
      <c r="AI26" s="798"/>
      <c r="AJ26" s="820"/>
    </row>
    <row r="27" spans="2:36" ht="108" customHeight="1" thickBot="1">
      <c r="B27" s="302" t="s">
        <v>696</v>
      </c>
      <c r="C27" s="787" t="s">
        <v>752</v>
      </c>
      <c r="D27" s="788"/>
      <c r="E27" s="788"/>
      <c r="F27" s="788"/>
      <c r="G27" s="788"/>
      <c r="H27" s="788"/>
      <c r="I27" s="301" t="s">
        <v>753</v>
      </c>
      <c r="J27" s="300" t="s">
        <v>754</v>
      </c>
      <c r="K27" s="419" t="s">
        <v>755</v>
      </c>
      <c r="L27" s="299"/>
      <c r="M27" s="298"/>
      <c r="N27" s="297"/>
      <c r="O27" s="296" t="e">
        <f>SUM(O29,O32,#REF!,O37,O40)</f>
        <v>#REF!</v>
      </c>
      <c r="P27" s="295" t="e">
        <f>SUM(P29,P32,#REF!,P37,P40)</f>
        <v>#REF!</v>
      </c>
      <c r="Q27" s="295">
        <v>0</v>
      </c>
      <c r="R27" s="295" t="e">
        <f>SUM(R29,R32,#REF!,R37,R40)</f>
        <v>#REF!</v>
      </c>
      <c r="S27" s="295" t="e">
        <f>SUM(S29,S32,#REF!,S37,S40)</f>
        <v>#REF!</v>
      </c>
      <c r="T27" s="295" t="e">
        <f>SUM(T29,T32,#REF!,T37,T40)</f>
        <v>#REF!</v>
      </c>
      <c r="U27" s="295" t="e">
        <f>SUM(U29,U32,#REF!,U37,U40)</f>
        <v>#REF!</v>
      </c>
      <c r="V27" s="295" t="e">
        <f>SUM(V29,V32,#REF!,V37,V40)</f>
        <v>#REF!</v>
      </c>
      <c r="W27" s="295" t="e">
        <f>SUM(W29,W32,#REF!,W37,W40)</f>
        <v>#REF!</v>
      </c>
      <c r="X27" s="295" t="e">
        <f>SUM(X29,X32,#REF!,X37,X40)</f>
        <v>#REF!</v>
      </c>
      <c r="Y27" s="295" t="e">
        <f>SUM(Y29,Y32,#REF!,Y37,Y40)</f>
        <v>#REF!</v>
      </c>
      <c r="Z27" s="295" t="e">
        <f>SUM(Z29,Z32,#REF!,Z37,Z40)</f>
        <v>#REF!</v>
      </c>
      <c r="AA27" s="295" t="e">
        <f>SUM(AA29,AA32,#REF!,AA37,AA40)</f>
        <v>#REF!</v>
      </c>
      <c r="AB27" s="295" t="e">
        <f>SUM(AB29,AB32,#REF!,AB37,AB40)</f>
        <v>#REF!</v>
      </c>
      <c r="AC27" s="295" t="e">
        <f>SUM(AC29,AC32,#REF!,AC37,AC40)</f>
        <v>#REF!</v>
      </c>
      <c r="AD27" s="295" t="e">
        <f>SUM(AD29,AD32,#REF!,AD37,AD40)</f>
        <v>#REF!</v>
      </c>
      <c r="AE27" s="295" t="e">
        <f>SUM(O27,Q27,S27,U27,W27,Y27,AA27,AC27)</f>
        <v>#REF!</v>
      </c>
      <c r="AF27" s="294" t="e">
        <f>SUM(P27,R27,T27,V27,X27,Z27,AB27,AD27)</f>
        <v>#REF!</v>
      </c>
      <c r="AG27" s="293">
        <f>AG29+AG32</f>
        <v>0</v>
      </c>
      <c r="AH27" s="292"/>
      <c r="AI27" s="292"/>
      <c r="AJ27" s="291"/>
    </row>
    <row r="28" spans="2:36" ht="3" customHeight="1" thickBot="1">
      <c r="B28" s="789"/>
      <c r="C28" s="790"/>
      <c r="D28" s="790"/>
      <c r="E28" s="790"/>
      <c r="F28" s="790"/>
      <c r="G28" s="790"/>
      <c r="H28" s="790"/>
      <c r="I28" s="790"/>
      <c r="J28" s="790"/>
      <c r="K28" s="790"/>
      <c r="L28" s="790"/>
      <c r="M28" s="790"/>
      <c r="N28" s="790"/>
      <c r="O28" s="790"/>
      <c r="P28" s="790"/>
      <c r="Q28" s="790"/>
      <c r="R28" s="790"/>
      <c r="S28" s="790"/>
      <c r="T28" s="790"/>
      <c r="U28" s="790"/>
      <c r="V28" s="790"/>
      <c r="W28" s="790"/>
      <c r="X28" s="790"/>
      <c r="Y28" s="790"/>
      <c r="Z28" s="790"/>
      <c r="AA28" s="790"/>
      <c r="AB28" s="790"/>
      <c r="AC28" s="790"/>
      <c r="AD28" s="790"/>
      <c r="AE28" s="790"/>
      <c r="AF28" s="790"/>
      <c r="AG28" s="790"/>
      <c r="AH28" s="790"/>
      <c r="AI28" s="790"/>
      <c r="AJ28" s="791"/>
    </row>
    <row r="29" spans="2:36" ht="108" customHeight="1" thickBot="1">
      <c r="B29" s="290" t="s">
        <v>13</v>
      </c>
      <c r="C29" s="247" t="s">
        <v>41</v>
      </c>
      <c r="D29" s="247" t="s">
        <v>14</v>
      </c>
      <c r="E29" s="247" t="s">
        <v>37</v>
      </c>
      <c r="F29" s="247" t="s">
        <v>38</v>
      </c>
      <c r="G29" s="247" t="s">
        <v>39</v>
      </c>
      <c r="H29" s="289" t="s">
        <v>524</v>
      </c>
      <c r="I29" s="288" t="s">
        <v>42</v>
      </c>
      <c r="J29" s="287"/>
      <c r="K29" s="287"/>
      <c r="L29" s="287"/>
      <c r="M29" s="287"/>
      <c r="N29" s="286"/>
      <c r="O29" s="285">
        <f aca="true" t="shared" si="6" ref="O29:AD29">SUM(O30:O30)</f>
        <v>0</v>
      </c>
      <c r="P29" s="283">
        <f t="shared" si="6"/>
        <v>0</v>
      </c>
      <c r="Q29" s="284">
        <f t="shared" si="6"/>
        <v>1194917</v>
      </c>
      <c r="R29" s="283">
        <f t="shared" si="6"/>
        <v>0</v>
      </c>
      <c r="S29" s="284">
        <f t="shared" si="6"/>
        <v>0</v>
      </c>
      <c r="T29" s="283">
        <f t="shared" si="6"/>
        <v>0</v>
      </c>
      <c r="U29" s="284">
        <f t="shared" si="6"/>
        <v>0</v>
      </c>
      <c r="V29" s="283">
        <f t="shared" si="6"/>
        <v>0</v>
      </c>
      <c r="W29" s="284">
        <f t="shared" si="6"/>
        <v>0</v>
      </c>
      <c r="X29" s="283">
        <f t="shared" si="6"/>
        <v>0</v>
      </c>
      <c r="Y29" s="284">
        <f t="shared" si="6"/>
        <v>0</v>
      </c>
      <c r="Z29" s="283">
        <f t="shared" si="6"/>
        <v>0</v>
      </c>
      <c r="AA29" s="284">
        <f t="shared" si="6"/>
        <v>0</v>
      </c>
      <c r="AB29" s="283">
        <f t="shared" si="6"/>
        <v>0</v>
      </c>
      <c r="AC29" s="284">
        <f t="shared" si="6"/>
        <v>0</v>
      </c>
      <c r="AD29" s="283">
        <f t="shared" si="6"/>
        <v>0</v>
      </c>
      <c r="AE29" s="284">
        <f>SUM(O29,Q29,S29,U29,W29,Y29,AA29,AC29)</f>
        <v>1194917</v>
      </c>
      <c r="AF29" s="283">
        <f>SUM(P29,R29,T29,V29,X29,Z29,AB29,AD29)</f>
        <v>0</v>
      </c>
      <c r="AG29" s="282">
        <f>SUM(AG30:AG30)</f>
        <v>0</v>
      </c>
      <c r="AH29" s="281"/>
      <c r="AI29" s="281"/>
      <c r="AJ29" s="280"/>
    </row>
    <row r="30" spans="2:36" ht="108" customHeight="1" thickBot="1">
      <c r="B30" s="279" t="s">
        <v>284</v>
      </c>
      <c r="C30" s="278"/>
      <c r="D30" s="276"/>
      <c r="E30" s="276"/>
      <c r="F30" s="277"/>
      <c r="G30" s="276"/>
      <c r="H30" s="275" t="s">
        <v>123</v>
      </c>
      <c r="I30" s="275" t="s">
        <v>124</v>
      </c>
      <c r="J30" s="320">
        <v>0.8786</v>
      </c>
      <c r="K30" s="355">
        <v>0.9286</v>
      </c>
      <c r="L30" s="273"/>
      <c r="M30" s="273"/>
      <c r="N30" s="272"/>
      <c r="O30" s="271"/>
      <c r="P30" s="270"/>
      <c r="Q30" s="269">
        <v>1194917</v>
      </c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7"/>
      <c r="AF30" s="267"/>
      <c r="AG30" s="266"/>
      <c r="AH30" s="265"/>
      <c r="AI30" s="265"/>
      <c r="AJ30" s="264"/>
    </row>
    <row r="31" spans="2:36" ht="3" customHeight="1" thickBot="1">
      <c r="B31" s="782"/>
      <c r="C31" s="783"/>
      <c r="D31" s="783"/>
      <c r="E31" s="783"/>
      <c r="F31" s="783"/>
      <c r="G31" s="783"/>
      <c r="H31" s="783"/>
      <c r="I31" s="783"/>
      <c r="J31" s="783"/>
      <c r="K31" s="783"/>
      <c r="L31" s="783"/>
      <c r="M31" s="783"/>
      <c r="N31" s="783"/>
      <c r="O31" s="783"/>
      <c r="P31" s="783"/>
      <c r="Q31" s="783"/>
      <c r="R31" s="783"/>
      <c r="S31" s="783"/>
      <c r="T31" s="783"/>
      <c r="U31" s="783"/>
      <c r="V31" s="783"/>
      <c r="W31" s="783"/>
      <c r="X31" s="783"/>
      <c r="Y31" s="783"/>
      <c r="Z31" s="783"/>
      <c r="AA31" s="783"/>
      <c r="AB31" s="783"/>
      <c r="AC31" s="783"/>
      <c r="AD31" s="783"/>
      <c r="AE31" s="783"/>
      <c r="AF31" s="783"/>
      <c r="AG31" s="783"/>
      <c r="AH31" s="783"/>
      <c r="AI31" s="783"/>
      <c r="AJ31" s="784"/>
    </row>
    <row r="32" spans="2:36" ht="108" customHeight="1" thickBot="1">
      <c r="B32" s="290" t="s">
        <v>13</v>
      </c>
      <c r="C32" s="247" t="s">
        <v>41</v>
      </c>
      <c r="D32" s="247" t="s">
        <v>14</v>
      </c>
      <c r="E32" s="247" t="s">
        <v>40</v>
      </c>
      <c r="F32" s="247" t="s">
        <v>38</v>
      </c>
      <c r="G32" s="247" t="s">
        <v>39</v>
      </c>
      <c r="H32" s="289" t="s">
        <v>523</v>
      </c>
      <c r="I32" s="288" t="s">
        <v>42</v>
      </c>
      <c r="J32" s="247"/>
      <c r="K32" s="318"/>
      <c r="L32" s="318"/>
      <c r="M32" s="287"/>
      <c r="N32" s="286"/>
      <c r="O32" s="285">
        <f aca="true" t="shared" si="7" ref="O32:AD32">SUM(O33:O33)</f>
        <v>0</v>
      </c>
      <c r="P32" s="283">
        <f t="shared" si="7"/>
        <v>0</v>
      </c>
      <c r="Q32" s="284">
        <f t="shared" si="7"/>
        <v>9000000</v>
      </c>
      <c r="R32" s="283">
        <f t="shared" si="7"/>
        <v>0</v>
      </c>
      <c r="S32" s="284">
        <f t="shared" si="7"/>
        <v>0</v>
      </c>
      <c r="T32" s="283">
        <f t="shared" si="7"/>
        <v>0</v>
      </c>
      <c r="U32" s="284">
        <f t="shared" si="7"/>
        <v>0</v>
      </c>
      <c r="V32" s="283">
        <f t="shared" si="7"/>
        <v>0</v>
      </c>
      <c r="W32" s="284">
        <f t="shared" si="7"/>
        <v>0</v>
      </c>
      <c r="X32" s="283">
        <f t="shared" si="7"/>
        <v>0</v>
      </c>
      <c r="Y32" s="284">
        <f t="shared" si="7"/>
        <v>0</v>
      </c>
      <c r="Z32" s="283">
        <f t="shared" si="7"/>
        <v>0</v>
      </c>
      <c r="AA32" s="284">
        <f t="shared" si="7"/>
        <v>0</v>
      </c>
      <c r="AB32" s="283">
        <f t="shared" si="7"/>
        <v>0</v>
      </c>
      <c r="AC32" s="284">
        <f t="shared" si="7"/>
        <v>0</v>
      </c>
      <c r="AD32" s="283">
        <f t="shared" si="7"/>
        <v>0</v>
      </c>
      <c r="AE32" s="284">
        <f>SUM(O32,Q32,S32,U32,W32,Y32,AA32,AC32)</f>
        <v>9000000</v>
      </c>
      <c r="AF32" s="283">
        <f>SUM(P32,R32,T32,V32,X32,Z32,AB32,AD32)</f>
        <v>0</v>
      </c>
      <c r="AG32" s="282">
        <f>SUM(AG33:AG33)</f>
        <v>0</v>
      </c>
      <c r="AH32" s="281"/>
      <c r="AI32" s="281"/>
      <c r="AJ32" s="280"/>
    </row>
    <row r="33" spans="2:36" ht="108" customHeight="1" thickBot="1">
      <c r="B33" s="279" t="s">
        <v>284</v>
      </c>
      <c r="C33" s="278"/>
      <c r="D33" s="276"/>
      <c r="E33" s="276"/>
      <c r="F33" s="317"/>
      <c r="G33" s="276"/>
      <c r="H33" s="316" t="s">
        <v>125</v>
      </c>
      <c r="I33" s="315" t="s">
        <v>126</v>
      </c>
      <c r="J33" s="320">
        <v>0.1987</v>
      </c>
      <c r="K33" s="357">
        <v>0.2487</v>
      </c>
      <c r="L33" s="313"/>
      <c r="M33" s="309"/>
      <c r="N33" s="312"/>
      <c r="O33" s="311"/>
      <c r="P33" s="267"/>
      <c r="Q33" s="267">
        <v>9000000</v>
      </c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310"/>
      <c r="AH33" s="265"/>
      <c r="AI33" s="309"/>
      <c r="AJ33" s="308"/>
    </row>
    <row r="34" ht="3" customHeight="1" thickBot="1"/>
    <row r="35" spans="2:36" ht="35.25" customHeight="1">
      <c r="B35" s="815" t="s">
        <v>25</v>
      </c>
      <c r="C35" s="806" t="s">
        <v>371</v>
      </c>
      <c r="D35" s="807"/>
      <c r="E35" s="807"/>
      <c r="F35" s="807"/>
      <c r="G35" s="807"/>
      <c r="H35" s="807"/>
      <c r="I35" s="817" t="s">
        <v>3</v>
      </c>
      <c r="J35" s="799" t="s">
        <v>26</v>
      </c>
      <c r="K35" s="799" t="s">
        <v>4</v>
      </c>
      <c r="L35" s="801" t="s">
        <v>377</v>
      </c>
      <c r="M35" s="813" t="s">
        <v>28</v>
      </c>
      <c r="N35" s="810" t="s">
        <v>29</v>
      </c>
      <c r="O35" s="812" t="s">
        <v>43</v>
      </c>
      <c r="P35" s="786"/>
      <c r="Q35" s="785" t="s">
        <v>44</v>
      </c>
      <c r="R35" s="786"/>
      <c r="S35" s="785" t="s">
        <v>45</v>
      </c>
      <c r="T35" s="786"/>
      <c r="U35" s="785" t="s">
        <v>7</v>
      </c>
      <c r="V35" s="786"/>
      <c r="W35" s="785" t="s">
        <v>6</v>
      </c>
      <c r="X35" s="786"/>
      <c r="Y35" s="785" t="s">
        <v>46</v>
      </c>
      <c r="Z35" s="786"/>
      <c r="AA35" s="785" t="s">
        <v>5</v>
      </c>
      <c r="AB35" s="786"/>
      <c r="AC35" s="785" t="s">
        <v>8</v>
      </c>
      <c r="AD35" s="786"/>
      <c r="AE35" s="785" t="s">
        <v>9</v>
      </c>
      <c r="AF35" s="792"/>
      <c r="AG35" s="793" t="s">
        <v>10</v>
      </c>
      <c r="AH35" s="795" t="s">
        <v>11</v>
      </c>
      <c r="AI35" s="797" t="s">
        <v>12</v>
      </c>
      <c r="AJ35" s="819" t="s">
        <v>30</v>
      </c>
    </row>
    <row r="36" spans="2:36" ht="80.25" customHeight="1" thickBot="1">
      <c r="B36" s="816"/>
      <c r="C36" s="808"/>
      <c r="D36" s="809"/>
      <c r="E36" s="809"/>
      <c r="F36" s="809"/>
      <c r="G36" s="809"/>
      <c r="H36" s="809"/>
      <c r="I36" s="818"/>
      <c r="J36" s="800" t="s">
        <v>26</v>
      </c>
      <c r="K36" s="800"/>
      <c r="L36" s="802"/>
      <c r="M36" s="814"/>
      <c r="N36" s="811"/>
      <c r="O36" s="306" t="s">
        <v>31</v>
      </c>
      <c r="P36" s="305" t="s">
        <v>32</v>
      </c>
      <c r="Q36" s="304" t="s">
        <v>31</v>
      </c>
      <c r="R36" s="305" t="s">
        <v>32</v>
      </c>
      <c r="S36" s="304" t="s">
        <v>31</v>
      </c>
      <c r="T36" s="305" t="s">
        <v>32</v>
      </c>
      <c r="U36" s="304" t="s">
        <v>31</v>
      </c>
      <c r="V36" s="305" t="s">
        <v>32</v>
      </c>
      <c r="W36" s="304" t="s">
        <v>31</v>
      </c>
      <c r="X36" s="305" t="s">
        <v>32</v>
      </c>
      <c r="Y36" s="304" t="s">
        <v>31</v>
      </c>
      <c r="Z36" s="305" t="s">
        <v>32</v>
      </c>
      <c r="AA36" s="304" t="s">
        <v>31</v>
      </c>
      <c r="AB36" s="305" t="s">
        <v>33</v>
      </c>
      <c r="AC36" s="304" t="s">
        <v>31</v>
      </c>
      <c r="AD36" s="305" t="s">
        <v>33</v>
      </c>
      <c r="AE36" s="304" t="s">
        <v>31</v>
      </c>
      <c r="AF36" s="303" t="s">
        <v>33</v>
      </c>
      <c r="AG36" s="794"/>
      <c r="AH36" s="796"/>
      <c r="AI36" s="798"/>
      <c r="AJ36" s="820"/>
    </row>
    <row r="37" spans="2:36" ht="108" customHeight="1" thickBot="1">
      <c r="B37" s="302" t="s">
        <v>696</v>
      </c>
      <c r="C37" s="787" t="s">
        <v>756</v>
      </c>
      <c r="D37" s="788"/>
      <c r="E37" s="788"/>
      <c r="F37" s="788"/>
      <c r="G37" s="788"/>
      <c r="H37" s="788"/>
      <c r="I37" s="301" t="s">
        <v>757</v>
      </c>
      <c r="J37" s="300" t="s">
        <v>758</v>
      </c>
      <c r="K37" s="419" t="s">
        <v>759</v>
      </c>
      <c r="L37" s="299"/>
      <c r="M37" s="298"/>
      <c r="N37" s="297"/>
      <c r="O37" s="296" t="e">
        <f>SUM(O39,O42,O45,O48,#REF!)</f>
        <v>#REF!</v>
      </c>
      <c r="P37" s="295" t="e">
        <f>SUM(P39,P42,P45,P48,#REF!)</f>
        <v>#REF!</v>
      </c>
      <c r="Q37" s="295">
        <v>0</v>
      </c>
      <c r="R37" s="295" t="e">
        <f>SUM(R39,R42,R45,R48,#REF!)</f>
        <v>#REF!</v>
      </c>
      <c r="S37" s="295" t="e">
        <f>SUM(S39,S42,S45,S48,#REF!)</f>
        <v>#REF!</v>
      </c>
      <c r="T37" s="295" t="e">
        <f>SUM(T39,T42,T45,T48,#REF!)</f>
        <v>#REF!</v>
      </c>
      <c r="U37" s="295" t="e">
        <f>SUM(U39,U42,U45,U48,#REF!)</f>
        <v>#REF!</v>
      </c>
      <c r="V37" s="295" t="e">
        <f>SUM(V39,V42,V45,V48,#REF!)</f>
        <v>#REF!</v>
      </c>
      <c r="W37" s="295" t="e">
        <f>SUM(W39,W42,W45,W48,#REF!)</f>
        <v>#REF!</v>
      </c>
      <c r="X37" s="295" t="e">
        <f>SUM(X39,X42,X45,X48,#REF!)</f>
        <v>#REF!</v>
      </c>
      <c r="Y37" s="295" t="e">
        <f>SUM(Y39,Y42,Y45,Y48,#REF!)</f>
        <v>#REF!</v>
      </c>
      <c r="Z37" s="295" t="e">
        <f>SUM(Z39,Z42,Z45,Z48,#REF!)</f>
        <v>#REF!</v>
      </c>
      <c r="AA37" s="295" t="e">
        <f>SUM(AA39,AA42,AA45,AA48,#REF!)</f>
        <v>#REF!</v>
      </c>
      <c r="AB37" s="295" t="e">
        <f>SUM(AB39,AB42,AB45,AB48,#REF!)</f>
        <v>#REF!</v>
      </c>
      <c r="AC37" s="295" t="e">
        <f>SUM(AC39,AC42,AC45,AC48,#REF!)</f>
        <v>#REF!</v>
      </c>
      <c r="AD37" s="295" t="e">
        <f>SUM(AD39,AD42,AD45,AD48,#REF!)</f>
        <v>#REF!</v>
      </c>
      <c r="AE37" s="295" t="e">
        <f>SUM(O37,Q37,S37,U37,W37,Y37,AA37,AC37)</f>
        <v>#REF!</v>
      </c>
      <c r="AF37" s="294" t="e">
        <f>SUM(P37,R37,T37,V37,X37,Z37,AB37,AD37)</f>
        <v>#REF!</v>
      </c>
      <c r="AG37" s="293">
        <f>AG39+AG42</f>
        <v>0</v>
      </c>
      <c r="AH37" s="292"/>
      <c r="AI37" s="292"/>
      <c r="AJ37" s="291"/>
    </row>
    <row r="38" spans="2:36" ht="3" customHeight="1" thickBot="1">
      <c r="B38" s="789"/>
      <c r="C38" s="790"/>
      <c r="D38" s="790"/>
      <c r="E38" s="790"/>
      <c r="F38" s="790"/>
      <c r="G38" s="790"/>
      <c r="H38" s="790"/>
      <c r="I38" s="790"/>
      <c r="J38" s="790"/>
      <c r="K38" s="790"/>
      <c r="L38" s="790"/>
      <c r="M38" s="790"/>
      <c r="N38" s="790"/>
      <c r="O38" s="790"/>
      <c r="P38" s="790"/>
      <c r="Q38" s="790"/>
      <c r="R38" s="790"/>
      <c r="S38" s="790"/>
      <c r="T38" s="790"/>
      <c r="U38" s="790"/>
      <c r="V38" s="790"/>
      <c r="W38" s="790"/>
      <c r="X38" s="790"/>
      <c r="Y38" s="790"/>
      <c r="Z38" s="790"/>
      <c r="AA38" s="790"/>
      <c r="AB38" s="790"/>
      <c r="AC38" s="790"/>
      <c r="AD38" s="790"/>
      <c r="AE38" s="790"/>
      <c r="AF38" s="790"/>
      <c r="AG38" s="790"/>
      <c r="AH38" s="790"/>
      <c r="AI38" s="790"/>
      <c r="AJ38" s="791"/>
    </row>
    <row r="39" spans="2:36" ht="108" customHeight="1" thickBot="1">
      <c r="B39" s="290" t="s">
        <v>13</v>
      </c>
      <c r="C39" s="247" t="s">
        <v>41</v>
      </c>
      <c r="D39" s="247" t="s">
        <v>14</v>
      </c>
      <c r="E39" s="247" t="s">
        <v>37</v>
      </c>
      <c r="F39" s="247" t="s">
        <v>38</v>
      </c>
      <c r="G39" s="247" t="s">
        <v>39</v>
      </c>
      <c r="H39" s="289" t="s">
        <v>522</v>
      </c>
      <c r="I39" s="288" t="s">
        <v>42</v>
      </c>
      <c r="J39" s="287"/>
      <c r="K39" s="287"/>
      <c r="L39" s="287"/>
      <c r="M39" s="287"/>
      <c r="N39" s="286"/>
      <c r="O39" s="285">
        <f aca="true" t="shared" si="8" ref="O39:AD39">SUM(O40:O40)</f>
        <v>0</v>
      </c>
      <c r="P39" s="283">
        <f t="shared" si="8"/>
        <v>0</v>
      </c>
      <c r="Q39" s="284">
        <f t="shared" si="8"/>
        <v>20000000</v>
      </c>
      <c r="R39" s="283">
        <f t="shared" si="8"/>
        <v>0</v>
      </c>
      <c r="S39" s="284">
        <f t="shared" si="8"/>
        <v>0</v>
      </c>
      <c r="T39" s="283">
        <f t="shared" si="8"/>
        <v>0</v>
      </c>
      <c r="U39" s="284">
        <f t="shared" si="8"/>
        <v>0</v>
      </c>
      <c r="V39" s="283">
        <f t="shared" si="8"/>
        <v>0</v>
      </c>
      <c r="W39" s="284">
        <f t="shared" si="8"/>
        <v>0</v>
      </c>
      <c r="X39" s="283">
        <f t="shared" si="8"/>
        <v>0</v>
      </c>
      <c r="Y39" s="284">
        <f t="shared" si="8"/>
        <v>0</v>
      </c>
      <c r="Z39" s="283">
        <f t="shared" si="8"/>
        <v>0</v>
      </c>
      <c r="AA39" s="284">
        <f t="shared" si="8"/>
        <v>0</v>
      </c>
      <c r="AB39" s="283">
        <f t="shared" si="8"/>
        <v>0</v>
      </c>
      <c r="AC39" s="284">
        <f t="shared" si="8"/>
        <v>0</v>
      </c>
      <c r="AD39" s="283">
        <f t="shared" si="8"/>
        <v>0</v>
      </c>
      <c r="AE39" s="284">
        <f>SUM(O39,Q39,S39,U39,W39,Y39,AA39,AC39)</f>
        <v>20000000</v>
      </c>
      <c r="AF39" s="283">
        <f>SUM(P39,R39,T39,V39,X39,Z39,AB39,AD39)</f>
        <v>0</v>
      </c>
      <c r="AG39" s="282">
        <f>SUM(AG40:AG40)</f>
        <v>0</v>
      </c>
      <c r="AH39" s="281"/>
      <c r="AI39" s="281"/>
      <c r="AJ39" s="280"/>
    </row>
    <row r="40" spans="2:36" ht="108" customHeight="1" thickBot="1">
      <c r="B40" s="279" t="s">
        <v>285</v>
      </c>
      <c r="C40" s="278"/>
      <c r="D40" s="276"/>
      <c r="E40" s="276"/>
      <c r="F40" s="277"/>
      <c r="G40" s="276"/>
      <c r="H40" s="275" t="s">
        <v>127</v>
      </c>
      <c r="I40" s="275" t="s">
        <v>128</v>
      </c>
      <c r="J40" s="320">
        <v>0.4383</v>
      </c>
      <c r="K40" s="356">
        <v>1</v>
      </c>
      <c r="L40" s="273"/>
      <c r="M40" s="273"/>
      <c r="N40" s="272"/>
      <c r="O40" s="271"/>
      <c r="P40" s="270"/>
      <c r="Q40" s="269">
        <v>20000000</v>
      </c>
      <c r="R40" s="268"/>
      <c r="S40" s="268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67"/>
      <c r="AF40" s="267"/>
      <c r="AG40" s="266"/>
      <c r="AH40" s="265"/>
      <c r="AI40" s="265"/>
      <c r="AJ40" s="264"/>
    </row>
    <row r="41" spans="2:36" ht="3" customHeight="1" thickBot="1">
      <c r="B41" s="782"/>
      <c r="C41" s="783"/>
      <c r="D41" s="783"/>
      <c r="E41" s="783"/>
      <c r="F41" s="783"/>
      <c r="G41" s="783"/>
      <c r="H41" s="783"/>
      <c r="I41" s="783"/>
      <c r="J41" s="783"/>
      <c r="K41" s="783"/>
      <c r="L41" s="783"/>
      <c r="M41" s="783"/>
      <c r="N41" s="783"/>
      <c r="O41" s="783"/>
      <c r="P41" s="783"/>
      <c r="Q41" s="783"/>
      <c r="R41" s="783"/>
      <c r="S41" s="783"/>
      <c r="T41" s="783"/>
      <c r="U41" s="783"/>
      <c r="V41" s="783"/>
      <c r="W41" s="783"/>
      <c r="X41" s="783"/>
      <c r="Y41" s="783"/>
      <c r="Z41" s="783"/>
      <c r="AA41" s="783"/>
      <c r="AB41" s="783"/>
      <c r="AC41" s="783"/>
      <c r="AD41" s="783"/>
      <c r="AE41" s="783"/>
      <c r="AF41" s="783"/>
      <c r="AG41" s="783"/>
      <c r="AH41" s="783"/>
      <c r="AI41" s="783"/>
      <c r="AJ41" s="784"/>
    </row>
    <row r="42" spans="2:36" ht="108" customHeight="1" thickBot="1">
      <c r="B42" s="290" t="s">
        <v>13</v>
      </c>
      <c r="C42" s="247" t="s">
        <v>41</v>
      </c>
      <c r="D42" s="247" t="s">
        <v>14</v>
      </c>
      <c r="E42" s="247" t="s">
        <v>40</v>
      </c>
      <c r="F42" s="247" t="s">
        <v>38</v>
      </c>
      <c r="G42" s="247" t="s">
        <v>39</v>
      </c>
      <c r="H42" s="289" t="s">
        <v>521</v>
      </c>
      <c r="I42" s="288" t="s">
        <v>42</v>
      </c>
      <c r="J42" s="247"/>
      <c r="K42" s="318"/>
      <c r="L42" s="318"/>
      <c r="M42" s="287"/>
      <c r="N42" s="286"/>
      <c r="O42" s="285">
        <f aca="true" t="shared" si="9" ref="O42:AD42">SUM(O43:O43)</f>
        <v>0</v>
      </c>
      <c r="P42" s="283">
        <f t="shared" si="9"/>
        <v>0</v>
      </c>
      <c r="Q42" s="284">
        <f t="shared" si="9"/>
        <v>2000000</v>
      </c>
      <c r="R42" s="283">
        <f t="shared" si="9"/>
        <v>0</v>
      </c>
      <c r="S42" s="284">
        <f t="shared" si="9"/>
        <v>0</v>
      </c>
      <c r="T42" s="283">
        <f t="shared" si="9"/>
        <v>0</v>
      </c>
      <c r="U42" s="284">
        <f t="shared" si="9"/>
        <v>0</v>
      </c>
      <c r="V42" s="283">
        <f t="shared" si="9"/>
        <v>0</v>
      </c>
      <c r="W42" s="284">
        <f t="shared" si="9"/>
        <v>0</v>
      </c>
      <c r="X42" s="283">
        <f t="shared" si="9"/>
        <v>0</v>
      </c>
      <c r="Y42" s="284">
        <f t="shared" si="9"/>
        <v>0</v>
      </c>
      <c r="Z42" s="283">
        <f t="shared" si="9"/>
        <v>0</v>
      </c>
      <c r="AA42" s="284">
        <f t="shared" si="9"/>
        <v>0</v>
      </c>
      <c r="AB42" s="283">
        <f t="shared" si="9"/>
        <v>0</v>
      </c>
      <c r="AC42" s="284">
        <f t="shared" si="9"/>
        <v>0</v>
      </c>
      <c r="AD42" s="283">
        <f t="shared" si="9"/>
        <v>0</v>
      </c>
      <c r="AE42" s="284">
        <f>SUM(O42,Q42,S42,U42,W42,Y42,AA42,AC42)</f>
        <v>2000000</v>
      </c>
      <c r="AF42" s="283">
        <f>SUM(P42,R42,T42,V42,X42,Z42,AB42,AD42)</f>
        <v>0</v>
      </c>
      <c r="AG42" s="282">
        <f>SUM(AG43:AG43)</f>
        <v>0</v>
      </c>
      <c r="AH42" s="281"/>
      <c r="AI42" s="281"/>
      <c r="AJ42" s="280"/>
    </row>
    <row r="43" spans="2:36" ht="108" customHeight="1" thickBot="1">
      <c r="B43" s="279" t="s">
        <v>285</v>
      </c>
      <c r="C43" s="278"/>
      <c r="D43" s="276"/>
      <c r="E43" s="276"/>
      <c r="F43" s="317"/>
      <c r="G43" s="276"/>
      <c r="H43" s="316" t="s">
        <v>129</v>
      </c>
      <c r="I43" s="315" t="s">
        <v>130</v>
      </c>
      <c r="J43" s="275">
        <v>0</v>
      </c>
      <c r="K43" s="314">
        <v>1</v>
      </c>
      <c r="L43" s="313"/>
      <c r="M43" s="309"/>
      <c r="N43" s="312"/>
      <c r="O43" s="311"/>
      <c r="P43" s="267"/>
      <c r="Q43" s="267">
        <v>2000000</v>
      </c>
      <c r="R43" s="267"/>
      <c r="S43" s="267"/>
      <c r="T43" s="267"/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  <c r="AE43" s="267"/>
      <c r="AF43" s="267"/>
      <c r="AG43" s="310"/>
      <c r="AH43" s="265"/>
      <c r="AI43" s="309"/>
      <c r="AJ43" s="308"/>
    </row>
    <row r="44" spans="2:36" ht="3" customHeight="1" thickBot="1">
      <c r="B44" s="782"/>
      <c r="C44" s="783"/>
      <c r="D44" s="783"/>
      <c r="E44" s="783"/>
      <c r="F44" s="783"/>
      <c r="G44" s="783"/>
      <c r="H44" s="783"/>
      <c r="I44" s="783"/>
      <c r="J44" s="783"/>
      <c r="K44" s="783"/>
      <c r="L44" s="783"/>
      <c r="M44" s="783"/>
      <c r="N44" s="783"/>
      <c r="O44" s="783"/>
      <c r="P44" s="783"/>
      <c r="Q44" s="783"/>
      <c r="R44" s="783"/>
      <c r="S44" s="783"/>
      <c r="T44" s="783"/>
      <c r="U44" s="783"/>
      <c r="V44" s="783"/>
      <c r="W44" s="783"/>
      <c r="X44" s="783"/>
      <c r="Y44" s="783"/>
      <c r="Z44" s="783"/>
      <c r="AA44" s="783"/>
      <c r="AB44" s="783"/>
      <c r="AC44" s="783"/>
      <c r="AD44" s="783"/>
      <c r="AE44" s="783"/>
      <c r="AF44" s="783"/>
      <c r="AG44" s="783"/>
      <c r="AH44" s="783"/>
      <c r="AI44" s="783"/>
      <c r="AJ44" s="784"/>
    </row>
    <row r="45" spans="2:36" ht="108" customHeight="1" thickBot="1">
      <c r="B45" s="290" t="s">
        <v>13</v>
      </c>
      <c r="C45" s="247" t="s">
        <v>41</v>
      </c>
      <c r="D45" s="247" t="s">
        <v>14</v>
      </c>
      <c r="E45" s="247" t="s">
        <v>37</v>
      </c>
      <c r="F45" s="247" t="s">
        <v>38</v>
      </c>
      <c r="G45" s="247" t="s">
        <v>39</v>
      </c>
      <c r="H45" s="289" t="s">
        <v>520</v>
      </c>
      <c r="I45" s="288" t="s">
        <v>42</v>
      </c>
      <c r="J45" s="287"/>
      <c r="K45" s="287"/>
      <c r="L45" s="287"/>
      <c r="M45" s="287"/>
      <c r="N45" s="286"/>
      <c r="O45" s="285">
        <f aca="true" t="shared" si="10" ref="O45:AD45">SUM(O46:O46)</f>
        <v>0</v>
      </c>
      <c r="P45" s="283">
        <f t="shared" si="10"/>
        <v>0</v>
      </c>
      <c r="Q45" s="284">
        <f t="shared" si="10"/>
        <v>1000000</v>
      </c>
      <c r="R45" s="283">
        <f t="shared" si="10"/>
        <v>0</v>
      </c>
      <c r="S45" s="284">
        <f t="shared" si="10"/>
        <v>0</v>
      </c>
      <c r="T45" s="283">
        <f t="shared" si="10"/>
        <v>0</v>
      </c>
      <c r="U45" s="284">
        <f t="shared" si="10"/>
        <v>0</v>
      </c>
      <c r="V45" s="283">
        <f t="shared" si="10"/>
        <v>0</v>
      </c>
      <c r="W45" s="284">
        <f t="shared" si="10"/>
        <v>0</v>
      </c>
      <c r="X45" s="283">
        <f t="shared" si="10"/>
        <v>0</v>
      </c>
      <c r="Y45" s="284">
        <f t="shared" si="10"/>
        <v>0</v>
      </c>
      <c r="Z45" s="283">
        <f t="shared" si="10"/>
        <v>0</v>
      </c>
      <c r="AA45" s="284">
        <f t="shared" si="10"/>
        <v>0</v>
      </c>
      <c r="AB45" s="283">
        <f t="shared" si="10"/>
        <v>0</v>
      </c>
      <c r="AC45" s="284">
        <f t="shared" si="10"/>
        <v>0</v>
      </c>
      <c r="AD45" s="283">
        <f t="shared" si="10"/>
        <v>0</v>
      </c>
      <c r="AE45" s="284">
        <f>SUM(O45,Q45,S45,U45,W45,Y45,AA45,AC45)</f>
        <v>1000000</v>
      </c>
      <c r="AF45" s="283">
        <f>SUM(P45,R45,T45,V45,X45,Z45,AB45,AD45)</f>
        <v>0</v>
      </c>
      <c r="AG45" s="282">
        <f>SUM(AG46:AG46)</f>
        <v>0</v>
      </c>
      <c r="AH45" s="281"/>
      <c r="AI45" s="281"/>
      <c r="AJ45" s="280"/>
    </row>
    <row r="46" spans="2:36" ht="108" customHeight="1" thickBot="1">
      <c r="B46" s="279" t="s">
        <v>285</v>
      </c>
      <c r="C46" s="278"/>
      <c r="D46" s="276"/>
      <c r="E46" s="276"/>
      <c r="F46" s="277"/>
      <c r="G46" s="276"/>
      <c r="H46" s="275" t="s">
        <v>131</v>
      </c>
      <c r="I46" s="275" t="s">
        <v>132</v>
      </c>
      <c r="J46" s="320">
        <v>0.3193</v>
      </c>
      <c r="K46" s="355">
        <v>0.4193</v>
      </c>
      <c r="L46" s="273"/>
      <c r="M46" s="273"/>
      <c r="N46" s="272"/>
      <c r="O46" s="271"/>
      <c r="P46" s="270"/>
      <c r="Q46" s="269">
        <v>1000000</v>
      </c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7"/>
      <c r="AF46" s="267"/>
      <c r="AG46" s="266"/>
      <c r="AH46" s="265"/>
      <c r="AI46" s="265"/>
      <c r="AJ46" s="264"/>
    </row>
    <row r="47" ht="3" customHeight="1"/>
    <row r="48" ht="15"/>
    <row r="49" ht="15.75" thickBot="1"/>
    <row r="50" spans="2:36" ht="15">
      <c r="B50" s="821" t="s">
        <v>731</v>
      </c>
      <c r="C50" s="822"/>
      <c r="D50" s="822"/>
      <c r="E50" s="822"/>
      <c r="F50" s="822"/>
      <c r="G50" s="822"/>
      <c r="H50" s="823"/>
      <c r="I50" s="831" t="s">
        <v>760</v>
      </c>
      <c r="J50" s="832"/>
      <c r="K50" s="832"/>
      <c r="L50" s="832"/>
      <c r="M50" s="832"/>
      <c r="N50" s="832"/>
      <c r="O50" s="831" t="s">
        <v>447</v>
      </c>
      <c r="P50" s="832"/>
      <c r="Q50" s="832"/>
      <c r="R50" s="876"/>
      <c r="S50" s="832"/>
      <c r="T50" s="877"/>
      <c r="U50" s="824" t="s">
        <v>22</v>
      </c>
      <c r="V50" s="825"/>
      <c r="W50" s="825"/>
      <c r="X50" s="825"/>
      <c r="Y50" s="825"/>
      <c r="Z50" s="825"/>
      <c r="AA50" s="825"/>
      <c r="AB50" s="825"/>
      <c r="AC50" s="825"/>
      <c r="AD50" s="825"/>
      <c r="AE50" s="825"/>
      <c r="AF50" s="825"/>
      <c r="AG50" s="825"/>
      <c r="AH50" s="825"/>
      <c r="AI50" s="825"/>
      <c r="AJ50" s="826"/>
    </row>
    <row r="51" spans="2:36" ht="76.5" customHeight="1" thickBot="1">
      <c r="B51" s="827" t="s">
        <v>746</v>
      </c>
      <c r="C51" s="576"/>
      <c r="D51" s="577"/>
      <c r="E51" s="407"/>
      <c r="F51" s="576" t="s">
        <v>761</v>
      </c>
      <c r="G51" s="576"/>
      <c r="H51" s="576"/>
      <c r="I51" s="576"/>
      <c r="J51" s="576"/>
      <c r="K51" s="576"/>
      <c r="L51" s="576"/>
      <c r="M51" s="576"/>
      <c r="N51" s="577"/>
      <c r="O51" s="828" t="s">
        <v>0</v>
      </c>
      <c r="P51" s="829"/>
      <c r="Q51" s="829"/>
      <c r="R51" s="829"/>
      <c r="S51" s="829"/>
      <c r="T51" s="829"/>
      <c r="U51" s="829"/>
      <c r="V51" s="829"/>
      <c r="W51" s="829"/>
      <c r="X51" s="829"/>
      <c r="Y51" s="829"/>
      <c r="Z51" s="829"/>
      <c r="AA51" s="829"/>
      <c r="AB51" s="829"/>
      <c r="AC51" s="829"/>
      <c r="AD51" s="829"/>
      <c r="AE51" s="829"/>
      <c r="AF51" s="830"/>
      <c r="AG51" s="803" t="s">
        <v>1</v>
      </c>
      <c r="AH51" s="804"/>
      <c r="AI51" s="804"/>
      <c r="AJ51" s="805"/>
    </row>
    <row r="52" spans="2:36" ht="15">
      <c r="B52" s="815" t="s">
        <v>25</v>
      </c>
      <c r="C52" s="806" t="s">
        <v>367</v>
      </c>
      <c r="D52" s="807"/>
      <c r="E52" s="807"/>
      <c r="F52" s="807"/>
      <c r="G52" s="807"/>
      <c r="H52" s="807"/>
      <c r="I52" s="817" t="s">
        <v>3</v>
      </c>
      <c r="J52" s="799" t="s">
        <v>26</v>
      </c>
      <c r="K52" s="799" t="s">
        <v>4</v>
      </c>
      <c r="L52" s="801" t="s">
        <v>377</v>
      </c>
      <c r="M52" s="813" t="s">
        <v>28</v>
      </c>
      <c r="N52" s="810" t="s">
        <v>29</v>
      </c>
      <c r="O52" s="812" t="s">
        <v>43</v>
      </c>
      <c r="P52" s="786"/>
      <c r="Q52" s="785" t="s">
        <v>44</v>
      </c>
      <c r="R52" s="786"/>
      <c r="S52" s="785" t="s">
        <v>45</v>
      </c>
      <c r="T52" s="786"/>
      <c r="U52" s="785" t="s">
        <v>7</v>
      </c>
      <c r="V52" s="786"/>
      <c r="W52" s="785" t="s">
        <v>6</v>
      </c>
      <c r="X52" s="786"/>
      <c r="Y52" s="785" t="s">
        <v>46</v>
      </c>
      <c r="Z52" s="786"/>
      <c r="AA52" s="785" t="s">
        <v>5</v>
      </c>
      <c r="AB52" s="786"/>
      <c r="AC52" s="785" t="s">
        <v>8</v>
      </c>
      <c r="AD52" s="786"/>
      <c r="AE52" s="785" t="s">
        <v>9</v>
      </c>
      <c r="AF52" s="792"/>
      <c r="AG52" s="793" t="s">
        <v>10</v>
      </c>
      <c r="AH52" s="795" t="s">
        <v>11</v>
      </c>
      <c r="AI52" s="797" t="s">
        <v>12</v>
      </c>
      <c r="AJ52" s="819" t="s">
        <v>30</v>
      </c>
    </row>
    <row r="53" spans="2:36" ht="15.75" thickBot="1">
      <c r="B53" s="816"/>
      <c r="C53" s="808"/>
      <c r="D53" s="809"/>
      <c r="E53" s="809"/>
      <c r="F53" s="809"/>
      <c r="G53" s="809"/>
      <c r="H53" s="809"/>
      <c r="I53" s="818"/>
      <c r="J53" s="800" t="s">
        <v>26</v>
      </c>
      <c r="K53" s="800"/>
      <c r="L53" s="802"/>
      <c r="M53" s="814"/>
      <c r="N53" s="811"/>
      <c r="O53" s="306" t="s">
        <v>31</v>
      </c>
      <c r="P53" s="305" t="s">
        <v>32</v>
      </c>
      <c r="Q53" s="304" t="s">
        <v>31</v>
      </c>
      <c r="R53" s="305" t="s">
        <v>32</v>
      </c>
      <c r="S53" s="304" t="s">
        <v>31</v>
      </c>
      <c r="T53" s="305" t="s">
        <v>32</v>
      </c>
      <c r="U53" s="304" t="s">
        <v>31</v>
      </c>
      <c r="V53" s="305" t="s">
        <v>32</v>
      </c>
      <c r="W53" s="304" t="s">
        <v>31</v>
      </c>
      <c r="X53" s="305" t="s">
        <v>32</v>
      </c>
      <c r="Y53" s="304" t="s">
        <v>31</v>
      </c>
      <c r="Z53" s="305" t="s">
        <v>32</v>
      </c>
      <c r="AA53" s="304" t="s">
        <v>31</v>
      </c>
      <c r="AB53" s="305" t="s">
        <v>33</v>
      </c>
      <c r="AC53" s="304" t="s">
        <v>31</v>
      </c>
      <c r="AD53" s="305" t="s">
        <v>33</v>
      </c>
      <c r="AE53" s="304" t="s">
        <v>31</v>
      </c>
      <c r="AF53" s="303" t="s">
        <v>33</v>
      </c>
      <c r="AG53" s="794"/>
      <c r="AH53" s="796"/>
      <c r="AI53" s="798"/>
      <c r="AJ53" s="820"/>
    </row>
    <row r="54" spans="2:36" ht="60.75" thickBot="1">
      <c r="B54" s="302" t="s">
        <v>696</v>
      </c>
      <c r="C54" s="787" t="s">
        <v>762</v>
      </c>
      <c r="D54" s="788"/>
      <c r="E54" s="788"/>
      <c r="F54" s="788"/>
      <c r="G54" s="788"/>
      <c r="H54" s="788"/>
      <c r="I54" s="301" t="s">
        <v>763</v>
      </c>
      <c r="J54" s="300" t="s">
        <v>764</v>
      </c>
      <c r="K54" s="419" t="s">
        <v>765</v>
      </c>
      <c r="L54" s="299"/>
      <c r="M54" s="298"/>
      <c r="N54" s="297"/>
      <c r="O54" s="296">
        <f>SUM(O56,O59,O62,O65,O68)</f>
        <v>0</v>
      </c>
      <c r="P54" s="295">
        <f>SUM(P56,P59,P62,P65,P68)</f>
        <v>0</v>
      </c>
      <c r="Q54" s="295">
        <v>0</v>
      </c>
      <c r="R54" s="295">
        <f aca="true" t="shared" si="11" ref="R54:AD54">SUM(R56,R59,R62,R65,R68)</f>
        <v>0</v>
      </c>
      <c r="S54" s="295">
        <f t="shared" si="11"/>
        <v>0</v>
      </c>
      <c r="T54" s="295">
        <f t="shared" si="11"/>
        <v>0</v>
      </c>
      <c r="U54" s="295">
        <f t="shared" si="11"/>
        <v>0</v>
      </c>
      <c r="V54" s="295">
        <f t="shared" si="11"/>
        <v>0</v>
      </c>
      <c r="W54" s="295">
        <f t="shared" si="11"/>
        <v>0</v>
      </c>
      <c r="X54" s="295">
        <f t="shared" si="11"/>
        <v>0</v>
      </c>
      <c r="Y54" s="295">
        <f t="shared" si="11"/>
        <v>0</v>
      </c>
      <c r="Z54" s="295">
        <f t="shared" si="11"/>
        <v>0</v>
      </c>
      <c r="AA54" s="295">
        <f t="shared" si="11"/>
        <v>0</v>
      </c>
      <c r="AB54" s="295">
        <f t="shared" si="11"/>
        <v>0</v>
      </c>
      <c r="AC54" s="295">
        <f t="shared" si="11"/>
        <v>0</v>
      </c>
      <c r="AD54" s="295">
        <f t="shared" si="11"/>
        <v>0</v>
      </c>
      <c r="AE54" s="295">
        <f>SUM(O54,Q54,S54,U54,W54,Y54,AA54,AC54)</f>
        <v>0</v>
      </c>
      <c r="AF54" s="294">
        <f>SUM(P54,R54,T54,V54,X54,Z54,AB54,AD54)</f>
        <v>0</v>
      </c>
      <c r="AG54" s="293">
        <f>AG56+AG59</f>
        <v>0</v>
      </c>
      <c r="AH54" s="292"/>
      <c r="AI54" s="292"/>
      <c r="AJ54" s="291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.75" thickBot="1"/>
    <row r="68" spans="2:36" ht="15">
      <c r="B68" s="821" t="s">
        <v>731</v>
      </c>
      <c r="C68" s="822"/>
      <c r="D68" s="822"/>
      <c r="E68" s="822"/>
      <c r="F68" s="822"/>
      <c r="G68" s="822"/>
      <c r="H68" s="823"/>
      <c r="I68" s="831" t="s">
        <v>760</v>
      </c>
      <c r="J68" s="832"/>
      <c r="K68" s="832"/>
      <c r="L68" s="832"/>
      <c r="M68" s="832"/>
      <c r="N68" s="832"/>
      <c r="O68" s="831" t="s">
        <v>447</v>
      </c>
      <c r="P68" s="832"/>
      <c r="Q68" s="832"/>
      <c r="R68" s="876"/>
      <c r="S68" s="832"/>
      <c r="T68" s="877"/>
      <c r="U68" s="824" t="s">
        <v>22</v>
      </c>
      <c r="V68" s="825"/>
      <c r="W68" s="825"/>
      <c r="X68" s="825"/>
      <c r="Y68" s="825"/>
      <c r="Z68" s="825"/>
      <c r="AA68" s="825"/>
      <c r="AB68" s="825"/>
      <c r="AC68" s="825"/>
      <c r="AD68" s="825"/>
      <c r="AE68" s="825"/>
      <c r="AF68" s="825"/>
      <c r="AG68" s="825"/>
      <c r="AH68" s="825"/>
      <c r="AI68" s="825"/>
      <c r="AJ68" s="826"/>
    </row>
    <row r="69" spans="2:36" ht="54" customHeight="1" thickBot="1">
      <c r="B69" s="827" t="s">
        <v>746</v>
      </c>
      <c r="C69" s="576"/>
      <c r="D69" s="577"/>
      <c r="E69" s="407"/>
      <c r="F69" s="576" t="s">
        <v>761</v>
      </c>
      <c r="G69" s="576"/>
      <c r="H69" s="576"/>
      <c r="I69" s="576"/>
      <c r="J69" s="576"/>
      <c r="K69" s="576"/>
      <c r="L69" s="576"/>
      <c r="M69" s="576"/>
      <c r="N69" s="577"/>
      <c r="O69" s="828" t="s">
        <v>0</v>
      </c>
      <c r="P69" s="829"/>
      <c r="Q69" s="829"/>
      <c r="R69" s="829"/>
      <c r="S69" s="829"/>
      <c r="T69" s="829"/>
      <c r="U69" s="829"/>
      <c r="V69" s="829"/>
      <c r="W69" s="829"/>
      <c r="X69" s="829"/>
      <c r="Y69" s="829"/>
      <c r="Z69" s="829"/>
      <c r="AA69" s="829"/>
      <c r="AB69" s="829"/>
      <c r="AC69" s="829"/>
      <c r="AD69" s="829"/>
      <c r="AE69" s="829"/>
      <c r="AF69" s="830"/>
      <c r="AG69" s="803" t="s">
        <v>1</v>
      </c>
      <c r="AH69" s="804"/>
      <c r="AI69" s="804"/>
      <c r="AJ69" s="805"/>
    </row>
    <row r="70" spans="2:36" ht="15">
      <c r="B70" s="815" t="s">
        <v>25</v>
      </c>
      <c r="C70" s="806" t="s">
        <v>766</v>
      </c>
      <c r="D70" s="807"/>
      <c r="E70" s="807"/>
      <c r="F70" s="807"/>
      <c r="G70" s="807"/>
      <c r="H70" s="807"/>
      <c r="I70" s="817" t="s">
        <v>3</v>
      </c>
      <c r="J70" s="799" t="s">
        <v>26</v>
      </c>
      <c r="K70" s="799" t="s">
        <v>4</v>
      </c>
      <c r="L70" s="801" t="s">
        <v>377</v>
      </c>
      <c r="M70" s="813" t="s">
        <v>28</v>
      </c>
      <c r="N70" s="810" t="s">
        <v>29</v>
      </c>
      <c r="O70" s="812" t="s">
        <v>43</v>
      </c>
      <c r="P70" s="786"/>
      <c r="Q70" s="785" t="s">
        <v>44</v>
      </c>
      <c r="R70" s="786"/>
      <c r="S70" s="785" t="s">
        <v>45</v>
      </c>
      <c r="T70" s="786"/>
      <c r="U70" s="785" t="s">
        <v>7</v>
      </c>
      <c r="V70" s="786"/>
      <c r="W70" s="785" t="s">
        <v>6</v>
      </c>
      <c r="X70" s="786"/>
      <c r="Y70" s="785" t="s">
        <v>46</v>
      </c>
      <c r="Z70" s="786"/>
      <c r="AA70" s="785" t="s">
        <v>5</v>
      </c>
      <c r="AB70" s="786"/>
      <c r="AC70" s="785" t="s">
        <v>8</v>
      </c>
      <c r="AD70" s="786"/>
      <c r="AE70" s="785" t="s">
        <v>9</v>
      </c>
      <c r="AF70" s="792"/>
      <c r="AG70" s="793" t="s">
        <v>10</v>
      </c>
      <c r="AH70" s="795" t="s">
        <v>11</v>
      </c>
      <c r="AI70" s="797" t="s">
        <v>12</v>
      </c>
      <c r="AJ70" s="819" t="s">
        <v>30</v>
      </c>
    </row>
    <row r="71" spans="2:36" ht="52.5" customHeight="1" thickBot="1">
      <c r="B71" s="816"/>
      <c r="C71" s="808"/>
      <c r="D71" s="809"/>
      <c r="E71" s="809"/>
      <c r="F71" s="809"/>
      <c r="G71" s="809"/>
      <c r="H71" s="809"/>
      <c r="I71" s="818"/>
      <c r="J71" s="800" t="s">
        <v>26</v>
      </c>
      <c r="K71" s="800"/>
      <c r="L71" s="802"/>
      <c r="M71" s="814"/>
      <c r="N71" s="811"/>
      <c r="O71" s="306" t="s">
        <v>31</v>
      </c>
      <c r="P71" s="305" t="s">
        <v>32</v>
      </c>
      <c r="Q71" s="304" t="s">
        <v>31</v>
      </c>
      <c r="R71" s="305" t="s">
        <v>32</v>
      </c>
      <c r="S71" s="304" t="s">
        <v>31</v>
      </c>
      <c r="T71" s="305" t="s">
        <v>32</v>
      </c>
      <c r="U71" s="304" t="s">
        <v>31</v>
      </c>
      <c r="V71" s="305" t="s">
        <v>32</v>
      </c>
      <c r="W71" s="304" t="s">
        <v>31</v>
      </c>
      <c r="X71" s="305" t="s">
        <v>32</v>
      </c>
      <c r="Y71" s="304" t="s">
        <v>31</v>
      </c>
      <c r="Z71" s="305" t="s">
        <v>32</v>
      </c>
      <c r="AA71" s="304" t="s">
        <v>31</v>
      </c>
      <c r="AB71" s="305" t="s">
        <v>33</v>
      </c>
      <c r="AC71" s="304" t="s">
        <v>31</v>
      </c>
      <c r="AD71" s="305" t="s">
        <v>33</v>
      </c>
      <c r="AE71" s="304" t="s">
        <v>31</v>
      </c>
      <c r="AF71" s="303" t="s">
        <v>33</v>
      </c>
      <c r="AG71" s="794"/>
      <c r="AH71" s="796"/>
      <c r="AI71" s="798"/>
      <c r="AJ71" s="820"/>
    </row>
    <row r="72" spans="2:36" ht="36.75" thickBot="1">
      <c r="B72" s="302" t="s">
        <v>696</v>
      </c>
      <c r="C72" s="787" t="s">
        <v>767</v>
      </c>
      <c r="D72" s="788"/>
      <c r="E72" s="788"/>
      <c r="F72" s="788"/>
      <c r="G72" s="788"/>
      <c r="H72" s="788"/>
      <c r="I72" s="301" t="s">
        <v>768</v>
      </c>
      <c r="J72" s="300" t="s">
        <v>769</v>
      </c>
      <c r="K72" s="419" t="s">
        <v>770</v>
      </c>
      <c r="L72" s="299"/>
      <c r="M72" s="298"/>
      <c r="N72" s="297"/>
      <c r="O72" s="296">
        <f>SUM(O74,O77,O80,O83,O86)</f>
        <v>0</v>
      </c>
      <c r="P72" s="295">
        <f>SUM(P74,P77,P80,P83,P86)</f>
        <v>0</v>
      </c>
      <c r="Q72" s="295">
        <v>0</v>
      </c>
      <c r="R72" s="295">
        <f aca="true" t="shared" si="12" ref="R72:AD72">SUM(R74,R77,R80,R83,R86)</f>
        <v>0</v>
      </c>
      <c r="S72" s="295">
        <f t="shared" si="12"/>
        <v>0</v>
      </c>
      <c r="T72" s="295">
        <f t="shared" si="12"/>
        <v>0</v>
      </c>
      <c r="U72" s="295">
        <f t="shared" si="12"/>
        <v>0</v>
      </c>
      <c r="V72" s="295">
        <f t="shared" si="12"/>
        <v>0</v>
      </c>
      <c r="W72" s="295">
        <f t="shared" si="12"/>
        <v>0</v>
      </c>
      <c r="X72" s="295">
        <f t="shared" si="12"/>
        <v>0</v>
      </c>
      <c r="Y72" s="295">
        <f t="shared" si="12"/>
        <v>0</v>
      </c>
      <c r="Z72" s="295">
        <f t="shared" si="12"/>
        <v>0</v>
      </c>
      <c r="AA72" s="295">
        <f t="shared" si="12"/>
        <v>0</v>
      </c>
      <c r="AB72" s="295">
        <f t="shared" si="12"/>
        <v>0</v>
      </c>
      <c r="AC72" s="295">
        <f t="shared" si="12"/>
        <v>0</v>
      </c>
      <c r="AD72" s="295">
        <f t="shared" si="12"/>
        <v>0</v>
      </c>
      <c r="AE72" s="295">
        <f>SUM(O72,Q72,S72,U72,W72,Y72,AA72,AC72)</f>
        <v>0</v>
      </c>
      <c r="AF72" s="294">
        <f>SUM(P72,R72,T72,V72,X72,Z72,AB72,AD72)</f>
        <v>0</v>
      </c>
      <c r="AG72" s="293">
        <f>AG74+AG77</f>
        <v>0</v>
      </c>
      <c r="AH72" s="292"/>
      <c r="AI72" s="292"/>
      <c r="AJ72" s="291"/>
    </row>
    <row r="73" ht="15"/>
    <row r="74" ht="15"/>
    <row r="75" ht="15"/>
    <row r="76" ht="15"/>
    <row r="77" ht="15"/>
    <row r="78" ht="15"/>
    <row r="79" ht="15"/>
    <row r="80" ht="15"/>
    <row r="81" ht="15.75" thickBot="1"/>
    <row r="82" spans="2:36" ht="15">
      <c r="B82" s="821" t="s">
        <v>731</v>
      </c>
      <c r="C82" s="822"/>
      <c r="D82" s="822"/>
      <c r="E82" s="822"/>
      <c r="F82" s="822"/>
      <c r="G82" s="822"/>
      <c r="H82" s="823"/>
      <c r="I82" s="831" t="s">
        <v>760</v>
      </c>
      <c r="J82" s="832"/>
      <c r="K82" s="832"/>
      <c r="L82" s="832"/>
      <c r="M82" s="832"/>
      <c r="N82" s="832"/>
      <c r="O82" s="831" t="s">
        <v>447</v>
      </c>
      <c r="P82" s="832"/>
      <c r="Q82" s="832"/>
      <c r="R82" s="876"/>
      <c r="S82" s="832"/>
      <c r="T82" s="877"/>
      <c r="U82" s="824" t="s">
        <v>22</v>
      </c>
      <c r="V82" s="825"/>
      <c r="W82" s="825"/>
      <c r="X82" s="825"/>
      <c r="Y82" s="825"/>
      <c r="Z82" s="825"/>
      <c r="AA82" s="825"/>
      <c r="AB82" s="825"/>
      <c r="AC82" s="825"/>
      <c r="AD82" s="825"/>
      <c r="AE82" s="825"/>
      <c r="AF82" s="825"/>
      <c r="AG82" s="825"/>
      <c r="AH82" s="825"/>
      <c r="AI82" s="825"/>
      <c r="AJ82" s="826"/>
    </row>
    <row r="83" spans="2:36" ht="44.25" customHeight="1" thickBot="1">
      <c r="B83" s="827" t="s">
        <v>746</v>
      </c>
      <c r="C83" s="576"/>
      <c r="D83" s="577"/>
      <c r="E83" s="407"/>
      <c r="F83" s="576" t="s">
        <v>761</v>
      </c>
      <c r="G83" s="576"/>
      <c r="H83" s="576"/>
      <c r="I83" s="576"/>
      <c r="J83" s="576"/>
      <c r="K83" s="576"/>
      <c r="L83" s="576"/>
      <c r="M83" s="576"/>
      <c r="N83" s="577"/>
      <c r="O83" s="828" t="s">
        <v>0</v>
      </c>
      <c r="P83" s="829"/>
      <c r="Q83" s="829"/>
      <c r="R83" s="829"/>
      <c r="S83" s="829"/>
      <c r="T83" s="829"/>
      <c r="U83" s="829"/>
      <c r="V83" s="829"/>
      <c r="W83" s="829"/>
      <c r="X83" s="829"/>
      <c r="Y83" s="829"/>
      <c r="Z83" s="829"/>
      <c r="AA83" s="829"/>
      <c r="AB83" s="829"/>
      <c r="AC83" s="829"/>
      <c r="AD83" s="829"/>
      <c r="AE83" s="829"/>
      <c r="AF83" s="830"/>
      <c r="AG83" s="803" t="s">
        <v>1</v>
      </c>
      <c r="AH83" s="804"/>
      <c r="AI83" s="804"/>
      <c r="AJ83" s="805"/>
    </row>
    <row r="84" spans="2:36" ht="15">
      <c r="B84" s="815" t="s">
        <v>25</v>
      </c>
      <c r="C84" s="806" t="s">
        <v>771</v>
      </c>
      <c r="D84" s="807"/>
      <c r="E84" s="807"/>
      <c r="F84" s="807"/>
      <c r="G84" s="807"/>
      <c r="H84" s="807"/>
      <c r="I84" s="817" t="s">
        <v>3</v>
      </c>
      <c r="J84" s="799" t="s">
        <v>26</v>
      </c>
      <c r="K84" s="799" t="s">
        <v>4</v>
      </c>
      <c r="L84" s="801" t="s">
        <v>377</v>
      </c>
      <c r="M84" s="813" t="s">
        <v>28</v>
      </c>
      <c r="N84" s="810" t="s">
        <v>29</v>
      </c>
      <c r="O84" s="812" t="s">
        <v>43</v>
      </c>
      <c r="P84" s="786"/>
      <c r="Q84" s="785" t="s">
        <v>44</v>
      </c>
      <c r="R84" s="786"/>
      <c r="S84" s="785" t="s">
        <v>45</v>
      </c>
      <c r="T84" s="786"/>
      <c r="U84" s="785" t="s">
        <v>7</v>
      </c>
      <c r="V84" s="786"/>
      <c r="W84" s="785" t="s">
        <v>6</v>
      </c>
      <c r="X84" s="786"/>
      <c r="Y84" s="785" t="s">
        <v>46</v>
      </c>
      <c r="Z84" s="786"/>
      <c r="AA84" s="785" t="s">
        <v>5</v>
      </c>
      <c r="AB84" s="786"/>
      <c r="AC84" s="785" t="s">
        <v>8</v>
      </c>
      <c r="AD84" s="786"/>
      <c r="AE84" s="785" t="s">
        <v>9</v>
      </c>
      <c r="AF84" s="792"/>
      <c r="AG84" s="793" t="s">
        <v>10</v>
      </c>
      <c r="AH84" s="795" t="s">
        <v>11</v>
      </c>
      <c r="AI84" s="797" t="s">
        <v>12</v>
      </c>
      <c r="AJ84" s="819" t="s">
        <v>30</v>
      </c>
    </row>
    <row r="85" spans="2:36" ht="60" customHeight="1" thickBot="1">
      <c r="B85" s="816"/>
      <c r="C85" s="808"/>
      <c r="D85" s="809"/>
      <c r="E85" s="809"/>
      <c r="F85" s="809"/>
      <c r="G85" s="809"/>
      <c r="H85" s="809"/>
      <c r="I85" s="818"/>
      <c r="J85" s="800" t="s">
        <v>26</v>
      </c>
      <c r="K85" s="800"/>
      <c r="L85" s="802"/>
      <c r="M85" s="814"/>
      <c r="N85" s="811"/>
      <c r="O85" s="306" t="s">
        <v>31</v>
      </c>
      <c r="P85" s="305" t="s">
        <v>32</v>
      </c>
      <c r="Q85" s="304" t="s">
        <v>31</v>
      </c>
      <c r="R85" s="305" t="s">
        <v>32</v>
      </c>
      <c r="S85" s="304" t="s">
        <v>31</v>
      </c>
      <c r="T85" s="305" t="s">
        <v>32</v>
      </c>
      <c r="U85" s="304" t="s">
        <v>31</v>
      </c>
      <c r="V85" s="305" t="s">
        <v>32</v>
      </c>
      <c r="W85" s="304" t="s">
        <v>31</v>
      </c>
      <c r="X85" s="305" t="s">
        <v>32</v>
      </c>
      <c r="Y85" s="304" t="s">
        <v>31</v>
      </c>
      <c r="Z85" s="305" t="s">
        <v>32</v>
      </c>
      <c r="AA85" s="304" t="s">
        <v>31</v>
      </c>
      <c r="AB85" s="305" t="s">
        <v>33</v>
      </c>
      <c r="AC85" s="304" t="s">
        <v>31</v>
      </c>
      <c r="AD85" s="305" t="s">
        <v>33</v>
      </c>
      <c r="AE85" s="304" t="s">
        <v>31</v>
      </c>
      <c r="AF85" s="303" t="s">
        <v>33</v>
      </c>
      <c r="AG85" s="794"/>
      <c r="AH85" s="796"/>
      <c r="AI85" s="798"/>
      <c r="AJ85" s="820"/>
    </row>
    <row r="86" spans="2:36" ht="63" customHeight="1" thickBot="1">
      <c r="B86" s="302" t="s">
        <v>696</v>
      </c>
      <c r="C86" s="787" t="s">
        <v>772</v>
      </c>
      <c r="D86" s="788"/>
      <c r="E86" s="788"/>
      <c r="F86" s="788"/>
      <c r="G86" s="788"/>
      <c r="H86" s="788"/>
      <c r="I86" s="301" t="s">
        <v>773</v>
      </c>
      <c r="J86" s="300" t="s">
        <v>774</v>
      </c>
      <c r="K86" s="419" t="s">
        <v>775</v>
      </c>
      <c r="L86" s="299"/>
      <c r="M86" s="298"/>
      <c r="N86" s="297"/>
      <c r="O86" s="296">
        <f>SUM(O88,O91,O94,O97,O100)</f>
        <v>0</v>
      </c>
      <c r="P86" s="295">
        <f>SUM(P88,P91,P94,P97,P100)</f>
        <v>0</v>
      </c>
      <c r="Q86" s="295">
        <v>0</v>
      </c>
      <c r="R86" s="295">
        <f aca="true" t="shared" si="13" ref="R86:AD86">SUM(R88,R91,R94,R97,R100)</f>
        <v>0</v>
      </c>
      <c r="S86" s="295">
        <f t="shared" si="13"/>
        <v>0</v>
      </c>
      <c r="T86" s="295">
        <f t="shared" si="13"/>
        <v>0</v>
      </c>
      <c r="U86" s="295">
        <f t="shared" si="13"/>
        <v>0</v>
      </c>
      <c r="V86" s="295">
        <f t="shared" si="13"/>
        <v>0</v>
      </c>
      <c r="W86" s="295">
        <f t="shared" si="13"/>
        <v>0</v>
      </c>
      <c r="X86" s="295">
        <f t="shared" si="13"/>
        <v>0</v>
      </c>
      <c r="Y86" s="295">
        <f t="shared" si="13"/>
        <v>0</v>
      </c>
      <c r="Z86" s="295">
        <f t="shared" si="13"/>
        <v>0</v>
      </c>
      <c r="AA86" s="295">
        <f t="shared" si="13"/>
        <v>0</v>
      </c>
      <c r="AB86" s="295">
        <f t="shared" si="13"/>
        <v>0</v>
      </c>
      <c r="AC86" s="295">
        <f t="shared" si="13"/>
        <v>0</v>
      </c>
      <c r="AD86" s="295">
        <f t="shared" si="13"/>
        <v>0</v>
      </c>
      <c r="AE86" s="295">
        <f>SUM(O86,Q86,S86,U86,W86,Y86,AA86,AC86)</f>
        <v>0</v>
      </c>
      <c r="AF86" s="294">
        <f>SUM(P86,R86,T86,V86,X86,Z86,AB86,AD86)</f>
        <v>0</v>
      </c>
      <c r="AG86" s="293">
        <f>AG88+AG91</f>
        <v>0</v>
      </c>
      <c r="AH86" s="292"/>
      <c r="AI86" s="292"/>
      <c r="AJ86" s="291"/>
    </row>
  </sheetData>
  <sheetProtection/>
  <mergeCells count="181">
    <mergeCell ref="C86:H86"/>
    <mergeCell ref="W84:X84"/>
    <mergeCell ref="Y84:Z84"/>
    <mergeCell ref="AA84:AB84"/>
    <mergeCell ref="AC84:AD84"/>
    <mergeCell ref="AE84:AF84"/>
    <mergeCell ref="B83:D83"/>
    <mergeCell ref="F83:N83"/>
    <mergeCell ref="O83:AF83"/>
    <mergeCell ref="AG83:AJ83"/>
    <mergeCell ref="B84:B85"/>
    <mergeCell ref="C84:H85"/>
    <mergeCell ref="I84:I85"/>
    <mergeCell ref="J84:J85"/>
    <mergeCell ref="K84:K85"/>
    <mergeCell ref="L84:L85"/>
    <mergeCell ref="M84:M85"/>
    <mergeCell ref="N84:N85"/>
    <mergeCell ref="O84:P84"/>
    <mergeCell ref="Q84:R84"/>
    <mergeCell ref="S84:T84"/>
    <mergeCell ref="U84:V84"/>
    <mergeCell ref="AG84:AG85"/>
    <mergeCell ref="AH84:AH85"/>
    <mergeCell ref="AI84:AI85"/>
    <mergeCell ref="AJ84:AJ85"/>
    <mergeCell ref="B82:H82"/>
    <mergeCell ref="I82:N82"/>
    <mergeCell ref="O82:Q82"/>
    <mergeCell ref="R82:T82"/>
    <mergeCell ref="U82:AJ82"/>
    <mergeCell ref="AG70:AG71"/>
    <mergeCell ref="AH70:AH71"/>
    <mergeCell ref="AI70:AI71"/>
    <mergeCell ref="AJ70:AJ71"/>
    <mergeCell ref="C72:H72"/>
    <mergeCell ref="W70:X70"/>
    <mergeCell ref="Y70:Z70"/>
    <mergeCell ref="AA70:AB70"/>
    <mergeCell ref="AC70:AD70"/>
    <mergeCell ref="AE70:AF70"/>
    <mergeCell ref="B69:D69"/>
    <mergeCell ref="F69:N69"/>
    <mergeCell ref="O69:AF69"/>
    <mergeCell ref="AG69:AJ69"/>
    <mergeCell ref="B70:B71"/>
    <mergeCell ref="C70:H71"/>
    <mergeCell ref="I70:I71"/>
    <mergeCell ref="J70:J71"/>
    <mergeCell ref="K70:K71"/>
    <mergeCell ref="L70:L71"/>
    <mergeCell ref="M70:M71"/>
    <mergeCell ref="N70:N71"/>
    <mergeCell ref="O70:P70"/>
    <mergeCell ref="Q70:R70"/>
    <mergeCell ref="S70:T70"/>
    <mergeCell ref="U70:V70"/>
    <mergeCell ref="C54:H54"/>
    <mergeCell ref="B68:H68"/>
    <mergeCell ref="I68:N68"/>
    <mergeCell ref="O68:Q68"/>
    <mergeCell ref="R68:T68"/>
    <mergeCell ref="U68:AJ68"/>
    <mergeCell ref="AC52:AD52"/>
    <mergeCell ref="AE52:AF52"/>
    <mergeCell ref="AG52:AG53"/>
    <mergeCell ref="AH52:AH53"/>
    <mergeCell ref="AI52:AI53"/>
    <mergeCell ref="S52:T52"/>
    <mergeCell ref="U52:V52"/>
    <mergeCell ref="W52:X52"/>
    <mergeCell ref="Y52:Z52"/>
    <mergeCell ref="AA52:AB52"/>
    <mergeCell ref="L52:L53"/>
    <mergeCell ref="M52:M53"/>
    <mergeCell ref="N52:N53"/>
    <mergeCell ref="O52:P52"/>
    <mergeCell ref="Q52:R52"/>
    <mergeCell ref="B52:B53"/>
    <mergeCell ref="C52:H53"/>
    <mergeCell ref="I52:I53"/>
    <mergeCell ref="J52:J53"/>
    <mergeCell ref="K52:K53"/>
    <mergeCell ref="B50:H50"/>
    <mergeCell ref="I50:N50"/>
    <mergeCell ref="O50:Q50"/>
    <mergeCell ref="R50:T50"/>
    <mergeCell ref="U50:AJ50"/>
    <mergeCell ref="B51:D51"/>
    <mergeCell ref="F51:N51"/>
    <mergeCell ref="O51:AF51"/>
    <mergeCell ref="AG51:AJ51"/>
    <mergeCell ref="AJ52:AJ53"/>
    <mergeCell ref="AJ25:AJ26"/>
    <mergeCell ref="C27:H27"/>
    <mergeCell ref="B28:AJ28"/>
    <mergeCell ref="B31:AJ31"/>
    <mergeCell ref="AE25:AF25"/>
    <mergeCell ref="AG25:AG26"/>
    <mergeCell ref="AA35:AB35"/>
    <mergeCell ref="AC35:AD35"/>
    <mergeCell ref="AE35:AF35"/>
    <mergeCell ref="AG35:AG36"/>
    <mergeCell ref="M35:M36"/>
    <mergeCell ref="N35:N36"/>
    <mergeCell ref="O35:P35"/>
    <mergeCell ref="Q35:R35"/>
    <mergeCell ref="S35:T35"/>
    <mergeCell ref="U35:V35"/>
    <mergeCell ref="AC6:AD6"/>
    <mergeCell ref="AE6:AF6"/>
    <mergeCell ref="B25:B26"/>
    <mergeCell ref="C25:H26"/>
    <mergeCell ref="I25:I26"/>
    <mergeCell ref="K25:K26"/>
    <mergeCell ref="B44:AJ44"/>
    <mergeCell ref="J25:J26"/>
    <mergeCell ref="AH35:AH36"/>
    <mergeCell ref="AI35:AI36"/>
    <mergeCell ref="AJ35:AJ36"/>
    <mergeCell ref="C37:H37"/>
    <mergeCell ref="B38:AJ38"/>
    <mergeCell ref="B41:AJ41"/>
    <mergeCell ref="W35:X35"/>
    <mergeCell ref="Y35:Z35"/>
    <mergeCell ref="B35:B36"/>
    <mergeCell ref="C35:H36"/>
    <mergeCell ref="I35:I36"/>
    <mergeCell ref="J35:J36"/>
    <mergeCell ref="K35:K36"/>
    <mergeCell ref="L35:L36"/>
    <mergeCell ref="AH25:AH26"/>
    <mergeCell ref="AI25:AI26"/>
    <mergeCell ref="S6:T6"/>
    <mergeCell ref="U6:V6"/>
    <mergeCell ref="B5:D5"/>
    <mergeCell ref="F5:N5"/>
    <mergeCell ref="O5:AF5"/>
    <mergeCell ref="AG5:AJ5"/>
    <mergeCell ref="M25:M26"/>
    <mergeCell ref="N25:N26"/>
    <mergeCell ref="O25:P25"/>
    <mergeCell ref="Q25:R25"/>
    <mergeCell ref="S25:T25"/>
    <mergeCell ref="U25:V25"/>
    <mergeCell ref="W25:X25"/>
    <mergeCell ref="Y25:Z25"/>
    <mergeCell ref="W6:X6"/>
    <mergeCell ref="B21:AJ21"/>
    <mergeCell ref="B24:AJ24"/>
    <mergeCell ref="AA25:AB25"/>
    <mergeCell ref="AC25:AD25"/>
    <mergeCell ref="B18:AJ18"/>
    <mergeCell ref="AH6:AH7"/>
    <mergeCell ref="AI6:AI7"/>
    <mergeCell ref="Y6:Z6"/>
    <mergeCell ref="AA6:AB6"/>
    <mergeCell ref="B6:B7"/>
    <mergeCell ref="C6:H7"/>
    <mergeCell ref="I6:I7"/>
    <mergeCell ref="J6:J7"/>
    <mergeCell ref="K6:K7"/>
    <mergeCell ref="AG6:AG7"/>
    <mergeCell ref="L25:L26"/>
    <mergeCell ref="B2:AJ2"/>
    <mergeCell ref="B3:AJ3"/>
    <mergeCell ref="B4:H4"/>
    <mergeCell ref="I4:N4"/>
    <mergeCell ref="O4:Q4"/>
    <mergeCell ref="R4:T4"/>
    <mergeCell ref="U4:AJ4"/>
    <mergeCell ref="B15:AJ15"/>
    <mergeCell ref="AJ6:AJ7"/>
    <mergeCell ref="C8:H8"/>
    <mergeCell ref="B9:AJ9"/>
    <mergeCell ref="B12:AJ12"/>
    <mergeCell ref="L6:L7"/>
    <mergeCell ref="M6:M7"/>
    <mergeCell ref="N6:N7"/>
    <mergeCell ref="O6:P6"/>
    <mergeCell ref="Q6:R6"/>
  </mergeCells>
  <printOptions/>
  <pageMargins left="0.7" right="0.7" top="0.75" bottom="0.75" header="0.3" footer="0.3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B1:AJ13"/>
  <sheetViews>
    <sheetView zoomScale="68" zoomScaleNormal="68" zoomScalePageLayoutView="0" workbookViewId="0" topLeftCell="B1">
      <selection activeCell="L7" sqref="L7"/>
    </sheetView>
  </sheetViews>
  <sheetFormatPr defaultColWidth="11.421875" defaultRowHeight="15"/>
  <cols>
    <col min="1" max="7" width="11.421875" style="1" customWidth="1"/>
    <col min="8" max="8" width="13.57421875" style="1" customWidth="1"/>
    <col min="9" max="9" width="12.7109375" style="1" customWidth="1"/>
    <col min="10" max="16384" width="11.421875" style="1" customWidth="1"/>
  </cols>
  <sheetData>
    <row r="1" spans="2:36" ht="15">
      <c r="B1" s="467" t="s">
        <v>615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468"/>
      <c r="Z1" s="468"/>
      <c r="AA1" s="468"/>
      <c r="AB1" s="468"/>
      <c r="AC1" s="468"/>
      <c r="AD1" s="468"/>
      <c r="AE1" s="468"/>
      <c r="AF1" s="468"/>
      <c r="AG1" s="468"/>
      <c r="AH1" s="468"/>
      <c r="AI1" s="468"/>
      <c r="AJ1" s="469"/>
    </row>
    <row r="2" spans="2:36" ht="15.75" customHeight="1" thickBot="1">
      <c r="B2" s="488" t="s">
        <v>324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489"/>
      <c r="AA2" s="489"/>
      <c r="AB2" s="489"/>
      <c r="AC2" s="489"/>
      <c r="AD2" s="489"/>
      <c r="AE2" s="489"/>
      <c r="AF2" s="489"/>
      <c r="AG2" s="489"/>
      <c r="AH2" s="489"/>
      <c r="AI2" s="489"/>
      <c r="AJ2" s="490"/>
    </row>
    <row r="3" spans="2:36" ht="15">
      <c r="B3" s="585" t="s">
        <v>616</v>
      </c>
      <c r="C3" s="586"/>
      <c r="D3" s="586"/>
      <c r="E3" s="586"/>
      <c r="F3" s="586"/>
      <c r="G3" s="586"/>
      <c r="H3" s="587"/>
      <c r="I3" s="588" t="s">
        <v>535</v>
      </c>
      <c r="J3" s="589"/>
      <c r="K3" s="589"/>
      <c r="L3" s="589"/>
      <c r="M3" s="589"/>
      <c r="N3" s="589"/>
      <c r="O3" s="589"/>
      <c r="P3" s="589"/>
      <c r="Q3" s="589"/>
      <c r="R3" s="589"/>
      <c r="S3" s="589"/>
      <c r="T3" s="590"/>
      <c r="U3" s="588" t="s">
        <v>618</v>
      </c>
      <c r="V3" s="591"/>
      <c r="W3" s="591"/>
      <c r="X3" s="591"/>
      <c r="Y3" s="591"/>
      <c r="Z3" s="591"/>
      <c r="AA3" s="591"/>
      <c r="AB3" s="591"/>
      <c r="AC3" s="591"/>
      <c r="AD3" s="591"/>
      <c r="AE3" s="591"/>
      <c r="AF3" s="591"/>
      <c r="AG3" s="591"/>
      <c r="AH3" s="591"/>
      <c r="AI3" s="591"/>
      <c r="AJ3" s="592"/>
    </row>
    <row r="4" spans="2:36" ht="37.5" customHeight="1" thickBot="1">
      <c r="B4" s="575" t="s">
        <v>617</v>
      </c>
      <c r="C4" s="508"/>
      <c r="D4" s="509"/>
      <c r="E4" s="115"/>
      <c r="F4" s="576" t="s">
        <v>619</v>
      </c>
      <c r="G4" s="576"/>
      <c r="H4" s="576"/>
      <c r="I4" s="576"/>
      <c r="J4" s="576"/>
      <c r="K4" s="576"/>
      <c r="L4" s="576"/>
      <c r="M4" s="576"/>
      <c r="N4" s="577"/>
      <c r="O4" s="578" t="s">
        <v>0</v>
      </c>
      <c r="P4" s="579"/>
      <c r="Q4" s="579"/>
      <c r="R4" s="579"/>
      <c r="S4" s="579"/>
      <c r="T4" s="579"/>
      <c r="U4" s="579"/>
      <c r="V4" s="579"/>
      <c r="W4" s="579"/>
      <c r="X4" s="579"/>
      <c r="Y4" s="579"/>
      <c r="Z4" s="579"/>
      <c r="AA4" s="579"/>
      <c r="AB4" s="579"/>
      <c r="AC4" s="579"/>
      <c r="AD4" s="579"/>
      <c r="AE4" s="579"/>
      <c r="AF4" s="580"/>
      <c r="AG4" s="523" t="s">
        <v>1</v>
      </c>
      <c r="AH4" s="524"/>
      <c r="AI4" s="524"/>
      <c r="AJ4" s="525"/>
    </row>
    <row r="5" spans="2:36" ht="15">
      <c r="B5" s="470" t="s">
        <v>25</v>
      </c>
      <c r="C5" s="501" t="s">
        <v>345</v>
      </c>
      <c r="D5" s="502"/>
      <c r="E5" s="502"/>
      <c r="F5" s="502"/>
      <c r="G5" s="502"/>
      <c r="H5" s="502"/>
      <c r="I5" s="472" t="s">
        <v>3</v>
      </c>
      <c r="J5" s="474" t="s">
        <v>26</v>
      </c>
      <c r="K5" s="474" t="s">
        <v>4</v>
      </c>
      <c r="L5" s="476" t="s">
        <v>366</v>
      </c>
      <c r="M5" s="484" t="s">
        <v>28</v>
      </c>
      <c r="N5" s="486" t="s">
        <v>29</v>
      </c>
      <c r="O5" s="581" t="s">
        <v>43</v>
      </c>
      <c r="P5" s="573"/>
      <c r="Q5" s="572" t="s">
        <v>44</v>
      </c>
      <c r="R5" s="573"/>
      <c r="S5" s="572" t="s">
        <v>45</v>
      </c>
      <c r="T5" s="573"/>
      <c r="U5" s="572" t="s">
        <v>7</v>
      </c>
      <c r="V5" s="573"/>
      <c r="W5" s="572" t="s">
        <v>6</v>
      </c>
      <c r="X5" s="573"/>
      <c r="Y5" s="572" t="s">
        <v>46</v>
      </c>
      <c r="Z5" s="573"/>
      <c r="AA5" s="572" t="s">
        <v>5</v>
      </c>
      <c r="AB5" s="573"/>
      <c r="AC5" s="572" t="s">
        <v>8</v>
      </c>
      <c r="AD5" s="573"/>
      <c r="AE5" s="572" t="s">
        <v>9</v>
      </c>
      <c r="AF5" s="574"/>
      <c r="AG5" s="499" t="s">
        <v>10</v>
      </c>
      <c r="AH5" s="482" t="s">
        <v>11</v>
      </c>
      <c r="AI5" s="521" t="s">
        <v>12</v>
      </c>
      <c r="AJ5" s="505" t="s">
        <v>30</v>
      </c>
    </row>
    <row r="6" spans="2:36" ht="75" customHeight="1" thickBot="1">
      <c r="B6" s="471"/>
      <c r="C6" s="503"/>
      <c r="D6" s="504"/>
      <c r="E6" s="504"/>
      <c r="F6" s="504"/>
      <c r="G6" s="504"/>
      <c r="H6" s="504"/>
      <c r="I6" s="473"/>
      <c r="J6" s="475" t="s">
        <v>26</v>
      </c>
      <c r="K6" s="475"/>
      <c r="L6" s="477"/>
      <c r="M6" s="485"/>
      <c r="N6" s="487"/>
      <c r="O6" s="6" t="s">
        <v>31</v>
      </c>
      <c r="P6" s="98" t="s">
        <v>32</v>
      </c>
      <c r="Q6" s="7" t="s">
        <v>31</v>
      </c>
      <c r="R6" s="98" t="s">
        <v>32</v>
      </c>
      <c r="S6" s="7" t="s">
        <v>31</v>
      </c>
      <c r="T6" s="98" t="s">
        <v>32</v>
      </c>
      <c r="U6" s="7" t="s">
        <v>31</v>
      </c>
      <c r="V6" s="98" t="s">
        <v>32</v>
      </c>
      <c r="W6" s="7" t="s">
        <v>31</v>
      </c>
      <c r="X6" s="98" t="s">
        <v>32</v>
      </c>
      <c r="Y6" s="7" t="s">
        <v>31</v>
      </c>
      <c r="Z6" s="98" t="s">
        <v>32</v>
      </c>
      <c r="AA6" s="7" t="s">
        <v>31</v>
      </c>
      <c r="AB6" s="98" t="s">
        <v>33</v>
      </c>
      <c r="AC6" s="7" t="s">
        <v>31</v>
      </c>
      <c r="AD6" s="98" t="s">
        <v>33</v>
      </c>
      <c r="AE6" s="7" t="s">
        <v>31</v>
      </c>
      <c r="AF6" s="99" t="s">
        <v>33</v>
      </c>
      <c r="AG6" s="500"/>
      <c r="AH6" s="483"/>
      <c r="AI6" s="522"/>
      <c r="AJ6" s="506"/>
    </row>
    <row r="7" spans="2:36" ht="70.5" customHeight="1" thickBot="1">
      <c r="B7" s="8" t="s">
        <v>620</v>
      </c>
      <c r="C7" s="526" t="s">
        <v>621</v>
      </c>
      <c r="D7" s="527"/>
      <c r="E7" s="527"/>
      <c r="F7" s="527"/>
      <c r="G7" s="527"/>
      <c r="H7" s="527"/>
      <c r="I7" s="105" t="s">
        <v>622</v>
      </c>
      <c r="J7" s="252" t="s">
        <v>623</v>
      </c>
      <c r="K7" s="251" t="s">
        <v>624</v>
      </c>
      <c r="L7" s="251">
        <v>0</v>
      </c>
      <c r="M7" s="252">
        <v>0</v>
      </c>
      <c r="N7" s="251">
        <v>0</v>
      </c>
      <c r="O7" s="250">
        <f aca="true" t="shared" si="0" ref="O7:AF7">O9</f>
        <v>0</v>
      </c>
      <c r="P7" s="250">
        <f t="shared" si="0"/>
        <v>0</v>
      </c>
      <c r="Q7" s="250">
        <f t="shared" si="0"/>
        <v>0</v>
      </c>
      <c r="R7" s="250">
        <f t="shared" si="0"/>
        <v>0</v>
      </c>
      <c r="S7" s="250">
        <v>0</v>
      </c>
      <c r="T7" s="250">
        <f t="shared" si="0"/>
        <v>0</v>
      </c>
      <c r="U7" s="250">
        <f t="shared" si="0"/>
        <v>0</v>
      </c>
      <c r="V7" s="250">
        <f t="shared" si="0"/>
        <v>0</v>
      </c>
      <c r="W7" s="250">
        <f t="shared" si="0"/>
        <v>0</v>
      </c>
      <c r="X7" s="250">
        <f t="shared" si="0"/>
        <v>0</v>
      </c>
      <c r="Y7" s="250">
        <f t="shared" si="0"/>
        <v>0</v>
      </c>
      <c r="Z7" s="250">
        <f t="shared" si="0"/>
        <v>0</v>
      </c>
      <c r="AA7" s="250">
        <f t="shared" si="0"/>
        <v>0</v>
      </c>
      <c r="AB7" s="250">
        <f t="shared" si="0"/>
        <v>0</v>
      </c>
      <c r="AC7" s="250">
        <f t="shared" si="0"/>
        <v>0</v>
      </c>
      <c r="AD7" s="250">
        <f t="shared" si="0"/>
        <v>0</v>
      </c>
      <c r="AE7" s="250">
        <v>0</v>
      </c>
      <c r="AF7" s="250">
        <f t="shared" si="0"/>
        <v>0</v>
      </c>
      <c r="AG7" s="249"/>
      <c r="AH7" s="248"/>
      <c r="AI7" s="248"/>
      <c r="AJ7" s="17"/>
    </row>
    <row r="8" spans="2:36" ht="15.75" thickBot="1">
      <c r="B8" s="674"/>
      <c r="C8" s="675"/>
      <c r="D8" s="675"/>
      <c r="E8" s="675"/>
      <c r="F8" s="675"/>
      <c r="G8" s="675"/>
      <c r="H8" s="675"/>
      <c r="I8" s="675"/>
      <c r="J8" s="675"/>
      <c r="K8" s="675"/>
      <c r="L8" s="675"/>
      <c r="M8" s="675"/>
      <c r="N8" s="675"/>
      <c r="O8" s="675"/>
      <c r="P8" s="675"/>
      <c r="Q8" s="675"/>
      <c r="R8" s="675"/>
      <c r="S8" s="675"/>
      <c r="T8" s="675"/>
      <c r="U8" s="675"/>
      <c r="V8" s="675"/>
      <c r="W8" s="675"/>
      <c r="X8" s="675"/>
      <c r="Y8" s="675"/>
      <c r="Z8" s="675"/>
      <c r="AA8" s="675"/>
      <c r="AB8" s="675"/>
      <c r="AC8" s="675"/>
      <c r="AD8" s="675"/>
      <c r="AE8" s="675"/>
      <c r="AF8" s="675"/>
      <c r="AG8" s="675"/>
      <c r="AH8" s="675"/>
      <c r="AI8" s="675"/>
      <c r="AJ8" s="676"/>
    </row>
    <row r="9" spans="2:36" ht="46.5" thickBot="1">
      <c r="B9" s="246" t="s">
        <v>13</v>
      </c>
      <c r="C9" s="19" t="s">
        <v>41</v>
      </c>
      <c r="D9" s="19" t="s">
        <v>14</v>
      </c>
      <c r="E9" s="19" t="s">
        <v>37</v>
      </c>
      <c r="F9" s="247" t="s">
        <v>38</v>
      </c>
      <c r="G9" s="247" t="s">
        <v>39</v>
      </c>
      <c r="H9" s="107" t="s">
        <v>365</v>
      </c>
      <c r="I9" s="246" t="s">
        <v>42</v>
      </c>
      <c r="J9" s="60"/>
      <c r="K9" s="60"/>
      <c r="L9" s="60"/>
      <c r="M9" s="60"/>
      <c r="N9" s="61"/>
      <c r="O9" s="245">
        <f aca="true" t="shared" si="1" ref="O9:AF9">SUM(O10:O13)</f>
        <v>0</v>
      </c>
      <c r="P9" s="23">
        <f t="shared" si="1"/>
        <v>0</v>
      </c>
      <c r="Q9" s="22">
        <f t="shared" si="1"/>
        <v>0</v>
      </c>
      <c r="R9" s="23">
        <f t="shared" si="1"/>
        <v>0</v>
      </c>
      <c r="S9" s="22">
        <f t="shared" si="1"/>
        <v>58360263</v>
      </c>
      <c r="T9" s="23">
        <f t="shared" si="1"/>
        <v>0</v>
      </c>
      <c r="U9" s="22">
        <f t="shared" si="1"/>
        <v>0</v>
      </c>
      <c r="V9" s="23">
        <f t="shared" si="1"/>
        <v>0</v>
      </c>
      <c r="W9" s="22">
        <f t="shared" si="1"/>
        <v>0</v>
      </c>
      <c r="X9" s="23">
        <f t="shared" si="1"/>
        <v>0</v>
      </c>
      <c r="Y9" s="22">
        <f t="shared" si="1"/>
        <v>0</v>
      </c>
      <c r="Z9" s="23">
        <f t="shared" si="1"/>
        <v>0</v>
      </c>
      <c r="AA9" s="22">
        <f t="shared" si="1"/>
        <v>0</v>
      </c>
      <c r="AB9" s="23">
        <f t="shared" si="1"/>
        <v>0</v>
      </c>
      <c r="AC9" s="22">
        <f t="shared" si="1"/>
        <v>0</v>
      </c>
      <c r="AD9" s="23">
        <f t="shared" si="1"/>
        <v>0</v>
      </c>
      <c r="AE9" s="22">
        <f t="shared" si="1"/>
        <v>58360263</v>
      </c>
      <c r="AF9" s="23">
        <f t="shared" si="1"/>
        <v>0</v>
      </c>
      <c r="AG9" s="26">
        <f>SUM(AG10:AG10)</f>
        <v>0</v>
      </c>
      <c r="AH9" s="27"/>
      <c r="AI9" s="27"/>
      <c r="AJ9" s="244"/>
    </row>
    <row r="10" spans="2:36" ht="111.75" customHeight="1">
      <c r="B10" s="543" t="s">
        <v>260</v>
      </c>
      <c r="C10" s="677"/>
      <c r="D10" s="243" t="s">
        <v>534</v>
      </c>
      <c r="E10" s="152" t="s">
        <v>533</v>
      </c>
      <c r="F10" s="242">
        <v>0</v>
      </c>
      <c r="G10" s="241">
        <v>1</v>
      </c>
      <c r="H10" s="256" t="s">
        <v>240</v>
      </c>
      <c r="I10" s="256" t="s">
        <v>241</v>
      </c>
      <c r="J10" s="255" t="s">
        <v>242</v>
      </c>
      <c r="K10" s="254">
        <v>0.25</v>
      </c>
      <c r="L10" s="254">
        <v>0.25</v>
      </c>
      <c r="M10" s="257">
        <v>0</v>
      </c>
      <c r="N10" s="254">
        <v>0.25</v>
      </c>
      <c r="O10" s="44"/>
      <c r="P10" s="44"/>
      <c r="Q10" s="44"/>
      <c r="R10" s="44"/>
      <c r="S10" s="44">
        <v>4350000</v>
      </c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>
        <f>O10+Q10+S10+U10+W10+Y10+AA10+AC10</f>
        <v>4350000</v>
      </c>
      <c r="AF10" s="253"/>
      <c r="AG10" s="253"/>
      <c r="AH10" s="259"/>
      <c r="AI10" s="253"/>
      <c r="AJ10" s="253"/>
    </row>
    <row r="11" spans="2:36" ht="98.25" customHeight="1">
      <c r="B11" s="544"/>
      <c r="C11" s="570"/>
      <c r="D11" s="148" t="s">
        <v>532</v>
      </c>
      <c r="E11" s="146" t="s">
        <v>531</v>
      </c>
      <c r="F11" s="237">
        <v>0</v>
      </c>
      <c r="G11" s="180">
        <v>1</v>
      </c>
      <c r="H11" s="256" t="s">
        <v>243</v>
      </c>
      <c r="I11" s="256" t="s">
        <v>244</v>
      </c>
      <c r="J11" s="255" t="s">
        <v>245</v>
      </c>
      <c r="K11" s="254">
        <v>1</v>
      </c>
      <c r="L11" s="254">
        <v>1</v>
      </c>
      <c r="M11" s="257">
        <v>0</v>
      </c>
      <c r="N11" s="254">
        <v>1</v>
      </c>
      <c r="O11" s="44"/>
      <c r="P11" s="44"/>
      <c r="Q11" s="44"/>
      <c r="R11" s="44"/>
      <c r="S11" s="44">
        <v>13000000</v>
      </c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>
        <f>O11+Q11+S11+U11+W11+Y11+AA11+AC11</f>
        <v>13000000</v>
      </c>
      <c r="AF11" s="253"/>
      <c r="AG11" s="253"/>
      <c r="AH11" s="259"/>
      <c r="AI11" s="253"/>
      <c r="AJ11" s="253"/>
    </row>
    <row r="12" spans="2:36" ht="98.25" customHeight="1">
      <c r="B12" s="544"/>
      <c r="C12" s="570"/>
      <c r="D12" s="878" t="s">
        <v>530</v>
      </c>
      <c r="E12" s="880" t="s">
        <v>373</v>
      </c>
      <c r="F12" s="882">
        <v>0</v>
      </c>
      <c r="G12" s="884">
        <v>1</v>
      </c>
      <c r="H12" s="256" t="s">
        <v>246</v>
      </c>
      <c r="I12" s="256" t="s">
        <v>247</v>
      </c>
      <c r="J12" s="255" t="s">
        <v>248</v>
      </c>
      <c r="K12" s="254">
        <v>1</v>
      </c>
      <c r="L12" s="254">
        <v>1</v>
      </c>
      <c r="M12" s="257">
        <v>0</v>
      </c>
      <c r="N12" s="254">
        <v>1</v>
      </c>
      <c r="O12" s="44"/>
      <c r="P12" s="44"/>
      <c r="Q12" s="44"/>
      <c r="R12" s="44"/>
      <c r="S12" s="359">
        <v>1010263</v>
      </c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>
        <f>O12+Q12+S12+U12+W12+Y12+AA12+AC12</f>
        <v>1010263</v>
      </c>
      <c r="AF12" s="253"/>
      <c r="AG12" s="253"/>
      <c r="AH12" s="259"/>
      <c r="AI12" s="253"/>
      <c r="AJ12" s="253"/>
    </row>
    <row r="13" spans="2:36" ht="98.25" customHeight="1" thickBot="1">
      <c r="B13" s="545"/>
      <c r="C13" s="571"/>
      <c r="D13" s="879"/>
      <c r="E13" s="881"/>
      <c r="F13" s="883"/>
      <c r="G13" s="885"/>
      <c r="H13" s="256" t="s">
        <v>249</v>
      </c>
      <c r="I13" s="256" t="s">
        <v>250</v>
      </c>
      <c r="J13" s="255" t="s">
        <v>251</v>
      </c>
      <c r="K13" s="254">
        <v>0.25</v>
      </c>
      <c r="L13" s="254">
        <v>0.25</v>
      </c>
      <c r="M13" s="257">
        <v>0</v>
      </c>
      <c r="N13" s="254">
        <v>0.25</v>
      </c>
      <c r="O13" s="44"/>
      <c r="P13" s="258"/>
      <c r="Q13" s="44"/>
      <c r="R13" s="258"/>
      <c r="S13" s="44">
        <v>40000000</v>
      </c>
      <c r="T13" s="258"/>
      <c r="U13" s="44"/>
      <c r="V13" s="258"/>
      <c r="W13" s="44"/>
      <c r="X13" s="258"/>
      <c r="Y13" s="44"/>
      <c r="Z13" s="258"/>
      <c r="AA13" s="44"/>
      <c r="AB13" s="258"/>
      <c r="AC13" s="44"/>
      <c r="AD13" s="258"/>
      <c r="AE13" s="44">
        <f>O13+Q13+S13+U13+W13+Y13+AA13+AC13</f>
        <v>40000000</v>
      </c>
      <c r="AF13" s="258"/>
      <c r="AG13" s="39"/>
      <c r="AH13" s="112"/>
      <c r="AI13" s="112"/>
      <c r="AJ13" s="32"/>
    </row>
  </sheetData>
  <sheetProtection/>
  <mergeCells count="38">
    <mergeCell ref="B1:AJ1"/>
    <mergeCell ref="G12:G13"/>
    <mergeCell ref="AH5:AH6"/>
    <mergeCell ref="AI5:AI6"/>
    <mergeCell ref="AJ5:AJ6"/>
    <mergeCell ref="C7:H7"/>
    <mergeCell ref="B8:AJ8"/>
    <mergeCell ref="W5:X5"/>
    <mergeCell ref="Y5:Z5"/>
    <mergeCell ref="AA5:AB5"/>
    <mergeCell ref="AC5:AD5"/>
    <mergeCell ref="AE5:AF5"/>
    <mergeCell ref="AG5:AG6"/>
    <mergeCell ref="M5:M6"/>
    <mergeCell ref="N5:N6"/>
    <mergeCell ref="O5:P5"/>
    <mergeCell ref="B10:B13"/>
    <mergeCell ref="C10:C13"/>
    <mergeCell ref="D12:D13"/>
    <mergeCell ref="E12:E13"/>
    <mergeCell ref="F12:F13"/>
    <mergeCell ref="U5:V5"/>
    <mergeCell ref="B5:B6"/>
    <mergeCell ref="C5:H6"/>
    <mergeCell ref="I5:I6"/>
    <mergeCell ref="J5:J6"/>
    <mergeCell ref="K5:K6"/>
    <mergeCell ref="L5:L6"/>
    <mergeCell ref="Q5:R5"/>
    <mergeCell ref="S5:T5"/>
    <mergeCell ref="B2:AJ2"/>
    <mergeCell ref="B3:H3"/>
    <mergeCell ref="I3:T3"/>
    <mergeCell ref="U3:AJ3"/>
    <mergeCell ref="B4:D4"/>
    <mergeCell ref="F4:N4"/>
    <mergeCell ref="O4:AF4"/>
    <mergeCell ref="AG4:AJ4"/>
  </mergeCells>
  <printOptions/>
  <pageMargins left="0.7" right="0.7" top="0.75" bottom="0.75" header="0.3" footer="0.3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B1:AJ12"/>
  <sheetViews>
    <sheetView zoomScale="75" zoomScaleNormal="75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5" width="12.7109375" style="1" customWidth="1"/>
    <col min="6" max="7" width="11.421875" style="1" customWidth="1"/>
    <col min="8" max="8" width="17.140625" style="1" customWidth="1"/>
    <col min="9" max="9" width="16.140625" style="1" customWidth="1"/>
    <col min="10" max="16384" width="11.421875" style="1" customWidth="1"/>
  </cols>
  <sheetData>
    <row r="1" spans="2:36" ht="15">
      <c r="B1" s="467" t="s">
        <v>615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468"/>
      <c r="Z1" s="468"/>
      <c r="AA1" s="468"/>
      <c r="AB1" s="468"/>
      <c r="AC1" s="468"/>
      <c r="AD1" s="468"/>
      <c r="AE1" s="468"/>
      <c r="AF1" s="468"/>
      <c r="AG1" s="468"/>
      <c r="AH1" s="468"/>
      <c r="AI1" s="468"/>
      <c r="AJ1" s="469"/>
    </row>
    <row r="2" spans="2:36" ht="15.75" customHeight="1" thickBot="1">
      <c r="B2" s="488" t="s">
        <v>324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489"/>
      <c r="AA2" s="489"/>
      <c r="AB2" s="489"/>
      <c r="AC2" s="489"/>
      <c r="AD2" s="489"/>
      <c r="AE2" s="489"/>
      <c r="AF2" s="489"/>
      <c r="AG2" s="489"/>
      <c r="AH2" s="489"/>
      <c r="AI2" s="489"/>
      <c r="AJ2" s="490"/>
    </row>
    <row r="3" spans="2:36" ht="15">
      <c r="B3" s="585" t="s">
        <v>616</v>
      </c>
      <c r="C3" s="586"/>
      <c r="D3" s="586"/>
      <c r="E3" s="586"/>
      <c r="F3" s="586"/>
      <c r="G3" s="586"/>
      <c r="H3" s="587"/>
      <c r="I3" s="588" t="s">
        <v>630</v>
      </c>
      <c r="J3" s="589"/>
      <c r="K3" s="589"/>
      <c r="L3" s="589"/>
      <c r="M3" s="589"/>
      <c r="N3" s="589"/>
      <c r="O3" s="589"/>
      <c r="P3" s="589"/>
      <c r="Q3" s="589"/>
      <c r="R3" s="589"/>
      <c r="S3" s="589"/>
      <c r="T3" s="590"/>
      <c r="U3" s="588" t="s">
        <v>22</v>
      </c>
      <c r="V3" s="591"/>
      <c r="W3" s="591"/>
      <c r="X3" s="591"/>
      <c r="Y3" s="591"/>
      <c r="Z3" s="591"/>
      <c r="AA3" s="591"/>
      <c r="AB3" s="591"/>
      <c r="AC3" s="591"/>
      <c r="AD3" s="591"/>
      <c r="AE3" s="591"/>
      <c r="AF3" s="591"/>
      <c r="AG3" s="591"/>
      <c r="AH3" s="591"/>
      <c r="AI3" s="591"/>
      <c r="AJ3" s="592"/>
    </row>
    <row r="4" spans="2:36" ht="29.25" customHeight="1" thickBot="1">
      <c r="B4" s="575" t="s">
        <v>631</v>
      </c>
      <c r="C4" s="508"/>
      <c r="D4" s="509"/>
      <c r="E4" s="115"/>
      <c r="F4" s="576" t="s">
        <v>368</v>
      </c>
      <c r="G4" s="576"/>
      <c r="H4" s="576"/>
      <c r="I4" s="576"/>
      <c r="J4" s="576"/>
      <c r="K4" s="576"/>
      <c r="L4" s="576"/>
      <c r="M4" s="576"/>
      <c r="N4" s="577"/>
      <c r="O4" s="578" t="s">
        <v>0</v>
      </c>
      <c r="P4" s="579"/>
      <c r="Q4" s="579"/>
      <c r="R4" s="579"/>
      <c r="S4" s="579"/>
      <c r="T4" s="579"/>
      <c r="U4" s="579"/>
      <c r="V4" s="579"/>
      <c r="W4" s="579"/>
      <c r="X4" s="579"/>
      <c r="Y4" s="579"/>
      <c r="Z4" s="579"/>
      <c r="AA4" s="579"/>
      <c r="AB4" s="579"/>
      <c r="AC4" s="579"/>
      <c r="AD4" s="579"/>
      <c r="AE4" s="579"/>
      <c r="AF4" s="580"/>
      <c r="AG4" s="523" t="s">
        <v>1</v>
      </c>
      <c r="AH4" s="524"/>
      <c r="AI4" s="524"/>
      <c r="AJ4" s="525"/>
    </row>
    <row r="5" spans="2:36" ht="15">
      <c r="B5" s="470" t="s">
        <v>25</v>
      </c>
      <c r="C5" s="501" t="s">
        <v>345</v>
      </c>
      <c r="D5" s="502"/>
      <c r="E5" s="502"/>
      <c r="F5" s="502"/>
      <c r="G5" s="502"/>
      <c r="H5" s="502"/>
      <c r="I5" s="472" t="s">
        <v>3</v>
      </c>
      <c r="J5" s="474" t="s">
        <v>26</v>
      </c>
      <c r="K5" s="474" t="s">
        <v>4</v>
      </c>
      <c r="L5" s="476" t="s">
        <v>366</v>
      </c>
      <c r="M5" s="484" t="s">
        <v>28</v>
      </c>
      <c r="N5" s="486" t="s">
        <v>29</v>
      </c>
      <c r="O5" s="581" t="s">
        <v>43</v>
      </c>
      <c r="P5" s="573"/>
      <c r="Q5" s="572" t="s">
        <v>44</v>
      </c>
      <c r="R5" s="573"/>
      <c r="S5" s="572" t="s">
        <v>45</v>
      </c>
      <c r="T5" s="573"/>
      <c r="U5" s="572" t="s">
        <v>7</v>
      </c>
      <c r="V5" s="573"/>
      <c r="W5" s="572" t="s">
        <v>6</v>
      </c>
      <c r="X5" s="573"/>
      <c r="Y5" s="572" t="s">
        <v>46</v>
      </c>
      <c r="Z5" s="573"/>
      <c r="AA5" s="572" t="s">
        <v>5</v>
      </c>
      <c r="AB5" s="573"/>
      <c r="AC5" s="572" t="s">
        <v>8</v>
      </c>
      <c r="AD5" s="573"/>
      <c r="AE5" s="572" t="s">
        <v>9</v>
      </c>
      <c r="AF5" s="574"/>
      <c r="AG5" s="499" t="s">
        <v>10</v>
      </c>
      <c r="AH5" s="482" t="s">
        <v>11</v>
      </c>
      <c r="AI5" s="521" t="s">
        <v>12</v>
      </c>
      <c r="AJ5" s="505" t="s">
        <v>30</v>
      </c>
    </row>
    <row r="6" spans="2:36" ht="70.5" customHeight="1" thickBot="1">
      <c r="B6" s="471"/>
      <c r="C6" s="503"/>
      <c r="D6" s="504"/>
      <c r="E6" s="504"/>
      <c r="F6" s="504"/>
      <c r="G6" s="504"/>
      <c r="H6" s="504"/>
      <c r="I6" s="473"/>
      <c r="J6" s="475" t="s">
        <v>26</v>
      </c>
      <c r="K6" s="475"/>
      <c r="L6" s="477"/>
      <c r="M6" s="485"/>
      <c r="N6" s="487"/>
      <c r="O6" s="6" t="s">
        <v>31</v>
      </c>
      <c r="P6" s="98" t="s">
        <v>32</v>
      </c>
      <c r="Q6" s="7" t="s">
        <v>31</v>
      </c>
      <c r="R6" s="98" t="s">
        <v>32</v>
      </c>
      <c r="S6" s="7" t="s">
        <v>31</v>
      </c>
      <c r="T6" s="98" t="s">
        <v>32</v>
      </c>
      <c r="U6" s="7" t="s">
        <v>31</v>
      </c>
      <c r="V6" s="98" t="s">
        <v>32</v>
      </c>
      <c r="W6" s="7" t="s">
        <v>31</v>
      </c>
      <c r="X6" s="98" t="s">
        <v>32</v>
      </c>
      <c r="Y6" s="7" t="s">
        <v>31</v>
      </c>
      <c r="Z6" s="98" t="s">
        <v>32</v>
      </c>
      <c r="AA6" s="7" t="s">
        <v>31</v>
      </c>
      <c r="AB6" s="98" t="s">
        <v>33</v>
      </c>
      <c r="AC6" s="7" t="s">
        <v>31</v>
      </c>
      <c r="AD6" s="98" t="s">
        <v>33</v>
      </c>
      <c r="AE6" s="7" t="s">
        <v>31</v>
      </c>
      <c r="AF6" s="99" t="s">
        <v>33</v>
      </c>
      <c r="AG6" s="500"/>
      <c r="AH6" s="483"/>
      <c r="AI6" s="522"/>
      <c r="AJ6" s="506"/>
    </row>
    <row r="7" spans="2:36" ht="45.75" thickBot="1">
      <c r="B7" s="8" t="s">
        <v>627</v>
      </c>
      <c r="C7" s="526" t="s">
        <v>625</v>
      </c>
      <c r="D7" s="527"/>
      <c r="E7" s="527"/>
      <c r="F7" s="527"/>
      <c r="G7" s="527"/>
      <c r="H7" s="527"/>
      <c r="I7" s="105" t="s">
        <v>632</v>
      </c>
      <c r="J7" s="252" t="s">
        <v>626</v>
      </c>
      <c r="K7" s="251" t="s">
        <v>626</v>
      </c>
      <c r="L7" s="251">
        <v>0</v>
      </c>
      <c r="M7" s="252">
        <v>0</v>
      </c>
      <c r="N7" s="251">
        <v>0</v>
      </c>
      <c r="O7" s="250">
        <f aca="true" t="shared" si="0" ref="O7:AF7">O9</f>
        <v>0</v>
      </c>
      <c r="P7" s="250">
        <f t="shared" si="0"/>
        <v>0</v>
      </c>
      <c r="Q7" s="250">
        <f t="shared" si="0"/>
        <v>0</v>
      </c>
      <c r="R7" s="250">
        <f t="shared" si="0"/>
        <v>0</v>
      </c>
      <c r="S7" s="250">
        <v>0</v>
      </c>
      <c r="T7" s="250">
        <f t="shared" si="0"/>
        <v>0</v>
      </c>
      <c r="U7" s="250">
        <f t="shared" si="0"/>
        <v>0</v>
      </c>
      <c r="V7" s="250">
        <f t="shared" si="0"/>
        <v>0</v>
      </c>
      <c r="W7" s="250">
        <f t="shared" si="0"/>
        <v>0</v>
      </c>
      <c r="X7" s="250">
        <f t="shared" si="0"/>
        <v>0</v>
      </c>
      <c r="Y7" s="250">
        <f t="shared" si="0"/>
        <v>0</v>
      </c>
      <c r="Z7" s="250">
        <f t="shared" si="0"/>
        <v>0</v>
      </c>
      <c r="AA7" s="250">
        <f t="shared" si="0"/>
        <v>0</v>
      </c>
      <c r="AB7" s="250">
        <f t="shared" si="0"/>
        <v>0</v>
      </c>
      <c r="AC7" s="250">
        <f t="shared" si="0"/>
        <v>0</v>
      </c>
      <c r="AD7" s="250">
        <f t="shared" si="0"/>
        <v>0</v>
      </c>
      <c r="AE7" s="250">
        <v>0</v>
      </c>
      <c r="AF7" s="250">
        <f t="shared" si="0"/>
        <v>0</v>
      </c>
      <c r="AG7" s="249"/>
      <c r="AH7" s="248"/>
      <c r="AI7" s="248"/>
      <c r="AJ7" s="17"/>
    </row>
    <row r="8" spans="2:36" ht="15.75" thickBot="1">
      <c r="B8" s="674"/>
      <c r="C8" s="675"/>
      <c r="D8" s="675"/>
      <c r="E8" s="675"/>
      <c r="F8" s="675"/>
      <c r="G8" s="675"/>
      <c r="H8" s="675"/>
      <c r="I8" s="675"/>
      <c r="J8" s="675"/>
      <c r="K8" s="675"/>
      <c r="L8" s="675"/>
      <c r="M8" s="675"/>
      <c r="N8" s="675"/>
      <c r="O8" s="675"/>
      <c r="P8" s="675"/>
      <c r="Q8" s="675"/>
      <c r="R8" s="675"/>
      <c r="S8" s="675"/>
      <c r="T8" s="675"/>
      <c r="U8" s="675"/>
      <c r="V8" s="675"/>
      <c r="W8" s="675"/>
      <c r="X8" s="675"/>
      <c r="Y8" s="675"/>
      <c r="Z8" s="675"/>
      <c r="AA8" s="675"/>
      <c r="AB8" s="675"/>
      <c r="AC8" s="675"/>
      <c r="AD8" s="675"/>
      <c r="AE8" s="675"/>
      <c r="AF8" s="675"/>
      <c r="AG8" s="675"/>
      <c r="AH8" s="675"/>
      <c r="AI8" s="675"/>
      <c r="AJ8" s="676"/>
    </row>
    <row r="9" spans="2:36" ht="57" customHeight="1" thickBot="1">
      <c r="B9" s="246" t="s">
        <v>13</v>
      </c>
      <c r="C9" s="19" t="s">
        <v>41</v>
      </c>
      <c r="D9" s="19" t="s">
        <v>14</v>
      </c>
      <c r="E9" s="19" t="s">
        <v>37</v>
      </c>
      <c r="F9" s="247" t="s">
        <v>38</v>
      </c>
      <c r="G9" s="247" t="s">
        <v>39</v>
      </c>
      <c r="H9" s="107" t="s">
        <v>365</v>
      </c>
      <c r="I9" s="246" t="s">
        <v>42</v>
      </c>
      <c r="J9" s="60"/>
      <c r="K9" s="60"/>
      <c r="L9" s="60"/>
      <c r="M9" s="60"/>
      <c r="N9" s="61"/>
      <c r="O9" s="245">
        <f aca="true" t="shared" si="1" ref="O9:AF9">SUM(O10:O12)</f>
        <v>0</v>
      </c>
      <c r="P9" s="23">
        <f t="shared" si="1"/>
        <v>0</v>
      </c>
      <c r="Q9" s="22">
        <f t="shared" si="1"/>
        <v>0</v>
      </c>
      <c r="R9" s="23">
        <f t="shared" si="1"/>
        <v>0</v>
      </c>
      <c r="S9" s="22">
        <f t="shared" si="1"/>
        <v>13600000</v>
      </c>
      <c r="T9" s="23">
        <f t="shared" si="1"/>
        <v>0</v>
      </c>
      <c r="U9" s="22">
        <f t="shared" si="1"/>
        <v>0</v>
      </c>
      <c r="V9" s="23">
        <f t="shared" si="1"/>
        <v>0</v>
      </c>
      <c r="W9" s="22">
        <f t="shared" si="1"/>
        <v>0</v>
      </c>
      <c r="X9" s="23">
        <f t="shared" si="1"/>
        <v>0</v>
      </c>
      <c r="Y9" s="22">
        <f t="shared" si="1"/>
        <v>0</v>
      </c>
      <c r="Z9" s="23">
        <f t="shared" si="1"/>
        <v>0</v>
      </c>
      <c r="AA9" s="22">
        <f t="shared" si="1"/>
        <v>0</v>
      </c>
      <c r="AB9" s="23">
        <f t="shared" si="1"/>
        <v>0</v>
      </c>
      <c r="AC9" s="22">
        <f t="shared" si="1"/>
        <v>0</v>
      </c>
      <c r="AD9" s="23">
        <f t="shared" si="1"/>
        <v>0</v>
      </c>
      <c r="AE9" s="22">
        <f t="shared" si="1"/>
        <v>13600000</v>
      </c>
      <c r="AF9" s="23">
        <f t="shared" si="1"/>
        <v>0</v>
      </c>
      <c r="AG9" s="26">
        <f>SUM(AG10:AG10)</f>
        <v>0</v>
      </c>
      <c r="AH9" s="27"/>
      <c r="AI9" s="27"/>
      <c r="AJ9" s="244"/>
    </row>
    <row r="10" spans="2:36" ht="144.75" customHeight="1">
      <c r="B10" s="543" t="s">
        <v>261</v>
      </c>
      <c r="C10" s="677"/>
      <c r="D10" s="373" t="s">
        <v>541</v>
      </c>
      <c r="E10" s="152" t="s">
        <v>540</v>
      </c>
      <c r="F10" s="242">
        <v>0</v>
      </c>
      <c r="G10" s="372">
        <v>1</v>
      </c>
      <c r="H10" s="371" t="s">
        <v>252</v>
      </c>
      <c r="I10" s="371" t="s">
        <v>253</v>
      </c>
      <c r="J10" s="370" t="s">
        <v>254</v>
      </c>
      <c r="K10" s="368">
        <v>16</v>
      </c>
      <c r="L10" s="368">
        <v>4</v>
      </c>
      <c r="M10" s="369">
        <v>0</v>
      </c>
      <c r="N10" s="368">
        <v>4</v>
      </c>
      <c r="O10" s="367"/>
      <c r="P10" s="367"/>
      <c r="Q10" s="367"/>
      <c r="R10" s="367"/>
      <c r="S10" s="367">
        <v>7600000</v>
      </c>
      <c r="T10" s="367"/>
      <c r="U10" s="367"/>
      <c r="V10" s="367"/>
      <c r="W10" s="367"/>
      <c r="X10" s="367"/>
      <c r="Y10" s="367"/>
      <c r="Z10" s="367"/>
      <c r="AA10" s="367"/>
      <c r="AB10" s="367"/>
      <c r="AC10" s="367"/>
      <c r="AD10" s="367"/>
      <c r="AE10" s="367">
        <f>O10+Q10+S10+U10+W10+Y10+AA10+AC10</f>
        <v>7600000</v>
      </c>
      <c r="AF10" s="365"/>
      <c r="AG10" s="365"/>
      <c r="AH10" s="366"/>
      <c r="AI10" s="365"/>
      <c r="AJ10" s="364"/>
    </row>
    <row r="11" spans="2:36" ht="161.25" customHeight="1">
      <c r="B11" s="544"/>
      <c r="C11" s="570"/>
      <c r="D11" s="148" t="s">
        <v>539</v>
      </c>
      <c r="E11" s="146" t="s">
        <v>538</v>
      </c>
      <c r="F11" s="237">
        <v>0</v>
      </c>
      <c r="G11" s="180">
        <v>1</v>
      </c>
      <c r="H11" s="256" t="s">
        <v>255</v>
      </c>
      <c r="I11" s="256" t="s">
        <v>256</v>
      </c>
      <c r="J11" s="255" t="s">
        <v>257</v>
      </c>
      <c r="K11" s="254">
        <v>1</v>
      </c>
      <c r="L11" s="254">
        <v>1</v>
      </c>
      <c r="M11" s="257">
        <v>0</v>
      </c>
      <c r="N11" s="254">
        <v>1</v>
      </c>
      <c r="O11" s="44"/>
      <c r="P11" s="44"/>
      <c r="Q11" s="44"/>
      <c r="R11" s="44"/>
      <c r="S11" s="44">
        <v>4000000</v>
      </c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>
        <f>O11+Q11+S11+U11+W11+Y11+AA11+AC11</f>
        <v>4000000</v>
      </c>
      <c r="AF11" s="253"/>
      <c r="AG11" s="253"/>
      <c r="AH11" s="259"/>
      <c r="AI11" s="253"/>
      <c r="AJ11" s="383"/>
    </row>
    <row r="12" spans="2:36" ht="81" customHeight="1" thickBot="1">
      <c r="B12" s="545"/>
      <c r="C12" s="571"/>
      <c r="D12" s="147" t="s">
        <v>537</v>
      </c>
      <c r="E12" s="361" t="s">
        <v>536</v>
      </c>
      <c r="F12" s="360">
        <v>0</v>
      </c>
      <c r="G12" s="234">
        <v>1</v>
      </c>
      <c r="H12" s="382" t="s">
        <v>258</v>
      </c>
      <c r="I12" s="382" t="s">
        <v>259</v>
      </c>
      <c r="J12" s="381">
        <v>0</v>
      </c>
      <c r="K12" s="379">
        <v>1</v>
      </c>
      <c r="L12" s="379">
        <v>0</v>
      </c>
      <c r="M12" s="380">
        <v>0</v>
      </c>
      <c r="N12" s="379">
        <v>0</v>
      </c>
      <c r="O12" s="377"/>
      <c r="P12" s="377"/>
      <c r="Q12" s="377"/>
      <c r="R12" s="377"/>
      <c r="S12" s="378">
        <v>2000000</v>
      </c>
      <c r="T12" s="377"/>
      <c r="U12" s="377"/>
      <c r="V12" s="377"/>
      <c r="W12" s="377"/>
      <c r="X12" s="377"/>
      <c r="Y12" s="377"/>
      <c r="Z12" s="377"/>
      <c r="AA12" s="377"/>
      <c r="AB12" s="377"/>
      <c r="AC12" s="377"/>
      <c r="AD12" s="377"/>
      <c r="AE12" s="377">
        <f>O12+Q12+S12+U12+W12+Y12+AA12+AC12</f>
        <v>2000000</v>
      </c>
      <c r="AF12" s="375"/>
      <c r="AG12" s="375"/>
      <c r="AH12" s="376"/>
      <c r="AI12" s="375"/>
      <c r="AJ12" s="374"/>
    </row>
  </sheetData>
  <sheetProtection/>
  <mergeCells count="34">
    <mergeCell ref="B1:AJ1"/>
    <mergeCell ref="AH5:AH6"/>
    <mergeCell ref="AI5:AI6"/>
    <mergeCell ref="AJ5:AJ6"/>
    <mergeCell ref="C7:H7"/>
    <mergeCell ref="B2:AJ2"/>
    <mergeCell ref="B3:H3"/>
    <mergeCell ref="I3:T3"/>
    <mergeCell ref="U3:AJ3"/>
    <mergeCell ref="B4:D4"/>
    <mergeCell ref="F4:N4"/>
    <mergeCell ref="O4:AF4"/>
    <mergeCell ref="AG4:AJ4"/>
    <mergeCell ref="B8:AJ8"/>
    <mergeCell ref="AC5:AD5"/>
    <mergeCell ref="AE5:AF5"/>
    <mergeCell ref="AG5:AG6"/>
    <mergeCell ref="L5:L6"/>
    <mergeCell ref="B10:B12"/>
    <mergeCell ref="C10:C12"/>
    <mergeCell ref="W5:X5"/>
    <mergeCell ref="Y5:Z5"/>
    <mergeCell ref="AA5:AB5"/>
    <mergeCell ref="M5:M6"/>
    <mergeCell ref="N5:N6"/>
    <mergeCell ref="O5:P5"/>
    <mergeCell ref="Q5:R5"/>
    <mergeCell ref="S5:T5"/>
    <mergeCell ref="U5:V5"/>
    <mergeCell ref="B5:B6"/>
    <mergeCell ref="C5:H6"/>
    <mergeCell ref="I5:I6"/>
    <mergeCell ref="J5:J6"/>
    <mergeCell ref="K5:K6"/>
  </mergeCells>
  <printOptions/>
  <pageMargins left="0.7" right="0.7" top="0.75" bottom="0.75" header="0.3" footer="0.3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B1:AK44"/>
  <sheetViews>
    <sheetView zoomScale="75" zoomScaleNormal="75" zoomScalePageLayoutView="0" workbookViewId="0" topLeftCell="A1">
      <selection activeCell="O8" sqref="O8"/>
    </sheetView>
  </sheetViews>
  <sheetFormatPr defaultColWidth="11.421875" defaultRowHeight="15"/>
  <cols>
    <col min="1" max="1" width="4.57421875" style="1" customWidth="1"/>
    <col min="2" max="2" width="15.8515625" style="92" customWidth="1"/>
    <col min="3" max="3" width="10.00390625" style="92" customWidth="1"/>
    <col min="4" max="4" width="27.7109375" style="1" customWidth="1"/>
    <col min="5" max="5" width="10.00390625" style="1" customWidth="1"/>
    <col min="6" max="6" width="13.57421875" style="1" customWidth="1"/>
    <col min="7" max="7" width="11.421875" style="1" customWidth="1"/>
    <col min="8" max="8" width="19.28125" style="93" customWidth="1"/>
    <col min="9" max="9" width="15.7109375" style="93" customWidth="1"/>
    <col min="10" max="10" width="6.421875" style="93" customWidth="1"/>
    <col min="11" max="12" width="5.7109375" style="1" customWidth="1"/>
    <col min="13" max="13" width="6.57421875" style="1" customWidth="1"/>
    <col min="14" max="14" width="6.140625" style="1" customWidth="1"/>
    <col min="15" max="18" width="5.00390625" style="1" customWidth="1"/>
    <col min="19" max="19" width="5.140625" style="1" customWidth="1"/>
    <col min="20" max="32" width="5.00390625" style="1" customWidth="1"/>
    <col min="33" max="33" width="5.140625" style="94" customWidth="1"/>
    <col min="34" max="34" width="5.421875" style="1" customWidth="1"/>
    <col min="35" max="35" width="4.8515625" style="1" customWidth="1"/>
    <col min="36" max="36" width="7.140625" style="1" customWidth="1"/>
    <col min="37" max="16384" width="11.421875" style="1" customWidth="1"/>
  </cols>
  <sheetData>
    <row r="1" spans="2:36" ht="15.75" thickBot="1">
      <c r="B1" s="2"/>
      <c r="C1" s="2"/>
      <c r="D1" s="3"/>
      <c r="E1" s="3"/>
      <c r="F1" s="3"/>
      <c r="G1" s="3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2:36" ht="15">
      <c r="B2" s="467" t="s">
        <v>615</v>
      </c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8"/>
      <c r="AJ2" s="469"/>
    </row>
    <row r="3" spans="2:36" ht="15.75" thickBot="1">
      <c r="B3" s="488" t="s">
        <v>324</v>
      </c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89"/>
      <c r="AC3" s="489"/>
      <c r="AD3" s="489"/>
      <c r="AE3" s="489"/>
      <c r="AF3" s="489"/>
      <c r="AG3" s="489"/>
      <c r="AH3" s="489"/>
      <c r="AI3" s="489"/>
      <c r="AJ3" s="490"/>
    </row>
    <row r="4" spans="2:36" ht="33.75" customHeight="1">
      <c r="B4" s="491" t="s">
        <v>648</v>
      </c>
      <c r="C4" s="492"/>
      <c r="D4" s="492"/>
      <c r="E4" s="492"/>
      <c r="F4" s="492"/>
      <c r="G4" s="492"/>
      <c r="H4" s="493"/>
      <c r="I4" s="594" t="s">
        <v>561</v>
      </c>
      <c r="J4" s="594"/>
      <c r="K4" s="594"/>
      <c r="L4" s="594"/>
      <c r="M4" s="594"/>
      <c r="N4" s="594"/>
      <c r="O4" s="594"/>
      <c r="P4" s="595"/>
      <c r="Q4" s="596"/>
      <c r="R4" s="596"/>
      <c r="S4" s="596"/>
      <c r="T4" s="597"/>
      <c r="U4" s="494" t="s">
        <v>22</v>
      </c>
      <c r="V4" s="497"/>
      <c r="W4" s="497"/>
      <c r="X4" s="497"/>
      <c r="Y4" s="497"/>
      <c r="Z4" s="497"/>
      <c r="AA4" s="497"/>
      <c r="AB4" s="497"/>
      <c r="AC4" s="497"/>
      <c r="AD4" s="497"/>
      <c r="AE4" s="497"/>
      <c r="AF4" s="497"/>
      <c r="AG4" s="497"/>
      <c r="AH4" s="497"/>
      <c r="AI4" s="497"/>
      <c r="AJ4" s="498"/>
    </row>
    <row r="5" spans="2:36" ht="39" customHeight="1" thickBot="1">
      <c r="B5" s="704" t="s">
        <v>649</v>
      </c>
      <c r="C5" s="704"/>
      <c r="D5" s="704"/>
      <c r="E5" s="704"/>
      <c r="F5" s="328" t="s">
        <v>560</v>
      </c>
      <c r="G5" s="601" t="s">
        <v>650</v>
      </c>
      <c r="H5" s="602"/>
      <c r="I5" s="602"/>
      <c r="J5" s="602"/>
      <c r="K5" s="602"/>
      <c r="L5" s="602"/>
      <c r="M5" s="602"/>
      <c r="N5" s="603"/>
      <c r="O5" s="600" t="s">
        <v>351</v>
      </c>
      <c r="P5" s="600"/>
      <c r="Q5" s="600"/>
      <c r="R5" s="600"/>
      <c r="S5" s="600"/>
      <c r="T5" s="600"/>
      <c r="U5" s="600"/>
      <c r="V5" s="600"/>
      <c r="W5" s="600"/>
      <c r="X5" s="600"/>
      <c r="Y5" s="600"/>
      <c r="Z5" s="598"/>
      <c r="AA5" s="599"/>
      <c r="AB5" s="599"/>
      <c r="AC5" s="599"/>
      <c r="AD5" s="599"/>
      <c r="AE5" s="599"/>
      <c r="AF5" s="717"/>
      <c r="AG5" s="523" t="s">
        <v>1</v>
      </c>
      <c r="AH5" s="524"/>
      <c r="AI5" s="524"/>
      <c r="AJ5" s="525"/>
    </row>
    <row r="6" spans="2:36" ht="16.5" customHeight="1">
      <c r="B6" s="706" t="s">
        <v>25</v>
      </c>
      <c r="C6" s="707" t="s">
        <v>654</v>
      </c>
      <c r="D6" s="593"/>
      <c r="E6" s="593"/>
      <c r="F6" s="593"/>
      <c r="G6" s="593"/>
      <c r="H6" s="593"/>
      <c r="I6" s="473" t="s">
        <v>3</v>
      </c>
      <c r="J6" s="475" t="s">
        <v>26</v>
      </c>
      <c r="K6" s="474" t="s">
        <v>4</v>
      </c>
      <c r="L6" s="476" t="s">
        <v>344</v>
      </c>
      <c r="M6" s="484" t="s">
        <v>28</v>
      </c>
      <c r="N6" s="486" t="s">
        <v>29</v>
      </c>
      <c r="O6" s="705" t="s">
        <v>43</v>
      </c>
      <c r="P6" s="616"/>
      <c r="Q6" s="615" t="s">
        <v>44</v>
      </c>
      <c r="R6" s="616"/>
      <c r="S6" s="615" t="s">
        <v>45</v>
      </c>
      <c r="T6" s="616"/>
      <c r="U6" s="615" t="s">
        <v>7</v>
      </c>
      <c r="V6" s="616"/>
      <c r="W6" s="615" t="s">
        <v>6</v>
      </c>
      <c r="X6" s="616"/>
      <c r="Y6" s="615" t="s">
        <v>46</v>
      </c>
      <c r="Z6" s="573"/>
      <c r="AA6" s="572" t="s">
        <v>5</v>
      </c>
      <c r="AB6" s="573"/>
      <c r="AC6" s="572" t="s">
        <v>8</v>
      </c>
      <c r="AD6" s="573"/>
      <c r="AE6" s="572" t="s">
        <v>9</v>
      </c>
      <c r="AF6" s="574"/>
      <c r="AG6" s="499" t="s">
        <v>10</v>
      </c>
      <c r="AH6" s="482" t="s">
        <v>11</v>
      </c>
      <c r="AI6" s="521" t="s">
        <v>12</v>
      </c>
      <c r="AJ6" s="505" t="s">
        <v>30</v>
      </c>
    </row>
    <row r="7" spans="2:36" ht="76.5" customHeight="1" thickBot="1">
      <c r="B7" s="568"/>
      <c r="C7" s="503"/>
      <c r="D7" s="504"/>
      <c r="E7" s="504"/>
      <c r="F7" s="504"/>
      <c r="G7" s="504"/>
      <c r="H7" s="504"/>
      <c r="I7" s="473"/>
      <c r="J7" s="475" t="s">
        <v>26</v>
      </c>
      <c r="K7" s="475"/>
      <c r="L7" s="477"/>
      <c r="M7" s="485"/>
      <c r="N7" s="487"/>
      <c r="O7" s="6" t="s">
        <v>31</v>
      </c>
      <c r="P7" s="98" t="s">
        <v>32</v>
      </c>
      <c r="Q7" s="7" t="s">
        <v>31</v>
      </c>
      <c r="R7" s="98" t="s">
        <v>32</v>
      </c>
      <c r="S7" s="7" t="s">
        <v>31</v>
      </c>
      <c r="T7" s="98" t="s">
        <v>32</v>
      </c>
      <c r="U7" s="7" t="s">
        <v>31</v>
      </c>
      <c r="V7" s="98" t="s">
        <v>32</v>
      </c>
      <c r="W7" s="7" t="s">
        <v>31</v>
      </c>
      <c r="X7" s="98" t="s">
        <v>32</v>
      </c>
      <c r="Y7" s="7" t="s">
        <v>31</v>
      </c>
      <c r="Z7" s="98" t="s">
        <v>32</v>
      </c>
      <c r="AA7" s="7" t="s">
        <v>31</v>
      </c>
      <c r="AB7" s="98" t="s">
        <v>33</v>
      </c>
      <c r="AC7" s="7" t="s">
        <v>31</v>
      </c>
      <c r="AD7" s="98" t="s">
        <v>33</v>
      </c>
      <c r="AE7" s="7" t="s">
        <v>31</v>
      </c>
      <c r="AF7" s="99" t="s">
        <v>33</v>
      </c>
      <c r="AG7" s="500"/>
      <c r="AH7" s="483"/>
      <c r="AI7" s="522"/>
      <c r="AJ7" s="506"/>
    </row>
    <row r="8" spans="2:36" ht="78" customHeight="1" thickBot="1">
      <c r="B8" s="8" t="s">
        <v>652</v>
      </c>
      <c r="C8" s="526" t="s">
        <v>651</v>
      </c>
      <c r="D8" s="527"/>
      <c r="E8" s="527"/>
      <c r="F8" s="527"/>
      <c r="G8" s="527"/>
      <c r="H8" s="527"/>
      <c r="I8" s="105" t="s">
        <v>653</v>
      </c>
      <c r="J8" s="9">
        <v>2000</v>
      </c>
      <c r="K8" s="326" t="s">
        <v>655</v>
      </c>
      <c r="L8" s="326"/>
      <c r="M8" s="11"/>
      <c r="N8" s="106"/>
      <c r="O8" s="12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>
        <f>SUM(S8)</f>
        <v>0</v>
      </c>
      <c r="AF8" s="14"/>
      <c r="AG8" s="15"/>
      <c r="AH8" s="16"/>
      <c r="AI8" s="16"/>
      <c r="AJ8" s="17"/>
    </row>
    <row r="9" spans="2:36" ht="5.25" customHeight="1" thickBot="1">
      <c r="B9" s="518"/>
      <c r="C9" s="519"/>
      <c r="D9" s="519"/>
      <c r="E9" s="519"/>
      <c r="F9" s="519"/>
      <c r="G9" s="519"/>
      <c r="H9" s="519"/>
      <c r="I9" s="519"/>
      <c r="J9" s="519"/>
      <c r="K9" s="519"/>
      <c r="L9" s="519"/>
      <c r="M9" s="519"/>
      <c r="N9" s="519"/>
      <c r="O9" s="519"/>
      <c r="P9" s="519"/>
      <c r="Q9" s="519"/>
      <c r="R9" s="519"/>
      <c r="S9" s="519"/>
      <c r="T9" s="519"/>
      <c r="U9" s="519"/>
      <c r="V9" s="519"/>
      <c r="W9" s="519"/>
      <c r="X9" s="519"/>
      <c r="Y9" s="519"/>
      <c r="Z9" s="519"/>
      <c r="AA9" s="519"/>
      <c r="AB9" s="519"/>
      <c r="AC9" s="519"/>
      <c r="AD9" s="519"/>
      <c r="AE9" s="519"/>
      <c r="AF9" s="519"/>
      <c r="AG9" s="519"/>
      <c r="AH9" s="519"/>
      <c r="AI9" s="519"/>
      <c r="AJ9" s="520"/>
    </row>
    <row r="10" spans="2:36" ht="70.5" customHeight="1" thickBot="1">
      <c r="B10" s="18" t="s">
        <v>13</v>
      </c>
      <c r="C10" s="19" t="s">
        <v>41</v>
      </c>
      <c r="D10" s="19" t="s">
        <v>14</v>
      </c>
      <c r="E10" s="19" t="s">
        <v>37</v>
      </c>
      <c r="F10" s="20" t="s">
        <v>38</v>
      </c>
      <c r="G10" s="20" t="s">
        <v>39</v>
      </c>
      <c r="H10" s="107" t="s">
        <v>559</v>
      </c>
      <c r="I10" s="109" t="s">
        <v>42</v>
      </c>
      <c r="J10" s="110" t="str">
        <f>J11</f>
        <v>___</v>
      </c>
      <c r="K10" s="386">
        <f>K11</f>
        <v>1</v>
      </c>
      <c r="L10" s="110">
        <f>L11</f>
        <v>0.25</v>
      </c>
      <c r="M10" s="110"/>
      <c r="N10" s="111"/>
      <c r="O10" s="22"/>
      <c r="P10" s="23"/>
      <c r="Q10" s="24"/>
      <c r="R10" s="23"/>
      <c r="S10" s="24">
        <f>S11</f>
        <v>1000000</v>
      </c>
      <c r="T10" s="23"/>
      <c r="U10" s="24"/>
      <c r="V10" s="23"/>
      <c r="W10" s="24"/>
      <c r="X10" s="23"/>
      <c r="Y10" s="24"/>
      <c r="Z10" s="23"/>
      <c r="AA10" s="24"/>
      <c r="AB10" s="23"/>
      <c r="AC10" s="24"/>
      <c r="AD10" s="23"/>
      <c r="AE10" s="25">
        <f>SUM(S10)</f>
        <v>1000000</v>
      </c>
      <c r="AF10" s="23"/>
      <c r="AG10" s="26"/>
      <c r="AH10" s="27"/>
      <c r="AI10" s="27"/>
      <c r="AJ10" s="28"/>
    </row>
    <row r="11" spans="2:36" ht="17.25" customHeight="1">
      <c r="B11" s="543" t="s">
        <v>271</v>
      </c>
      <c r="C11" s="677"/>
      <c r="D11" s="230" t="s">
        <v>558</v>
      </c>
      <c r="E11" s="230" t="s">
        <v>346</v>
      </c>
      <c r="F11" s="30"/>
      <c r="G11" s="31"/>
      <c r="H11" s="604" t="s">
        <v>184</v>
      </c>
      <c r="I11" s="565" t="s">
        <v>185</v>
      </c>
      <c r="J11" s="564" t="s">
        <v>203</v>
      </c>
      <c r="K11" s="557">
        <v>1</v>
      </c>
      <c r="L11" s="564">
        <v>0.25</v>
      </c>
      <c r="M11" s="541"/>
      <c r="N11" s="560"/>
      <c r="O11" s="716"/>
      <c r="P11" s="716"/>
      <c r="Q11" s="716"/>
      <c r="R11" s="716"/>
      <c r="S11" s="716">
        <v>1000000</v>
      </c>
      <c r="T11" s="716"/>
      <c r="U11" s="716"/>
      <c r="V11" s="716"/>
      <c r="W11" s="716"/>
      <c r="X11" s="716"/>
      <c r="Y11" s="716"/>
      <c r="Z11" s="716"/>
      <c r="AA11" s="716"/>
      <c r="AB11" s="716"/>
      <c r="AC11" s="716"/>
      <c r="AD11" s="716"/>
      <c r="AE11" s="618"/>
      <c r="AF11" s="618"/>
      <c r="AG11" s="612"/>
      <c r="AH11" s="530"/>
      <c r="AI11" s="530"/>
      <c r="AJ11" s="532"/>
    </row>
    <row r="12" spans="2:36" ht="17.25" customHeight="1">
      <c r="B12" s="544"/>
      <c r="C12" s="570"/>
      <c r="D12" s="228" t="s">
        <v>557</v>
      </c>
      <c r="E12" s="228" t="s">
        <v>346</v>
      </c>
      <c r="F12" s="41"/>
      <c r="G12" s="31"/>
      <c r="H12" s="605"/>
      <c r="I12" s="565"/>
      <c r="J12" s="565"/>
      <c r="K12" s="557"/>
      <c r="L12" s="565"/>
      <c r="M12" s="541"/>
      <c r="N12" s="560"/>
      <c r="O12" s="693"/>
      <c r="P12" s="693"/>
      <c r="Q12" s="693"/>
      <c r="R12" s="693"/>
      <c r="S12" s="693"/>
      <c r="T12" s="693"/>
      <c r="U12" s="693"/>
      <c r="V12" s="693"/>
      <c r="W12" s="693"/>
      <c r="X12" s="693"/>
      <c r="Y12" s="693"/>
      <c r="Z12" s="693"/>
      <c r="AA12" s="693"/>
      <c r="AB12" s="693"/>
      <c r="AC12" s="693"/>
      <c r="AD12" s="693"/>
      <c r="AE12" s="618"/>
      <c r="AF12" s="618"/>
      <c r="AG12" s="613"/>
      <c r="AH12" s="530"/>
      <c r="AI12" s="530"/>
      <c r="AJ12" s="532"/>
    </row>
    <row r="13" spans="2:36" ht="17.25" customHeight="1">
      <c r="B13" s="544"/>
      <c r="C13" s="570"/>
      <c r="D13" s="636" t="s">
        <v>556</v>
      </c>
      <c r="E13" s="636" t="s">
        <v>346</v>
      </c>
      <c r="F13" s="636"/>
      <c r="G13" s="636"/>
      <c r="H13" s="605"/>
      <c r="I13" s="565"/>
      <c r="J13" s="565"/>
      <c r="K13" s="557"/>
      <c r="L13" s="565"/>
      <c r="M13" s="541"/>
      <c r="N13" s="560"/>
      <c r="O13" s="693"/>
      <c r="P13" s="693"/>
      <c r="Q13" s="693"/>
      <c r="R13" s="693"/>
      <c r="S13" s="693"/>
      <c r="T13" s="693"/>
      <c r="U13" s="693"/>
      <c r="V13" s="693"/>
      <c r="W13" s="693"/>
      <c r="X13" s="693"/>
      <c r="Y13" s="693"/>
      <c r="Z13" s="693"/>
      <c r="AA13" s="693"/>
      <c r="AB13" s="693"/>
      <c r="AC13" s="693"/>
      <c r="AD13" s="693"/>
      <c r="AE13" s="618"/>
      <c r="AF13" s="618"/>
      <c r="AG13" s="613"/>
      <c r="AH13" s="530"/>
      <c r="AI13" s="530"/>
      <c r="AJ13" s="532"/>
    </row>
    <row r="14" spans="2:36" ht="17.25" customHeight="1" thickBot="1">
      <c r="B14" s="545"/>
      <c r="C14" s="571"/>
      <c r="D14" s="667"/>
      <c r="E14" s="667"/>
      <c r="F14" s="667"/>
      <c r="G14" s="667"/>
      <c r="H14" s="606"/>
      <c r="I14" s="566"/>
      <c r="J14" s="566"/>
      <c r="K14" s="558"/>
      <c r="L14" s="566"/>
      <c r="M14" s="542"/>
      <c r="N14" s="561"/>
      <c r="O14" s="694"/>
      <c r="P14" s="694"/>
      <c r="Q14" s="694"/>
      <c r="R14" s="694"/>
      <c r="S14" s="694"/>
      <c r="T14" s="694"/>
      <c r="U14" s="694"/>
      <c r="V14" s="694"/>
      <c r="W14" s="694"/>
      <c r="X14" s="694"/>
      <c r="Y14" s="694"/>
      <c r="Z14" s="694"/>
      <c r="AA14" s="694"/>
      <c r="AB14" s="694"/>
      <c r="AC14" s="694"/>
      <c r="AD14" s="694"/>
      <c r="AE14" s="619"/>
      <c r="AF14" s="619"/>
      <c r="AG14" s="614"/>
      <c r="AH14" s="531"/>
      <c r="AI14" s="531"/>
      <c r="AJ14" s="533"/>
    </row>
    <row r="15" spans="2:36" ht="4.5" customHeight="1" thickBot="1">
      <c r="B15" s="515"/>
      <c r="C15" s="516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6"/>
      <c r="R15" s="516"/>
      <c r="S15" s="516"/>
      <c r="T15" s="516"/>
      <c r="U15" s="516"/>
      <c r="V15" s="516"/>
      <c r="W15" s="516"/>
      <c r="X15" s="516"/>
      <c r="Y15" s="516"/>
      <c r="Z15" s="516"/>
      <c r="AA15" s="516"/>
      <c r="AB15" s="516"/>
      <c r="AC15" s="516"/>
      <c r="AD15" s="516"/>
      <c r="AE15" s="516"/>
      <c r="AF15" s="516"/>
      <c r="AG15" s="516"/>
      <c r="AH15" s="516"/>
      <c r="AI15" s="516"/>
      <c r="AJ15" s="517"/>
    </row>
    <row r="16" spans="2:36" ht="51.75" customHeight="1" thickBot="1">
      <c r="B16" s="18" t="s">
        <v>13</v>
      </c>
      <c r="C16" s="19" t="s">
        <v>41</v>
      </c>
      <c r="D16" s="19" t="s">
        <v>14</v>
      </c>
      <c r="E16" s="19" t="s">
        <v>40</v>
      </c>
      <c r="F16" s="20" t="s">
        <v>38</v>
      </c>
      <c r="G16" s="20" t="s">
        <v>39</v>
      </c>
      <c r="H16" s="107" t="s">
        <v>555</v>
      </c>
      <c r="I16" s="109" t="s">
        <v>42</v>
      </c>
      <c r="J16" s="21" t="str">
        <f>J17</f>
        <v>___</v>
      </c>
      <c r="K16" s="59">
        <f>K17</f>
        <v>4</v>
      </c>
      <c r="L16" s="59">
        <f>L17</f>
        <v>1</v>
      </c>
      <c r="M16" s="60"/>
      <c r="N16" s="61"/>
      <c r="O16" s="22"/>
      <c r="P16" s="23"/>
      <c r="Q16" s="24"/>
      <c r="R16" s="23"/>
      <c r="S16" s="24">
        <f>S17</f>
        <v>7000000</v>
      </c>
      <c r="T16" s="23"/>
      <c r="U16" s="24"/>
      <c r="V16" s="23"/>
      <c r="W16" s="24"/>
      <c r="X16" s="23"/>
      <c r="Y16" s="24"/>
      <c r="Z16" s="23"/>
      <c r="AA16" s="24"/>
      <c r="AB16" s="23"/>
      <c r="AC16" s="24"/>
      <c r="AD16" s="23"/>
      <c r="AE16" s="24">
        <f>SUM(S16)</f>
        <v>7000000</v>
      </c>
      <c r="AF16" s="23"/>
      <c r="AG16" s="26"/>
      <c r="AH16" s="27"/>
      <c r="AI16" s="27"/>
      <c r="AJ16" s="28"/>
    </row>
    <row r="17" spans="2:36" ht="16.5">
      <c r="B17" s="543" t="s">
        <v>271</v>
      </c>
      <c r="C17" s="569"/>
      <c r="D17" s="385" t="s">
        <v>554</v>
      </c>
      <c r="E17" s="385" t="s">
        <v>346</v>
      </c>
      <c r="F17" s="63"/>
      <c r="G17" s="31"/>
      <c r="H17" s="652" t="s">
        <v>186</v>
      </c>
      <c r="I17" s="656" t="s">
        <v>187</v>
      </c>
      <c r="J17" s="625" t="s">
        <v>203</v>
      </c>
      <c r="K17" s="749">
        <v>4</v>
      </c>
      <c r="L17" s="625">
        <v>1</v>
      </c>
      <c r="M17" s="661"/>
      <c r="N17" s="663"/>
      <c r="O17" s="708"/>
      <c r="P17" s="708"/>
      <c r="Q17" s="708"/>
      <c r="R17" s="708"/>
      <c r="S17" s="708">
        <v>7000000</v>
      </c>
      <c r="T17" s="708"/>
      <c r="U17" s="708"/>
      <c r="V17" s="708"/>
      <c r="W17" s="708"/>
      <c r="X17" s="708"/>
      <c r="Y17" s="708"/>
      <c r="Z17" s="708"/>
      <c r="AA17" s="708"/>
      <c r="AB17" s="708"/>
      <c r="AC17" s="708"/>
      <c r="AD17" s="708"/>
      <c r="AE17" s="618"/>
      <c r="AF17" s="618"/>
      <c r="AG17" s="622"/>
      <c r="AH17" s="530"/>
      <c r="AI17" s="639"/>
      <c r="AJ17" s="620"/>
    </row>
    <row r="18" spans="2:36" ht="15">
      <c r="B18" s="544"/>
      <c r="C18" s="570"/>
      <c r="D18" s="636" t="s">
        <v>553</v>
      </c>
      <c r="E18" s="636" t="s">
        <v>346</v>
      </c>
      <c r="F18" s="636"/>
      <c r="G18" s="636"/>
      <c r="H18" s="652"/>
      <c r="I18" s="656"/>
      <c r="J18" s="565"/>
      <c r="K18" s="648"/>
      <c r="L18" s="565"/>
      <c r="M18" s="661"/>
      <c r="N18" s="663"/>
      <c r="O18" s="709"/>
      <c r="P18" s="709"/>
      <c r="Q18" s="709"/>
      <c r="R18" s="709"/>
      <c r="S18" s="709"/>
      <c r="T18" s="709"/>
      <c r="U18" s="709"/>
      <c r="V18" s="709"/>
      <c r="W18" s="709"/>
      <c r="X18" s="709"/>
      <c r="Y18" s="709"/>
      <c r="Z18" s="709"/>
      <c r="AA18" s="709"/>
      <c r="AB18" s="709"/>
      <c r="AC18" s="709"/>
      <c r="AD18" s="709"/>
      <c r="AE18" s="618"/>
      <c r="AF18" s="618"/>
      <c r="AG18" s="623"/>
      <c r="AH18" s="530"/>
      <c r="AI18" s="639"/>
      <c r="AJ18" s="620"/>
    </row>
    <row r="19" spans="2:36" ht="15">
      <c r="B19" s="544"/>
      <c r="C19" s="570"/>
      <c r="D19" s="638"/>
      <c r="E19" s="638"/>
      <c r="F19" s="638"/>
      <c r="G19" s="638"/>
      <c r="H19" s="652"/>
      <c r="I19" s="656"/>
      <c r="J19" s="565"/>
      <c r="K19" s="648"/>
      <c r="L19" s="565"/>
      <c r="M19" s="661"/>
      <c r="N19" s="663"/>
      <c r="O19" s="709"/>
      <c r="P19" s="709"/>
      <c r="Q19" s="709"/>
      <c r="R19" s="709"/>
      <c r="S19" s="709"/>
      <c r="T19" s="709"/>
      <c r="U19" s="709"/>
      <c r="V19" s="709"/>
      <c r="W19" s="709"/>
      <c r="X19" s="709"/>
      <c r="Y19" s="709"/>
      <c r="Z19" s="709"/>
      <c r="AA19" s="709"/>
      <c r="AB19" s="709"/>
      <c r="AC19" s="709"/>
      <c r="AD19" s="709"/>
      <c r="AE19" s="618"/>
      <c r="AF19" s="618"/>
      <c r="AG19" s="623"/>
      <c r="AH19" s="530"/>
      <c r="AI19" s="639"/>
      <c r="AJ19" s="620"/>
    </row>
    <row r="20" spans="2:37" ht="15.75" thickBot="1">
      <c r="B20" s="545"/>
      <c r="C20" s="571"/>
      <c r="D20" s="384" t="s">
        <v>552</v>
      </c>
      <c r="E20" s="384" t="s">
        <v>346</v>
      </c>
      <c r="F20" s="71"/>
      <c r="G20" s="50"/>
      <c r="H20" s="653"/>
      <c r="I20" s="657"/>
      <c r="J20" s="566"/>
      <c r="K20" s="729"/>
      <c r="L20" s="566"/>
      <c r="M20" s="662"/>
      <c r="N20" s="664"/>
      <c r="O20" s="710"/>
      <c r="P20" s="710"/>
      <c r="Q20" s="710"/>
      <c r="R20" s="710"/>
      <c r="S20" s="710"/>
      <c r="T20" s="710"/>
      <c r="U20" s="710"/>
      <c r="V20" s="710"/>
      <c r="W20" s="710"/>
      <c r="X20" s="710"/>
      <c r="Y20" s="710"/>
      <c r="Z20" s="710"/>
      <c r="AA20" s="710"/>
      <c r="AB20" s="710"/>
      <c r="AC20" s="710"/>
      <c r="AD20" s="710"/>
      <c r="AE20" s="619"/>
      <c r="AF20" s="619"/>
      <c r="AG20" s="641"/>
      <c r="AH20" s="531"/>
      <c r="AI20" s="642"/>
      <c r="AJ20" s="621"/>
      <c r="AK20" s="76"/>
    </row>
    <row r="21" spans="2:37" ht="4.5" customHeight="1" thickBot="1">
      <c r="B21" s="515"/>
      <c r="C21" s="516"/>
      <c r="D21" s="516"/>
      <c r="E21" s="516"/>
      <c r="F21" s="516"/>
      <c r="G21" s="516"/>
      <c r="H21" s="516"/>
      <c r="I21" s="516"/>
      <c r="J21" s="516"/>
      <c r="K21" s="516"/>
      <c r="L21" s="516"/>
      <c r="M21" s="516"/>
      <c r="N21" s="516"/>
      <c r="O21" s="516"/>
      <c r="P21" s="516"/>
      <c r="Q21" s="516"/>
      <c r="R21" s="516"/>
      <c r="S21" s="516"/>
      <c r="T21" s="516"/>
      <c r="U21" s="516"/>
      <c r="V21" s="516"/>
      <c r="W21" s="516"/>
      <c r="X21" s="516"/>
      <c r="Y21" s="516"/>
      <c r="Z21" s="516"/>
      <c r="AA21" s="516"/>
      <c r="AB21" s="516"/>
      <c r="AC21" s="516"/>
      <c r="AD21" s="516"/>
      <c r="AE21" s="516"/>
      <c r="AF21" s="516"/>
      <c r="AG21" s="516"/>
      <c r="AH21" s="516"/>
      <c r="AI21" s="516"/>
      <c r="AJ21" s="517"/>
      <c r="AK21" s="76"/>
    </row>
    <row r="22" spans="2:37" ht="57.75" customHeight="1" thickBot="1">
      <c r="B22" s="18" t="s">
        <v>13</v>
      </c>
      <c r="C22" s="19" t="s">
        <v>41</v>
      </c>
      <c r="D22" s="19" t="s">
        <v>14</v>
      </c>
      <c r="E22" s="19" t="s">
        <v>40</v>
      </c>
      <c r="F22" s="20" t="s">
        <v>38</v>
      </c>
      <c r="G22" s="20" t="s">
        <v>39</v>
      </c>
      <c r="H22" s="107" t="s">
        <v>551</v>
      </c>
      <c r="I22" s="109" t="s">
        <v>42</v>
      </c>
      <c r="J22" s="21" t="str">
        <f>J23</f>
        <v>1 plan turístico municipal</v>
      </c>
      <c r="K22" s="77">
        <f>K23</f>
        <v>1</v>
      </c>
      <c r="L22" s="59">
        <f>L23</f>
        <v>0.25</v>
      </c>
      <c r="M22" s="60"/>
      <c r="N22" s="61"/>
      <c r="O22" s="22"/>
      <c r="P22" s="23"/>
      <c r="Q22" s="24"/>
      <c r="R22" s="23"/>
      <c r="S22" s="24">
        <f>S23</f>
        <v>1000000</v>
      </c>
      <c r="T22" s="23"/>
      <c r="U22" s="24"/>
      <c r="V22" s="23"/>
      <c r="W22" s="24"/>
      <c r="X22" s="23"/>
      <c r="Y22" s="24"/>
      <c r="Z22" s="23"/>
      <c r="AA22" s="24"/>
      <c r="AB22" s="23"/>
      <c r="AC22" s="24"/>
      <c r="AD22" s="23"/>
      <c r="AE22" s="78">
        <f>SUM(S22)</f>
        <v>1000000</v>
      </c>
      <c r="AF22" s="23"/>
      <c r="AG22" s="26"/>
      <c r="AH22" s="27"/>
      <c r="AI22" s="27"/>
      <c r="AJ22" s="28"/>
      <c r="AK22" s="76"/>
    </row>
    <row r="23" spans="2:37" ht="35.25" customHeight="1">
      <c r="B23" s="543" t="s">
        <v>271</v>
      </c>
      <c r="C23" s="100"/>
      <c r="D23" s="230" t="s">
        <v>550</v>
      </c>
      <c r="E23" s="230" t="s">
        <v>542</v>
      </c>
      <c r="F23" s="79"/>
      <c r="G23" s="80"/>
      <c r="H23" s="721" t="s">
        <v>188</v>
      </c>
      <c r="I23" s="722" t="s">
        <v>189</v>
      </c>
      <c r="J23" s="564" t="s">
        <v>190</v>
      </c>
      <c r="K23" s="730">
        <v>1</v>
      </c>
      <c r="L23" s="564">
        <v>0.25</v>
      </c>
      <c r="M23" s="730"/>
      <c r="N23" s="732"/>
      <c r="O23" s="728"/>
      <c r="P23" s="728"/>
      <c r="Q23" s="728"/>
      <c r="R23" s="728"/>
      <c r="S23" s="728">
        <v>1000000</v>
      </c>
      <c r="T23" s="728"/>
      <c r="U23" s="728"/>
      <c r="V23" s="728"/>
      <c r="W23" s="728"/>
      <c r="X23" s="728"/>
      <c r="Y23" s="728"/>
      <c r="Z23" s="728"/>
      <c r="AA23" s="728"/>
      <c r="AB23" s="728"/>
      <c r="AC23" s="728"/>
      <c r="AD23" s="728"/>
      <c r="AE23" s="618"/>
      <c r="AF23" s="618"/>
      <c r="AG23" s="622"/>
      <c r="AH23" s="639"/>
      <c r="AI23" s="639"/>
      <c r="AJ23" s="620"/>
      <c r="AK23" s="76"/>
    </row>
    <row r="24" spans="2:37" ht="21" customHeight="1">
      <c r="B24" s="544"/>
      <c r="C24" s="101"/>
      <c r="D24" s="636" t="s">
        <v>549</v>
      </c>
      <c r="E24" s="636" t="s">
        <v>542</v>
      </c>
      <c r="F24" s="636"/>
      <c r="G24" s="636"/>
      <c r="H24" s="605"/>
      <c r="I24" s="633"/>
      <c r="J24" s="565"/>
      <c r="K24" s="650"/>
      <c r="L24" s="565"/>
      <c r="M24" s="650"/>
      <c r="N24" s="644"/>
      <c r="O24" s="709"/>
      <c r="P24" s="709"/>
      <c r="Q24" s="709"/>
      <c r="R24" s="709"/>
      <c r="S24" s="709"/>
      <c r="T24" s="709"/>
      <c r="U24" s="709"/>
      <c r="V24" s="709"/>
      <c r="W24" s="709"/>
      <c r="X24" s="709"/>
      <c r="Y24" s="709"/>
      <c r="Z24" s="709"/>
      <c r="AA24" s="709"/>
      <c r="AB24" s="709"/>
      <c r="AC24" s="709"/>
      <c r="AD24" s="709"/>
      <c r="AE24" s="648"/>
      <c r="AF24" s="648"/>
      <c r="AG24" s="623"/>
      <c r="AH24" s="639"/>
      <c r="AI24" s="639"/>
      <c r="AJ24" s="620"/>
      <c r="AK24" s="76"/>
    </row>
    <row r="25" spans="2:36" ht="21" customHeight="1" thickBot="1">
      <c r="B25" s="545"/>
      <c r="C25" s="102"/>
      <c r="D25" s="667"/>
      <c r="E25" s="667"/>
      <c r="F25" s="667"/>
      <c r="G25" s="667"/>
      <c r="H25" s="606"/>
      <c r="I25" s="723"/>
      <c r="J25" s="566"/>
      <c r="K25" s="731"/>
      <c r="L25" s="566"/>
      <c r="M25" s="731"/>
      <c r="N25" s="733"/>
      <c r="O25" s="710"/>
      <c r="P25" s="710"/>
      <c r="Q25" s="710"/>
      <c r="R25" s="710"/>
      <c r="S25" s="710"/>
      <c r="T25" s="710"/>
      <c r="U25" s="710"/>
      <c r="V25" s="710"/>
      <c r="W25" s="710"/>
      <c r="X25" s="710"/>
      <c r="Y25" s="710"/>
      <c r="Z25" s="710"/>
      <c r="AA25" s="710"/>
      <c r="AB25" s="710"/>
      <c r="AC25" s="710"/>
      <c r="AD25" s="710"/>
      <c r="AE25" s="729"/>
      <c r="AF25" s="729"/>
      <c r="AG25" s="641"/>
      <c r="AH25" s="642"/>
      <c r="AI25" s="642"/>
      <c r="AJ25" s="621"/>
    </row>
    <row r="26" spans="2:37" ht="74.25" customHeight="1" thickBot="1">
      <c r="B26" s="18" t="s">
        <v>13</v>
      </c>
      <c r="C26" s="19" t="s">
        <v>41</v>
      </c>
      <c r="D26" s="19" t="s">
        <v>14</v>
      </c>
      <c r="E26" s="19" t="s">
        <v>40</v>
      </c>
      <c r="F26" s="20" t="s">
        <v>38</v>
      </c>
      <c r="G26" s="20" t="s">
        <v>39</v>
      </c>
      <c r="H26" s="107" t="s">
        <v>548</v>
      </c>
      <c r="I26" s="109" t="s">
        <v>42</v>
      </c>
      <c r="J26" s="21" t="str">
        <f>J27</f>
        <v>__</v>
      </c>
      <c r="K26" s="77">
        <f>K27</f>
        <v>2</v>
      </c>
      <c r="L26" s="59">
        <f>L27</f>
        <v>0.5</v>
      </c>
      <c r="M26" s="60"/>
      <c r="N26" s="61"/>
      <c r="O26" s="22"/>
      <c r="P26" s="23"/>
      <c r="Q26" s="24"/>
      <c r="R26" s="23"/>
      <c r="S26" s="24">
        <f>S27</f>
        <v>1000000</v>
      </c>
      <c r="T26" s="23"/>
      <c r="U26" s="24"/>
      <c r="V26" s="23"/>
      <c r="W26" s="24"/>
      <c r="X26" s="23"/>
      <c r="Y26" s="24"/>
      <c r="Z26" s="23"/>
      <c r="AA26" s="24"/>
      <c r="AB26" s="23"/>
      <c r="AC26" s="24"/>
      <c r="AD26" s="23"/>
      <c r="AE26" s="78">
        <f>SUM(S26)</f>
        <v>1000000</v>
      </c>
      <c r="AF26" s="23"/>
      <c r="AG26" s="26"/>
      <c r="AH26" s="27"/>
      <c r="AI26" s="27"/>
      <c r="AJ26" s="28"/>
      <c r="AK26" s="76"/>
    </row>
    <row r="27" spans="2:37" ht="21" customHeight="1">
      <c r="B27" s="543" t="s">
        <v>271</v>
      </c>
      <c r="C27" s="100"/>
      <c r="D27" s="230" t="s">
        <v>547</v>
      </c>
      <c r="E27" s="230" t="s">
        <v>542</v>
      </c>
      <c r="F27" s="79"/>
      <c r="G27" s="80"/>
      <c r="H27" s="721" t="s">
        <v>191</v>
      </c>
      <c r="I27" s="722" t="s">
        <v>546</v>
      </c>
      <c r="J27" s="564" t="s">
        <v>315</v>
      </c>
      <c r="K27" s="730">
        <v>2</v>
      </c>
      <c r="L27" s="564">
        <v>0.5</v>
      </c>
      <c r="M27" s="730"/>
      <c r="N27" s="732"/>
      <c r="O27" s="728"/>
      <c r="P27" s="728"/>
      <c r="Q27" s="728"/>
      <c r="R27" s="728"/>
      <c r="S27" s="728">
        <v>1000000</v>
      </c>
      <c r="T27" s="728"/>
      <c r="U27" s="728"/>
      <c r="V27" s="728"/>
      <c r="W27" s="728"/>
      <c r="X27" s="728"/>
      <c r="Y27" s="728"/>
      <c r="Z27" s="728"/>
      <c r="AA27" s="728"/>
      <c r="AB27" s="728"/>
      <c r="AC27" s="728"/>
      <c r="AD27" s="728"/>
      <c r="AE27" s="618"/>
      <c r="AF27" s="618"/>
      <c r="AG27" s="622"/>
      <c r="AH27" s="639"/>
      <c r="AI27" s="639"/>
      <c r="AJ27" s="620"/>
      <c r="AK27" s="76"/>
    </row>
    <row r="28" spans="2:37" ht="21" customHeight="1">
      <c r="B28" s="544"/>
      <c r="C28" s="101"/>
      <c r="D28" s="636" t="s">
        <v>545</v>
      </c>
      <c r="E28" s="636" t="s">
        <v>542</v>
      </c>
      <c r="F28" s="636"/>
      <c r="G28" s="636"/>
      <c r="H28" s="605"/>
      <c r="I28" s="633"/>
      <c r="J28" s="565"/>
      <c r="K28" s="650"/>
      <c r="L28" s="565"/>
      <c r="M28" s="650"/>
      <c r="N28" s="644"/>
      <c r="O28" s="709"/>
      <c r="P28" s="709"/>
      <c r="Q28" s="709"/>
      <c r="R28" s="709"/>
      <c r="S28" s="709"/>
      <c r="T28" s="709"/>
      <c r="U28" s="709"/>
      <c r="V28" s="709"/>
      <c r="W28" s="709"/>
      <c r="X28" s="709"/>
      <c r="Y28" s="709"/>
      <c r="Z28" s="709"/>
      <c r="AA28" s="709"/>
      <c r="AB28" s="709"/>
      <c r="AC28" s="709"/>
      <c r="AD28" s="709"/>
      <c r="AE28" s="648"/>
      <c r="AF28" s="648"/>
      <c r="AG28" s="623"/>
      <c r="AH28" s="639"/>
      <c r="AI28" s="639"/>
      <c r="AJ28" s="620"/>
      <c r="AK28" s="76"/>
    </row>
    <row r="29" spans="2:36" ht="21" customHeight="1" thickBot="1">
      <c r="B29" s="545"/>
      <c r="C29" s="102"/>
      <c r="D29" s="667"/>
      <c r="E29" s="667"/>
      <c r="F29" s="667"/>
      <c r="G29" s="667"/>
      <c r="H29" s="606"/>
      <c r="I29" s="723"/>
      <c r="J29" s="566"/>
      <c r="K29" s="731"/>
      <c r="L29" s="566"/>
      <c r="M29" s="731"/>
      <c r="N29" s="733"/>
      <c r="O29" s="710"/>
      <c r="P29" s="710"/>
      <c r="Q29" s="710"/>
      <c r="R29" s="710"/>
      <c r="S29" s="710"/>
      <c r="T29" s="710"/>
      <c r="U29" s="710"/>
      <c r="V29" s="710"/>
      <c r="W29" s="710"/>
      <c r="X29" s="710"/>
      <c r="Y29" s="710"/>
      <c r="Z29" s="710"/>
      <c r="AA29" s="710"/>
      <c r="AB29" s="710"/>
      <c r="AC29" s="710"/>
      <c r="AD29" s="710"/>
      <c r="AE29" s="729"/>
      <c r="AF29" s="729"/>
      <c r="AG29" s="641"/>
      <c r="AH29" s="642"/>
      <c r="AI29" s="642"/>
      <c r="AJ29" s="621"/>
    </row>
    <row r="30" spans="2:37" ht="74.25" customHeight="1" thickBot="1">
      <c r="B30" s="18" t="s">
        <v>13</v>
      </c>
      <c r="C30" s="19" t="s">
        <v>41</v>
      </c>
      <c r="D30" s="19" t="s">
        <v>14</v>
      </c>
      <c r="E30" s="19" t="s">
        <v>40</v>
      </c>
      <c r="F30" s="20" t="s">
        <v>38</v>
      </c>
      <c r="G30" s="20" t="s">
        <v>39</v>
      </c>
      <c r="H30" s="107" t="s">
        <v>544</v>
      </c>
      <c r="I30" s="109" t="s">
        <v>42</v>
      </c>
      <c r="J30" s="21" t="str">
        <f>J31</f>
        <v>__</v>
      </c>
      <c r="K30" s="77">
        <f>K31</f>
        <v>2</v>
      </c>
      <c r="L30" s="59">
        <f>L31</f>
        <v>0.5</v>
      </c>
      <c r="M30" s="60"/>
      <c r="N30" s="61"/>
      <c r="O30" s="22"/>
      <c r="P30" s="23"/>
      <c r="Q30" s="24"/>
      <c r="R30" s="23"/>
      <c r="S30" s="24">
        <f>S31</f>
        <v>3000000</v>
      </c>
      <c r="T30" s="23"/>
      <c r="U30" s="24"/>
      <c r="V30" s="23"/>
      <c r="W30" s="24"/>
      <c r="X30" s="23"/>
      <c r="Y30" s="24"/>
      <c r="Z30" s="23"/>
      <c r="AA30" s="24"/>
      <c r="AB30" s="23"/>
      <c r="AC30" s="24"/>
      <c r="AD30" s="23"/>
      <c r="AE30" s="78">
        <f>SUM(S30)</f>
        <v>3000000</v>
      </c>
      <c r="AF30" s="23"/>
      <c r="AG30" s="26"/>
      <c r="AH30" s="27"/>
      <c r="AI30" s="27"/>
      <c r="AJ30" s="28"/>
      <c r="AK30" s="76"/>
    </row>
    <row r="31" spans="2:37" ht="21" customHeight="1">
      <c r="B31" s="543" t="s">
        <v>271</v>
      </c>
      <c r="C31" s="100"/>
      <c r="D31" s="738" t="s">
        <v>543</v>
      </c>
      <c r="E31" s="738" t="s">
        <v>542</v>
      </c>
      <c r="F31" s="738"/>
      <c r="G31" s="738"/>
      <c r="H31" s="721" t="s">
        <v>193</v>
      </c>
      <c r="I31" s="722" t="s">
        <v>192</v>
      </c>
      <c r="J31" s="564" t="s">
        <v>315</v>
      </c>
      <c r="K31" s="730">
        <v>2</v>
      </c>
      <c r="L31" s="564">
        <v>0.5</v>
      </c>
      <c r="M31" s="730"/>
      <c r="N31" s="732"/>
      <c r="O31" s="728"/>
      <c r="P31" s="728"/>
      <c r="Q31" s="728"/>
      <c r="R31" s="728"/>
      <c r="S31" s="728">
        <v>3000000</v>
      </c>
      <c r="T31" s="728"/>
      <c r="U31" s="728"/>
      <c r="V31" s="728"/>
      <c r="W31" s="728"/>
      <c r="X31" s="728"/>
      <c r="Y31" s="728"/>
      <c r="Z31" s="728"/>
      <c r="AA31" s="728"/>
      <c r="AB31" s="728"/>
      <c r="AC31" s="728"/>
      <c r="AD31" s="728"/>
      <c r="AE31" s="618"/>
      <c r="AF31" s="618"/>
      <c r="AG31" s="622"/>
      <c r="AH31" s="639"/>
      <c r="AI31" s="639"/>
      <c r="AJ31" s="620"/>
      <c r="AK31" s="76"/>
    </row>
    <row r="32" spans="2:37" ht="21" customHeight="1">
      <c r="B32" s="544"/>
      <c r="C32" s="101"/>
      <c r="D32" s="637"/>
      <c r="E32" s="637"/>
      <c r="F32" s="637"/>
      <c r="G32" s="637"/>
      <c r="H32" s="605"/>
      <c r="I32" s="633"/>
      <c r="J32" s="565"/>
      <c r="K32" s="650"/>
      <c r="L32" s="565"/>
      <c r="M32" s="650"/>
      <c r="N32" s="644"/>
      <c r="O32" s="709"/>
      <c r="P32" s="709"/>
      <c r="Q32" s="709"/>
      <c r="R32" s="709"/>
      <c r="S32" s="709"/>
      <c r="T32" s="709"/>
      <c r="U32" s="709"/>
      <c r="V32" s="709"/>
      <c r="W32" s="709"/>
      <c r="X32" s="709"/>
      <c r="Y32" s="709"/>
      <c r="Z32" s="709"/>
      <c r="AA32" s="709"/>
      <c r="AB32" s="709"/>
      <c r="AC32" s="709"/>
      <c r="AD32" s="709"/>
      <c r="AE32" s="648"/>
      <c r="AF32" s="648"/>
      <c r="AG32" s="623"/>
      <c r="AH32" s="639"/>
      <c r="AI32" s="639"/>
      <c r="AJ32" s="620"/>
      <c r="AK32" s="76"/>
    </row>
    <row r="33" spans="2:36" ht="21" customHeight="1" thickBot="1">
      <c r="B33" s="545"/>
      <c r="C33" s="102"/>
      <c r="D33" s="667"/>
      <c r="E33" s="667"/>
      <c r="F33" s="667"/>
      <c r="G33" s="667"/>
      <c r="H33" s="606"/>
      <c r="I33" s="723"/>
      <c r="J33" s="566"/>
      <c r="K33" s="731"/>
      <c r="L33" s="566"/>
      <c r="M33" s="731"/>
      <c r="N33" s="733"/>
      <c r="O33" s="710"/>
      <c r="P33" s="710"/>
      <c r="Q33" s="710"/>
      <c r="R33" s="710"/>
      <c r="S33" s="710"/>
      <c r="T33" s="710"/>
      <c r="U33" s="710"/>
      <c r="V33" s="710"/>
      <c r="W33" s="710"/>
      <c r="X33" s="710"/>
      <c r="Y33" s="710"/>
      <c r="Z33" s="710"/>
      <c r="AA33" s="710"/>
      <c r="AB33" s="710"/>
      <c r="AC33" s="710"/>
      <c r="AD33" s="710"/>
      <c r="AE33" s="729"/>
      <c r="AF33" s="729"/>
      <c r="AG33" s="641"/>
      <c r="AH33" s="642"/>
      <c r="AI33" s="642"/>
      <c r="AJ33" s="621"/>
    </row>
    <row r="35" spans="4:5" ht="15">
      <c r="D35" s="95"/>
      <c r="E35" s="95"/>
    </row>
    <row r="36" spans="4:5" ht="15">
      <c r="D36" s="95"/>
      <c r="E36" s="95"/>
    </row>
    <row r="37" spans="9:10" ht="15">
      <c r="I37" s="96"/>
      <c r="J37" s="96"/>
    </row>
    <row r="38" spans="9:10" ht="15">
      <c r="I38" s="96"/>
      <c r="J38" s="96"/>
    </row>
    <row r="44" spans="9:10" ht="15">
      <c r="I44" s="97"/>
      <c r="J44" s="97"/>
    </row>
  </sheetData>
  <sheetProtection/>
  <mergeCells count="208">
    <mergeCell ref="D31:D33"/>
    <mergeCell ref="E31:E33"/>
    <mergeCell ref="F31:F33"/>
    <mergeCell ref="G31:G33"/>
    <mergeCell ref="D28:D29"/>
    <mergeCell ref="E28:E29"/>
    <mergeCell ref="F28:F29"/>
    <mergeCell ref="G28:G29"/>
    <mergeCell ref="C17:C20"/>
    <mergeCell ref="F24:F25"/>
    <mergeCell ref="G24:G25"/>
    <mergeCell ref="D13:D14"/>
    <mergeCell ref="E13:E14"/>
    <mergeCell ref="F13:F14"/>
    <mergeCell ref="G13:G14"/>
    <mergeCell ref="D18:D19"/>
    <mergeCell ref="E18:E19"/>
    <mergeCell ref="F18:F19"/>
    <mergeCell ref="G18:G19"/>
    <mergeCell ref="AJ31:AJ33"/>
    <mergeCell ref="Y31:Y33"/>
    <mergeCell ref="Z31:Z33"/>
    <mergeCell ref="AA31:AA33"/>
    <mergeCell ref="AB31:AB33"/>
    <mergeCell ref="AC31:AC33"/>
    <mergeCell ref="AD31:AD33"/>
    <mergeCell ref="W31:W33"/>
    <mergeCell ref="X31:X33"/>
    <mergeCell ref="AE31:AE33"/>
    <mergeCell ref="AF31:AF33"/>
    <mergeCell ref="AG31:AG33"/>
    <mergeCell ref="AH31:AH33"/>
    <mergeCell ref="AI31:AI33"/>
    <mergeCell ref="M31:M33"/>
    <mergeCell ref="N31:N33"/>
    <mergeCell ref="O31:O33"/>
    <mergeCell ref="P31:P33"/>
    <mergeCell ref="Q31:Q33"/>
    <mergeCell ref="R31:R33"/>
    <mergeCell ref="AG27:AG29"/>
    <mergeCell ref="AH27:AH29"/>
    <mergeCell ref="AI27:AI29"/>
    <mergeCell ref="T27:T29"/>
    <mergeCell ref="S31:S33"/>
    <mergeCell ref="T31:T33"/>
    <mergeCell ref="U31:U33"/>
    <mergeCell ref="V31:V33"/>
    <mergeCell ref="AJ27:AJ29"/>
    <mergeCell ref="B31:B33"/>
    <mergeCell ref="H31:H33"/>
    <mergeCell ref="I31:I33"/>
    <mergeCell ref="J31:J33"/>
    <mergeCell ref="K31:K33"/>
    <mergeCell ref="L31:L33"/>
    <mergeCell ref="AA27:AA29"/>
    <mergeCell ref="AB27:AB29"/>
    <mergeCell ref="AC27:AC29"/>
    <mergeCell ref="AD27:AD29"/>
    <mergeCell ref="AE27:AE29"/>
    <mergeCell ref="AF27:AF29"/>
    <mergeCell ref="U27:U29"/>
    <mergeCell ref="V27:V29"/>
    <mergeCell ref="W27:W29"/>
    <mergeCell ref="X27:X29"/>
    <mergeCell ref="Y27:Y29"/>
    <mergeCell ref="Z27:Z29"/>
    <mergeCell ref="O27:O29"/>
    <mergeCell ref="P27:P29"/>
    <mergeCell ref="Q27:Q29"/>
    <mergeCell ref="R27:R29"/>
    <mergeCell ref="S27:S29"/>
    <mergeCell ref="AA23:AA25"/>
    <mergeCell ref="AB23:AB25"/>
    <mergeCell ref="AC23:AC25"/>
    <mergeCell ref="J23:J25"/>
    <mergeCell ref="L23:L25"/>
    <mergeCell ref="D24:D25"/>
    <mergeCell ref="E24:E25"/>
    <mergeCell ref="B21:AJ21"/>
    <mergeCell ref="I17:I20"/>
    <mergeCell ref="K17:K20"/>
    <mergeCell ref="AH23:AH25"/>
    <mergeCell ref="AI23:AI25"/>
    <mergeCell ref="AJ23:AJ25"/>
    <mergeCell ref="AE23:AE25"/>
    <mergeCell ref="AF23:AF25"/>
    <mergeCell ref="AD23:AD25"/>
    <mergeCell ref="AG23:AG25"/>
    <mergeCell ref="Y23:Y25"/>
    <mergeCell ref="Z23:Z25"/>
    <mergeCell ref="M17:M20"/>
    <mergeCell ref="N17:N20"/>
    <mergeCell ref="AE17:AE20"/>
    <mergeCell ref="AF17:AF20"/>
    <mergeCell ref="J17:J20"/>
    <mergeCell ref="B27:B29"/>
    <mergeCell ref="H27:H29"/>
    <mergeCell ref="I27:I29"/>
    <mergeCell ref="J27:J29"/>
    <mergeCell ref="K27:K29"/>
    <mergeCell ref="L27:L29"/>
    <mergeCell ref="M27:M29"/>
    <mergeCell ref="N27:N29"/>
    <mergeCell ref="X23:X25"/>
    <mergeCell ref="B23:B25"/>
    <mergeCell ref="H23:H25"/>
    <mergeCell ref="I23:I25"/>
    <mergeCell ref="K23:K25"/>
    <mergeCell ref="M23:M25"/>
    <mergeCell ref="N23:N25"/>
    <mergeCell ref="O23:O25"/>
    <mergeCell ref="P23:P25"/>
    <mergeCell ref="Q23:Q25"/>
    <mergeCell ref="R23:R25"/>
    <mergeCell ref="S23:S25"/>
    <mergeCell ref="T23:T25"/>
    <mergeCell ref="U23:U25"/>
    <mergeCell ref="V23:V25"/>
    <mergeCell ref="W23:W25"/>
    <mergeCell ref="L17:L20"/>
    <mergeCell ref="W17:W20"/>
    <mergeCell ref="X17:X20"/>
    <mergeCell ref="AH17:AH20"/>
    <mergeCell ref="O17:O20"/>
    <mergeCell ref="P17:P20"/>
    <mergeCell ref="Q17:Q20"/>
    <mergeCell ref="R17:R20"/>
    <mergeCell ref="S17:S20"/>
    <mergeCell ref="T17:T20"/>
    <mergeCell ref="U17:U20"/>
    <mergeCell ref="V17:V20"/>
    <mergeCell ref="AG17:AG20"/>
    <mergeCell ref="Y17:Y20"/>
    <mergeCell ref="Z17:Z20"/>
    <mergeCell ref="AC17:AC20"/>
    <mergeCell ref="AD17:AD20"/>
    <mergeCell ref="B17:B20"/>
    <mergeCell ref="S11:S14"/>
    <mergeCell ref="C11:C14"/>
    <mergeCell ref="Z11:Z14"/>
    <mergeCell ref="AA11:AA14"/>
    <mergeCell ref="AB11:AB14"/>
    <mergeCell ref="C8:H8"/>
    <mergeCell ref="B9:AJ9"/>
    <mergeCell ref="B11:B14"/>
    <mergeCell ref="AJ17:AJ20"/>
    <mergeCell ref="B15:AJ15"/>
    <mergeCell ref="H17:H20"/>
    <mergeCell ref="T11:T14"/>
    <mergeCell ref="U11:U14"/>
    <mergeCell ref="V11:V14"/>
    <mergeCell ref="AI11:AI14"/>
    <mergeCell ref="AI17:AI20"/>
    <mergeCell ref="W11:W14"/>
    <mergeCell ref="X11:X14"/>
    <mergeCell ref="Y11:Y14"/>
    <mergeCell ref="AC11:AC14"/>
    <mergeCell ref="AD11:AD14"/>
    <mergeCell ref="AA17:AA20"/>
    <mergeCell ref="AB17:AB20"/>
    <mergeCell ref="B2:AJ2"/>
    <mergeCell ref="B3:AJ3"/>
    <mergeCell ref="B4:H4"/>
    <mergeCell ref="U4:AJ4"/>
    <mergeCell ref="AG5:AJ5"/>
    <mergeCell ref="G5:N5"/>
    <mergeCell ref="O6:P6"/>
    <mergeCell ref="Q6:R6"/>
    <mergeCell ref="S6:T6"/>
    <mergeCell ref="U6:V6"/>
    <mergeCell ref="B6:B7"/>
    <mergeCell ref="C6:H7"/>
    <mergeCell ref="I6:I7"/>
    <mergeCell ref="J6:J7"/>
    <mergeCell ref="K6:K7"/>
    <mergeCell ref="L6:L7"/>
    <mergeCell ref="AG6:AG7"/>
    <mergeCell ref="M6:M7"/>
    <mergeCell ref="N6:N7"/>
    <mergeCell ref="B5:E5"/>
    <mergeCell ref="I4:O4"/>
    <mergeCell ref="P4:T4"/>
    <mergeCell ref="O5:Y5"/>
    <mergeCell ref="Z5:AF5"/>
    <mergeCell ref="AH6:AH7"/>
    <mergeCell ref="AI6:AI7"/>
    <mergeCell ref="AJ6:AJ7"/>
    <mergeCell ref="W6:X6"/>
    <mergeCell ref="Y6:Z6"/>
    <mergeCell ref="AA6:AB6"/>
    <mergeCell ref="AC6:AD6"/>
    <mergeCell ref="AE6:AF6"/>
    <mergeCell ref="H11:H14"/>
    <mergeCell ref="I11:I14"/>
    <mergeCell ref="K11:K14"/>
    <mergeCell ref="M11:M14"/>
    <mergeCell ref="AJ11:AJ14"/>
    <mergeCell ref="P11:P14"/>
    <mergeCell ref="Q11:Q14"/>
    <mergeCell ref="AH11:AH14"/>
    <mergeCell ref="J11:J14"/>
    <mergeCell ref="L11:L14"/>
    <mergeCell ref="N11:N14"/>
    <mergeCell ref="AE11:AE14"/>
    <mergeCell ref="AF11:AF14"/>
    <mergeCell ref="O11:O14"/>
    <mergeCell ref="AG11:AG14"/>
    <mergeCell ref="R11:R14"/>
  </mergeCells>
  <printOptions/>
  <pageMargins left="0.7" right="0.7" top="0.75" bottom="0.75" header="0.3" footer="0.3"/>
  <pageSetup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B1:AJ37"/>
  <sheetViews>
    <sheetView zoomScale="75" zoomScaleNormal="75" zoomScalePageLayoutView="0" workbookViewId="0" topLeftCell="B27">
      <selection activeCell="C43" sqref="C43"/>
    </sheetView>
  </sheetViews>
  <sheetFormatPr defaultColWidth="11.421875" defaultRowHeight="15"/>
  <cols>
    <col min="1" max="7" width="11.421875" style="93" customWidth="1"/>
    <col min="8" max="8" width="12.7109375" style="93" customWidth="1"/>
    <col min="9" max="9" width="14.421875" style="93" customWidth="1"/>
    <col min="10" max="16384" width="11.421875" style="93" customWidth="1"/>
  </cols>
  <sheetData>
    <row r="1" spans="2:36" ht="15">
      <c r="B1" s="467" t="s">
        <v>615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468"/>
      <c r="Z1" s="468"/>
      <c r="AA1" s="468"/>
      <c r="AB1" s="468"/>
      <c r="AC1" s="468"/>
      <c r="AD1" s="468"/>
      <c r="AE1" s="468"/>
      <c r="AF1" s="468"/>
      <c r="AG1" s="468"/>
      <c r="AH1" s="468"/>
      <c r="AI1" s="468"/>
      <c r="AJ1" s="469"/>
    </row>
    <row r="2" spans="2:36" ht="15.75" customHeight="1" thickBot="1">
      <c r="B2" s="488" t="s">
        <v>324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489"/>
      <c r="AA2" s="489"/>
      <c r="AB2" s="489"/>
      <c r="AC2" s="489"/>
      <c r="AD2" s="489"/>
      <c r="AE2" s="489"/>
      <c r="AF2" s="489"/>
      <c r="AG2" s="489"/>
      <c r="AH2" s="489"/>
      <c r="AI2" s="489"/>
      <c r="AJ2" s="490"/>
    </row>
    <row r="3" spans="2:36" ht="15">
      <c r="B3" s="585" t="s">
        <v>633</v>
      </c>
      <c r="C3" s="586"/>
      <c r="D3" s="586"/>
      <c r="E3" s="586"/>
      <c r="F3" s="586"/>
      <c r="G3" s="586"/>
      <c r="H3" s="587"/>
      <c r="I3" s="588" t="s">
        <v>570</v>
      </c>
      <c r="J3" s="589"/>
      <c r="K3" s="589"/>
      <c r="L3" s="589"/>
      <c r="M3" s="589"/>
      <c r="N3" s="589"/>
      <c r="O3" s="589"/>
      <c r="P3" s="589"/>
      <c r="Q3" s="589"/>
      <c r="R3" s="589"/>
      <c r="S3" s="589"/>
      <c r="T3" s="590"/>
      <c r="U3" s="588" t="s">
        <v>22</v>
      </c>
      <c r="V3" s="591"/>
      <c r="W3" s="591"/>
      <c r="X3" s="591"/>
      <c r="Y3" s="591"/>
      <c r="Z3" s="591"/>
      <c r="AA3" s="591"/>
      <c r="AB3" s="591"/>
      <c r="AC3" s="591"/>
      <c r="AD3" s="591"/>
      <c r="AE3" s="591"/>
      <c r="AF3" s="591"/>
      <c r="AG3" s="591"/>
      <c r="AH3" s="591"/>
      <c r="AI3" s="591"/>
      <c r="AJ3" s="592"/>
    </row>
    <row r="4" spans="2:36" ht="42" customHeight="1" thickBot="1">
      <c r="B4" s="575" t="s">
        <v>634</v>
      </c>
      <c r="C4" s="508"/>
      <c r="D4" s="509"/>
      <c r="E4" s="115"/>
      <c r="F4" s="576" t="s">
        <v>635</v>
      </c>
      <c r="G4" s="576"/>
      <c r="H4" s="576"/>
      <c r="I4" s="576"/>
      <c r="J4" s="576"/>
      <c r="K4" s="576"/>
      <c r="L4" s="576"/>
      <c r="M4" s="576"/>
      <c r="N4" s="577"/>
      <c r="O4" s="578" t="s">
        <v>0</v>
      </c>
      <c r="P4" s="579"/>
      <c r="Q4" s="579"/>
      <c r="R4" s="579"/>
      <c r="S4" s="579"/>
      <c r="T4" s="579"/>
      <c r="U4" s="579"/>
      <c r="V4" s="579"/>
      <c r="W4" s="579"/>
      <c r="X4" s="579"/>
      <c r="Y4" s="579"/>
      <c r="Z4" s="579"/>
      <c r="AA4" s="579"/>
      <c r="AB4" s="579"/>
      <c r="AC4" s="579"/>
      <c r="AD4" s="579"/>
      <c r="AE4" s="579"/>
      <c r="AF4" s="580"/>
      <c r="AG4" s="523" t="s">
        <v>1</v>
      </c>
      <c r="AH4" s="524"/>
      <c r="AI4" s="524"/>
      <c r="AJ4" s="525"/>
    </row>
    <row r="5" spans="2:36" ht="15">
      <c r="B5" s="470" t="s">
        <v>25</v>
      </c>
      <c r="C5" s="501" t="s">
        <v>345</v>
      </c>
      <c r="D5" s="502"/>
      <c r="E5" s="502"/>
      <c r="F5" s="502"/>
      <c r="G5" s="502"/>
      <c r="H5" s="502"/>
      <c r="I5" s="472" t="s">
        <v>3</v>
      </c>
      <c r="J5" s="474" t="s">
        <v>26</v>
      </c>
      <c r="K5" s="474" t="s">
        <v>4</v>
      </c>
      <c r="L5" s="476" t="s">
        <v>366</v>
      </c>
      <c r="M5" s="484" t="s">
        <v>28</v>
      </c>
      <c r="N5" s="486" t="s">
        <v>29</v>
      </c>
      <c r="O5" s="581" t="s">
        <v>43</v>
      </c>
      <c r="P5" s="573"/>
      <c r="Q5" s="572" t="s">
        <v>44</v>
      </c>
      <c r="R5" s="573"/>
      <c r="S5" s="572" t="s">
        <v>45</v>
      </c>
      <c r="T5" s="573"/>
      <c r="U5" s="572" t="s">
        <v>7</v>
      </c>
      <c r="V5" s="573"/>
      <c r="W5" s="572" t="s">
        <v>6</v>
      </c>
      <c r="X5" s="573"/>
      <c r="Y5" s="572" t="s">
        <v>46</v>
      </c>
      <c r="Z5" s="573"/>
      <c r="AA5" s="572" t="s">
        <v>5</v>
      </c>
      <c r="AB5" s="573"/>
      <c r="AC5" s="572" t="s">
        <v>8</v>
      </c>
      <c r="AD5" s="573"/>
      <c r="AE5" s="572" t="s">
        <v>9</v>
      </c>
      <c r="AF5" s="574"/>
      <c r="AG5" s="499" t="s">
        <v>10</v>
      </c>
      <c r="AH5" s="482" t="s">
        <v>11</v>
      </c>
      <c r="AI5" s="521" t="s">
        <v>12</v>
      </c>
      <c r="AJ5" s="505" t="s">
        <v>30</v>
      </c>
    </row>
    <row r="6" spans="2:36" ht="65.25" customHeight="1" thickBot="1">
      <c r="B6" s="471"/>
      <c r="C6" s="503"/>
      <c r="D6" s="504"/>
      <c r="E6" s="504"/>
      <c r="F6" s="504"/>
      <c r="G6" s="504"/>
      <c r="H6" s="504"/>
      <c r="I6" s="473"/>
      <c r="J6" s="475" t="s">
        <v>26</v>
      </c>
      <c r="K6" s="475"/>
      <c r="L6" s="477"/>
      <c r="M6" s="485"/>
      <c r="N6" s="487"/>
      <c r="O6" s="6" t="s">
        <v>31</v>
      </c>
      <c r="P6" s="98" t="s">
        <v>32</v>
      </c>
      <c r="Q6" s="7" t="s">
        <v>31</v>
      </c>
      <c r="R6" s="98" t="s">
        <v>32</v>
      </c>
      <c r="S6" s="7" t="s">
        <v>31</v>
      </c>
      <c r="T6" s="98" t="s">
        <v>32</v>
      </c>
      <c r="U6" s="7" t="s">
        <v>31</v>
      </c>
      <c r="V6" s="98" t="s">
        <v>32</v>
      </c>
      <c r="W6" s="7" t="s">
        <v>31</v>
      </c>
      <c r="X6" s="98" t="s">
        <v>32</v>
      </c>
      <c r="Y6" s="7" t="s">
        <v>31</v>
      </c>
      <c r="Z6" s="98" t="s">
        <v>32</v>
      </c>
      <c r="AA6" s="7" t="s">
        <v>31</v>
      </c>
      <c r="AB6" s="98" t="s">
        <v>33</v>
      </c>
      <c r="AC6" s="7" t="s">
        <v>31</v>
      </c>
      <c r="AD6" s="98" t="s">
        <v>33</v>
      </c>
      <c r="AE6" s="7" t="s">
        <v>31</v>
      </c>
      <c r="AF6" s="99" t="s">
        <v>33</v>
      </c>
      <c r="AG6" s="500"/>
      <c r="AH6" s="483"/>
      <c r="AI6" s="522"/>
      <c r="AJ6" s="506"/>
    </row>
    <row r="7" spans="2:36" ht="66.75" customHeight="1" thickBot="1">
      <c r="B7" s="8" t="s">
        <v>636</v>
      </c>
      <c r="C7" s="526" t="s">
        <v>637</v>
      </c>
      <c r="D7" s="527"/>
      <c r="E7" s="527"/>
      <c r="F7" s="527"/>
      <c r="G7" s="527"/>
      <c r="H7" s="527"/>
      <c r="I7" s="105" t="s">
        <v>638</v>
      </c>
      <c r="J7" s="252" t="s">
        <v>639</v>
      </c>
      <c r="K7" s="252">
        <v>330</v>
      </c>
      <c r="L7" s="252">
        <v>0</v>
      </c>
      <c r="M7" s="252">
        <v>0</v>
      </c>
      <c r="N7" s="252">
        <v>0</v>
      </c>
      <c r="O7" s="250">
        <v>0</v>
      </c>
      <c r="P7" s="250">
        <f aca="true" t="shared" si="0" ref="P7:AF7">P9</f>
        <v>0</v>
      </c>
      <c r="Q7" s="250">
        <f t="shared" si="0"/>
        <v>0</v>
      </c>
      <c r="R7" s="250">
        <f t="shared" si="0"/>
        <v>0</v>
      </c>
      <c r="S7" s="250">
        <v>0</v>
      </c>
      <c r="T7" s="250">
        <f t="shared" si="0"/>
        <v>0</v>
      </c>
      <c r="U7" s="250">
        <f t="shared" si="0"/>
        <v>0</v>
      </c>
      <c r="V7" s="250">
        <f t="shared" si="0"/>
        <v>0</v>
      </c>
      <c r="W7" s="250">
        <f t="shared" si="0"/>
        <v>0</v>
      </c>
      <c r="X7" s="250">
        <f t="shared" si="0"/>
        <v>0</v>
      </c>
      <c r="Y7" s="250">
        <f t="shared" si="0"/>
        <v>0</v>
      </c>
      <c r="Z7" s="250">
        <f t="shared" si="0"/>
        <v>0</v>
      </c>
      <c r="AA7" s="250">
        <f t="shared" si="0"/>
        <v>0</v>
      </c>
      <c r="AB7" s="250">
        <f t="shared" si="0"/>
        <v>0</v>
      </c>
      <c r="AC7" s="250">
        <f t="shared" si="0"/>
        <v>0</v>
      </c>
      <c r="AD7" s="250">
        <f t="shared" si="0"/>
        <v>0</v>
      </c>
      <c r="AE7" s="250">
        <v>0</v>
      </c>
      <c r="AF7" s="250">
        <f t="shared" si="0"/>
        <v>0</v>
      </c>
      <c r="AG7" s="249"/>
      <c r="AH7" s="248"/>
      <c r="AI7" s="248"/>
      <c r="AJ7" s="17"/>
    </row>
    <row r="8" spans="2:36" ht="15.75" thickBot="1">
      <c r="B8" s="674"/>
      <c r="C8" s="675"/>
      <c r="D8" s="675"/>
      <c r="E8" s="675"/>
      <c r="F8" s="675"/>
      <c r="G8" s="675"/>
      <c r="H8" s="675"/>
      <c r="I8" s="675"/>
      <c r="J8" s="675"/>
      <c r="K8" s="675"/>
      <c r="L8" s="675"/>
      <c r="M8" s="675"/>
      <c r="N8" s="675"/>
      <c r="O8" s="675"/>
      <c r="P8" s="675"/>
      <c r="Q8" s="675"/>
      <c r="R8" s="675"/>
      <c r="S8" s="675"/>
      <c r="T8" s="675"/>
      <c r="U8" s="675"/>
      <c r="V8" s="675"/>
      <c r="W8" s="675"/>
      <c r="X8" s="675"/>
      <c r="Y8" s="675"/>
      <c r="Z8" s="675"/>
      <c r="AA8" s="675"/>
      <c r="AB8" s="675"/>
      <c r="AC8" s="675"/>
      <c r="AD8" s="675"/>
      <c r="AE8" s="675"/>
      <c r="AF8" s="675"/>
      <c r="AG8" s="675"/>
      <c r="AH8" s="675"/>
      <c r="AI8" s="675"/>
      <c r="AJ8" s="676"/>
    </row>
    <row r="9" spans="2:36" ht="36.75" thickBot="1">
      <c r="B9" s="246" t="s">
        <v>13</v>
      </c>
      <c r="C9" s="19" t="s">
        <v>41</v>
      </c>
      <c r="D9" s="19" t="s">
        <v>14</v>
      </c>
      <c r="E9" s="19" t="s">
        <v>37</v>
      </c>
      <c r="F9" s="247" t="s">
        <v>38</v>
      </c>
      <c r="G9" s="247" t="s">
        <v>39</v>
      </c>
      <c r="H9" s="107" t="s">
        <v>365</v>
      </c>
      <c r="I9" s="246" t="s">
        <v>42</v>
      </c>
      <c r="J9" s="60"/>
      <c r="K9" s="60"/>
      <c r="L9" s="60"/>
      <c r="M9" s="60"/>
      <c r="N9" s="61"/>
      <c r="O9" s="245">
        <f aca="true" t="shared" si="1" ref="O9:AF9">SUM(O10:O13)</f>
        <v>24387132</v>
      </c>
      <c r="P9" s="23">
        <f t="shared" si="1"/>
        <v>0</v>
      </c>
      <c r="Q9" s="22">
        <f t="shared" si="1"/>
        <v>0</v>
      </c>
      <c r="R9" s="23">
        <f t="shared" si="1"/>
        <v>0</v>
      </c>
      <c r="S9" s="22">
        <f t="shared" si="1"/>
        <v>3252226</v>
      </c>
      <c r="T9" s="23">
        <f t="shared" si="1"/>
        <v>0</v>
      </c>
      <c r="U9" s="22">
        <f t="shared" si="1"/>
        <v>0</v>
      </c>
      <c r="V9" s="23">
        <f t="shared" si="1"/>
        <v>0</v>
      </c>
      <c r="W9" s="22">
        <f t="shared" si="1"/>
        <v>0</v>
      </c>
      <c r="X9" s="23">
        <f t="shared" si="1"/>
        <v>0</v>
      </c>
      <c r="Y9" s="22">
        <f t="shared" si="1"/>
        <v>0</v>
      </c>
      <c r="Z9" s="23">
        <f t="shared" si="1"/>
        <v>0</v>
      </c>
      <c r="AA9" s="22">
        <f t="shared" si="1"/>
        <v>0</v>
      </c>
      <c r="AB9" s="23">
        <f t="shared" si="1"/>
        <v>0</v>
      </c>
      <c r="AC9" s="22">
        <f t="shared" si="1"/>
        <v>0</v>
      </c>
      <c r="AD9" s="23">
        <f t="shared" si="1"/>
        <v>0</v>
      </c>
      <c r="AE9" s="22" t="e">
        <f t="shared" si="1"/>
        <v>#VALUE!</v>
      </c>
      <c r="AF9" s="23">
        <f t="shared" si="1"/>
        <v>0</v>
      </c>
      <c r="AG9" s="26">
        <f>SUM(AG10:AG10)</f>
        <v>0</v>
      </c>
      <c r="AH9" s="27"/>
      <c r="AI9" s="27"/>
      <c r="AJ9" s="244"/>
    </row>
    <row r="10" spans="2:36" ht="97.5" customHeight="1">
      <c r="B10" s="543" t="s">
        <v>579</v>
      </c>
      <c r="C10" s="677"/>
      <c r="D10" s="373" t="s">
        <v>578</v>
      </c>
      <c r="E10" s="152" t="s">
        <v>577</v>
      </c>
      <c r="F10" s="242">
        <v>0</v>
      </c>
      <c r="G10" s="372">
        <v>1</v>
      </c>
      <c r="H10" s="371" t="s">
        <v>209</v>
      </c>
      <c r="I10" s="371" t="s">
        <v>210</v>
      </c>
      <c r="J10" s="370" t="s">
        <v>211</v>
      </c>
      <c r="K10" s="369">
        <v>356</v>
      </c>
      <c r="L10" s="369">
        <v>330</v>
      </c>
      <c r="M10" s="369">
        <v>0</v>
      </c>
      <c r="N10" s="369">
        <v>330</v>
      </c>
      <c r="O10" s="367">
        <v>12193566</v>
      </c>
      <c r="P10" s="367"/>
      <c r="Q10" s="367"/>
      <c r="R10" s="367"/>
      <c r="S10" s="367">
        <v>3252226</v>
      </c>
      <c r="T10" s="367"/>
      <c r="U10" s="367"/>
      <c r="V10" s="367"/>
      <c r="W10" s="367"/>
      <c r="X10" s="367"/>
      <c r="Y10" s="367"/>
      <c r="Z10" s="367"/>
      <c r="AA10" s="367"/>
      <c r="AB10" s="367"/>
      <c r="AC10" s="367"/>
      <c r="AD10" s="367"/>
      <c r="AE10" s="367">
        <f>O10+Q10+S10+U10+W10+Y10+AA10+AC10</f>
        <v>15445792</v>
      </c>
      <c r="AF10" s="392"/>
      <c r="AG10" s="392"/>
      <c r="AH10" s="393"/>
      <c r="AI10" s="392"/>
      <c r="AJ10" s="391"/>
    </row>
    <row r="11" spans="2:36" ht="108.75" customHeight="1">
      <c r="B11" s="544"/>
      <c r="C11" s="570"/>
      <c r="D11" s="148" t="s">
        <v>576</v>
      </c>
      <c r="E11" s="146" t="s">
        <v>575</v>
      </c>
      <c r="F11" s="237">
        <v>0</v>
      </c>
      <c r="G11" s="180">
        <v>1</v>
      </c>
      <c r="H11" s="256" t="s">
        <v>212</v>
      </c>
      <c r="I11" s="256" t="s">
        <v>213</v>
      </c>
      <c r="J11" s="255">
        <v>3</v>
      </c>
      <c r="K11" s="257">
        <v>5</v>
      </c>
      <c r="L11" s="257">
        <v>1</v>
      </c>
      <c r="M11" s="257">
        <v>0</v>
      </c>
      <c r="N11" s="257">
        <v>1</v>
      </c>
      <c r="O11" s="44"/>
      <c r="P11" s="44"/>
      <c r="Q11" s="44"/>
      <c r="R11" s="44"/>
      <c r="S11" s="44" t="s">
        <v>571</v>
      </c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 t="e">
        <f>O11+Q11+S11+U11+W11+Y11+AA11+AC11</f>
        <v>#VALUE!</v>
      </c>
      <c r="AF11" s="258"/>
      <c r="AG11" s="258"/>
      <c r="AH11" s="112"/>
      <c r="AI11" s="258"/>
      <c r="AJ11" s="390"/>
    </row>
    <row r="12" spans="2:36" ht="101.25" customHeight="1">
      <c r="B12" s="544"/>
      <c r="C12" s="570"/>
      <c r="D12" s="878" t="s">
        <v>564</v>
      </c>
      <c r="E12" s="880" t="s">
        <v>563</v>
      </c>
      <c r="F12" s="882">
        <v>0</v>
      </c>
      <c r="G12" s="884">
        <v>1</v>
      </c>
      <c r="H12" s="214" t="s">
        <v>214</v>
      </c>
      <c r="I12" s="214" t="s">
        <v>215</v>
      </c>
      <c r="J12" s="240" t="s">
        <v>216</v>
      </c>
      <c r="K12" s="238">
        <v>1</v>
      </c>
      <c r="L12" s="238">
        <v>1</v>
      </c>
      <c r="M12" s="257">
        <v>0</v>
      </c>
      <c r="N12" s="238">
        <v>1</v>
      </c>
      <c r="O12" s="363">
        <v>12193566</v>
      </c>
      <c r="P12" s="363"/>
      <c r="Q12" s="363"/>
      <c r="R12" s="363"/>
      <c r="S12" s="44" t="s">
        <v>574</v>
      </c>
      <c r="T12" s="363"/>
      <c r="U12" s="363"/>
      <c r="V12" s="363"/>
      <c r="W12" s="363"/>
      <c r="X12" s="363"/>
      <c r="Y12" s="363"/>
      <c r="Z12" s="363"/>
      <c r="AA12" s="363"/>
      <c r="AB12" s="363"/>
      <c r="AC12" s="363"/>
      <c r="AD12" s="363"/>
      <c r="AE12" s="44" t="e">
        <f>O12+Q12+S12+U12+W12+Y12+AA12+AC12</f>
        <v>#VALUE!</v>
      </c>
      <c r="AF12" s="396"/>
      <c r="AG12" s="396"/>
      <c r="AH12" s="362"/>
      <c r="AI12" s="396"/>
      <c r="AJ12" s="395"/>
    </row>
    <row r="13" spans="2:36" ht="90.75" customHeight="1" thickBot="1">
      <c r="B13" s="545"/>
      <c r="C13" s="571"/>
      <c r="D13" s="879"/>
      <c r="E13" s="881"/>
      <c r="F13" s="883"/>
      <c r="G13" s="893"/>
      <c r="H13" s="382" t="s">
        <v>217</v>
      </c>
      <c r="I13" s="382" t="s">
        <v>218</v>
      </c>
      <c r="J13" s="381" t="s">
        <v>219</v>
      </c>
      <c r="K13" s="380">
        <v>1</v>
      </c>
      <c r="L13" s="380">
        <v>1</v>
      </c>
      <c r="M13" s="114">
        <v>0</v>
      </c>
      <c r="N13" s="380">
        <v>1</v>
      </c>
      <c r="O13" s="377"/>
      <c r="P13" s="377"/>
      <c r="Q13" s="377"/>
      <c r="R13" s="377"/>
      <c r="S13" s="389" t="s">
        <v>571</v>
      </c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377" t="e">
        <f>O13+Q13+S13+U13+W13+Y13+AA13+AC13</f>
        <v>#VALUE!</v>
      </c>
      <c r="AF13" s="388"/>
      <c r="AG13" s="388"/>
      <c r="AH13" s="113"/>
      <c r="AI13" s="388"/>
      <c r="AJ13" s="387"/>
    </row>
    <row r="14" ht="15"/>
    <row r="15" spans="2:36" ht="15" customHeight="1">
      <c r="B15" s="585" t="s">
        <v>633</v>
      </c>
      <c r="C15" s="586"/>
      <c r="D15" s="586"/>
      <c r="E15" s="586"/>
      <c r="F15" s="586"/>
      <c r="G15" s="586"/>
      <c r="H15" s="587"/>
      <c r="I15" s="588" t="s">
        <v>570</v>
      </c>
      <c r="J15" s="589"/>
      <c r="K15" s="589"/>
      <c r="L15" s="589"/>
      <c r="M15" s="589"/>
      <c r="N15" s="589"/>
      <c r="O15" s="589"/>
      <c r="P15" s="589"/>
      <c r="Q15" s="589"/>
      <c r="R15" s="589"/>
      <c r="S15" s="589"/>
      <c r="T15" s="590"/>
      <c r="U15" s="588" t="s">
        <v>22</v>
      </c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2"/>
    </row>
    <row r="16" spans="2:36" ht="40.5" customHeight="1" thickBot="1">
      <c r="B16" s="575" t="s">
        <v>634</v>
      </c>
      <c r="C16" s="508"/>
      <c r="D16" s="509"/>
      <c r="E16" s="406"/>
      <c r="F16" s="576" t="s">
        <v>635</v>
      </c>
      <c r="G16" s="576"/>
      <c r="H16" s="576"/>
      <c r="I16" s="576"/>
      <c r="J16" s="576"/>
      <c r="K16" s="576"/>
      <c r="L16" s="576"/>
      <c r="M16" s="576"/>
      <c r="N16" s="577"/>
      <c r="O16" s="578" t="s">
        <v>0</v>
      </c>
      <c r="P16" s="579"/>
      <c r="Q16" s="579"/>
      <c r="R16" s="579"/>
      <c r="S16" s="579"/>
      <c r="T16" s="579"/>
      <c r="U16" s="579"/>
      <c r="V16" s="579"/>
      <c r="W16" s="579"/>
      <c r="X16" s="579"/>
      <c r="Y16" s="579"/>
      <c r="Z16" s="579"/>
      <c r="AA16" s="579"/>
      <c r="AB16" s="579"/>
      <c r="AC16" s="579"/>
      <c r="AD16" s="579"/>
      <c r="AE16" s="579"/>
      <c r="AF16" s="580"/>
      <c r="AG16" s="523" t="s">
        <v>1</v>
      </c>
      <c r="AH16" s="524"/>
      <c r="AI16" s="524"/>
      <c r="AJ16" s="525"/>
    </row>
    <row r="17" spans="2:36" ht="15">
      <c r="B17" s="470" t="s">
        <v>25</v>
      </c>
      <c r="C17" s="501" t="s">
        <v>372</v>
      </c>
      <c r="D17" s="502"/>
      <c r="E17" s="502"/>
      <c r="F17" s="502"/>
      <c r="G17" s="502"/>
      <c r="H17" s="502"/>
      <c r="I17" s="472" t="s">
        <v>3</v>
      </c>
      <c r="J17" s="474" t="s">
        <v>26</v>
      </c>
      <c r="K17" s="474" t="s">
        <v>4</v>
      </c>
      <c r="L17" s="476" t="s">
        <v>366</v>
      </c>
      <c r="M17" s="484" t="s">
        <v>28</v>
      </c>
      <c r="N17" s="486" t="s">
        <v>29</v>
      </c>
      <c r="O17" s="581" t="s">
        <v>43</v>
      </c>
      <c r="P17" s="573"/>
      <c r="Q17" s="572" t="s">
        <v>44</v>
      </c>
      <c r="R17" s="573"/>
      <c r="S17" s="572" t="s">
        <v>45</v>
      </c>
      <c r="T17" s="573"/>
      <c r="U17" s="572" t="s">
        <v>7</v>
      </c>
      <c r="V17" s="573"/>
      <c r="W17" s="572" t="s">
        <v>6</v>
      </c>
      <c r="X17" s="573"/>
      <c r="Y17" s="572" t="s">
        <v>46</v>
      </c>
      <c r="Z17" s="573"/>
      <c r="AA17" s="572" t="s">
        <v>5</v>
      </c>
      <c r="AB17" s="573"/>
      <c r="AC17" s="572" t="s">
        <v>8</v>
      </c>
      <c r="AD17" s="573"/>
      <c r="AE17" s="572" t="s">
        <v>9</v>
      </c>
      <c r="AF17" s="574"/>
      <c r="AG17" s="499" t="s">
        <v>10</v>
      </c>
      <c r="AH17" s="482" t="s">
        <v>11</v>
      </c>
      <c r="AI17" s="521" t="s">
        <v>12</v>
      </c>
      <c r="AJ17" s="505" t="s">
        <v>30</v>
      </c>
    </row>
    <row r="18" spans="2:36" ht="27.75" thickBot="1">
      <c r="B18" s="471"/>
      <c r="C18" s="503"/>
      <c r="D18" s="504"/>
      <c r="E18" s="504"/>
      <c r="F18" s="504"/>
      <c r="G18" s="504"/>
      <c r="H18" s="504"/>
      <c r="I18" s="473"/>
      <c r="J18" s="475" t="s">
        <v>26</v>
      </c>
      <c r="K18" s="475"/>
      <c r="L18" s="477"/>
      <c r="M18" s="485"/>
      <c r="N18" s="487"/>
      <c r="O18" s="6" t="s">
        <v>31</v>
      </c>
      <c r="P18" s="98" t="s">
        <v>32</v>
      </c>
      <c r="Q18" s="7" t="s">
        <v>31</v>
      </c>
      <c r="R18" s="98" t="s">
        <v>32</v>
      </c>
      <c r="S18" s="7" t="s">
        <v>31</v>
      </c>
      <c r="T18" s="98" t="s">
        <v>32</v>
      </c>
      <c r="U18" s="7" t="s">
        <v>31</v>
      </c>
      <c r="V18" s="98" t="s">
        <v>32</v>
      </c>
      <c r="W18" s="7" t="s">
        <v>31</v>
      </c>
      <c r="X18" s="98" t="s">
        <v>32</v>
      </c>
      <c r="Y18" s="7" t="s">
        <v>31</v>
      </c>
      <c r="Z18" s="98" t="s">
        <v>32</v>
      </c>
      <c r="AA18" s="7" t="s">
        <v>31</v>
      </c>
      <c r="AB18" s="98" t="s">
        <v>33</v>
      </c>
      <c r="AC18" s="7" t="s">
        <v>31</v>
      </c>
      <c r="AD18" s="98" t="s">
        <v>33</v>
      </c>
      <c r="AE18" s="7" t="s">
        <v>31</v>
      </c>
      <c r="AF18" s="99" t="s">
        <v>33</v>
      </c>
      <c r="AG18" s="500"/>
      <c r="AH18" s="483"/>
      <c r="AI18" s="522"/>
      <c r="AJ18" s="506"/>
    </row>
    <row r="19" spans="2:36" ht="60.75" customHeight="1" thickBot="1">
      <c r="B19" s="8" t="s">
        <v>636</v>
      </c>
      <c r="C19" s="526" t="s">
        <v>640</v>
      </c>
      <c r="D19" s="527"/>
      <c r="E19" s="527"/>
      <c r="F19" s="527"/>
      <c r="G19" s="527"/>
      <c r="H19" s="527"/>
      <c r="I19" s="105" t="s">
        <v>641</v>
      </c>
      <c r="J19" s="252" t="s">
        <v>642</v>
      </c>
      <c r="K19" s="252" t="s">
        <v>643</v>
      </c>
      <c r="L19" s="252">
        <v>0</v>
      </c>
      <c r="M19" s="252">
        <v>0</v>
      </c>
      <c r="N19" s="252">
        <v>0</v>
      </c>
      <c r="O19" s="250">
        <v>0</v>
      </c>
      <c r="P19" s="250">
        <f aca="true" t="shared" si="2" ref="P19:AF19">P21</f>
        <v>0</v>
      </c>
      <c r="Q19" s="250">
        <f t="shared" si="2"/>
        <v>0</v>
      </c>
      <c r="R19" s="250">
        <f t="shared" si="2"/>
        <v>0</v>
      </c>
      <c r="S19" s="250">
        <v>0</v>
      </c>
      <c r="T19" s="250">
        <f t="shared" si="2"/>
        <v>0</v>
      </c>
      <c r="U19" s="250">
        <f t="shared" si="2"/>
        <v>0</v>
      </c>
      <c r="V19" s="250">
        <f t="shared" si="2"/>
        <v>0</v>
      </c>
      <c r="W19" s="250">
        <f t="shared" si="2"/>
        <v>0</v>
      </c>
      <c r="X19" s="250">
        <f t="shared" si="2"/>
        <v>0</v>
      </c>
      <c r="Y19" s="250">
        <f t="shared" si="2"/>
        <v>0</v>
      </c>
      <c r="Z19" s="250">
        <f t="shared" si="2"/>
        <v>0</v>
      </c>
      <c r="AA19" s="250">
        <f t="shared" si="2"/>
        <v>0</v>
      </c>
      <c r="AB19" s="250">
        <f t="shared" si="2"/>
        <v>0</v>
      </c>
      <c r="AC19" s="250">
        <f t="shared" si="2"/>
        <v>0</v>
      </c>
      <c r="AD19" s="250">
        <f t="shared" si="2"/>
        <v>0</v>
      </c>
      <c r="AE19" s="250">
        <v>0</v>
      </c>
      <c r="AF19" s="250">
        <f t="shared" si="2"/>
        <v>0</v>
      </c>
      <c r="AG19" s="249"/>
      <c r="AH19" s="248"/>
      <c r="AI19" s="248"/>
      <c r="AJ19" s="17"/>
    </row>
    <row r="20" spans="2:36" ht="15.75" thickBot="1">
      <c r="B20" s="674">
        <v>5</v>
      </c>
      <c r="C20" s="675"/>
      <c r="D20" s="675"/>
      <c r="E20" s="675"/>
      <c r="F20" s="675"/>
      <c r="G20" s="675"/>
      <c r="H20" s="675"/>
      <c r="I20" s="675"/>
      <c r="J20" s="675"/>
      <c r="K20" s="675"/>
      <c r="L20" s="675"/>
      <c r="M20" s="675"/>
      <c r="N20" s="675"/>
      <c r="O20" s="675"/>
      <c r="P20" s="675"/>
      <c r="Q20" s="675"/>
      <c r="R20" s="675"/>
      <c r="S20" s="675"/>
      <c r="T20" s="675"/>
      <c r="U20" s="675"/>
      <c r="V20" s="675"/>
      <c r="W20" s="675"/>
      <c r="X20" s="675"/>
      <c r="Y20" s="675"/>
      <c r="Z20" s="675"/>
      <c r="AA20" s="675"/>
      <c r="AB20" s="675"/>
      <c r="AC20" s="675"/>
      <c r="AD20" s="675"/>
      <c r="AE20" s="675"/>
      <c r="AF20" s="675"/>
      <c r="AG20" s="675"/>
      <c r="AH20" s="675"/>
      <c r="AI20" s="675"/>
      <c r="AJ20" s="676"/>
    </row>
    <row r="21" spans="2:36" ht="46.5" thickBot="1">
      <c r="B21" s="246" t="s">
        <v>13</v>
      </c>
      <c r="C21" s="19" t="s">
        <v>41</v>
      </c>
      <c r="D21" s="19" t="s">
        <v>14</v>
      </c>
      <c r="E21" s="19" t="s">
        <v>37</v>
      </c>
      <c r="F21" s="247" t="s">
        <v>38</v>
      </c>
      <c r="G21" s="247" t="s">
        <v>39</v>
      </c>
      <c r="H21" s="107" t="s">
        <v>365</v>
      </c>
      <c r="I21" s="246" t="s">
        <v>42</v>
      </c>
      <c r="J21" s="60"/>
      <c r="K21" s="60"/>
      <c r="L21" s="60"/>
      <c r="M21" s="60"/>
      <c r="N21" s="61"/>
      <c r="O21" s="245">
        <f aca="true" t="shared" si="3" ref="O21:AF21">SUM(O22:O26)</f>
        <v>12193566</v>
      </c>
      <c r="P21" s="23">
        <f t="shared" si="3"/>
        <v>0</v>
      </c>
      <c r="Q21" s="22">
        <f t="shared" si="3"/>
        <v>0</v>
      </c>
      <c r="R21" s="23">
        <f t="shared" si="3"/>
        <v>0</v>
      </c>
      <c r="S21" s="22">
        <f t="shared" si="3"/>
        <v>7806434</v>
      </c>
      <c r="T21" s="23">
        <f t="shared" si="3"/>
        <v>0</v>
      </c>
      <c r="U21" s="22">
        <f t="shared" si="3"/>
        <v>0</v>
      </c>
      <c r="V21" s="23">
        <f t="shared" si="3"/>
        <v>0</v>
      </c>
      <c r="W21" s="22">
        <f t="shared" si="3"/>
        <v>0</v>
      </c>
      <c r="X21" s="23">
        <f t="shared" si="3"/>
        <v>0</v>
      </c>
      <c r="Y21" s="22">
        <f t="shared" si="3"/>
        <v>0</v>
      </c>
      <c r="Z21" s="23">
        <f t="shared" si="3"/>
        <v>0</v>
      </c>
      <c r="AA21" s="22">
        <f t="shared" si="3"/>
        <v>0</v>
      </c>
      <c r="AB21" s="23">
        <f t="shared" si="3"/>
        <v>0</v>
      </c>
      <c r="AC21" s="22">
        <f t="shared" si="3"/>
        <v>0</v>
      </c>
      <c r="AD21" s="23">
        <f t="shared" si="3"/>
        <v>0</v>
      </c>
      <c r="AE21" s="22" t="e">
        <f t="shared" si="3"/>
        <v>#VALUE!</v>
      </c>
      <c r="AF21" s="23">
        <f t="shared" si="3"/>
        <v>0</v>
      </c>
      <c r="AG21" s="26">
        <f>SUM(AG22:AG22)</f>
        <v>0</v>
      </c>
      <c r="AH21" s="27"/>
      <c r="AI21" s="27"/>
      <c r="AJ21" s="244"/>
    </row>
    <row r="22" spans="2:36" ht="72">
      <c r="B22" s="543" t="s">
        <v>262</v>
      </c>
      <c r="C22" s="677" t="s">
        <v>262</v>
      </c>
      <c r="D22" s="886" t="s">
        <v>569</v>
      </c>
      <c r="E22" s="888" t="s">
        <v>568</v>
      </c>
      <c r="F22" s="890">
        <v>0</v>
      </c>
      <c r="G22" s="892">
        <v>1</v>
      </c>
      <c r="H22" s="371" t="s">
        <v>207</v>
      </c>
      <c r="I22" s="371" t="s">
        <v>208</v>
      </c>
      <c r="J22" s="370" t="s">
        <v>220</v>
      </c>
      <c r="K22" s="368">
        <v>11</v>
      </c>
      <c r="L22" s="368">
        <v>9</v>
      </c>
      <c r="M22" s="369">
        <v>0</v>
      </c>
      <c r="N22" s="368">
        <v>9</v>
      </c>
      <c r="O22" s="367" t="s">
        <v>573</v>
      </c>
      <c r="P22" s="367"/>
      <c r="Q22" s="367"/>
      <c r="R22" s="367"/>
      <c r="S22" s="367" t="s">
        <v>572</v>
      </c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67" t="e">
        <f>O22+Q22+S22+U22+W22+Y22+AA22+AC22</f>
        <v>#VALUE!</v>
      </c>
      <c r="AF22" s="392"/>
      <c r="AG22" s="392"/>
      <c r="AH22" s="393"/>
      <c r="AI22" s="392"/>
      <c r="AJ22" s="391"/>
    </row>
    <row r="23" spans="2:36" ht="84">
      <c r="B23" s="544"/>
      <c r="C23" s="570"/>
      <c r="D23" s="887"/>
      <c r="E23" s="889"/>
      <c r="F23" s="891"/>
      <c r="G23" s="893"/>
      <c r="H23" s="256" t="s">
        <v>221</v>
      </c>
      <c r="I23" s="256" t="s">
        <v>222</v>
      </c>
      <c r="J23" s="255" t="s">
        <v>223</v>
      </c>
      <c r="K23" s="254">
        <v>38</v>
      </c>
      <c r="L23" s="254">
        <v>33</v>
      </c>
      <c r="M23" s="257">
        <v>0</v>
      </c>
      <c r="N23" s="254">
        <v>33</v>
      </c>
      <c r="O23" s="44"/>
      <c r="P23" s="44"/>
      <c r="Q23" s="44"/>
      <c r="R23" s="44"/>
      <c r="S23" s="44" t="s">
        <v>571</v>
      </c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 t="e">
        <f>O23+Q23+S23+U23+W23+Y23+AA23+AC23</f>
        <v>#VALUE!</v>
      </c>
      <c r="AF23" s="258"/>
      <c r="AG23" s="258"/>
      <c r="AH23" s="112"/>
      <c r="AI23" s="258"/>
      <c r="AJ23" s="390"/>
    </row>
    <row r="24" spans="2:36" ht="84">
      <c r="B24" s="544"/>
      <c r="C24" s="570"/>
      <c r="D24" s="878" t="s">
        <v>567</v>
      </c>
      <c r="E24" s="880" t="s">
        <v>566</v>
      </c>
      <c r="F24" s="894">
        <v>1</v>
      </c>
      <c r="G24" s="884">
        <v>1</v>
      </c>
      <c r="H24" s="214" t="s">
        <v>224</v>
      </c>
      <c r="I24" s="214" t="s">
        <v>225</v>
      </c>
      <c r="J24" s="240" t="s">
        <v>226</v>
      </c>
      <c r="K24" s="239">
        <v>73</v>
      </c>
      <c r="L24" s="239">
        <v>63</v>
      </c>
      <c r="M24" s="257">
        <v>0</v>
      </c>
      <c r="N24" s="239">
        <v>63</v>
      </c>
      <c r="O24" s="363"/>
      <c r="P24" s="363"/>
      <c r="Q24" s="363"/>
      <c r="R24" s="363"/>
      <c r="S24" s="44" t="s">
        <v>571</v>
      </c>
      <c r="T24" s="363"/>
      <c r="U24" s="363"/>
      <c r="V24" s="363"/>
      <c r="W24" s="363"/>
      <c r="X24" s="363"/>
      <c r="Y24" s="363"/>
      <c r="Z24" s="363"/>
      <c r="AA24" s="363"/>
      <c r="AB24" s="363"/>
      <c r="AC24" s="363"/>
      <c r="AD24" s="363"/>
      <c r="AE24" s="44" t="e">
        <f>O24+Q24+S24+U24+W24+Y24+AA24+AC24</f>
        <v>#VALUE!</v>
      </c>
      <c r="AF24" s="396"/>
      <c r="AG24" s="396"/>
      <c r="AH24" s="362"/>
      <c r="AI24" s="396"/>
      <c r="AJ24" s="395"/>
    </row>
    <row r="25" spans="2:36" ht="72">
      <c r="B25" s="544"/>
      <c r="C25" s="570"/>
      <c r="D25" s="887"/>
      <c r="E25" s="889"/>
      <c r="F25" s="895"/>
      <c r="G25" s="893"/>
      <c r="H25" s="214" t="s">
        <v>227</v>
      </c>
      <c r="I25" s="214" t="s">
        <v>228</v>
      </c>
      <c r="J25" s="240" t="s">
        <v>229</v>
      </c>
      <c r="K25" s="239">
        <v>6</v>
      </c>
      <c r="L25" s="239">
        <v>5</v>
      </c>
      <c r="M25" s="257">
        <v>0</v>
      </c>
      <c r="N25" s="239">
        <v>5</v>
      </c>
      <c r="O25" s="363"/>
      <c r="P25" s="363"/>
      <c r="Q25" s="363"/>
      <c r="R25" s="363"/>
      <c r="S25" s="44" t="s">
        <v>565</v>
      </c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44" t="e">
        <f>O25+Q25+S25+U25+W25+Y25+AA25+AC25</f>
        <v>#VALUE!</v>
      </c>
      <c r="AF25" s="396"/>
      <c r="AG25" s="396"/>
      <c r="AH25" s="362"/>
      <c r="AI25" s="396"/>
      <c r="AJ25" s="395"/>
    </row>
    <row r="26" spans="2:36" ht="57" customHeight="1" thickBot="1">
      <c r="B26" s="545"/>
      <c r="C26" s="571"/>
      <c r="D26" s="147" t="s">
        <v>564</v>
      </c>
      <c r="E26" s="361" t="s">
        <v>563</v>
      </c>
      <c r="F26" s="360">
        <v>0</v>
      </c>
      <c r="G26" s="180">
        <v>1</v>
      </c>
      <c r="H26" s="382" t="s">
        <v>230</v>
      </c>
      <c r="I26" s="382" t="s">
        <v>231</v>
      </c>
      <c r="J26" s="381" t="s">
        <v>232</v>
      </c>
      <c r="K26" s="379">
        <v>79</v>
      </c>
      <c r="L26" s="379">
        <v>5</v>
      </c>
      <c r="M26" s="380">
        <v>0</v>
      </c>
      <c r="N26" s="379">
        <v>5</v>
      </c>
      <c r="O26" s="377">
        <v>12193566</v>
      </c>
      <c r="P26" s="377"/>
      <c r="Q26" s="377"/>
      <c r="R26" s="377"/>
      <c r="S26" s="389">
        <v>7806434</v>
      </c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>
        <f>O26+Q26+S26+U26+W26+Y26+AA26+AC26</f>
        <v>20000000</v>
      </c>
      <c r="AF26" s="388"/>
      <c r="AG26" s="388"/>
      <c r="AH26" s="113"/>
      <c r="AI26" s="388"/>
      <c r="AJ26" s="387"/>
    </row>
    <row r="28" spans="2:36" ht="15" customHeight="1">
      <c r="B28" s="585" t="s">
        <v>633</v>
      </c>
      <c r="C28" s="586"/>
      <c r="D28" s="586"/>
      <c r="E28" s="586"/>
      <c r="F28" s="586"/>
      <c r="G28" s="586"/>
      <c r="H28" s="587"/>
      <c r="I28" s="588" t="s">
        <v>570</v>
      </c>
      <c r="J28" s="589"/>
      <c r="K28" s="589"/>
      <c r="L28" s="589"/>
      <c r="M28" s="589"/>
      <c r="N28" s="589"/>
      <c r="O28" s="589"/>
      <c r="P28" s="589"/>
      <c r="Q28" s="589"/>
      <c r="R28" s="589"/>
      <c r="S28" s="589"/>
      <c r="T28" s="590"/>
      <c r="U28" s="588" t="s">
        <v>22</v>
      </c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2"/>
    </row>
    <row r="29" spans="2:36" ht="42" customHeight="1" thickBot="1">
      <c r="B29" s="575" t="s">
        <v>634</v>
      </c>
      <c r="C29" s="508"/>
      <c r="D29" s="509"/>
      <c r="E29" s="406"/>
      <c r="F29" s="576" t="s">
        <v>635</v>
      </c>
      <c r="G29" s="576"/>
      <c r="H29" s="576"/>
      <c r="I29" s="576"/>
      <c r="J29" s="576"/>
      <c r="K29" s="576"/>
      <c r="L29" s="576"/>
      <c r="M29" s="576"/>
      <c r="N29" s="577"/>
      <c r="O29" s="578" t="s">
        <v>0</v>
      </c>
      <c r="P29" s="579"/>
      <c r="Q29" s="579"/>
      <c r="R29" s="579"/>
      <c r="S29" s="579"/>
      <c r="T29" s="579"/>
      <c r="U29" s="579"/>
      <c r="V29" s="579"/>
      <c r="W29" s="579"/>
      <c r="X29" s="579"/>
      <c r="Y29" s="579"/>
      <c r="Z29" s="579"/>
      <c r="AA29" s="579"/>
      <c r="AB29" s="579"/>
      <c r="AC29" s="579"/>
      <c r="AD29" s="579"/>
      <c r="AE29" s="579"/>
      <c r="AF29" s="580"/>
      <c r="AG29" s="523" t="s">
        <v>1</v>
      </c>
      <c r="AH29" s="524"/>
      <c r="AI29" s="524"/>
      <c r="AJ29" s="525"/>
    </row>
    <row r="30" spans="2:36" ht="15">
      <c r="B30" s="470" t="s">
        <v>25</v>
      </c>
      <c r="C30" s="501" t="s">
        <v>371</v>
      </c>
      <c r="D30" s="502"/>
      <c r="E30" s="502"/>
      <c r="F30" s="502"/>
      <c r="G30" s="502"/>
      <c r="H30" s="502"/>
      <c r="I30" s="472" t="s">
        <v>3</v>
      </c>
      <c r="J30" s="474" t="s">
        <v>26</v>
      </c>
      <c r="K30" s="474" t="s">
        <v>4</v>
      </c>
      <c r="L30" s="476" t="s">
        <v>366</v>
      </c>
      <c r="M30" s="484" t="s">
        <v>28</v>
      </c>
      <c r="N30" s="486" t="s">
        <v>29</v>
      </c>
      <c r="O30" s="581" t="s">
        <v>43</v>
      </c>
      <c r="P30" s="573"/>
      <c r="Q30" s="572" t="s">
        <v>44</v>
      </c>
      <c r="R30" s="573"/>
      <c r="S30" s="572" t="s">
        <v>45</v>
      </c>
      <c r="T30" s="573"/>
      <c r="U30" s="572" t="s">
        <v>7</v>
      </c>
      <c r="V30" s="573"/>
      <c r="W30" s="572" t="s">
        <v>6</v>
      </c>
      <c r="X30" s="573"/>
      <c r="Y30" s="572" t="s">
        <v>46</v>
      </c>
      <c r="Z30" s="573"/>
      <c r="AA30" s="572" t="s">
        <v>5</v>
      </c>
      <c r="AB30" s="573"/>
      <c r="AC30" s="572" t="s">
        <v>8</v>
      </c>
      <c r="AD30" s="573"/>
      <c r="AE30" s="572" t="s">
        <v>9</v>
      </c>
      <c r="AF30" s="574"/>
      <c r="AG30" s="499" t="s">
        <v>10</v>
      </c>
      <c r="AH30" s="482" t="s">
        <v>11</v>
      </c>
      <c r="AI30" s="521" t="s">
        <v>12</v>
      </c>
      <c r="AJ30" s="505" t="s">
        <v>30</v>
      </c>
    </row>
    <row r="31" spans="2:36" ht="27.75" thickBot="1">
      <c r="B31" s="471"/>
      <c r="C31" s="503"/>
      <c r="D31" s="504"/>
      <c r="E31" s="504"/>
      <c r="F31" s="504"/>
      <c r="G31" s="504"/>
      <c r="H31" s="504"/>
      <c r="I31" s="473"/>
      <c r="J31" s="475" t="s">
        <v>26</v>
      </c>
      <c r="K31" s="475"/>
      <c r="L31" s="477"/>
      <c r="M31" s="485"/>
      <c r="N31" s="487"/>
      <c r="O31" s="6" t="s">
        <v>31</v>
      </c>
      <c r="P31" s="98" t="s">
        <v>32</v>
      </c>
      <c r="Q31" s="7" t="s">
        <v>31</v>
      </c>
      <c r="R31" s="98" t="s">
        <v>32</v>
      </c>
      <c r="S31" s="7" t="s">
        <v>31</v>
      </c>
      <c r="T31" s="98" t="s">
        <v>32</v>
      </c>
      <c r="U31" s="7" t="s">
        <v>31</v>
      </c>
      <c r="V31" s="98" t="s">
        <v>32</v>
      </c>
      <c r="W31" s="7" t="s">
        <v>31</v>
      </c>
      <c r="X31" s="98" t="s">
        <v>32</v>
      </c>
      <c r="Y31" s="7" t="s">
        <v>31</v>
      </c>
      <c r="Z31" s="98" t="s">
        <v>32</v>
      </c>
      <c r="AA31" s="7" t="s">
        <v>31</v>
      </c>
      <c r="AB31" s="98" t="s">
        <v>33</v>
      </c>
      <c r="AC31" s="7" t="s">
        <v>31</v>
      </c>
      <c r="AD31" s="98" t="s">
        <v>33</v>
      </c>
      <c r="AE31" s="7" t="s">
        <v>31</v>
      </c>
      <c r="AF31" s="99" t="s">
        <v>33</v>
      </c>
      <c r="AG31" s="500"/>
      <c r="AH31" s="483"/>
      <c r="AI31" s="522"/>
      <c r="AJ31" s="506"/>
    </row>
    <row r="32" spans="2:36" ht="45.75" thickBot="1">
      <c r="B32" s="8" t="s">
        <v>636</v>
      </c>
      <c r="C32" s="526" t="s">
        <v>644</v>
      </c>
      <c r="D32" s="527"/>
      <c r="E32" s="527"/>
      <c r="F32" s="527"/>
      <c r="G32" s="527"/>
      <c r="H32" s="527"/>
      <c r="I32" s="105" t="s">
        <v>645</v>
      </c>
      <c r="J32" s="252" t="s">
        <v>646</v>
      </c>
      <c r="K32" s="252" t="s">
        <v>647</v>
      </c>
      <c r="L32" s="252">
        <v>0</v>
      </c>
      <c r="M32" s="252">
        <v>0</v>
      </c>
      <c r="N32" s="252">
        <v>0</v>
      </c>
      <c r="O32" s="250">
        <f aca="true" t="shared" si="4" ref="O32:AF32">O34</f>
        <v>0</v>
      </c>
      <c r="P32" s="250">
        <f t="shared" si="4"/>
        <v>0</v>
      </c>
      <c r="Q32" s="250">
        <f t="shared" si="4"/>
        <v>0</v>
      </c>
      <c r="R32" s="250">
        <f t="shared" si="4"/>
        <v>0</v>
      </c>
      <c r="S32" s="250">
        <v>0</v>
      </c>
      <c r="T32" s="250">
        <f t="shared" si="4"/>
        <v>0</v>
      </c>
      <c r="U32" s="250">
        <f t="shared" si="4"/>
        <v>0</v>
      </c>
      <c r="V32" s="250">
        <f t="shared" si="4"/>
        <v>0</v>
      </c>
      <c r="W32" s="250">
        <f t="shared" si="4"/>
        <v>0</v>
      </c>
      <c r="X32" s="250">
        <f t="shared" si="4"/>
        <v>0</v>
      </c>
      <c r="Y32" s="250">
        <f t="shared" si="4"/>
        <v>0</v>
      </c>
      <c r="Z32" s="250">
        <f t="shared" si="4"/>
        <v>0</v>
      </c>
      <c r="AA32" s="250">
        <f t="shared" si="4"/>
        <v>0</v>
      </c>
      <c r="AB32" s="250">
        <f t="shared" si="4"/>
        <v>0</v>
      </c>
      <c r="AC32" s="250">
        <f t="shared" si="4"/>
        <v>0</v>
      </c>
      <c r="AD32" s="250">
        <f t="shared" si="4"/>
        <v>0</v>
      </c>
      <c r="AE32" s="250">
        <v>0</v>
      </c>
      <c r="AF32" s="250">
        <f t="shared" si="4"/>
        <v>0</v>
      </c>
      <c r="AG32" s="249"/>
      <c r="AH32" s="248"/>
      <c r="AI32" s="248"/>
      <c r="AJ32" s="17"/>
    </row>
    <row r="33" spans="2:36" ht="15.75" thickBot="1">
      <c r="B33" s="674"/>
      <c r="C33" s="675"/>
      <c r="D33" s="675"/>
      <c r="E33" s="675"/>
      <c r="F33" s="675"/>
      <c r="G33" s="675"/>
      <c r="H33" s="675"/>
      <c r="I33" s="675"/>
      <c r="J33" s="675"/>
      <c r="K33" s="675"/>
      <c r="L33" s="675"/>
      <c r="M33" s="675"/>
      <c r="N33" s="675"/>
      <c r="O33" s="675"/>
      <c r="P33" s="675"/>
      <c r="Q33" s="675"/>
      <c r="R33" s="675"/>
      <c r="S33" s="675"/>
      <c r="T33" s="675"/>
      <c r="U33" s="675"/>
      <c r="V33" s="675"/>
      <c r="W33" s="675"/>
      <c r="X33" s="675"/>
      <c r="Y33" s="675"/>
      <c r="Z33" s="675"/>
      <c r="AA33" s="675"/>
      <c r="AB33" s="675"/>
      <c r="AC33" s="675"/>
      <c r="AD33" s="675"/>
      <c r="AE33" s="675"/>
      <c r="AF33" s="675"/>
      <c r="AG33" s="675"/>
      <c r="AH33" s="675"/>
      <c r="AI33" s="675"/>
      <c r="AJ33" s="676"/>
    </row>
    <row r="34" spans="2:36" ht="42" thickBot="1">
      <c r="B34" s="246" t="s">
        <v>13</v>
      </c>
      <c r="C34" s="19" t="s">
        <v>41</v>
      </c>
      <c r="D34" s="19" t="s">
        <v>14</v>
      </c>
      <c r="E34" s="19" t="s">
        <v>37</v>
      </c>
      <c r="F34" s="247" t="s">
        <v>38</v>
      </c>
      <c r="G34" s="247" t="s">
        <v>39</v>
      </c>
      <c r="H34" s="107" t="s">
        <v>365</v>
      </c>
      <c r="I34" s="246" t="s">
        <v>42</v>
      </c>
      <c r="J34" s="60"/>
      <c r="K34" s="60"/>
      <c r="L34" s="60"/>
      <c r="M34" s="60"/>
      <c r="N34" s="61"/>
      <c r="O34" s="245">
        <f aca="true" t="shared" si="5" ref="O34:AF34">SUM(O35:O37)</f>
        <v>0</v>
      </c>
      <c r="P34" s="23">
        <f t="shared" si="5"/>
        <v>0</v>
      </c>
      <c r="Q34" s="22">
        <f t="shared" si="5"/>
        <v>0</v>
      </c>
      <c r="R34" s="23">
        <f t="shared" si="5"/>
        <v>0</v>
      </c>
      <c r="S34" s="22">
        <f t="shared" si="5"/>
        <v>1000000</v>
      </c>
      <c r="T34" s="23">
        <f t="shared" si="5"/>
        <v>0</v>
      </c>
      <c r="U34" s="22">
        <f t="shared" si="5"/>
        <v>0</v>
      </c>
      <c r="V34" s="23">
        <f t="shared" si="5"/>
        <v>0</v>
      </c>
      <c r="W34" s="22">
        <f t="shared" si="5"/>
        <v>0</v>
      </c>
      <c r="X34" s="23">
        <f t="shared" si="5"/>
        <v>0</v>
      </c>
      <c r="Y34" s="22">
        <f t="shared" si="5"/>
        <v>0</v>
      </c>
      <c r="Z34" s="23">
        <f t="shared" si="5"/>
        <v>0</v>
      </c>
      <c r="AA34" s="22">
        <f t="shared" si="5"/>
        <v>0</v>
      </c>
      <c r="AB34" s="23">
        <f t="shared" si="5"/>
        <v>0</v>
      </c>
      <c r="AC34" s="22">
        <f t="shared" si="5"/>
        <v>0</v>
      </c>
      <c r="AD34" s="23">
        <f t="shared" si="5"/>
        <v>0</v>
      </c>
      <c r="AE34" s="22" t="e">
        <f t="shared" si="5"/>
        <v>#VALUE!</v>
      </c>
      <c r="AF34" s="23">
        <f t="shared" si="5"/>
        <v>0</v>
      </c>
      <c r="AG34" s="26">
        <f>SUM(AG35:AG35)</f>
        <v>0</v>
      </c>
      <c r="AH34" s="27"/>
      <c r="AI34" s="27"/>
      <c r="AJ34" s="244"/>
    </row>
    <row r="35" spans="2:36" ht="89.25" customHeight="1">
      <c r="B35" s="543" t="s">
        <v>262</v>
      </c>
      <c r="C35" s="677"/>
      <c r="D35" s="373" t="s">
        <v>569</v>
      </c>
      <c r="E35" s="152" t="s">
        <v>568</v>
      </c>
      <c r="F35" s="242">
        <v>0</v>
      </c>
      <c r="G35" s="372">
        <v>1</v>
      </c>
      <c r="H35" s="371" t="s">
        <v>233</v>
      </c>
      <c r="I35" s="371" t="s">
        <v>234</v>
      </c>
      <c r="J35" s="370" t="s">
        <v>235</v>
      </c>
      <c r="K35" s="368">
        <v>150</v>
      </c>
      <c r="L35" s="368">
        <v>110</v>
      </c>
      <c r="M35" s="394">
        <v>0</v>
      </c>
      <c r="N35" s="368">
        <v>110</v>
      </c>
      <c r="O35" s="367"/>
      <c r="P35" s="367"/>
      <c r="Q35" s="367"/>
      <c r="R35" s="367"/>
      <c r="S35" s="367">
        <v>1000000</v>
      </c>
      <c r="T35" s="367"/>
      <c r="U35" s="367"/>
      <c r="V35" s="367"/>
      <c r="W35" s="367"/>
      <c r="X35" s="367"/>
      <c r="Y35" s="367"/>
      <c r="Z35" s="367"/>
      <c r="AA35" s="367"/>
      <c r="AB35" s="367"/>
      <c r="AC35" s="367"/>
      <c r="AD35" s="367"/>
      <c r="AE35" s="367">
        <f>O35+Q35+S35+U35+W35+Y35+AA35+AC35</f>
        <v>1000000</v>
      </c>
      <c r="AF35" s="392"/>
      <c r="AG35" s="392"/>
      <c r="AH35" s="393"/>
      <c r="AI35" s="392"/>
      <c r="AJ35" s="391"/>
    </row>
    <row r="36" spans="2:36" ht="89.25" customHeight="1">
      <c r="B36" s="544"/>
      <c r="C36" s="570"/>
      <c r="D36" s="148" t="s">
        <v>567</v>
      </c>
      <c r="E36" s="146" t="s">
        <v>566</v>
      </c>
      <c r="F36" s="237">
        <v>0</v>
      </c>
      <c r="G36" s="180">
        <v>1</v>
      </c>
      <c r="H36" s="256" t="s">
        <v>236</v>
      </c>
      <c r="I36" s="256" t="s">
        <v>237</v>
      </c>
      <c r="J36" s="255">
        <v>0</v>
      </c>
      <c r="K36" s="254">
        <v>1</v>
      </c>
      <c r="L36" s="254">
        <v>1</v>
      </c>
      <c r="M36" s="257">
        <v>0</v>
      </c>
      <c r="N36" s="254">
        <v>1</v>
      </c>
      <c r="O36" s="44"/>
      <c r="P36" s="44"/>
      <c r="Q36" s="44"/>
      <c r="R36" s="44"/>
      <c r="S36" s="44" t="s">
        <v>565</v>
      </c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 t="e">
        <f>O36+Q36+S36+U36+W36+Y36+AA36+AC36</f>
        <v>#VALUE!</v>
      </c>
      <c r="AF36" s="258"/>
      <c r="AG36" s="258"/>
      <c r="AH36" s="112"/>
      <c r="AI36" s="258"/>
      <c r="AJ36" s="390"/>
    </row>
    <row r="37" spans="2:36" ht="89.25" customHeight="1" thickBot="1">
      <c r="B37" s="545"/>
      <c r="C37" s="571"/>
      <c r="D37" s="147" t="s">
        <v>564</v>
      </c>
      <c r="E37" s="361" t="s">
        <v>563</v>
      </c>
      <c r="F37" s="360">
        <v>0</v>
      </c>
      <c r="G37" s="180">
        <v>1</v>
      </c>
      <c r="H37" s="382" t="s">
        <v>238</v>
      </c>
      <c r="I37" s="382" t="s">
        <v>239</v>
      </c>
      <c r="J37" s="381">
        <v>0</v>
      </c>
      <c r="K37" s="379">
        <v>1</v>
      </c>
      <c r="L37" s="379">
        <v>1</v>
      </c>
      <c r="M37" s="380">
        <v>0</v>
      </c>
      <c r="N37" s="379">
        <v>1</v>
      </c>
      <c r="O37" s="377"/>
      <c r="P37" s="377"/>
      <c r="Q37" s="377"/>
      <c r="R37" s="377"/>
      <c r="S37" s="389" t="s">
        <v>562</v>
      </c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 t="e">
        <f>O37+Q37+S37+U37+W37+Y37+AA37+AC37</f>
        <v>#VALUE!</v>
      </c>
      <c r="AF37" s="388"/>
      <c r="AG37" s="388"/>
      <c r="AH37" s="113"/>
      <c r="AI37" s="388"/>
      <c r="AJ37" s="387"/>
    </row>
  </sheetData>
  <sheetProtection/>
  <mergeCells count="110">
    <mergeCell ref="B1:AJ1"/>
    <mergeCell ref="E24:E25"/>
    <mergeCell ref="F22:F23"/>
    <mergeCell ref="G22:G23"/>
    <mergeCell ref="F24:F25"/>
    <mergeCell ref="G24:G25"/>
    <mergeCell ref="D12:D13"/>
    <mergeCell ref="E12:E13"/>
    <mergeCell ref="F12:F13"/>
    <mergeCell ref="G12:G13"/>
    <mergeCell ref="N17:N18"/>
    <mergeCell ref="O17:P17"/>
    <mergeCell ref="Q17:R17"/>
    <mergeCell ref="S17:T17"/>
    <mergeCell ref="U17:V17"/>
    <mergeCell ref="B17:B18"/>
    <mergeCell ref="C17:H18"/>
    <mergeCell ref="I17:I18"/>
    <mergeCell ref="J17:J18"/>
    <mergeCell ref="K17:K18"/>
    <mergeCell ref="L17:L18"/>
    <mergeCell ref="I15:T15"/>
    <mergeCell ref="U15:AJ15"/>
    <mergeCell ref="B16:D16"/>
    <mergeCell ref="AH30:AH31"/>
    <mergeCell ref="AI30:AI31"/>
    <mergeCell ref="AJ30:AJ31"/>
    <mergeCell ref="C32:H32"/>
    <mergeCell ref="B33:AJ33"/>
    <mergeCell ref="AE30:AF30"/>
    <mergeCell ref="AG30:AG31"/>
    <mergeCell ref="S30:T30"/>
    <mergeCell ref="U30:V30"/>
    <mergeCell ref="B35:B37"/>
    <mergeCell ref="C35:C37"/>
    <mergeCell ref="W30:X30"/>
    <mergeCell ref="Y30:Z30"/>
    <mergeCell ref="AA30:AB30"/>
    <mergeCell ref="AC30:AD30"/>
    <mergeCell ref="M30:M31"/>
    <mergeCell ref="N30:N31"/>
    <mergeCell ref="O30:P30"/>
    <mergeCell ref="Q30:R30"/>
    <mergeCell ref="B30:B31"/>
    <mergeCell ref="C30:H31"/>
    <mergeCell ref="I30:I31"/>
    <mergeCell ref="J30:J31"/>
    <mergeCell ref="K30:K31"/>
    <mergeCell ref="L30:L31"/>
    <mergeCell ref="B28:H28"/>
    <mergeCell ref="I28:T28"/>
    <mergeCell ref="U28:AJ28"/>
    <mergeCell ref="B29:D29"/>
    <mergeCell ref="F29:N29"/>
    <mergeCell ref="O29:AF29"/>
    <mergeCell ref="AG29:AJ29"/>
    <mergeCell ref="AH17:AH18"/>
    <mergeCell ref="AI17:AI18"/>
    <mergeCell ref="AJ17:AJ18"/>
    <mergeCell ref="C19:H19"/>
    <mergeCell ref="B20:AJ20"/>
    <mergeCell ref="B22:B26"/>
    <mergeCell ref="C22:C26"/>
    <mergeCell ref="D22:D23"/>
    <mergeCell ref="D24:D25"/>
    <mergeCell ref="E22:E23"/>
    <mergeCell ref="W17:X17"/>
    <mergeCell ref="Y17:Z17"/>
    <mergeCell ref="AA17:AB17"/>
    <mergeCell ref="AC17:AD17"/>
    <mergeCell ref="AE17:AF17"/>
    <mergeCell ref="AG17:AG18"/>
    <mergeCell ref="M17:M18"/>
    <mergeCell ref="F16:N16"/>
    <mergeCell ref="O16:AF16"/>
    <mergeCell ref="AG16:AJ16"/>
    <mergeCell ref="B15:H15"/>
    <mergeCell ref="AH5:AH6"/>
    <mergeCell ref="AI5:AI6"/>
    <mergeCell ref="AJ5:AJ6"/>
    <mergeCell ref="C7:H7"/>
    <mergeCell ref="B8:AJ8"/>
    <mergeCell ref="B10:B13"/>
    <mergeCell ref="C10:C13"/>
    <mergeCell ref="W5:X5"/>
    <mergeCell ref="Y5:Z5"/>
    <mergeCell ref="AA5:AB5"/>
    <mergeCell ref="AC5:AD5"/>
    <mergeCell ref="AE5:AF5"/>
    <mergeCell ref="AG5:AG6"/>
    <mergeCell ref="M5:M6"/>
    <mergeCell ref="N5:N6"/>
    <mergeCell ref="O5:P5"/>
    <mergeCell ref="Q5:R5"/>
    <mergeCell ref="S5:T5"/>
    <mergeCell ref="U5:V5"/>
    <mergeCell ref="B5:B6"/>
    <mergeCell ref="C5:H6"/>
    <mergeCell ref="I5:I6"/>
    <mergeCell ref="J5:J6"/>
    <mergeCell ref="K5:K6"/>
    <mergeCell ref="L5:L6"/>
    <mergeCell ref="B2:AJ2"/>
    <mergeCell ref="B3:H3"/>
    <mergeCell ref="I3:T3"/>
    <mergeCell ref="U3:AJ3"/>
    <mergeCell ref="B4:D4"/>
    <mergeCell ref="F4:N4"/>
    <mergeCell ref="O4:AF4"/>
    <mergeCell ref="AG4:AJ4"/>
  </mergeCells>
  <printOptions/>
  <pageMargins left="0.7" right="0.7" top="0.75" bottom="0.75" header="0.3" footer="0.3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B2:AJ50"/>
  <sheetViews>
    <sheetView zoomScale="75" zoomScaleNormal="75" zoomScalePageLayoutView="0" workbookViewId="0" topLeftCell="A9">
      <selection activeCell="A11" sqref="A11"/>
    </sheetView>
  </sheetViews>
  <sheetFormatPr defaultColWidth="11.421875" defaultRowHeight="15"/>
  <cols>
    <col min="1" max="1" width="4.7109375" style="397" customWidth="1"/>
    <col min="2" max="2" width="19.28125" style="397" customWidth="1"/>
    <col min="3" max="4" width="15.8515625" style="397" customWidth="1"/>
    <col min="5" max="5" width="16.421875" style="397" customWidth="1"/>
    <col min="6" max="7" width="19.8515625" style="397" customWidth="1"/>
    <col min="8" max="8" width="30.00390625" style="397" customWidth="1"/>
    <col min="9" max="9" width="34.421875" style="397" customWidth="1"/>
    <col min="10" max="10" width="16.7109375" style="397" customWidth="1"/>
    <col min="11" max="16384" width="11.421875" style="397" customWidth="1"/>
  </cols>
  <sheetData>
    <row r="1" ht="15.75" thickBot="1"/>
    <row r="2" spans="2:36" ht="15">
      <c r="B2" s="467" t="s">
        <v>615</v>
      </c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8"/>
      <c r="AJ2" s="469"/>
    </row>
    <row r="3" spans="2:36" ht="15.75" thickBot="1">
      <c r="B3" s="488" t="s">
        <v>324</v>
      </c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89"/>
      <c r="AC3" s="489"/>
      <c r="AD3" s="489"/>
      <c r="AE3" s="489"/>
      <c r="AF3" s="489"/>
      <c r="AG3" s="489"/>
      <c r="AH3" s="489"/>
      <c r="AI3" s="489"/>
      <c r="AJ3" s="490"/>
    </row>
    <row r="4" spans="2:36" ht="15">
      <c r="B4" s="821" t="s">
        <v>705</v>
      </c>
      <c r="C4" s="822"/>
      <c r="D4" s="822"/>
      <c r="E4" s="822"/>
      <c r="F4" s="822"/>
      <c r="G4" s="822"/>
      <c r="H4" s="823"/>
      <c r="I4" s="831" t="s">
        <v>592</v>
      </c>
      <c r="J4" s="832"/>
      <c r="K4" s="832"/>
      <c r="L4" s="832"/>
      <c r="M4" s="832"/>
      <c r="N4" s="832"/>
      <c r="O4" s="831" t="s">
        <v>447</v>
      </c>
      <c r="P4" s="832"/>
      <c r="Q4" s="832"/>
      <c r="R4" s="876">
        <f>SUM(AE8,AE18,AE46)</f>
        <v>0</v>
      </c>
      <c r="S4" s="832"/>
      <c r="T4" s="877"/>
      <c r="U4" s="824" t="s">
        <v>22</v>
      </c>
      <c r="V4" s="825"/>
      <c r="W4" s="825"/>
      <c r="X4" s="825"/>
      <c r="Y4" s="825"/>
      <c r="Z4" s="825"/>
      <c r="AA4" s="825"/>
      <c r="AB4" s="825"/>
      <c r="AC4" s="825"/>
      <c r="AD4" s="825"/>
      <c r="AE4" s="825"/>
      <c r="AF4" s="825"/>
      <c r="AG4" s="825"/>
      <c r="AH4" s="825"/>
      <c r="AI4" s="825"/>
      <c r="AJ4" s="826"/>
    </row>
    <row r="5" spans="2:36" ht="36" customHeight="1" thickBot="1">
      <c r="B5" s="827" t="s">
        <v>706</v>
      </c>
      <c r="C5" s="576"/>
      <c r="D5" s="577"/>
      <c r="E5" s="307"/>
      <c r="F5" s="576" t="s">
        <v>707</v>
      </c>
      <c r="G5" s="576"/>
      <c r="H5" s="576"/>
      <c r="I5" s="576"/>
      <c r="J5" s="576"/>
      <c r="K5" s="576"/>
      <c r="L5" s="576"/>
      <c r="M5" s="576"/>
      <c r="N5" s="577"/>
      <c r="O5" s="828" t="s">
        <v>0</v>
      </c>
      <c r="P5" s="829"/>
      <c r="Q5" s="829"/>
      <c r="R5" s="829"/>
      <c r="S5" s="829"/>
      <c r="T5" s="829"/>
      <c r="U5" s="829"/>
      <c r="V5" s="829"/>
      <c r="W5" s="829"/>
      <c r="X5" s="829"/>
      <c r="Y5" s="829"/>
      <c r="Z5" s="829"/>
      <c r="AA5" s="829"/>
      <c r="AB5" s="829"/>
      <c r="AC5" s="829"/>
      <c r="AD5" s="829"/>
      <c r="AE5" s="829"/>
      <c r="AF5" s="830"/>
      <c r="AG5" s="803" t="s">
        <v>1</v>
      </c>
      <c r="AH5" s="804"/>
      <c r="AI5" s="804"/>
      <c r="AJ5" s="805"/>
    </row>
    <row r="6" spans="2:36" ht="36" customHeight="1">
      <c r="B6" s="815" t="s">
        <v>25</v>
      </c>
      <c r="C6" s="806" t="s">
        <v>708</v>
      </c>
      <c r="D6" s="807"/>
      <c r="E6" s="807"/>
      <c r="F6" s="807"/>
      <c r="G6" s="807"/>
      <c r="H6" s="807"/>
      <c r="I6" s="817" t="s">
        <v>3</v>
      </c>
      <c r="J6" s="799" t="s">
        <v>26</v>
      </c>
      <c r="K6" s="799" t="s">
        <v>4</v>
      </c>
      <c r="L6" s="801" t="s">
        <v>377</v>
      </c>
      <c r="M6" s="813" t="s">
        <v>28</v>
      </c>
      <c r="N6" s="810" t="s">
        <v>29</v>
      </c>
      <c r="O6" s="812" t="s">
        <v>43</v>
      </c>
      <c r="P6" s="786"/>
      <c r="Q6" s="785" t="s">
        <v>44</v>
      </c>
      <c r="R6" s="786"/>
      <c r="S6" s="785" t="s">
        <v>45</v>
      </c>
      <c r="T6" s="786"/>
      <c r="U6" s="785" t="s">
        <v>7</v>
      </c>
      <c r="V6" s="786"/>
      <c r="W6" s="785" t="s">
        <v>6</v>
      </c>
      <c r="X6" s="786"/>
      <c r="Y6" s="785" t="s">
        <v>46</v>
      </c>
      <c r="Z6" s="786"/>
      <c r="AA6" s="785" t="s">
        <v>5</v>
      </c>
      <c r="AB6" s="786"/>
      <c r="AC6" s="785" t="s">
        <v>8</v>
      </c>
      <c r="AD6" s="786"/>
      <c r="AE6" s="785" t="s">
        <v>9</v>
      </c>
      <c r="AF6" s="792"/>
      <c r="AG6" s="793" t="s">
        <v>10</v>
      </c>
      <c r="AH6" s="795" t="s">
        <v>11</v>
      </c>
      <c r="AI6" s="797" t="s">
        <v>12</v>
      </c>
      <c r="AJ6" s="819" t="s">
        <v>30</v>
      </c>
    </row>
    <row r="7" spans="2:36" ht="81" customHeight="1" thickBot="1">
      <c r="B7" s="816"/>
      <c r="C7" s="808"/>
      <c r="D7" s="809"/>
      <c r="E7" s="809"/>
      <c r="F7" s="809"/>
      <c r="G7" s="809"/>
      <c r="H7" s="809"/>
      <c r="I7" s="818"/>
      <c r="J7" s="800" t="s">
        <v>26</v>
      </c>
      <c r="K7" s="800"/>
      <c r="L7" s="802"/>
      <c r="M7" s="814"/>
      <c r="N7" s="811"/>
      <c r="O7" s="306" t="s">
        <v>31</v>
      </c>
      <c r="P7" s="305" t="s">
        <v>32</v>
      </c>
      <c r="Q7" s="304" t="s">
        <v>31</v>
      </c>
      <c r="R7" s="305" t="s">
        <v>32</v>
      </c>
      <c r="S7" s="304" t="s">
        <v>31</v>
      </c>
      <c r="T7" s="305" t="s">
        <v>32</v>
      </c>
      <c r="U7" s="304" t="s">
        <v>31</v>
      </c>
      <c r="V7" s="305" t="s">
        <v>32</v>
      </c>
      <c r="W7" s="304" t="s">
        <v>31</v>
      </c>
      <c r="X7" s="305" t="s">
        <v>32</v>
      </c>
      <c r="Y7" s="304" t="s">
        <v>31</v>
      </c>
      <c r="Z7" s="305" t="s">
        <v>32</v>
      </c>
      <c r="AA7" s="304" t="s">
        <v>31</v>
      </c>
      <c r="AB7" s="305" t="s">
        <v>33</v>
      </c>
      <c r="AC7" s="304" t="s">
        <v>31</v>
      </c>
      <c r="AD7" s="305" t="s">
        <v>33</v>
      </c>
      <c r="AE7" s="304" t="s">
        <v>31</v>
      </c>
      <c r="AF7" s="303" t="s">
        <v>33</v>
      </c>
      <c r="AG7" s="794"/>
      <c r="AH7" s="796"/>
      <c r="AI7" s="798"/>
      <c r="AJ7" s="820"/>
    </row>
    <row r="8" spans="2:36" ht="108" customHeight="1" thickBot="1">
      <c r="B8" s="302" t="s">
        <v>696</v>
      </c>
      <c r="C8" s="787" t="s">
        <v>709</v>
      </c>
      <c r="D8" s="788"/>
      <c r="E8" s="788"/>
      <c r="F8" s="788"/>
      <c r="G8" s="788"/>
      <c r="H8" s="788"/>
      <c r="I8" s="301" t="s">
        <v>710</v>
      </c>
      <c r="J8" s="300" t="s">
        <v>711</v>
      </c>
      <c r="K8" s="299" t="s">
        <v>712</v>
      </c>
      <c r="L8" s="299"/>
      <c r="M8" s="298"/>
      <c r="N8" s="297"/>
      <c r="O8" s="296">
        <v>0</v>
      </c>
      <c r="P8" s="295">
        <f aca="true" t="shared" si="0" ref="P8:AD8">P10+P13</f>
        <v>0</v>
      </c>
      <c r="Q8" s="295">
        <f t="shared" si="0"/>
        <v>0</v>
      </c>
      <c r="R8" s="295">
        <f t="shared" si="0"/>
        <v>0</v>
      </c>
      <c r="S8" s="295">
        <v>0</v>
      </c>
      <c r="T8" s="295">
        <f t="shared" si="0"/>
        <v>0</v>
      </c>
      <c r="U8" s="295">
        <f t="shared" si="0"/>
        <v>0</v>
      </c>
      <c r="V8" s="295">
        <f t="shared" si="0"/>
        <v>0</v>
      </c>
      <c r="W8" s="295">
        <f t="shared" si="0"/>
        <v>0</v>
      </c>
      <c r="X8" s="295">
        <f t="shared" si="0"/>
        <v>0</v>
      </c>
      <c r="Y8" s="295">
        <f t="shared" si="0"/>
        <v>0</v>
      </c>
      <c r="Z8" s="295">
        <f t="shared" si="0"/>
        <v>0</v>
      </c>
      <c r="AA8" s="295">
        <f t="shared" si="0"/>
        <v>0</v>
      </c>
      <c r="AB8" s="295">
        <f t="shared" si="0"/>
        <v>0</v>
      </c>
      <c r="AC8" s="295">
        <f t="shared" si="0"/>
        <v>0</v>
      </c>
      <c r="AD8" s="295">
        <f t="shared" si="0"/>
        <v>0</v>
      </c>
      <c r="AE8" s="295">
        <f>SUM(O8,Q8,S8,U8,W8,Y8,AA8,AC8)</f>
        <v>0</v>
      </c>
      <c r="AF8" s="294">
        <f>SUM(P8,R8,T8,V8,X8,Z8,AB8,AD8)</f>
        <v>0</v>
      </c>
      <c r="AG8" s="293">
        <f>AG10+AG13</f>
        <v>0</v>
      </c>
      <c r="AH8" s="292"/>
      <c r="AI8" s="292"/>
      <c r="AJ8" s="291"/>
    </row>
    <row r="9" spans="2:36" ht="3" customHeight="1" thickBot="1">
      <c r="B9" s="789"/>
      <c r="C9" s="790"/>
      <c r="D9" s="790"/>
      <c r="E9" s="790"/>
      <c r="F9" s="790"/>
      <c r="G9" s="790"/>
      <c r="H9" s="790"/>
      <c r="I9" s="790"/>
      <c r="J9" s="790"/>
      <c r="K9" s="790"/>
      <c r="L9" s="790"/>
      <c r="M9" s="790"/>
      <c r="N9" s="790"/>
      <c r="O9" s="790"/>
      <c r="P9" s="790"/>
      <c r="Q9" s="790"/>
      <c r="R9" s="790"/>
      <c r="S9" s="790"/>
      <c r="T9" s="790"/>
      <c r="U9" s="790"/>
      <c r="V9" s="790"/>
      <c r="W9" s="790"/>
      <c r="X9" s="790"/>
      <c r="Y9" s="790"/>
      <c r="Z9" s="790"/>
      <c r="AA9" s="790"/>
      <c r="AB9" s="790"/>
      <c r="AC9" s="790"/>
      <c r="AD9" s="790"/>
      <c r="AE9" s="790"/>
      <c r="AF9" s="790"/>
      <c r="AG9" s="790"/>
      <c r="AH9" s="790"/>
      <c r="AI9" s="790"/>
      <c r="AJ9" s="791"/>
    </row>
    <row r="10" spans="2:36" ht="108" customHeight="1" thickBot="1">
      <c r="B10" s="290" t="s">
        <v>13</v>
      </c>
      <c r="C10" s="247" t="s">
        <v>41</v>
      </c>
      <c r="D10" s="247" t="s">
        <v>14</v>
      </c>
      <c r="E10" s="247" t="s">
        <v>37</v>
      </c>
      <c r="F10" s="247" t="s">
        <v>38</v>
      </c>
      <c r="G10" s="247" t="s">
        <v>39</v>
      </c>
      <c r="H10" s="289" t="s">
        <v>591</v>
      </c>
      <c r="I10" s="288" t="s">
        <v>42</v>
      </c>
      <c r="J10" s="287"/>
      <c r="K10" s="287"/>
      <c r="L10" s="287"/>
      <c r="M10" s="287"/>
      <c r="N10" s="286"/>
      <c r="O10" s="285">
        <f aca="true" t="shared" si="1" ref="O10:AD10">SUM(O11:O11)</f>
        <v>3575001</v>
      </c>
      <c r="P10" s="283">
        <f t="shared" si="1"/>
        <v>0</v>
      </c>
      <c r="Q10" s="284">
        <f t="shared" si="1"/>
        <v>0</v>
      </c>
      <c r="R10" s="283">
        <f t="shared" si="1"/>
        <v>0</v>
      </c>
      <c r="S10" s="284">
        <f t="shared" si="1"/>
        <v>87128736</v>
      </c>
      <c r="T10" s="283">
        <f t="shared" si="1"/>
        <v>0</v>
      </c>
      <c r="U10" s="284">
        <f t="shared" si="1"/>
        <v>0</v>
      </c>
      <c r="V10" s="283">
        <f t="shared" si="1"/>
        <v>0</v>
      </c>
      <c r="W10" s="284">
        <f t="shared" si="1"/>
        <v>0</v>
      </c>
      <c r="X10" s="283">
        <f t="shared" si="1"/>
        <v>0</v>
      </c>
      <c r="Y10" s="284">
        <f t="shared" si="1"/>
        <v>0</v>
      </c>
      <c r="Z10" s="283">
        <f t="shared" si="1"/>
        <v>0</v>
      </c>
      <c r="AA10" s="284">
        <f t="shared" si="1"/>
        <v>0</v>
      </c>
      <c r="AB10" s="283">
        <f t="shared" si="1"/>
        <v>0</v>
      </c>
      <c r="AC10" s="284">
        <f t="shared" si="1"/>
        <v>0</v>
      </c>
      <c r="AD10" s="283">
        <f t="shared" si="1"/>
        <v>0</v>
      </c>
      <c r="AE10" s="284">
        <f>SUM(O10,Q10,S10,U10,W10,Y10,AA10,AC10)</f>
        <v>90703737</v>
      </c>
      <c r="AF10" s="283">
        <f>SUM(P10,R10,T10,V10,X10,Z10,AB10,AD10)</f>
        <v>0</v>
      </c>
      <c r="AG10" s="282">
        <f>SUM(AG11:AG11)</f>
        <v>0</v>
      </c>
      <c r="AH10" s="281"/>
      <c r="AI10" s="281"/>
      <c r="AJ10" s="280"/>
    </row>
    <row r="11" spans="2:36" ht="108" customHeight="1" thickBot="1">
      <c r="B11" s="279" t="s">
        <v>286</v>
      </c>
      <c r="C11" s="278"/>
      <c r="D11" s="276"/>
      <c r="E11" s="276"/>
      <c r="F11" s="277"/>
      <c r="G11" s="276"/>
      <c r="H11" s="275" t="s">
        <v>133</v>
      </c>
      <c r="I11" s="275" t="s">
        <v>134</v>
      </c>
      <c r="J11" s="275">
        <v>970</v>
      </c>
      <c r="K11" s="274">
        <v>97</v>
      </c>
      <c r="L11" s="273"/>
      <c r="M11" s="273"/>
      <c r="N11" s="272"/>
      <c r="O11" s="271">
        <v>3575001</v>
      </c>
      <c r="P11" s="270"/>
      <c r="Q11" s="269"/>
      <c r="R11" s="398"/>
      <c r="S11" s="399">
        <v>87128736</v>
      </c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7"/>
      <c r="AF11" s="267"/>
      <c r="AG11" s="266"/>
      <c r="AH11" s="265"/>
      <c r="AI11" s="265"/>
      <c r="AJ11" s="264"/>
    </row>
    <row r="12" spans="2:36" ht="3" customHeight="1" thickBot="1">
      <c r="B12" s="782"/>
      <c r="C12" s="783"/>
      <c r="D12" s="783"/>
      <c r="E12" s="783"/>
      <c r="F12" s="783"/>
      <c r="G12" s="783"/>
      <c r="H12" s="783"/>
      <c r="I12" s="783"/>
      <c r="J12" s="783"/>
      <c r="K12" s="783"/>
      <c r="L12" s="783"/>
      <c r="M12" s="783"/>
      <c r="N12" s="783"/>
      <c r="O12" s="783"/>
      <c r="P12" s="783"/>
      <c r="Q12" s="783"/>
      <c r="R12" s="783"/>
      <c r="S12" s="783"/>
      <c r="T12" s="783"/>
      <c r="U12" s="783"/>
      <c r="V12" s="783"/>
      <c r="W12" s="783"/>
      <c r="X12" s="783"/>
      <c r="Y12" s="783"/>
      <c r="Z12" s="783"/>
      <c r="AA12" s="783"/>
      <c r="AB12" s="783"/>
      <c r="AC12" s="783"/>
      <c r="AD12" s="783"/>
      <c r="AE12" s="783"/>
      <c r="AF12" s="783"/>
      <c r="AG12" s="783"/>
      <c r="AH12" s="783"/>
      <c r="AI12" s="783"/>
      <c r="AJ12" s="784"/>
    </row>
    <row r="13" spans="2:36" ht="108" customHeight="1" thickBot="1">
      <c r="B13" s="290" t="s">
        <v>13</v>
      </c>
      <c r="C13" s="247" t="s">
        <v>41</v>
      </c>
      <c r="D13" s="247" t="s">
        <v>14</v>
      </c>
      <c r="E13" s="247" t="s">
        <v>40</v>
      </c>
      <c r="F13" s="247" t="s">
        <v>38</v>
      </c>
      <c r="G13" s="247" t="s">
        <v>39</v>
      </c>
      <c r="H13" s="289" t="s">
        <v>590</v>
      </c>
      <c r="I13" s="288" t="s">
        <v>42</v>
      </c>
      <c r="J13" s="247"/>
      <c r="K13" s="318"/>
      <c r="L13" s="318"/>
      <c r="M13" s="287"/>
      <c r="N13" s="286"/>
      <c r="O13" s="285">
        <f aca="true" t="shared" si="2" ref="O13:AD13">SUM(O14:O14)</f>
        <v>15000000</v>
      </c>
      <c r="P13" s="283">
        <f t="shared" si="2"/>
        <v>0</v>
      </c>
      <c r="Q13" s="284">
        <f t="shared" si="2"/>
        <v>0</v>
      </c>
      <c r="R13" s="283">
        <f t="shared" si="2"/>
        <v>0</v>
      </c>
      <c r="S13" s="284">
        <f t="shared" si="2"/>
        <v>0</v>
      </c>
      <c r="T13" s="283">
        <f t="shared" si="2"/>
        <v>0</v>
      </c>
      <c r="U13" s="284">
        <f t="shared" si="2"/>
        <v>0</v>
      </c>
      <c r="V13" s="283">
        <f t="shared" si="2"/>
        <v>0</v>
      </c>
      <c r="W13" s="284">
        <f t="shared" si="2"/>
        <v>0</v>
      </c>
      <c r="X13" s="283">
        <f t="shared" si="2"/>
        <v>0</v>
      </c>
      <c r="Y13" s="284">
        <f t="shared" si="2"/>
        <v>0</v>
      </c>
      <c r="Z13" s="283">
        <f t="shared" si="2"/>
        <v>0</v>
      </c>
      <c r="AA13" s="284">
        <f t="shared" si="2"/>
        <v>0</v>
      </c>
      <c r="AB13" s="283">
        <f t="shared" si="2"/>
        <v>0</v>
      </c>
      <c r="AC13" s="284">
        <f t="shared" si="2"/>
        <v>0</v>
      </c>
      <c r="AD13" s="283">
        <f t="shared" si="2"/>
        <v>0</v>
      </c>
      <c r="AE13" s="284">
        <f>SUM(O13,Q13,S13,U13,W13,Y13,AA13,AC13)</f>
        <v>15000000</v>
      </c>
      <c r="AF13" s="283">
        <f>SUM(P13,R13,T13,V13,X13,Z13,AB13,AD13)</f>
        <v>0</v>
      </c>
      <c r="AG13" s="282">
        <f>SUM(AG14:AG14)</f>
        <v>0</v>
      </c>
      <c r="AH13" s="281"/>
      <c r="AI13" s="281"/>
      <c r="AJ13" s="280"/>
    </row>
    <row r="14" spans="2:36" ht="108" customHeight="1" thickBot="1">
      <c r="B14" s="279" t="s">
        <v>286</v>
      </c>
      <c r="C14" s="278"/>
      <c r="D14" s="276"/>
      <c r="E14" s="276"/>
      <c r="F14" s="317"/>
      <c r="G14" s="276"/>
      <c r="H14" s="316" t="s">
        <v>135</v>
      </c>
      <c r="I14" s="315" t="s">
        <v>136</v>
      </c>
      <c r="J14" s="275">
        <v>3000</v>
      </c>
      <c r="K14" s="314">
        <v>6000</v>
      </c>
      <c r="L14" s="313"/>
      <c r="M14" s="309"/>
      <c r="N14" s="312"/>
      <c r="O14" s="311">
        <v>15000000</v>
      </c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310"/>
      <c r="AH14" s="265"/>
      <c r="AI14" s="309"/>
      <c r="AJ14" s="308"/>
    </row>
    <row r="15" spans="2:36" ht="3" customHeight="1" thickBot="1">
      <c r="B15" s="782"/>
      <c r="C15" s="783"/>
      <c r="D15" s="783"/>
      <c r="E15" s="783"/>
      <c r="F15" s="783"/>
      <c r="G15" s="783"/>
      <c r="H15" s="783"/>
      <c r="I15" s="783"/>
      <c r="J15" s="783"/>
      <c r="K15" s="783"/>
      <c r="L15" s="783"/>
      <c r="M15" s="783"/>
      <c r="N15" s="783"/>
      <c r="O15" s="783"/>
      <c r="P15" s="783"/>
      <c r="Q15" s="783"/>
      <c r="R15" s="783"/>
      <c r="S15" s="783"/>
      <c r="T15" s="783"/>
      <c r="U15" s="783"/>
      <c r="V15" s="783"/>
      <c r="W15" s="783"/>
      <c r="X15" s="783"/>
      <c r="Y15" s="783"/>
      <c r="Z15" s="783"/>
      <c r="AA15" s="783"/>
      <c r="AB15" s="783"/>
      <c r="AC15" s="783"/>
      <c r="AD15" s="783"/>
      <c r="AE15" s="783"/>
      <c r="AF15" s="783"/>
      <c r="AG15" s="783"/>
      <c r="AH15" s="783"/>
      <c r="AI15" s="783"/>
      <c r="AJ15" s="784"/>
    </row>
    <row r="16" spans="2:36" ht="36" customHeight="1">
      <c r="B16" s="815" t="s">
        <v>25</v>
      </c>
      <c r="C16" s="806" t="s">
        <v>713</v>
      </c>
      <c r="D16" s="807"/>
      <c r="E16" s="807"/>
      <c r="F16" s="807"/>
      <c r="G16" s="807"/>
      <c r="H16" s="807"/>
      <c r="I16" s="817" t="s">
        <v>3</v>
      </c>
      <c r="J16" s="799" t="s">
        <v>26</v>
      </c>
      <c r="K16" s="799" t="s">
        <v>4</v>
      </c>
      <c r="L16" s="801" t="s">
        <v>377</v>
      </c>
      <c r="M16" s="813" t="s">
        <v>28</v>
      </c>
      <c r="N16" s="810" t="s">
        <v>29</v>
      </c>
      <c r="O16" s="812" t="s">
        <v>43</v>
      </c>
      <c r="P16" s="786"/>
      <c r="Q16" s="785" t="s">
        <v>44</v>
      </c>
      <c r="R16" s="786"/>
      <c r="S16" s="785" t="s">
        <v>45</v>
      </c>
      <c r="T16" s="786"/>
      <c r="U16" s="785" t="s">
        <v>7</v>
      </c>
      <c r="V16" s="786"/>
      <c r="W16" s="785" t="s">
        <v>6</v>
      </c>
      <c r="X16" s="786"/>
      <c r="Y16" s="785" t="s">
        <v>46</v>
      </c>
      <c r="Z16" s="786"/>
      <c r="AA16" s="785" t="s">
        <v>5</v>
      </c>
      <c r="AB16" s="786"/>
      <c r="AC16" s="785" t="s">
        <v>8</v>
      </c>
      <c r="AD16" s="786"/>
      <c r="AE16" s="785" t="s">
        <v>9</v>
      </c>
      <c r="AF16" s="792"/>
      <c r="AG16" s="793" t="s">
        <v>10</v>
      </c>
      <c r="AH16" s="795" t="s">
        <v>11</v>
      </c>
      <c r="AI16" s="797" t="s">
        <v>12</v>
      </c>
      <c r="AJ16" s="819" t="s">
        <v>30</v>
      </c>
    </row>
    <row r="17" spans="2:36" ht="81" customHeight="1" thickBot="1">
      <c r="B17" s="816"/>
      <c r="C17" s="808"/>
      <c r="D17" s="809"/>
      <c r="E17" s="809"/>
      <c r="F17" s="809"/>
      <c r="G17" s="809"/>
      <c r="H17" s="809"/>
      <c r="I17" s="818"/>
      <c r="J17" s="800" t="s">
        <v>26</v>
      </c>
      <c r="K17" s="800"/>
      <c r="L17" s="802"/>
      <c r="M17" s="814"/>
      <c r="N17" s="811"/>
      <c r="O17" s="306" t="s">
        <v>31</v>
      </c>
      <c r="P17" s="305" t="s">
        <v>32</v>
      </c>
      <c r="Q17" s="304" t="s">
        <v>31</v>
      </c>
      <c r="R17" s="305" t="s">
        <v>32</v>
      </c>
      <c r="S17" s="304" t="s">
        <v>31</v>
      </c>
      <c r="T17" s="305" t="s">
        <v>32</v>
      </c>
      <c r="U17" s="304" t="s">
        <v>31</v>
      </c>
      <c r="V17" s="305" t="s">
        <v>32</v>
      </c>
      <c r="W17" s="304" t="s">
        <v>31</v>
      </c>
      <c r="X17" s="305" t="s">
        <v>32</v>
      </c>
      <c r="Y17" s="304" t="s">
        <v>31</v>
      </c>
      <c r="Z17" s="305" t="s">
        <v>32</v>
      </c>
      <c r="AA17" s="304" t="s">
        <v>31</v>
      </c>
      <c r="AB17" s="305" t="s">
        <v>33</v>
      </c>
      <c r="AC17" s="304" t="s">
        <v>31</v>
      </c>
      <c r="AD17" s="305" t="s">
        <v>33</v>
      </c>
      <c r="AE17" s="304" t="s">
        <v>31</v>
      </c>
      <c r="AF17" s="303" t="s">
        <v>33</v>
      </c>
      <c r="AG17" s="794"/>
      <c r="AH17" s="796"/>
      <c r="AI17" s="798"/>
      <c r="AJ17" s="820"/>
    </row>
    <row r="18" spans="2:36" ht="108" customHeight="1" thickBot="1">
      <c r="B18" s="302" t="s">
        <v>696</v>
      </c>
      <c r="C18" s="787" t="s">
        <v>714</v>
      </c>
      <c r="D18" s="788"/>
      <c r="E18" s="788"/>
      <c r="F18" s="788"/>
      <c r="G18" s="788"/>
      <c r="H18" s="788"/>
      <c r="I18" s="301" t="s">
        <v>715</v>
      </c>
      <c r="J18" s="300" t="s">
        <v>716</v>
      </c>
      <c r="K18" s="299" t="s">
        <v>717</v>
      </c>
      <c r="L18" s="299"/>
      <c r="M18" s="298"/>
      <c r="N18" s="297"/>
      <c r="O18" s="296">
        <v>0</v>
      </c>
      <c r="P18" s="295">
        <f>P20+P23</f>
        <v>0</v>
      </c>
      <c r="Q18" s="295">
        <f>Q20+Q23</f>
        <v>0</v>
      </c>
      <c r="R18" s="295">
        <f>R20+R23</f>
        <v>0</v>
      </c>
      <c r="S18" s="295">
        <v>0</v>
      </c>
      <c r="T18" s="295">
        <f aca="true" t="shared" si="3" ref="T18:AD18">T20+T23</f>
        <v>0</v>
      </c>
      <c r="U18" s="295">
        <f t="shared" si="3"/>
        <v>0</v>
      </c>
      <c r="V18" s="295">
        <f t="shared" si="3"/>
        <v>0</v>
      </c>
      <c r="W18" s="295">
        <f t="shared" si="3"/>
        <v>0</v>
      </c>
      <c r="X18" s="295">
        <f t="shared" si="3"/>
        <v>0</v>
      </c>
      <c r="Y18" s="295">
        <f t="shared" si="3"/>
        <v>0</v>
      </c>
      <c r="Z18" s="295">
        <f t="shared" si="3"/>
        <v>0</v>
      </c>
      <c r="AA18" s="295">
        <v>0</v>
      </c>
      <c r="AB18" s="295">
        <f t="shared" si="3"/>
        <v>0</v>
      </c>
      <c r="AC18" s="295">
        <f t="shared" si="3"/>
        <v>0</v>
      </c>
      <c r="AD18" s="295">
        <f t="shared" si="3"/>
        <v>0</v>
      </c>
      <c r="AE18" s="295">
        <f>SUM(O18,Q18,S18,U18,W18,Y18,AA18,AC18)</f>
        <v>0</v>
      </c>
      <c r="AF18" s="294">
        <f>SUM(P18,R18,T18,V18,X18,Z18,AB18,AD18)</f>
        <v>0</v>
      </c>
      <c r="AG18" s="293">
        <f>AG20+AG23</f>
        <v>0</v>
      </c>
      <c r="AH18" s="292"/>
      <c r="AI18" s="292"/>
      <c r="AJ18" s="291"/>
    </row>
    <row r="19" spans="2:36" ht="3" customHeight="1" thickBot="1">
      <c r="B19" s="789"/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790"/>
      <c r="AA19" s="790"/>
      <c r="AB19" s="790"/>
      <c r="AC19" s="790"/>
      <c r="AD19" s="790"/>
      <c r="AE19" s="790"/>
      <c r="AF19" s="790"/>
      <c r="AG19" s="790"/>
      <c r="AH19" s="790"/>
      <c r="AI19" s="790"/>
      <c r="AJ19" s="791"/>
    </row>
    <row r="20" spans="2:36" ht="108" customHeight="1" thickBot="1">
      <c r="B20" s="290" t="s">
        <v>13</v>
      </c>
      <c r="C20" s="247" t="s">
        <v>41</v>
      </c>
      <c r="D20" s="247" t="s">
        <v>14</v>
      </c>
      <c r="E20" s="247" t="s">
        <v>37</v>
      </c>
      <c r="F20" s="247" t="s">
        <v>38</v>
      </c>
      <c r="G20" s="247" t="s">
        <v>39</v>
      </c>
      <c r="H20" s="289" t="s">
        <v>589</v>
      </c>
      <c r="I20" s="288" t="s">
        <v>42</v>
      </c>
      <c r="J20" s="287"/>
      <c r="K20" s="287"/>
      <c r="L20" s="287"/>
      <c r="M20" s="287"/>
      <c r="N20" s="286"/>
      <c r="O20" s="285">
        <f aca="true" t="shared" si="4" ref="O20:AD20">SUM(O21:O21)</f>
        <v>0</v>
      </c>
      <c r="P20" s="283">
        <f t="shared" si="4"/>
        <v>0</v>
      </c>
      <c r="Q20" s="284">
        <f t="shared" si="4"/>
        <v>0</v>
      </c>
      <c r="R20" s="283">
        <f t="shared" si="4"/>
        <v>0</v>
      </c>
      <c r="S20" s="284">
        <f t="shared" si="4"/>
        <v>7023024</v>
      </c>
      <c r="T20" s="283">
        <f t="shared" si="4"/>
        <v>0</v>
      </c>
      <c r="U20" s="284">
        <f t="shared" si="4"/>
        <v>0</v>
      </c>
      <c r="V20" s="283">
        <f t="shared" si="4"/>
        <v>0</v>
      </c>
      <c r="W20" s="284">
        <f t="shared" si="4"/>
        <v>0</v>
      </c>
      <c r="X20" s="283">
        <f t="shared" si="4"/>
        <v>0</v>
      </c>
      <c r="Y20" s="284">
        <f t="shared" si="4"/>
        <v>0</v>
      </c>
      <c r="Z20" s="283">
        <f t="shared" si="4"/>
        <v>0</v>
      </c>
      <c r="AA20" s="284">
        <f t="shared" si="4"/>
        <v>2976976</v>
      </c>
      <c r="AB20" s="283">
        <f t="shared" si="4"/>
        <v>0</v>
      </c>
      <c r="AC20" s="284">
        <f t="shared" si="4"/>
        <v>0</v>
      </c>
      <c r="AD20" s="283">
        <f t="shared" si="4"/>
        <v>0</v>
      </c>
      <c r="AE20" s="284">
        <f>SUM(O20,Q20,S20,U20,W20,Y20,AA20,AC20)</f>
        <v>10000000</v>
      </c>
      <c r="AF20" s="283">
        <f>SUM(P20,R20,T20,V20,X20,Z20,AB20,AD20)</f>
        <v>0</v>
      </c>
      <c r="AG20" s="282">
        <f>SUM(AG21:AG21)</f>
        <v>0</v>
      </c>
      <c r="AH20" s="281"/>
      <c r="AI20" s="281"/>
      <c r="AJ20" s="280"/>
    </row>
    <row r="21" spans="2:36" ht="108" customHeight="1" thickBot="1">
      <c r="B21" s="279" t="s">
        <v>286</v>
      </c>
      <c r="C21" s="278"/>
      <c r="D21" s="276"/>
      <c r="E21" s="276"/>
      <c r="F21" s="277"/>
      <c r="G21" s="276"/>
      <c r="H21" s="275" t="s">
        <v>137</v>
      </c>
      <c r="I21" s="275" t="s">
        <v>588</v>
      </c>
      <c r="J21" s="275">
        <v>0</v>
      </c>
      <c r="K21" s="356">
        <v>1</v>
      </c>
      <c r="L21" s="273"/>
      <c r="M21" s="273"/>
      <c r="N21" s="272"/>
      <c r="O21" s="271"/>
      <c r="P21" s="270"/>
      <c r="Q21" s="269"/>
      <c r="R21" s="268"/>
      <c r="S21" s="399">
        <v>7023024</v>
      </c>
      <c r="T21" s="268"/>
      <c r="U21" s="268"/>
      <c r="V21" s="268"/>
      <c r="W21" s="268"/>
      <c r="X21" s="268"/>
      <c r="Y21" s="268"/>
      <c r="Z21" s="268"/>
      <c r="AA21" s="399">
        <v>2976976</v>
      </c>
      <c r="AB21" s="268"/>
      <c r="AC21" s="268"/>
      <c r="AD21" s="268"/>
      <c r="AE21" s="267"/>
      <c r="AF21" s="267"/>
      <c r="AG21" s="266"/>
      <c r="AH21" s="265"/>
      <c r="AI21" s="265"/>
      <c r="AJ21" s="264"/>
    </row>
    <row r="22" spans="2:36" ht="3" customHeight="1" thickBot="1">
      <c r="B22" s="782"/>
      <c r="C22" s="783"/>
      <c r="D22" s="783"/>
      <c r="E22" s="783"/>
      <c r="F22" s="783"/>
      <c r="G22" s="783"/>
      <c r="H22" s="783"/>
      <c r="I22" s="783"/>
      <c r="J22" s="783"/>
      <c r="K22" s="783"/>
      <c r="L22" s="783"/>
      <c r="M22" s="783"/>
      <c r="N22" s="783"/>
      <c r="O22" s="783"/>
      <c r="P22" s="783"/>
      <c r="Q22" s="783"/>
      <c r="R22" s="783"/>
      <c r="S22" s="783"/>
      <c r="T22" s="783"/>
      <c r="U22" s="783"/>
      <c r="V22" s="783"/>
      <c r="W22" s="783"/>
      <c r="X22" s="783"/>
      <c r="Y22" s="783"/>
      <c r="Z22" s="783"/>
      <c r="AA22" s="783"/>
      <c r="AB22" s="783"/>
      <c r="AC22" s="783"/>
      <c r="AD22" s="783"/>
      <c r="AE22" s="783"/>
      <c r="AF22" s="783"/>
      <c r="AG22" s="783"/>
      <c r="AH22" s="783"/>
      <c r="AI22" s="783"/>
      <c r="AJ22" s="784"/>
    </row>
    <row r="23" spans="2:36" ht="108" customHeight="1" thickBot="1">
      <c r="B23" s="290" t="s">
        <v>13</v>
      </c>
      <c r="C23" s="247" t="s">
        <v>41</v>
      </c>
      <c r="D23" s="247" t="s">
        <v>14</v>
      </c>
      <c r="E23" s="247" t="s">
        <v>40</v>
      </c>
      <c r="F23" s="247" t="s">
        <v>38</v>
      </c>
      <c r="G23" s="247" t="s">
        <v>39</v>
      </c>
      <c r="H23" s="289" t="s">
        <v>587</v>
      </c>
      <c r="I23" s="288" t="s">
        <v>42</v>
      </c>
      <c r="J23" s="247"/>
      <c r="K23" s="318"/>
      <c r="L23" s="318"/>
      <c r="M23" s="287"/>
      <c r="N23" s="286"/>
      <c r="O23" s="285">
        <f aca="true" t="shared" si="5" ref="O23:AD23">SUM(O24:O24)</f>
        <v>0</v>
      </c>
      <c r="P23" s="283">
        <f t="shared" si="5"/>
        <v>0</v>
      </c>
      <c r="Q23" s="284">
        <f t="shared" si="5"/>
        <v>0</v>
      </c>
      <c r="R23" s="283">
        <f t="shared" si="5"/>
        <v>0</v>
      </c>
      <c r="S23" s="284">
        <f t="shared" si="5"/>
        <v>0</v>
      </c>
      <c r="T23" s="283">
        <f t="shared" si="5"/>
        <v>0</v>
      </c>
      <c r="U23" s="284">
        <f t="shared" si="5"/>
        <v>0</v>
      </c>
      <c r="V23" s="283">
        <f t="shared" si="5"/>
        <v>0</v>
      </c>
      <c r="W23" s="284">
        <f t="shared" si="5"/>
        <v>0</v>
      </c>
      <c r="X23" s="283">
        <f t="shared" si="5"/>
        <v>0</v>
      </c>
      <c r="Y23" s="284">
        <f t="shared" si="5"/>
        <v>0</v>
      </c>
      <c r="Z23" s="283">
        <f t="shared" si="5"/>
        <v>0</v>
      </c>
      <c r="AA23" s="284">
        <f t="shared" si="5"/>
        <v>0</v>
      </c>
      <c r="AB23" s="283">
        <f t="shared" si="5"/>
        <v>0</v>
      </c>
      <c r="AC23" s="284">
        <f t="shared" si="5"/>
        <v>0</v>
      </c>
      <c r="AD23" s="283">
        <f t="shared" si="5"/>
        <v>0</v>
      </c>
      <c r="AE23" s="284">
        <f>SUM(O23,Q23,S23,U23,W23,Y23,AA23,AC23)</f>
        <v>0</v>
      </c>
      <c r="AF23" s="283">
        <f>SUM(P23,R23,T23,V23,X23,Z23,AB23,AD23)</f>
        <v>0</v>
      </c>
      <c r="AG23" s="282">
        <f>SUM(AG24:AG24)</f>
        <v>0</v>
      </c>
      <c r="AH23" s="281"/>
      <c r="AI23" s="281"/>
      <c r="AJ23" s="280"/>
    </row>
    <row r="24" spans="2:36" ht="108" customHeight="1" thickBot="1">
      <c r="B24" s="279" t="s">
        <v>286</v>
      </c>
      <c r="C24" s="278"/>
      <c r="D24" s="276"/>
      <c r="E24" s="276"/>
      <c r="F24" s="317"/>
      <c r="G24" s="276"/>
      <c r="H24" s="316" t="s">
        <v>138</v>
      </c>
      <c r="I24" s="315" t="s">
        <v>139</v>
      </c>
      <c r="J24" s="275">
        <v>0</v>
      </c>
      <c r="K24" s="356">
        <v>1</v>
      </c>
      <c r="L24" s="313"/>
      <c r="M24" s="309"/>
      <c r="N24" s="312"/>
      <c r="O24" s="311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310"/>
      <c r="AH24" s="265"/>
      <c r="AI24" s="309"/>
      <c r="AJ24" s="308"/>
    </row>
    <row r="25" spans="2:36" ht="3" customHeight="1" thickBot="1">
      <c r="B25" s="782"/>
      <c r="C25" s="783"/>
      <c r="D25" s="783"/>
      <c r="E25" s="783"/>
      <c r="F25" s="783"/>
      <c r="G25" s="783"/>
      <c r="H25" s="783"/>
      <c r="I25" s="783"/>
      <c r="J25" s="783"/>
      <c r="K25" s="783"/>
      <c r="L25" s="783"/>
      <c r="M25" s="783"/>
      <c r="N25" s="783"/>
      <c r="O25" s="783"/>
      <c r="P25" s="783"/>
      <c r="Q25" s="783"/>
      <c r="R25" s="783"/>
      <c r="S25" s="783"/>
      <c r="T25" s="783"/>
      <c r="U25" s="783"/>
      <c r="V25" s="783"/>
      <c r="W25" s="783"/>
      <c r="X25" s="783"/>
      <c r="Y25" s="783"/>
      <c r="Z25" s="783"/>
      <c r="AA25" s="783"/>
      <c r="AB25" s="783"/>
      <c r="AC25" s="783"/>
      <c r="AD25" s="783"/>
      <c r="AE25" s="783"/>
      <c r="AF25" s="783"/>
      <c r="AG25" s="783"/>
      <c r="AH25" s="783"/>
      <c r="AI25" s="783"/>
      <c r="AJ25" s="784"/>
    </row>
    <row r="26" spans="2:36" ht="108" customHeight="1" thickBot="1">
      <c r="B26" s="290" t="s">
        <v>13</v>
      </c>
      <c r="C26" s="247" t="s">
        <v>41</v>
      </c>
      <c r="D26" s="247" t="s">
        <v>14</v>
      </c>
      <c r="E26" s="247" t="s">
        <v>37</v>
      </c>
      <c r="F26" s="247" t="s">
        <v>38</v>
      </c>
      <c r="G26" s="247" t="s">
        <v>39</v>
      </c>
      <c r="H26" s="289" t="s">
        <v>586</v>
      </c>
      <c r="I26" s="288" t="s">
        <v>42</v>
      </c>
      <c r="J26" s="287"/>
      <c r="K26" s="287"/>
      <c r="L26" s="287"/>
      <c r="M26" s="287"/>
      <c r="N26" s="286"/>
      <c r="O26" s="285">
        <f aca="true" t="shared" si="6" ref="O26:AD26">SUM(O27:O27)</f>
        <v>0</v>
      </c>
      <c r="P26" s="283">
        <f t="shared" si="6"/>
        <v>0</v>
      </c>
      <c r="Q26" s="284">
        <f t="shared" si="6"/>
        <v>0</v>
      </c>
      <c r="R26" s="283">
        <f t="shared" si="6"/>
        <v>0</v>
      </c>
      <c r="S26" s="284">
        <f t="shared" si="6"/>
        <v>0</v>
      </c>
      <c r="T26" s="283">
        <f t="shared" si="6"/>
        <v>0</v>
      </c>
      <c r="U26" s="284">
        <f t="shared" si="6"/>
        <v>0</v>
      </c>
      <c r="V26" s="283">
        <f t="shared" si="6"/>
        <v>0</v>
      </c>
      <c r="W26" s="284">
        <f t="shared" si="6"/>
        <v>0</v>
      </c>
      <c r="X26" s="283">
        <f t="shared" si="6"/>
        <v>0</v>
      </c>
      <c r="Y26" s="284">
        <f t="shared" si="6"/>
        <v>0</v>
      </c>
      <c r="Z26" s="283">
        <f t="shared" si="6"/>
        <v>0</v>
      </c>
      <c r="AA26" s="284">
        <f t="shared" si="6"/>
        <v>0</v>
      </c>
      <c r="AB26" s="283">
        <f t="shared" si="6"/>
        <v>0</v>
      </c>
      <c r="AC26" s="284">
        <f t="shared" si="6"/>
        <v>0</v>
      </c>
      <c r="AD26" s="283">
        <f t="shared" si="6"/>
        <v>0</v>
      </c>
      <c r="AE26" s="284">
        <f>SUM(O26,Q26,S26,U26,W26,Y26,AA26,AC26)</f>
        <v>0</v>
      </c>
      <c r="AF26" s="283">
        <f>SUM(P26,R26,T26,V26,X26,Z26,AB26,AD26)</f>
        <v>0</v>
      </c>
      <c r="AG26" s="282">
        <f>SUM(AG27:AG27)</f>
        <v>0</v>
      </c>
      <c r="AH26" s="281"/>
      <c r="AI26" s="281"/>
      <c r="AJ26" s="280"/>
    </row>
    <row r="27" spans="2:36" ht="108" customHeight="1" thickBot="1">
      <c r="B27" s="279" t="s">
        <v>286</v>
      </c>
      <c r="C27" s="278"/>
      <c r="D27" s="276"/>
      <c r="E27" s="276"/>
      <c r="F27" s="277"/>
      <c r="G27" s="276"/>
      <c r="H27" s="275" t="s">
        <v>140</v>
      </c>
      <c r="I27" s="275" t="s">
        <v>141</v>
      </c>
      <c r="J27" s="275">
        <v>0</v>
      </c>
      <c r="K27" s="356">
        <v>1</v>
      </c>
      <c r="L27" s="273"/>
      <c r="M27" s="273"/>
      <c r="N27" s="272"/>
      <c r="O27" s="271"/>
      <c r="P27" s="270"/>
      <c r="Q27" s="269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7"/>
      <c r="AF27" s="267"/>
      <c r="AG27" s="266"/>
      <c r="AH27" s="265"/>
      <c r="AI27" s="265"/>
      <c r="AJ27" s="264"/>
    </row>
    <row r="28" spans="2:36" ht="3" customHeight="1" thickBot="1">
      <c r="B28" s="782"/>
      <c r="C28" s="783"/>
      <c r="D28" s="783"/>
      <c r="E28" s="783"/>
      <c r="F28" s="783"/>
      <c r="G28" s="783"/>
      <c r="H28" s="783"/>
      <c r="I28" s="783"/>
      <c r="J28" s="783"/>
      <c r="K28" s="783"/>
      <c r="L28" s="783"/>
      <c r="M28" s="783"/>
      <c r="N28" s="783"/>
      <c r="O28" s="783"/>
      <c r="P28" s="783"/>
      <c r="Q28" s="783"/>
      <c r="R28" s="783"/>
      <c r="S28" s="783"/>
      <c r="T28" s="783"/>
      <c r="U28" s="783"/>
      <c r="V28" s="783"/>
      <c r="W28" s="783"/>
      <c r="X28" s="783"/>
      <c r="Y28" s="783"/>
      <c r="Z28" s="783"/>
      <c r="AA28" s="783"/>
      <c r="AB28" s="783"/>
      <c r="AC28" s="783"/>
      <c r="AD28" s="783"/>
      <c r="AE28" s="783"/>
      <c r="AF28" s="783"/>
      <c r="AG28" s="783"/>
      <c r="AH28" s="783"/>
      <c r="AI28" s="783"/>
      <c r="AJ28" s="784"/>
    </row>
    <row r="29" spans="2:36" ht="108" customHeight="1" thickBot="1">
      <c r="B29" s="290" t="s">
        <v>13</v>
      </c>
      <c r="C29" s="247" t="s">
        <v>41</v>
      </c>
      <c r="D29" s="247" t="s">
        <v>14</v>
      </c>
      <c r="E29" s="247" t="s">
        <v>40</v>
      </c>
      <c r="F29" s="247" t="s">
        <v>38</v>
      </c>
      <c r="G29" s="247" t="s">
        <v>39</v>
      </c>
      <c r="H29" s="289" t="s">
        <v>585</v>
      </c>
      <c r="I29" s="288" t="s">
        <v>42</v>
      </c>
      <c r="J29" s="247"/>
      <c r="K29" s="318"/>
      <c r="L29" s="318"/>
      <c r="M29" s="287"/>
      <c r="N29" s="286"/>
      <c r="O29" s="285">
        <f aca="true" t="shared" si="7" ref="O29:AD29">SUM(O30:O30)</f>
        <v>0</v>
      </c>
      <c r="P29" s="283">
        <f t="shared" si="7"/>
        <v>0</v>
      </c>
      <c r="Q29" s="284">
        <f t="shared" si="7"/>
        <v>0</v>
      </c>
      <c r="R29" s="283">
        <f t="shared" si="7"/>
        <v>0</v>
      </c>
      <c r="S29" s="284">
        <f t="shared" si="7"/>
        <v>0</v>
      </c>
      <c r="T29" s="283">
        <f t="shared" si="7"/>
        <v>0</v>
      </c>
      <c r="U29" s="284">
        <f t="shared" si="7"/>
        <v>0</v>
      </c>
      <c r="V29" s="283">
        <f t="shared" si="7"/>
        <v>0</v>
      </c>
      <c r="W29" s="284">
        <f t="shared" si="7"/>
        <v>0</v>
      </c>
      <c r="X29" s="283">
        <f t="shared" si="7"/>
        <v>0</v>
      </c>
      <c r="Y29" s="284">
        <f t="shared" si="7"/>
        <v>0</v>
      </c>
      <c r="Z29" s="283">
        <f t="shared" si="7"/>
        <v>0</v>
      </c>
      <c r="AA29" s="284">
        <f t="shared" si="7"/>
        <v>0</v>
      </c>
      <c r="AB29" s="283">
        <f t="shared" si="7"/>
        <v>0</v>
      </c>
      <c r="AC29" s="284">
        <f t="shared" si="7"/>
        <v>0</v>
      </c>
      <c r="AD29" s="283">
        <f t="shared" si="7"/>
        <v>0</v>
      </c>
      <c r="AE29" s="284">
        <f>SUM(O29,Q29,S29,U29,W29,Y29,AA29,AC29)</f>
        <v>0</v>
      </c>
      <c r="AF29" s="283">
        <f>SUM(P29,R29,T29,V29,X29,Z29,AB29,AD29)</f>
        <v>0</v>
      </c>
      <c r="AG29" s="282">
        <f>SUM(AG30:AG30)</f>
        <v>0</v>
      </c>
      <c r="AH29" s="281"/>
      <c r="AI29" s="281"/>
      <c r="AJ29" s="280"/>
    </row>
    <row r="30" spans="2:36" ht="108" customHeight="1" thickBot="1">
      <c r="B30" s="279" t="s">
        <v>286</v>
      </c>
      <c r="C30" s="278"/>
      <c r="D30" s="276"/>
      <c r="E30" s="276"/>
      <c r="F30" s="317"/>
      <c r="G30" s="276"/>
      <c r="H30" s="316" t="s">
        <v>142</v>
      </c>
      <c r="I30" s="315" t="s">
        <v>143</v>
      </c>
      <c r="J30" s="275">
        <v>0</v>
      </c>
      <c r="K30" s="356">
        <v>1</v>
      </c>
      <c r="L30" s="313"/>
      <c r="M30" s="309"/>
      <c r="N30" s="312"/>
      <c r="O30" s="311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310"/>
      <c r="AH30" s="265"/>
      <c r="AI30" s="309"/>
      <c r="AJ30" s="308"/>
    </row>
    <row r="31" spans="2:36" ht="3" customHeight="1" thickBot="1">
      <c r="B31" s="782"/>
      <c r="C31" s="783"/>
      <c r="D31" s="783"/>
      <c r="E31" s="783"/>
      <c r="F31" s="783"/>
      <c r="G31" s="783"/>
      <c r="H31" s="783"/>
      <c r="I31" s="783"/>
      <c r="J31" s="783"/>
      <c r="K31" s="783"/>
      <c r="L31" s="783"/>
      <c r="M31" s="783"/>
      <c r="N31" s="783"/>
      <c r="O31" s="783"/>
      <c r="P31" s="783"/>
      <c r="Q31" s="783"/>
      <c r="R31" s="783"/>
      <c r="S31" s="783"/>
      <c r="T31" s="783"/>
      <c r="U31" s="783"/>
      <c r="V31" s="783"/>
      <c r="W31" s="783"/>
      <c r="X31" s="783"/>
      <c r="Y31" s="783"/>
      <c r="Z31" s="783"/>
      <c r="AA31" s="783"/>
      <c r="AB31" s="783"/>
      <c r="AC31" s="783"/>
      <c r="AD31" s="783"/>
      <c r="AE31" s="783"/>
      <c r="AF31" s="783"/>
      <c r="AG31" s="783"/>
      <c r="AH31" s="783"/>
      <c r="AI31" s="783"/>
      <c r="AJ31" s="784"/>
    </row>
    <row r="32" spans="2:36" ht="108" customHeight="1" thickBot="1">
      <c r="B32" s="290" t="s">
        <v>13</v>
      </c>
      <c r="C32" s="247" t="s">
        <v>41</v>
      </c>
      <c r="D32" s="247" t="s">
        <v>14</v>
      </c>
      <c r="E32" s="247" t="s">
        <v>37</v>
      </c>
      <c r="F32" s="247" t="s">
        <v>38</v>
      </c>
      <c r="G32" s="247" t="s">
        <v>39</v>
      </c>
      <c r="H32" s="289" t="s">
        <v>584</v>
      </c>
      <c r="I32" s="288" t="s">
        <v>42</v>
      </c>
      <c r="J32" s="287"/>
      <c r="K32" s="287"/>
      <c r="L32" s="287"/>
      <c r="M32" s="287"/>
      <c r="N32" s="286"/>
      <c r="O32" s="285">
        <f aca="true" t="shared" si="8" ref="O32:AD32">SUM(O33:O33)</f>
        <v>0</v>
      </c>
      <c r="P32" s="283">
        <f t="shared" si="8"/>
        <v>0</v>
      </c>
      <c r="Q32" s="284">
        <f t="shared" si="8"/>
        <v>0</v>
      </c>
      <c r="R32" s="283">
        <f t="shared" si="8"/>
        <v>0</v>
      </c>
      <c r="S32" s="284">
        <f t="shared" si="8"/>
        <v>0</v>
      </c>
      <c r="T32" s="283">
        <f t="shared" si="8"/>
        <v>0</v>
      </c>
      <c r="U32" s="284">
        <f t="shared" si="8"/>
        <v>0</v>
      </c>
      <c r="V32" s="283">
        <f t="shared" si="8"/>
        <v>0</v>
      </c>
      <c r="W32" s="284">
        <f t="shared" si="8"/>
        <v>0</v>
      </c>
      <c r="X32" s="283">
        <f t="shared" si="8"/>
        <v>0</v>
      </c>
      <c r="Y32" s="284">
        <f t="shared" si="8"/>
        <v>0</v>
      </c>
      <c r="Z32" s="283">
        <f t="shared" si="8"/>
        <v>0</v>
      </c>
      <c r="AA32" s="284">
        <f t="shared" si="8"/>
        <v>0</v>
      </c>
      <c r="AB32" s="283">
        <f t="shared" si="8"/>
        <v>0</v>
      </c>
      <c r="AC32" s="284">
        <f t="shared" si="8"/>
        <v>0</v>
      </c>
      <c r="AD32" s="283">
        <f t="shared" si="8"/>
        <v>0</v>
      </c>
      <c r="AE32" s="284">
        <f>SUM(O32,Q32,S32,U32,W32,Y32,AA32,AC32)</f>
        <v>0</v>
      </c>
      <c r="AF32" s="283">
        <f>SUM(P32,R32,T32,V32,X32,Z32,AB32,AD32)</f>
        <v>0</v>
      </c>
      <c r="AG32" s="282">
        <f>SUM(AG33:AG33)</f>
        <v>0</v>
      </c>
      <c r="AH32" s="281"/>
      <c r="AI32" s="281"/>
      <c r="AJ32" s="280"/>
    </row>
    <row r="33" spans="2:36" ht="108" customHeight="1" thickBot="1">
      <c r="B33" s="279" t="s">
        <v>286</v>
      </c>
      <c r="C33" s="278"/>
      <c r="D33" s="276"/>
      <c r="E33" s="276"/>
      <c r="F33" s="277"/>
      <c r="G33" s="276"/>
      <c r="H33" s="275" t="s">
        <v>144</v>
      </c>
      <c r="I33" s="275" t="s">
        <v>145</v>
      </c>
      <c r="J33" s="275">
        <v>0</v>
      </c>
      <c r="K33" s="356">
        <v>1</v>
      </c>
      <c r="L33" s="273"/>
      <c r="M33" s="273"/>
      <c r="N33" s="272"/>
      <c r="O33" s="271"/>
      <c r="P33" s="270"/>
      <c r="Q33" s="269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7"/>
      <c r="AF33" s="267"/>
      <c r="AG33" s="266"/>
      <c r="AH33" s="265"/>
      <c r="AI33" s="265"/>
      <c r="AJ33" s="264"/>
    </row>
    <row r="34" spans="2:36" ht="3" customHeight="1" thickBot="1">
      <c r="B34" s="782"/>
      <c r="C34" s="783"/>
      <c r="D34" s="783"/>
      <c r="E34" s="783"/>
      <c r="F34" s="783"/>
      <c r="G34" s="783"/>
      <c r="H34" s="783"/>
      <c r="I34" s="783"/>
      <c r="J34" s="783"/>
      <c r="K34" s="783"/>
      <c r="L34" s="783"/>
      <c r="M34" s="783"/>
      <c r="N34" s="783"/>
      <c r="O34" s="783"/>
      <c r="P34" s="783"/>
      <c r="Q34" s="783"/>
      <c r="R34" s="783"/>
      <c r="S34" s="783"/>
      <c r="T34" s="783"/>
      <c r="U34" s="783"/>
      <c r="V34" s="783"/>
      <c r="W34" s="783"/>
      <c r="X34" s="783"/>
      <c r="Y34" s="783"/>
      <c r="Z34" s="783"/>
      <c r="AA34" s="783"/>
      <c r="AB34" s="783"/>
      <c r="AC34" s="783"/>
      <c r="AD34" s="783"/>
      <c r="AE34" s="783"/>
      <c r="AF34" s="783"/>
      <c r="AG34" s="783"/>
      <c r="AH34" s="783"/>
      <c r="AI34" s="783"/>
      <c r="AJ34" s="784"/>
    </row>
    <row r="35" spans="2:36" ht="108" customHeight="1" thickBot="1">
      <c r="B35" s="290" t="s">
        <v>13</v>
      </c>
      <c r="C35" s="247" t="s">
        <v>41</v>
      </c>
      <c r="D35" s="247" t="s">
        <v>14</v>
      </c>
      <c r="E35" s="247" t="s">
        <v>40</v>
      </c>
      <c r="F35" s="247" t="s">
        <v>38</v>
      </c>
      <c r="G35" s="247" t="s">
        <v>39</v>
      </c>
      <c r="H35" s="289" t="s">
        <v>583</v>
      </c>
      <c r="I35" s="288" t="s">
        <v>42</v>
      </c>
      <c r="J35" s="247"/>
      <c r="K35" s="318"/>
      <c r="L35" s="318"/>
      <c r="M35" s="287"/>
      <c r="N35" s="286"/>
      <c r="O35" s="285">
        <f aca="true" t="shared" si="9" ref="O35:AD35">SUM(O36:O36)</f>
        <v>10000000</v>
      </c>
      <c r="P35" s="283">
        <f t="shared" si="9"/>
        <v>0</v>
      </c>
      <c r="Q35" s="284">
        <f t="shared" si="9"/>
        <v>0</v>
      </c>
      <c r="R35" s="283">
        <f t="shared" si="9"/>
        <v>0</v>
      </c>
      <c r="S35" s="284">
        <f t="shared" si="9"/>
        <v>0</v>
      </c>
      <c r="T35" s="283">
        <f t="shared" si="9"/>
        <v>0</v>
      </c>
      <c r="U35" s="284">
        <f t="shared" si="9"/>
        <v>0</v>
      </c>
      <c r="V35" s="283">
        <f t="shared" si="9"/>
        <v>0</v>
      </c>
      <c r="W35" s="284">
        <f t="shared" si="9"/>
        <v>0</v>
      </c>
      <c r="X35" s="283">
        <f t="shared" si="9"/>
        <v>0</v>
      </c>
      <c r="Y35" s="284">
        <f t="shared" si="9"/>
        <v>0</v>
      </c>
      <c r="Z35" s="283">
        <f t="shared" si="9"/>
        <v>0</v>
      </c>
      <c r="AA35" s="284">
        <f t="shared" si="9"/>
        <v>0</v>
      </c>
      <c r="AB35" s="283">
        <f t="shared" si="9"/>
        <v>0</v>
      </c>
      <c r="AC35" s="284">
        <f t="shared" si="9"/>
        <v>0</v>
      </c>
      <c r="AD35" s="283">
        <f t="shared" si="9"/>
        <v>0</v>
      </c>
      <c r="AE35" s="284">
        <f>SUM(O35,Q35,S35,U35,W35,Y35,AA35,AC35)</f>
        <v>10000000</v>
      </c>
      <c r="AF35" s="283">
        <f>SUM(P35,R35,T35,V35,X35,Z35,AB35,AD35)</f>
        <v>0</v>
      </c>
      <c r="AG35" s="282">
        <f>SUM(AG36:AG36)</f>
        <v>0</v>
      </c>
      <c r="AH35" s="281"/>
      <c r="AI35" s="281"/>
      <c r="AJ35" s="280"/>
    </row>
    <row r="36" spans="2:36" ht="108" customHeight="1" thickBot="1">
      <c r="B36" s="279" t="s">
        <v>286</v>
      </c>
      <c r="C36" s="278"/>
      <c r="D36" s="276"/>
      <c r="E36" s="276"/>
      <c r="F36" s="317"/>
      <c r="G36" s="276"/>
      <c r="H36" s="316" t="s">
        <v>146</v>
      </c>
      <c r="I36" s="315" t="s">
        <v>147</v>
      </c>
      <c r="J36" s="275">
        <v>0</v>
      </c>
      <c r="K36" s="356">
        <v>1</v>
      </c>
      <c r="L36" s="313"/>
      <c r="M36" s="309"/>
      <c r="N36" s="312"/>
      <c r="O36" s="311">
        <v>10000000</v>
      </c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310"/>
      <c r="AH36" s="265"/>
      <c r="AI36" s="309"/>
      <c r="AJ36" s="308"/>
    </row>
    <row r="37" spans="2:36" ht="3" customHeight="1" thickBot="1">
      <c r="B37" s="782"/>
      <c r="C37" s="783"/>
      <c r="D37" s="783"/>
      <c r="E37" s="783"/>
      <c r="F37" s="783"/>
      <c r="G37" s="783"/>
      <c r="H37" s="783"/>
      <c r="I37" s="783"/>
      <c r="J37" s="783"/>
      <c r="K37" s="783"/>
      <c r="L37" s="783"/>
      <c r="M37" s="783"/>
      <c r="N37" s="783"/>
      <c r="O37" s="783"/>
      <c r="P37" s="783"/>
      <c r="Q37" s="783"/>
      <c r="R37" s="783"/>
      <c r="S37" s="783"/>
      <c r="T37" s="783"/>
      <c r="U37" s="783"/>
      <c r="V37" s="783"/>
      <c r="W37" s="783"/>
      <c r="X37" s="783"/>
      <c r="Y37" s="783"/>
      <c r="Z37" s="783"/>
      <c r="AA37" s="783"/>
      <c r="AB37" s="783"/>
      <c r="AC37" s="783"/>
      <c r="AD37" s="783"/>
      <c r="AE37" s="783"/>
      <c r="AF37" s="783"/>
      <c r="AG37" s="783"/>
      <c r="AH37" s="783"/>
      <c r="AI37" s="783"/>
      <c r="AJ37" s="784"/>
    </row>
    <row r="38" spans="2:36" ht="108" customHeight="1" thickBot="1">
      <c r="B38" s="290" t="s">
        <v>13</v>
      </c>
      <c r="C38" s="247" t="s">
        <v>41</v>
      </c>
      <c r="D38" s="247" t="s">
        <v>14</v>
      </c>
      <c r="E38" s="247" t="s">
        <v>37</v>
      </c>
      <c r="F38" s="247" t="s">
        <v>38</v>
      </c>
      <c r="G38" s="247" t="s">
        <v>39</v>
      </c>
      <c r="H38" s="289" t="s">
        <v>582</v>
      </c>
      <c r="I38" s="288" t="s">
        <v>42</v>
      </c>
      <c r="J38" s="287"/>
      <c r="K38" s="287"/>
      <c r="L38" s="287"/>
      <c r="M38" s="287"/>
      <c r="N38" s="286"/>
      <c r="O38" s="285">
        <f aca="true" t="shared" si="10" ref="O38:AD38">SUM(O39:O39)</f>
        <v>0</v>
      </c>
      <c r="P38" s="283">
        <f t="shared" si="10"/>
        <v>0</v>
      </c>
      <c r="Q38" s="284">
        <f t="shared" si="10"/>
        <v>0</v>
      </c>
      <c r="R38" s="283">
        <f t="shared" si="10"/>
        <v>0</v>
      </c>
      <c r="S38" s="284">
        <f t="shared" si="10"/>
        <v>4000000</v>
      </c>
      <c r="T38" s="283">
        <f t="shared" si="10"/>
        <v>0</v>
      </c>
      <c r="U38" s="284">
        <f t="shared" si="10"/>
        <v>0</v>
      </c>
      <c r="V38" s="283">
        <f t="shared" si="10"/>
        <v>0</v>
      </c>
      <c r="W38" s="284">
        <f t="shared" si="10"/>
        <v>0</v>
      </c>
      <c r="X38" s="283">
        <f t="shared" si="10"/>
        <v>0</v>
      </c>
      <c r="Y38" s="284">
        <f t="shared" si="10"/>
        <v>0</v>
      </c>
      <c r="Z38" s="283">
        <f t="shared" si="10"/>
        <v>0</v>
      </c>
      <c r="AA38" s="284">
        <f t="shared" si="10"/>
        <v>0</v>
      </c>
      <c r="AB38" s="283">
        <f t="shared" si="10"/>
        <v>0</v>
      </c>
      <c r="AC38" s="284">
        <f t="shared" si="10"/>
        <v>0</v>
      </c>
      <c r="AD38" s="283">
        <f t="shared" si="10"/>
        <v>0</v>
      </c>
      <c r="AE38" s="284">
        <f>SUM(O38,Q38,S38,U38,W38,Y38,AA38,AC38)</f>
        <v>4000000</v>
      </c>
      <c r="AF38" s="283">
        <f>SUM(P38,R38,T38,V38,X38,Z38,AB38,AD38)</f>
        <v>0</v>
      </c>
      <c r="AG38" s="282">
        <f>SUM(AG39:AG39)</f>
        <v>0</v>
      </c>
      <c r="AH38" s="281"/>
      <c r="AI38" s="281"/>
      <c r="AJ38" s="280"/>
    </row>
    <row r="39" spans="2:36" ht="108" customHeight="1" thickBot="1">
      <c r="B39" s="279" t="s">
        <v>286</v>
      </c>
      <c r="C39" s="278"/>
      <c r="D39" s="276"/>
      <c r="E39" s="276"/>
      <c r="F39" s="277"/>
      <c r="G39" s="276"/>
      <c r="H39" s="275" t="s">
        <v>148</v>
      </c>
      <c r="I39" s="275" t="s">
        <v>149</v>
      </c>
      <c r="J39" s="275">
        <v>0</v>
      </c>
      <c r="K39" s="356">
        <v>1</v>
      </c>
      <c r="L39" s="273"/>
      <c r="M39" s="273"/>
      <c r="N39" s="272"/>
      <c r="O39" s="271"/>
      <c r="P39" s="270"/>
      <c r="Q39" s="269"/>
      <c r="R39" s="398"/>
      <c r="S39" s="267">
        <v>4000000</v>
      </c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7"/>
      <c r="AF39" s="267"/>
      <c r="AG39" s="266"/>
      <c r="AH39" s="265"/>
      <c r="AI39" s="265"/>
      <c r="AJ39" s="264"/>
    </row>
    <row r="40" spans="2:36" ht="3" customHeight="1" thickBot="1">
      <c r="B40" s="782"/>
      <c r="C40" s="783"/>
      <c r="D40" s="783"/>
      <c r="E40" s="783"/>
      <c r="F40" s="783"/>
      <c r="G40" s="783"/>
      <c r="H40" s="783"/>
      <c r="I40" s="783"/>
      <c r="J40" s="783"/>
      <c r="K40" s="783"/>
      <c r="L40" s="783"/>
      <c r="M40" s="783"/>
      <c r="N40" s="783"/>
      <c r="O40" s="783"/>
      <c r="P40" s="783"/>
      <c r="Q40" s="783"/>
      <c r="R40" s="783"/>
      <c r="S40" s="783"/>
      <c r="T40" s="783"/>
      <c r="U40" s="783"/>
      <c r="V40" s="783"/>
      <c r="W40" s="783"/>
      <c r="X40" s="783"/>
      <c r="Y40" s="783"/>
      <c r="Z40" s="783"/>
      <c r="AA40" s="783"/>
      <c r="AB40" s="783"/>
      <c r="AC40" s="783"/>
      <c r="AD40" s="783"/>
      <c r="AE40" s="783"/>
      <c r="AF40" s="783"/>
      <c r="AG40" s="783"/>
      <c r="AH40" s="783"/>
      <c r="AI40" s="783"/>
      <c r="AJ40" s="784"/>
    </row>
    <row r="41" spans="2:36" ht="108" customHeight="1" thickBot="1">
      <c r="B41" s="290" t="s">
        <v>13</v>
      </c>
      <c r="C41" s="247" t="s">
        <v>41</v>
      </c>
      <c r="D41" s="247" t="s">
        <v>14</v>
      </c>
      <c r="E41" s="247" t="s">
        <v>40</v>
      </c>
      <c r="F41" s="247" t="s">
        <v>38</v>
      </c>
      <c r="G41" s="247" t="s">
        <v>39</v>
      </c>
      <c r="H41" s="289" t="s">
        <v>581</v>
      </c>
      <c r="I41" s="288" t="s">
        <v>42</v>
      </c>
      <c r="J41" s="247"/>
      <c r="K41" s="318"/>
      <c r="L41" s="318"/>
      <c r="M41" s="287"/>
      <c r="N41" s="286"/>
      <c r="O41" s="285">
        <f aca="true" t="shared" si="11" ref="O41:AD41">SUM(O42:O42)</f>
        <v>50000000</v>
      </c>
      <c r="P41" s="283">
        <f t="shared" si="11"/>
        <v>0</v>
      </c>
      <c r="Q41" s="284">
        <f t="shared" si="11"/>
        <v>0</v>
      </c>
      <c r="R41" s="283">
        <f t="shared" si="11"/>
        <v>0</v>
      </c>
      <c r="S41" s="284">
        <f t="shared" si="11"/>
        <v>0</v>
      </c>
      <c r="T41" s="283">
        <f t="shared" si="11"/>
        <v>0</v>
      </c>
      <c r="U41" s="284">
        <f t="shared" si="11"/>
        <v>0</v>
      </c>
      <c r="V41" s="283">
        <f t="shared" si="11"/>
        <v>0</v>
      </c>
      <c r="W41" s="284">
        <f t="shared" si="11"/>
        <v>0</v>
      </c>
      <c r="X41" s="283">
        <f t="shared" si="11"/>
        <v>0</v>
      </c>
      <c r="Y41" s="284">
        <f t="shared" si="11"/>
        <v>0</v>
      </c>
      <c r="Z41" s="283">
        <f t="shared" si="11"/>
        <v>0</v>
      </c>
      <c r="AA41" s="284">
        <f t="shared" si="11"/>
        <v>0</v>
      </c>
      <c r="AB41" s="283">
        <f t="shared" si="11"/>
        <v>0</v>
      </c>
      <c r="AC41" s="284">
        <f t="shared" si="11"/>
        <v>0</v>
      </c>
      <c r="AD41" s="283">
        <f t="shared" si="11"/>
        <v>0</v>
      </c>
      <c r="AE41" s="284">
        <f>SUM(O41,Q41,S41,U41,W41,Y41,AA41,AC41)</f>
        <v>50000000</v>
      </c>
      <c r="AF41" s="283">
        <f>SUM(P41,R41,T41,V41,X41,Z41,AB41,AD41)</f>
        <v>0</v>
      </c>
      <c r="AG41" s="282">
        <f>SUM(AG42:AG42)</f>
        <v>0</v>
      </c>
      <c r="AH41" s="281"/>
      <c r="AI41" s="281"/>
      <c r="AJ41" s="280"/>
    </row>
    <row r="42" spans="2:36" ht="108" customHeight="1" thickBot="1">
      <c r="B42" s="279" t="s">
        <v>286</v>
      </c>
      <c r="C42" s="278"/>
      <c r="D42" s="276"/>
      <c r="E42" s="276"/>
      <c r="F42" s="317"/>
      <c r="G42" s="276"/>
      <c r="H42" s="316" t="s">
        <v>150</v>
      </c>
      <c r="I42" s="315" t="s">
        <v>151</v>
      </c>
      <c r="J42" s="275">
        <v>0</v>
      </c>
      <c r="K42" s="314">
        <v>5</v>
      </c>
      <c r="L42" s="313"/>
      <c r="M42" s="309"/>
      <c r="N42" s="312"/>
      <c r="O42" s="311">
        <v>50000000</v>
      </c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310"/>
      <c r="AH42" s="265"/>
      <c r="AI42" s="309"/>
      <c r="AJ42" s="308"/>
    </row>
    <row r="43" spans="2:36" ht="3" customHeight="1" thickBot="1">
      <c r="B43" s="782"/>
      <c r="C43" s="783"/>
      <c r="D43" s="783"/>
      <c r="E43" s="783"/>
      <c r="F43" s="783"/>
      <c r="G43" s="783"/>
      <c r="H43" s="783"/>
      <c r="I43" s="783"/>
      <c r="J43" s="783"/>
      <c r="K43" s="783"/>
      <c r="L43" s="783"/>
      <c r="M43" s="783"/>
      <c r="N43" s="783"/>
      <c r="O43" s="783"/>
      <c r="P43" s="783"/>
      <c r="Q43" s="783"/>
      <c r="R43" s="783"/>
      <c r="S43" s="783"/>
      <c r="T43" s="783"/>
      <c r="U43" s="783"/>
      <c r="V43" s="783"/>
      <c r="W43" s="783"/>
      <c r="X43" s="783"/>
      <c r="Y43" s="783"/>
      <c r="Z43" s="783"/>
      <c r="AA43" s="783"/>
      <c r="AB43" s="783"/>
      <c r="AC43" s="783"/>
      <c r="AD43" s="783"/>
      <c r="AE43" s="783"/>
      <c r="AF43" s="783"/>
      <c r="AG43" s="783"/>
      <c r="AH43" s="783"/>
      <c r="AI43" s="783"/>
      <c r="AJ43" s="784"/>
    </row>
    <row r="44" spans="2:36" ht="36" customHeight="1">
      <c r="B44" s="815" t="s">
        <v>25</v>
      </c>
      <c r="C44" s="806" t="s">
        <v>718</v>
      </c>
      <c r="D44" s="807"/>
      <c r="E44" s="807"/>
      <c r="F44" s="807"/>
      <c r="G44" s="807"/>
      <c r="H44" s="807"/>
      <c r="I44" s="817" t="s">
        <v>3</v>
      </c>
      <c r="J44" s="799" t="s">
        <v>26</v>
      </c>
      <c r="K44" s="799" t="s">
        <v>4</v>
      </c>
      <c r="L44" s="801" t="s">
        <v>377</v>
      </c>
      <c r="M44" s="813" t="s">
        <v>28</v>
      </c>
      <c r="N44" s="810" t="s">
        <v>29</v>
      </c>
      <c r="O44" s="812" t="s">
        <v>43</v>
      </c>
      <c r="P44" s="786"/>
      <c r="Q44" s="785" t="s">
        <v>44</v>
      </c>
      <c r="R44" s="786"/>
      <c r="S44" s="785" t="s">
        <v>45</v>
      </c>
      <c r="T44" s="786"/>
      <c r="U44" s="785" t="s">
        <v>7</v>
      </c>
      <c r="V44" s="786"/>
      <c r="W44" s="785" t="s">
        <v>6</v>
      </c>
      <c r="X44" s="786"/>
      <c r="Y44" s="785" t="s">
        <v>46</v>
      </c>
      <c r="Z44" s="786"/>
      <c r="AA44" s="785" t="s">
        <v>5</v>
      </c>
      <c r="AB44" s="786"/>
      <c r="AC44" s="785" t="s">
        <v>8</v>
      </c>
      <c r="AD44" s="786"/>
      <c r="AE44" s="785" t="s">
        <v>9</v>
      </c>
      <c r="AF44" s="792"/>
      <c r="AG44" s="793" t="s">
        <v>10</v>
      </c>
      <c r="AH44" s="795" t="s">
        <v>11</v>
      </c>
      <c r="AI44" s="797" t="s">
        <v>12</v>
      </c>
      <c r="AJ44" s="819" t="s">
        <v>30</v>
      </c>
    </row>
    <row r="45" spans="2:36" ht="81" customHeight="1" thickBot="1">
      <c r="B45" s="816"/>
      <c r="C45" s="808"/>
      <c r="D45" s="809"/>
      <c r="E45" s="809"/>
      <c r="F45" s="809"/>
      <c r="G45" s="809"/>
      <c r="H45" s="809"/>
      <c r="I45" s="818"/>
      <c r="J45" s="800" t="s">
        <v>26</v>
      </c>
      <c r="K45" s="800"/>
      <c r="L45" s="802"/>
      <c r="M45" s="814"/>
      <c r="N45" s="811"/>
      <c r="O45" s="306" t="s">
        <v>31</v>
      </c>
      <c r="P45" s="305" t="s">
        <v>32</v>
      </c>
      <c r="Q45" s="304" t="s">
        <v>31</v>
      </c>
      <c r="R45" s="305" t="s">
        <v>32</v>
      </c>
      <c r="S45" s="304" t="s">
        <v>31</v>
      </c>
      <c r="T45" s="305" t="s">
        <v>32</v>
      </c>
      <c r="U45" s="304" t="s">
        <v>31</v>
      </c>
      <c r="V45" s="305" t="s">
        <v>32</v>
      </c>
      <c r="W45" s="304" t="s">
        <v>31</v>
      </c>
      <c r="X45" s="305" t="s">
        <v>32</v>
      </c>
      <c r="Y45" s="304" t="s">
        <v>31</v>
      </c>
      <c r="Z45" s="305" t="s">
        <v>32</v>
      </c>
      <c r="AA45" s="304" t="s">
        <v>31</v>
      </c>
      <c r="AB45" s="305" t="s">
        <v>33</v>
      </c>
      <c r="AC45" s="304" t="s">
        <v>31</v>
      </c>
      <c r="AD45" s="305" t="s">
        <v>33</v>
      </c>
      <c r="AE45" s="304" t="s">
        <v>31</v>
      </c>
      <c r="AF45" s="303" t="s">
        <v>33</v>
      </c>
      <c r="AG45" s="794"/>
      <c r="AH45" s="796"/>
      <c r="AI45" s="798"/>
      <c r="AJ45" s="820"/>
    </row>
    <row r="46" spans="2:36" ht="108" customHeight="1" thickBot="1">
      <c r="B46" s="302" t="s">
        <v>696</v>
      </c>
      <c r="C46" s="787" t="s">
        <v>719</v>
      </c>
      <c r="D46" s="788"/>
      <c r="E46" s="788"/>
      <c r="F46" s="788"/>
      <c r="G46" s="788"/>
      <c r="H46" s="788"/>
      <c r="I46" s="301" t="s">
        <v>720</v>
      </c>
      <c r="J46" s="300" t="s">
        <v>721</v>
      </c>
      <c r="K46" s="299" t="s">
        <v>722</v>
      </c>
      <c r="L46" s="299"/>
      <c r="M46" s="298"/>
      <c r="N46" s="297"/>
      <c r="O46" s="296">
        <v>0</v>
      </c>
      <c r="P46" s="295">
        <f>P48+P51</f>
        <v>0</v>
      </c>
      <c r="Q46" s="295">
        <f>Q48+Q51</f>
        <v>0</v>
      </c>
      <c r="R46" s="295">
        <f>R48+R51</f>
        <v>0</v>
      </c>
      <c r="S46" s="295">
        <v>0</v>
      </c>
      <c r="T46" s="295">
        <f aca="true" t="shared" si="12" ref="T46:Z46">T48+T51</f>
        <v>0</v>
      </c>
      <c r="U46" s="295">
        <f t="shared" si="12"/>
        <v>0</v>
      </c>
      <c r="V46" s="295">
        <f t="shared" si="12"/>
        <v>0</v>
      </c>
      <c r="W46" s="295">
        <f t="shared" si="12"/>
        <v>0</v>
      </c>
      <c r="X46" s="295">
        <f t="shared" si="12"/>
        <v>0</v>
      </c>
      <c r="Y46" s="295">
        <f t="shared" si="12"/>
        <v>0</v>
      </c>
      <c r="Z46" s="295">
        <f t="shared" si="12"/>
        <v>0</v>
      </c>
      <c r="AA46" s="295">
        <v>0</v>
      </c>
      <c r="AB46" s="295">
        <f>AB48+AB51</f>
        <v>0</v>
      </c>
      <c r="AC46" s="295">
        <f>AC48+AC51</f>
        <v>0</v>
      </c>
      <c r="AD46" s="295">
        <f>AD48+AD51</f>
        <v>0</v>
      </c>
      <c r="AE46" s="295">
        <f>SUM(O46,Q46,S46,U46,W46,Y46,AA46,AC46)</f>
        <v>0</v>
      </c>
      <c r="AF46" s="294">
        <f>SUM(P46,R46,T46,V46,X46,Z46,AB46,AD46)</f>
        <v>0</v>
      </c>
      <c r="AG46" s="293">
        <f>AG48+AG51</f>
        <v>0</v>
      </c>
      <c r="AH46" s="292"/>
      <c r="AI46" s="292"/>
      <c r="AJ46" s="291"/>
    </row>
    <row r="47" spans="2:36" ht="3" customHeight="1" thickBot="1">
      <c r="B47" s="789"/>
      <c r="C47" s="790"/>
      <c r="D47" s="790"/>
      <c r="E47" s="790"/>
      <c r="F47" s="790"/>
      <c r="G47" s="790"/>
      <c r="H47" s="790"/>
      <c r="I47" s="790"/>
      <c r="J47" s="790"/>
      <c r="K47" s="790"/>
      <c r="L47" s="790"/>
      <c r="M47" s="790"/>
      <c r="N47" s="790"/>
      <c r="O47" s="790"/>
      <c r="P47" s="790"/>
      <c r="Q47" s="790"/>
      <c r="R47" s="790"/>
      <c r="S47" s="790"/>
      <c r="T47" s="790"/>
      <c r="U47" s="790"/>
      <c r="V47" s="790"/>
      <c r="W47" s="790"/>
      <c r="X47" s="790"/>
      <c r="Y47" s="790"/>
      <c r="Z47" s="790"/>
      <c r="AA47" s="790"/>
      <c r="AB47" s="790"/>
      <c r="AC47" s="790"/>
      <c r="AD47" s="790"/>
      <c r="AE47" s="790"/>
      <c r="AF47" s="790"/>
      <c r="AG47" s="790"/>
      <c r="AH47" s="790"/>
      <c r="AI47" s="790"/>
      <c r="AJ47" s="791"/>
    </row>
    <row r="48" spans="2:36" ht="108" customHeight="1" thickBot="1">
      <c r="B48" s="290" t="s">
        <v>13</v>
      </c>
      <c r="C48" s="247" t="s">
        <v>41</v>
      </c>
      <c r="D48" s="247" t="s">
        <v>14</v>
      </c>
      <c r="E48" s="247" t="s">
        <v>37</v>
      </c>
      <c r="F48" s="247" t="s">
        <v>38</v>
      </c>
      <c r="G48" s="247" t="s">
        <v>39</v>
      </c>
      <c r="H48" s="289" t="s">
        <v>580</v>
      </c>
      <c r="I48" s="288" t="s">
        <v>42</v>
      </c>
      <c r="J48" s="287"/>
      <c r="K48" s="287"/>
      <c r="L48" s="287"/>
      <c r="M48" s="287"/>
      <c r="N48" s="286"/>
      <c r="O48" s="285">
        <f aca="true" t="shared" si="13" ref="O48:AD48">SUM(O49:O49)</f>
        <v>0</v>
      </c>
      <c r="P48" s="283">
        <f t="shared" si="13"/>
        <v>0</v>
      </c>
      <c r="Q48" s="284">
        <f t="shared" si="13"/>
        <v>0</v>
      </c>
      <c r="R48" s="283">
        <f t="shared" si="13"/>
        <v>0</v>
      </c>
      <c r="S48" s="284">
        <f t="shared" si="13"/>
        <v>4000000</v>
      </c>
      <c r="T48" s="283">
        <f t="shared" si="13"/>
        <v>0</v>
      </c>
      <c r="U48" s="284">
        <f t="shared" si="13"/>
        <v>0</v>
      </c>
      <c r="V48" s="283">
        <f t="shared" si="13"/>
        <v>0</v>
      </c>
      <c r="W48" s="284">
        <f t="shared" si="13"/>
        <v>0</v>
      </c>
      <c r="X48" s="283">
        <f t="shared" si="13"/>
        <v>0</v>
      </c>
      <c r="Y48" s="284">
        <f t="shared" si="13"/>
        <v>0</v>
      </c>
      <c r="Z48" s="283">
        <f t="shared" si="13"/>
        <v>0</v>
      </c>
      <c r="AA48" s="284">
        <f t="shared" si="13"/>
        <v>0</v>
      </c>
      <c r="AB48" s="283">
        <f t="shared" si="13"/>
        <v>0</v>
      </c>
      <c r="AC48" s="284">
        <f t="shared" si="13"/>
        <v>0</v>
      </c>
      <c r="AD48" s="283">
        <f t="shared" si="13"/>
        <v>0</v>
      </c>
      <c r="AE48" s="284">
        <f>SUM(O48,Q48,S48,U48,W48,Y48,AA48,AC48)</f>
        <v>4000000</v>
      </c>
      <c r="AF48" s="283">
        <f>SUM(P48,R48,T48,V48,X48,Z48,AB48,AD48)</f>
        <v>0</v>
      </c>
      <c r="AG48" s="282">
        <f>SUM(AG49:AG49)</f>
        <v>0</v>
      </c>
      <c r="AH48" s="281"/>
      <c r="AI48" s="281"/>
      <c r="AJ48" s="280"/>
    </row>
    <row r="49" spans="2:36" ht="108" customHeight="1" thickBot="1">
      <c r="B49" s="279" t="s">
        <v>286</v>
      </c>
      <c r="C49" s="278"/>
      <c r="D49" s="276"/>
      <c r="E49" s="276"/>
      <c r="F49" s="277"/>
      <c r="G49" s="276"/>
      <c r="H49" s="275" t="s">
        <v>152</v>
      </c>
      <c r="I49" s="275" t="s">
        <v>153</v>
      </c>
      <c r="J49" s="275">
        <v>0</v>
      </c>
      <c r="K49" s="356">
        <v>1</v>
      </c>
      <c r="L49" s="273"/>
      <c r="M49" s="273"/>
      <c r="N49" s="272"/>
      <c r="O49" s="271"/>
      <c r="P49" s="270"/>
      <c r="Q49" s="269"/>
      <c r="R49" s="268"/>
      <c r="S49" s="267">
        <v>4000000</v>
      </c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7"/>
      <c r="AF49" s="267"/>
      <c r="AG49" s="266"/>
      <c r="AH49" s="265"/>
      <c r="AI49" s="265"/>
      <c r="AJ49" s="264"/>
    </row>
    <row r="50" spans="2:36" ht="3" customHeight="1" thickBot="1">
      <c r="B50" s="782"/>
      <c r="C50" s="783"/>
      <c r="D50" s="783"/>
      <c r="E50" s="783"/>
      <c r="F50" s="783"/>
      <c r="G50" s="783"/>
      <c r="H50" s="783"/>
      <c r="I50" s="783"/>
      <c r="J50" s="783"/>
      <c r="K50" s="783"/>
      <c r="L50" s="783"/>
      <c r="M50" s="783"/>
      <c r="N50" s="783"/>
      <c r="O50" s="783"/>
      <c r="P50" s="783"/>
      <c r="Q50" s="783"/>
      <c r="R50" s="783"/>
      <c r="S50" s="783"/>
      <c r="T50" s="783"/>
      <c r="U50" s="783"/>
      <c r="V50" s="783"/>
      <c r="W50" s="783"/>
      <c r="X50" s="783"/>
      <c r="Y50" s="783"/>
      <c r="Z50" s="783"/>
      <c r="AA50" s="783"/>
      <c r="AB50" s="783"/>
      <c r="AC50" s="783"/>
      <c r="AD50" s="783"/>
      <c r="AE50" s="783"/>
      <c r="AF50" s="783"/>
      <c r="AG50" s="783"/>
      <c r="AH50" s="783"/>
      <c r="AI50" s="783"/>
      <c r="AJ50" s="784"/>
    </row>
  </sheetData>
  <sheetProtection/>
  <mergeCells count="91">
    <mergeCell ref="B50:AJ50"/>
    <mergeCell ref="AG44:AG45"/>
    <mergeCell ref="AH44:AH45"/>
    <mergeCell ref="AI44:AI45"/>
    <mergeCell ref="AJ44:AJ45"/>
    <mergeCell ref="C46:H46"/>
    <mergeCell ref="B47:AJ47"/>
    <mergeCell ref="U44:V44"/>
    <mergeCell ref="W44:X44"/>
    <mergeCell ref="Y44:Z44"/>
    <mergeCell ref="AA44:AB44"/>
    <mergeCell ref="AC44:AD44"/>
    <mergeCell ref="AE44:AF44"/>
    <mergeCell ref="L44:L45"/>
    <mergeCell ref="M44:M45"/>
    <mergeCell ref="N44:N45"/>
    <mergeCell ref="B19:AJ19"/>
    <mergeCell ref="B22:AJ22"/>
    <mergeCell ref="B25:AJ25"/>
    <mergeCell ref="B28:AJ28"/>
    <mergeCell ref="O44:P44"/>
    <mergeCell ref="Q44:R44"/>
    <mergeCell ref="S44:T44"/>
    <mergeCell ref="B34:AJ34"/>
    <mergeCell ref="B37:AJ37"/>
    <mergeCell ref="B40:AJ40"/>
    <mergeCell ref="B43:AJ43"/>
    <mergeCell ref="B44:B45"/>
    <mergeCell ref="C44:H45"/>
    <mergeCell ref="I44:I45"/>
    <mergeCell ref="J44:J45"/>
    <mergeCell ref="K44:K45"/>
    <mergeCell ref="C18:H18"/>
    <mergeCell ref="N16:N17"/>
    <mergeCell ref="O16:P16"/>
    <mergeCell ref="B31:AJ31"/>
    <mergeCell ref="AC16:AD16"/>
    <mergeCell ref="AE16:AF16"/>
    <mergeCell ref="AG16:AG17"/>
    <mergeCell ref="AH16:AH17"/>
    <mergeCell ref="AI16:AI17"/>
    <mergeCell ref="AJ16:AJ17"/>
    <mergeCell ref="Q16:R16"/>
    <mergeCell ref="S16:T16"/>
    <mergeCell ref="U16:V16"/>
    <mergeCell ref="W16:X16"/>
    <mergeCell ref="Y16:Z16"/>
    <mergeCell ref="AA16:AB16"/>
    <mergeCell ref="B9:AJ9"/>
    <mergeCell ref="B15:AJ15"/>
    <mergeCell ref="B16:B17"/>
    <mergeCell ref="C16:H17"/>
    <mergeCell ref="I16:I17"/>
    <mergeCell ref="J16:J17"/>
    <mergeCell ref="K16:K17"/>
    <mergeCell ref="L16:L17"/>
    <mergeCell ref="M16:M17"/>
    <mergeCell ref="B12:AJ12"/>
    <mergeCell ref="W6:X6"/>
    <mergeCell ref="Y6:Z6"/>
    <mergeCell ref="AA6:AB6"/>
    <mergeCell ref="AC6:AD6"/>
    <mergeCell ref="AE6:AF6"/>
    <mergeCell ref="N6:N7"/>
    <mergeCell ref="O6:P6"/>
    <mergeCell ref="Q6:R6"/>
    <mergeCell ref="S6:T6"/>
    <mergeCell ref="U6:V6"/>
    <mergeCell ref="AH6:AH7"/>
    <mergeCell ref="AI6:AI7"/>
    <mergeCell ref="C8:H8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AJ6:AJ7"/>
    <mergeCell ref="AG6:AG7"/>
    <mergeCell ref="M6:M7"/>
    <mergeCell ref="B2:AJ2"/>
    <mergeCell ref="B3:AJ3"/>
    <mergeCell ref="B4:H4"/>
    <mergeCell ref="I4:N4"/>
    <mergeCell ref="O4:Q4"/>
    <mergeCell ref="R4:T4"/>
    <mergeCell ref="U4:AJ4"/>
  </mergeCells>
  <printOptions/>
  <pageMargins left="0.7" right="0.7" top="0.75" bottom="0.75" header="0.3" footer="0.3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B1:AK48"/>
  <sheetViews>
    <sheetView zoomScale="75" zoomScaleNormal="75" zoomScalePageLayoutView="0" workbookViewId="0" topLeftCell="A42">
      <selection activeCell="G49" sqref="G49"/>
    </sheetView>
  </sheetViews>
  <sheetFormatPr defaultColWidth="11.421875" defaultRowHeight="15"/>
  <cols>
    <col min="1" max="1" width="4.57421875" style="1" customWidth="1"/>
    <col min="2" max="2" width="15.8515625" style="92" customWidth="1"/>
    <col min="3" max="3" width="10.00390625" style="92" customWidth="1"/>
    <col min="4" max="4" width="27.7109375" style="1" customWidth="1"/>
    <col min="5" max="5" width="10.00390625" style="1" customWidth="1"/>
    <col min="6" max="7" width="11.421875" style="1" customWidth="1"/>
    <col min="8" max="8" width="19.28125" style="93" customWidth="1"/>
    <col min="9" max="9" width="15.7109375" style="93" customWidth="1"/>
    <col min="10" max="10" width="9.421875" style="93" customWidth="1"/>
    <col min="11" max="11" width="12.140625" style="1" customWidth="1"/>
    <col min="12" max="12" width="5.7109375" style="1" customWidth="1"/>
    <col min="13" max="13" width="6.57421875" style="1" customWidth="1"/>
    <col min="14" max="14" width="6.140625" style="1" customWidth="1"/>
    <col min="15" max="32" width="5.00390625" style="1" customWidth="1"/>
    <col min="33" max="33" width="5.140625" style="94" customWidth="1"/>
    <col min="34" max="34" width="5.421875" style="1" customWidth="1"/>
    <col min="35" max="35" width="4.8515625" style="1" customWidth="1"/>
    <col min="36" max="36" width="7.140625" style="1" customWidth="1"/>
    <col min="37" max="16384" width="11.421875" style="1" customWidth="1"/>
  </cols>
  <sheetData>
    <row r="1" spans="2:36" ht="15.75" thickBot="1">
      <c r="B1" s="2"/>
      <c r="C1" s="2"/>
      <c r="D1" s="3"/>
      <c r="E1" s="3"/>
      <c r="F1" s="3"/>
      <c r="G1" s="3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2:36" ht="15">
      <c r="B2" s="467" t="s">
        <v>615</v>
      </c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8"/>
      <c r="AJ2" s="469"/>
    </row>
    <row r="3" spans="2:36" ht="15.75" thickBot="1">
      <c r="B3" s="488" t="s">
        <v>324</v>
      </c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89"/>
      <c r="AC3" s="489"/>
      <c r="AD3" s="489"/>
      <c r="AE3" s="489"/>
      <c r="AF3" s="489"/>
      <c r="AG3" s="489"/>
      <c r="AH3" s="489"/>
      <c r="AI3" s="489"/>
      <c r="AJ3" s="490"/>
    </row>
    <row r="4" spans="2:36" ht="33.75" customHeight="1">
      <c r="B4" s="491" t="s">
        <v>830</v>
      </c>
      <c r="C4" s="492"/>
      <c r="D4" s="492"/>
      <c r="E4" s="492"/>
      <c r="F4" s="492"/>
      <c r="G4" s="492"/>
      <c r="H4" s="493"/>
      <c r="I4" s="594" t="s">
        <v>831</v>
      </c>
      <c r="J4" s="594"/>
      <c r="K4" s="594"/>
      <c r="L4" s="594"/>
      <c r="M4" s="594"/>
      <c r="N4" s="594"/>
      <c r="O4" s="595"/>
      <c r="P4" s="596"/>
      <c r="Q4" s="596"/>
      <c r="R4" s="596"/>
      <c r="S4" s="596"/>
      <c r="T4" s="597"/>
      <c r="U4" s="494" t="s">
        <v>618</v>
      </c>
      <c r="V4" s="497"/>
      <c r="W4" s="497"/>
      <c r="X4" s="497"/>
      <c r="Y4" s="497"/>
      <c r="Z4" s="497"/>
      <c r="AA4" s="497"/>
      <c r="AB4" s="497"/>
      <c r="AC4" s="497"/>
      <c r="AD4" s="497"/>
      <c r="AE4" s="497"/>
      <c r="AF4" s="497"/>
      <c r="AG4" s="497"/>
      <c r="AH4" s="497"/>
      <c r="AI4" s="497"/>
      <c r="AJ4" s="498"/>
    </row>
    <row r="5" spans="2:36" ht="61.5" customHeight="1" thickBot="1">
      <c r="B5" s="704" t="s">
        <v>832</v>
      </c>
      <c r="C5" s="704"/>
      <c r="D5" s="704"/>
      <c r="E5" s="704"/>
      <c r="F5" s="827" t="s">
        <v>833</v>
      </c>
      <c r="G5" s="576"/>
      <c r="H5" s="576"/>
      <c r="I5" s="576"/>
      <c r="J5" s="576"/>
      <c r="K5" s="576"/>
      <c r="L5" s="576"/>
      <c r="M5" s="576"/>
      <c r="N5" s="577"/>
      <c r="O5" s="600" t="s">
        <v>606</v>
      </c>
      <c r="P5" s="600"/>
      <c r="Q5" s="600"/>
      <c r="R5" s="600"/>
      <c r="S5" s="600"/>
      <c r="T5" s="600"/>
      <c r="U5" s="600"/>
      <c r="V5" s="600"/>
      <c r="W5" s="600"/>
      <c r="X5" s="600"/>
      <c r="Y5" s="600"/>
      <c r="Z5" s="600"/>
      <c r="AA5" s="598"/>
      <c r="AB5" s="599"/>
      <c r="AC5" s="599"/>
      <c r="AD5" s="599"/>
      <c r="AE5" s="599"/>
      <c r="AF5" s="717"/>
      <c r="AG5" s="774" t="s">
        <v>1</v>
      </c>
      <c r="AH5" s="775"/>
      <c r="AI5" s="775"/>
      <c r="AJ5" s="776"/>
    </row>
    <row r="6" spans="2:36" ht="16.5" customHeight="1">
      <c r="B6" s="706" t="s">
        <v>25</v>
      </c>
      <c r="C6" s="707" t="s">
        <v>345</v>
      </c>
      <c r="D6" s="593"/>
      <c r="E6" s="593"/>
      <c r="F6" s="502"/>
      <c r="G6" s="502"/>
      <c r="H6" s="502"/>
      <c r="I6" s="472" t="s">
        <v>3</v>
      </c>
      <c r="J6" s="474" t="s">
        <v>26</v>
      </c>
      <c r="K6" s="474" t="s">
        <v>4</v>
      </c>
      <c r="L6" s="476" t="s">
        <v>344</v>
      </c>
      <c r="M6" s="484" t="s">
        <v>28</v>
      </c>
      <c r="N6" s="486" t="s">
        <v>29</v>
      </c>
      <c r="O6" s="705" t="s">
        <v>43</v>
      </c>
      <c r="P6" s="616"/>
      <c r="Q6" s="615" t="s">
        <v>44</v>
      </c>
      <c r="R6" s="616"/>
      <c r="S6" s="615" t="s">
        <v>45</v>
      </c>
      <c r="T6" s="616"/>
      <c r="U6" s="615" t="s">
        <v>7</v>
      </c>
      <c r="V6" s="616"/>
      <c r="W6" s="615" t="s">
        <v>6</v>
      </c>
      <c r="X6" s="616"/>
      <c r="Y6" s="615" t="s">
        <v>46</v>
      </c>
      <c r="Z6" s="616"/>
      <c r="AA6" s="572" t="s">
        <v>5</v>
      </c>
      <c r="AB6" s="573"/>
      <c r="AC6" s="572" t="s">
        <v>8</v>
      </c>
      <c r="AD6" s="573"/>
      <c r="AE6" s="572" t="s">
        <v>9</v>
      </c>
      <c r="AF6" s="574"/>
      <c r="AG6" s="499" t="s">
        <v>10</v>
      </c>
      <c r="AH6" s="482" t="s">
        <v>11</v>
      </c>
      <c r="AI6" s="521" t="s">
        <v>12</v>
      </c>
      <c r="AJ6" s="505" t="s">
        <v>30</v>
      </c>
    </row>
    <row r="7" spans="2:36" ht="76.5" customHeight="1" thickBot="1">
      <c r="B7" s="568"/>
      <c r="C7" s="503"/>
      <c r="D7" s="504"/>
      <c r="E7" s="504"/>
      <c r="F7" s="504"/>
      <c r="G7" s="504"/>
      <c r="H7" s="504"/>
      <c r="I7" s="473"/>
      <c r="J7" s="475" t="s">
        <v>26</v>
      </c>
      <c r="K7" s="475"/>
      <c r="L7" s="477"/>
      <c r="M7" s="485"/>
      <c r="N7" s="487"/>
      <c r="O7" s="6" t="s">
        <v>31</v>
      </c>
      <c r="P7" s="98" t="s">
        <v>32</v>
      </c>
      <c r="Q7" s="7" t="s">
        <v>31</v>
      </c>
      <c r="R7" s="98" t="s">
        <v>32</v>
      </c>
      <c r="S7" s="7" t="s">
        <v>31</v>
      </c>
      <c r="T7" s="98" t="s">
        <v>32</v>
      </c>
      <c r="U7" s="7" t="s">
        <v>31</v>
      </c>
      <c r="V7" s="98" t="s">
        <v>32</v>
      </c>
      <c r="W7" s="7" t="s">
        <v>31</v>
      </c>
      <c r="X7" s="98" t="s">
        <v>32</v>
      </c>
      <c r="Y7" s="7" t="s">
        <v>31</v>
      </c>
      <c r="Z7" s="98" t="s">
        <v>32</v>
      </c>
      <c r="AA7" s="7" t="s">
        <v>31</v>
      </c>
      <c r="AB7" s="98" t="s">
        <v>33</v>
      </c>
      <c r="AC7" s="7" t="s">
        <v>31</v>
      </c>
      <c r="AD7" s="98" t="s">
        <v>33</v>
      </c>
      <c r="AE7" s="7" t="s">
        <v>31</v>
      </c>
      <c r="AF7" s="99" t="s">
        <v>33</v>
      </c>
      <c r="AG7" s="500"/>
      <c r="AH7" s="483"/>
      <c r="AI7" s="522"/>
      <c r="AJ7" s="506"/>
    </row>
    <row r="8" spans="2:36" ht="78" customHeight="1" thickBot="1">
      <c r="B8" s="8" t="s">
        <v>834</v>
      </c>
      <c r="C8" s="526" t="s">
        <v>835</v>
      </c>
      <c r="D8" s="527"/>
      <c r="E8" s="527"/>
      <c r="F8" s="527"/>
      <c r="G8" s="527"/>
      <c r="H8" s="527"/>
      <c r="I8" s="105" t="s">
        <v>836</v>
      </c>
      <c r="J8" s="9" t="s">
        <v>837</v>
      </c>
      <c r="K8" s="326" t="s">
        <v>838</v>
      </c>
      <c r="L8" s="326"/>
      <c r="M8" s="11"/>
      <c r="N8" s="106"/>
      <c r="O8" s="12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>
        <f>SUM(S8)</f>
        <v>0</v>
      </c>
      <c r="AF8" s="14"/>
      <c r="AG8" s="15"/>
      <c r="AH8" s="16"/>
      <c r="AI8" s="16"/>
      <c r="AJ8" s="17"/>
    </row>
    <row r="9" spans="2:36" ht="5.25" customHeight="1" thickBot="1">
      <c r="B9" s="518"/>
      <c r="C9" s="519"/>
      <c r="D9" s="519"/>
      <c r="E9" s="519"/>
      <c r="F9" s="519"/>
      <c r="G9" s="519"/>
      <c r="H9" s="519"/>
      <c r="I9" s="519"/>
      <c r="J9" s="519"/>
      <c r="K9" s="519"/>
      <c r="L9" s="519"/>
      <c r="M9" s="519"/>
      <c r="N9" s="519"/>
      <c r="O9" s="519"/>
      <c r="P9" s="519"/>
      <c r="Q9" s="519"/>
      <c r="R9" s="519"/>
      <c r="S9" s="519"/>
      <c r="T9" s="519"/>
      <c r="U9" s="519"/>
      <c r="V9" s="519"/>
      <c r="W9" s="519"/>
      <c r="X9" s="519"/>
      <c r="Y9" s="519"/>
      <c r="Z9" s="519"/>
      <c r="AA9" s="519"/>
      <c r="AB9" s="519"/>
      <c r="AC9" s="519"/>
      <c r="AD9" s="519"/>
      <c r="AE9" s="519"/>
      <c r="AF9" s="519"/>
      <c r="AG9" s="519"/>
      <c r="AH9" s="519"/>
      <c r="AI9" s="519"/>
      <c r="AJ9" s="520"/>
    </row>
    <row r="10" spans="2:36" ht="76.5" customHeight="1" thickBot="1">
      <c r="B10" s="18" t="s">
        <v>13</v>
      </c>
      <c r="C10" s="19" t="s">
        <v>41</v>
      </c>
      <c r="D10" s="19" t="s">
        <v>14</v>
      </c>
      <c r="E10" s="19" t="s">
        <v>37</v>
      </c>
      <c r="F10" s="20" t="s">
        <v>38</v>
      </c>
      <c r="G10" s="20" t="s">
        <v>39</v>
      </c>
      <c r="H10" s="107" t="s">
        <v>605</v>
      </c>
      <c r="I10" s="109" t="s">
        <v>42</v>
      </c>
      <c r="J10" s="110" t="str">
        <f>J11</f>
        <v>____</v>
      </c>
      <c r="K10" s="232">
        <f>K11</f>
        <v>1</v>
      </c>
      <c r="L10" s="232">
        <f>L11</f>
        <v>0.25</v>
      </c>
      <c r="M10" s="110"/>
      <c r="N10" s="111"/>
      <c r="O10" s="22"/>
      <c r="P10" s="23"/>
      <c r="Q10" s="24"/>
      <c r="R10" s="23"/>
      <c r="S10" s="24">
        <f>S11</f>
        <v>100000</v>
      </c>
      <c r="T10" s="23"/>
      <c r="U10" s="24"/>
      <c r="V10" s="23"/>
      <c r="W10" s="24"/>
      <c r="X10" s="23"/>
      <c r="Y10" s="24"/>
      <c r="Z10" s="23"/>
      <c r="AA10" s="24"/>
      <c r="AB10" s="23"/>
      <c r="AC10" s="24"/>
      <c r="AD10" s="23"/>
      <c r="AE10" s="25">
        <f>SUM(S10)</f>
        <v>100000</v>
      </c>
      <c r="AF10" s="23"/>
      <c r="AG10" s="26"/>
      <c r="AH10" s="27"/>
      <c r="AI10" s="27"/>
      <c r="AJ10" s="28"/>
    </row>
    <row r="11" spans="2:36" ht="17.25" customHeight="1">
      <c r="B11" s="543" t="s">
        <v>272</v>
      </c>
      <c r="C11" s="100"/>
      <c r="D11" s="230" t="s">
        <v>604</v>
      </c>
      <c r="E11" s="230" t="s">
        <v>346</v>
      </c>
      <c r="F11" s="30"/>
      <c r="G11" s="31"/>
      <c r="H11" s="604" t="s">
        <v>194</v>
      </c>
      <c r="I11" s="565" t="s">
        <v>195</v>
      </c>
      <c r="J11" s="564" t="s">
        <v>202</v>
      </c>
      <c r="K11" s="540">
        <v>1</v>
      </c>
      <c r="L11" s="635">
        <v>0.25</v>
      </c>
      <c r="M11" s="541"/>
      <c r="N11" s="560"/>
      <c r="O11" s="716"/>
      <c r="P11" s="716"/>
      <c r="Q11" s="716"/>
      <c r="R11" s="716"/>
      <c r="S11" s="716">
        <v>100000</v>
      </c>
      <c r="T11" s="716"/>
      <c r="U11" s="716"/>
      <c r="V11" s="716"/>
      <c r="W11" s="716"/>
      <c r="X11" s="716"/>
      <c r="Y11" s="716"/>
      <c r="Z11" s="716"/>
      <c r="AA11" s="716"/>
      <c r="AB11" s="716"/>
      <c r="AC11" s="716"/>
      <c r="AD11" s="716"/>
      <c r="AE11" s="618"/>
      <c r="AF11" s="618"/>
      <c r="AG11" s="612"/>
      <c r="AH11" s="530"/>
      <c r="AI11" s="530"/>
      <c r="AJ11" s="532"/>
    </row>
    <row r="12" spans="2:36" ht="17.25" customHeight="1">
      <c r="B12" s="544"/>
      <c r="C12" s="101"/>
      <c r="D12" s="636" t="s">
        <v>603</v>
      </c>
      <c r="E12" s="636" t="s">
        <v>346</v>
      </c>
      <c r="F12" s="636"/>
      <c r="G12" s="636"/>
      <c r="H12" s="605"/>
      <c r="I12" s="565"/>
      <c r="J12" s="565"/>
      <c r="K12" s="551"/>
      <c r="L12" s="565"/>
      <c r="M12" s="541"/>
      <c r="N12" s="560"/>
      <c r="O12" s="693"/>
      <c r="P12" s="693"/>
      <c r="Q12" s="693"/>
      <c r="R12" s="693"/>
      <c r="S12" s="693"/>
      <c r="T12" s="693"/>
      <c r="U12" s="693"/>
      <c r="V12" s="693"/>
      <c r="W12" s="693"/>
      <c r="X12" s="693"/>
      <c r="Y12" s="693"/>
      <c r="Z12" s="693"/>
      <c r="AA12" s="693"/>
      <c r="AB12" s="693"/>
      <c r="AC12" s="693"/>
      <c r="AD12" s="693"/>
      <c r="AE12" s="618"/>
      <c r="AF12" s="618"/>
      <c r="AG12" s="613"/>
      <c r="AH12" s="530"/>
      <c r="AI12" s="530"/>
      <c r="AJ12" s="532"/>
    </row>
    <row r="13" spans="2:36" ht="17.25" customHeight="1">
      <c r="B13" s="544"/>
      <c r="C13" s="101"/>
      <c r="D13" s="637"/>
      <c r="E13" s="637"/>
      <c r="F13" s="637"/>
      <c r="G13" s="637"/>
      <c r="H13" s="605"/>
      <c r="I13" s="565"/>
      <c r="J13" s="565"/>
      <c r="K13" s="551"/>
      <c r="L13" s="565"/>
      <c r="M13" s="541"/>
      <c r="N13" s="560"/>
      <c r="O13" s="693"/>
      <c r="P13" s="693"/>
      <c r="Q13" s="693"/>
      <c r="R13" s="693"/>
      <c r="S13" s="693"/>
      <c r="T13" s="693"/>
      <c r="U13" s="693"/>
      <c r="V13" s="693"/>
      <c r="W13" s="693"/>
      <c r="X13" s="693"/>
      <c r="Y13" s="693"/>
      <c r="Z13" s="693"/>
      <c r="AA13" s="693"/>
      <c r="AB13" s="693"/>
      <c r="AC13" s="693"/>
      <c r="AD13" s="693"/>
      <c r="AE13" s="618"/>
      <c r="AF13" s="618"/>
      <c r="AG13" s="613"/>
      <c r="AH13" s="530"/>
      <c r="AI13" s="530"/>
      <c r="AJ13" s="532"/>
    </row>
    <row r="14" spans="2:36" ht="78.75" customHeight="1" thickBot="1">
      <c r="B14" s="545"/>
      <c r="C14" s="102"/>
      <c r="D14" s="667"/>
      <c r="E14" s="667"/>
      <c r="F14" s="667"/>
      <c r="G14" s="667"/>
      <c r="H14" s="606"/>
      <c r="I14" s="566"/>
      <c r="J14" s="566"/>
      <c r="K14" s="607"/>
      <c r="L14" s="566"/>
      <c r="M14" s="542"/>
      <c r="N14" s="561"/>
      <c r="O14" s="694"/>
      <c r="P14" s="694"/>
      <c r="Q14" s="694"/>
      <c r="R14" s="694"/>
      <c r="S14" s="694"/>
      <c r="T14" s="694"/>
      <c r="U14" s="694"/>
      <c r="V14" s="694"/>
      <c r="W14" s="694"/>
      <c r="X14" s="694"/>
      <c r="Y14" s="694"/>
      <c r="Z14" s="694"/>
      <c r="AA14" s="694"/>
      <c r="AB14" s="694"/>
      <c r="AC14" s="694"/>
      <c r="AD14" s="694"/>
      <c r="AE14" s="619"/>
      <c r="AF14" s="619"/>
      <c r="AG14" s="614"/>
      <c r="AH14" s="531"/>
      <c r="AI14" s="531"/>
      <c r="AJ14" s="533"/>
    </row>
    <row r="15" spans="2:36" ht="17.25" customHeight="1" thickBot="1">
      <c r="B15" s="421"/>
      <c r="C15" s="422"/>
      <c r="D15" s="423"/>
      <c r="E15" s="423"/>
      <c r="F15" s="423"/>
      <c r="G15" s="423"/>
      <c r="H15" s="424"/>
      <c r="I15" s="424"/>
      <c r="J15" s="424"/>
      <c r="K15" s="425"/>
      <c r="L15" s="424"/>
      <c r="M15" s="426"/>
      <c r="N15" s="422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427"/>
      <c r="AF15" s="427"/>
      <c r="AG15" s="428"/>
      <c r="AH15" s="429"/>
      <c r="AI15" s="429"/>
      <c r="AJ15" s="430"/>
    </row>
    <row r="16" spans="2:36" ht="36" customHeight="1">
      <c r="B16" s="491" t="s">
        <v>830</v>
      </c>
      <c r="C16" s="492"/>
      <c r="D16" s="492"/>
      <c r="E16" s="492"/>
      <c r="F16" s="492"/>
      <c r="G16" s="492"/>
      <c r="H16" s="493"/>
      <c r="I16" s="594" t="s">
        <v>839</v>
      </c>
      <c r="J16" s="594"/>
      <c r="K16" s="594"/>
      <c r="L16" s="594"/>
      <c r="M16" s="594"/>
      <c r="N16" s="594"/>
      <c r="O16" s="595"/>
      <c r="P16" s="596"/>
      <c r="Q16" s="596"/>
      <c r="R16" s="596"/>
      <c r="S16" s="596"/>
      <c r="T16" s="597"/>
      <c r="U16" s="494" t="s">
        <v>618</v>
      </c>
      <c r="V16" s="497"/>
      <c r="W16" s="497"/>
      <c r="X16" s="497"/>
      <c r="Y16" s="497"/>
      <c r="Z16" s="497"/>
      <c r="AA16" s="497"/>
      <c r="AB16" s="497"/>
      <c r="AC16" s="497"/>
      <c r="AD16" s="497"/>
      <c r="AE16" s="497"/>
      <c r="AF16" s="497"/>
      <c r="AG16" s="497"/>
      <c r="AH16" s="497"/>
      <c r="AI16" s="497"/>
      <c r="AJ16" s="498"/>
    </row>
    <row r="17" spans="2:36" ht="55.5" customHeight="1" thickBot="1">
      <c r="B17" s="704" t="s">
        <v>832</v>
      </c>
      <c r="C17" s="704"/>
      <c r="D17" s="704"/>
      <c r="E17" s="704"/>
      <c r="F17" s="827" t="s">
        <v>844</v>
      </c>
      <c r="G17" s="576"/>
      <c r="H17" s="576"/>
      <c r="I17" s="576"/>
      <c r="J17" s="576"/>
      <c r="K17" s="576"/>
      <c r="L17" s="576"/>
      <c r="M17" s="576"/>
      <c r="N17" s="577"/>
      <c r="O17" s="600" t="s">
        <v>606</v>
      </c>
      <c r="P17" s="600"/>
      <c r="Q17" s="600"/>
      <c r="R17" s="600"/>
      <c r="S17" s="600"/>
      <c r="T17" s="600"/>
      <c r="U17" s="600"/>
      <c r="V17" s="600"/>
      <c r="W17" s="600"/>
      <c r="X17" s="600"/>
      <c r="Y17" s="600"/>
      <c r="Z17" s="600"/>
      <c r="AA17" s="598"/>
      <c r="AB17" s="599"/>
      <c r="AC17" s="599"/>
      <c r="AD17" s="599"/>
      <c r="AE17" s="599"/>
      <c r="AF17" s="717"/>
      <c r="AG17" s="774" t="s">
        <v>1</v>
      </c>
      <c r="AH17" s="775"/>
      <c r="AI17" s="775"/>
      <c r="AJ17" s="776"/>
    </row>
    <row r="18" spans="2:36" ht="17.25" customHeight="1">
      <c r="B18" s="706" t="s">
        <v>25</v>
      </c>
      <c r="C18" s="707" t="s">
        <v>372</v>
      </c>
      <c r="D18" s="593"/>
      <c r="E18" s="593"/>
      <c r="F18" s="502"/>
      <c r="G18" s="502"/>
      <c r="H18" s="502"/>
      <c r="I18" s="472" t="s">
        <v>3</v>
      </c>
      <c r="J18" s="474" t="s">
        <v>26</v>
      </c>
      <c r="K18" s="474" t="s">
        <v>4</v>
      </c>
      <c r="L18" s="476" t="s">
        <v>344</v>
      </c>
      <c r="M18" s="484" t="s">
        <v>28</v>
      </c>
      <c r="N18" s="486" t="s">
        <v>29</v>
      </c>
      <c r="O18" s="705" t="s">
        <v>43</v>
      </c>
      <c r="P18" s="616"/>
      <c r="Q18" s="615" t="s">
        <v>44</v>
      </c>
      <c r="R18" s="616"/>
      <c r="S18" s="615" t="s">
        <v>45</v>
      </c>
      <c r="T18" s="616"/>
      <c r="U18" s="615" t="s">
        <v>7</v>
      </c>
      <c r="V18" s="616"/>
      <c r="W18" s="615" t="s">
        <v>6</v>
      </c>
      <c r="X18" s="616"/>
      <c r="Y18" s="615" t="s">
        <v>46</v>
      </c>
      <c r="Z18" s="616"/>
      <c r="AA18" s="572" t="s">
        <v>5</v>
      </c>
      <c r="AB18" s="573"/>
      <c r="AC18" s="572" t="s">
        <v>8</v>
      </c>
      <c r="AD18" s="573"/>
      <c r="AE18" s="572" t="s">
        <v>9</v>
      </c>
      <c r="AF18" s="574"/>
      <c r="AG18" s="499" t="s">
        <v>10</v>
      </c>
      <c r="AH18" s="482" t="s">
        <v>11</v>
      </c>
      <c r="AI18" s="521" t="s">
        <v>12</v>
      </c>
      <c r="AJ18" s="505" t="s">
        <v>30</v>
      </c>
    </row>
    <row r="19" spans="2:36" ht="60" customHeight="1" thickBot="1">
      <c r="B19" s="568"/>
      <c r="C19" s="503"/>
      <c r="D19" s="504"/>
      <c r="E19" s="504"/>
      <c r="F19" s="504"/>
      <c r="G19" s="504"/>
      <c r="H19" s="504"/>
      <c r="I19" s="473"/>
      <c r="J19" s="475" t="s">
        <v>26</v>
      </c>
      <c r="K19" s="475"/>
      <c r="L19" s="477"/>
      <c r="M19" s="485"/>
      <c r="N19" s="487"/>
      <c r="O19" s="6" t="s">
        <v>31</v>
      </c>
      <c r="P19" s="98" t="s">
        <v>32</v>
      </c>
      <c r="Q19" s="7" t="s">
        <v>31</v>
      </c>
      <c r="R19" s="98" t="s">
        <v>32</v>
      </c>
      <c r="S19" s="7" t="s">
        <v>31</v>
      </c>
      <c r="T19" s="98" t="s">
        <v>32</v>
      </c>
      <c r="U19" s="7" t="s">
        <v>31</v>
      </c>
      <c r="V19" s="98" t="s">
        <v>32</v>
      </c>
      <c r="W19" s="7" t="s">
        <v>31</v>
      </c>
      <c r="X19" s="98" t="s">
        <v>32</v>
      </c>
      <c r="Y19" s="7" t="s">
        <v>31</v>
      </c>
      <c r="Z19" s="98" t="s">
        <v>32</v>
      </c>
      <c r="AA19" s="7" t="s">
        <v>31</v>
      </c>
      <c r="AB19" s="98" t="s">
        <v>33</v>
      </c>
      <c r="AC19" s="7" t="s">
        <v>31</v>
      </c>
      <c r="AD19" s="98" t="s">
        <v>33</v>
      </c>
      <c r="AE19" s="7" t="s">
        <v>31</v>
      </c>
      <c r="AF19" s="99" t="s">
        <v>33</v>
      </c>
      <c r="AG19" s="500"/>
      <c r="AH19" s="483"/>
      <c r="AI19" s="522"/>
      <c r="AJ19" s="506"/>
    </row>
    <row r="20" spans="2:36" ht="76.5" customHeight="1" thickBot="1">
      <c r="B20" s="8" t="s">
        <v>834</v>
      </c>
      <c r="C20" s="526" t="s">
        <v>840</v>
      </c>
      <c r="D20" s="527"/>
      <c r="E20" s="527"/>
      <c r="F20" s="527"/>
      <c r="G20" s="527"/>
      <c r="H20" s="527"/>
      <c r="I20" s="105" t="s">
        <v>841</v>
      </c>
      <c r="J20" s="9" t="s">
        <v>842</v>
      </c>
      <c r="K20" s="417" t="s">
        <v>843</v>
      </c>
      <c r="L20" s="326"/>
      <c r="M20" s="11"/>
      <c r="N20" s="106"/>
      <c r="O20" s="12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>
        <f>SUM(S20)</f>
        <v>0</v>
      </c>
      <c r="AF20" s="14"/>
      <c r="AG20" s="15"/>
      <c r="AH20" s="16"/>
      <c r="AI20" s="16"/>
      <c r="AJ20" s="17"/>
    </row>
    <row r="21" spans="2:36" s="76" customFormat="1" ht="76.5" customHeight="1" thickBot="1">
      <c r="B21" s="18" t="s">
        <v>13</v>
      </c>
      <c r="C21" s="19" t="s">
        <v>41</v>
      </c>
      <c r="D21" s="19" t="s">
        <v>14</v>
      </c>
      <c r="E21" s="19" t="s">
        <v>40</v>
      </c>
      <c r="F21" s="20" t="s">
        <v>38</v>
      </c>
      <c r="G21" s="20" t="s">
        <v>39</v>
      </c>
      <c r="H21" s="107" t="s">
        <v>602</v>
      </c>
      <c r="I21" s="109" t="s">
        <v>42</v>
      </c>
      <c r="J21" s="21" t="str">
        <f>J22</f>
        <v>___</v>
      </c>
      <c r="K21" s="77">
        <f>K22</f>
        <v>1</v>
      </c>
      <c r="L21" s="59">
        <f>L22</f>
        <v>0.25</v>
      </c>
      <c r="M21" s="60"/>
      <c r="N21" s="61"/>
      <c r="O21" s="22"/>
      <c r="P21" s="23"/>
      <c r="Q21" s="24"/>
      <c r="R21" s="23"/>
      <c r="S21" s="24">
        <f>S22</f>
        <v>10000000</v>
      </c>
      <c r="T21" s="23"/>
      <c r="U21" s="24"/>
      <c r="V21" s="23"/>
      <c r="W21" s="24"/>
      <c r="X21" s="23"/>
      <c r="Y21" s="24"/>
      <c r="Z21" s="23"/>
      <c r="AA21" s="24"/>
      <c r="AB21" s="23"/>
      <c r="AC21" s="24"/>
      <c r="AD21" s="23"/>
      <c r="AE21" s="78">
        <f>SUM(S21)</f>
        <v>10000000</v>
      </c>
      <c r="AF21" s="23"/>
      <c r="AG21" s="26"/>
      <c r="AH21" s="27"/>
      <c r="AI21" s="27"/>
      <c r="AJ21" s="28"/>
    </row>
    <row r="22" spans="2:36" s="76" customFormat="1" ht="76.5" customHeight="1">
      <c r="B22" s="543" t="s">
        <v>273</v>
      </c>
      <c r="C22" s="100"/>
      <c r="D22" s="230" t="s">
        <v>601</v>
      </c>
      <c r="E22" s="230" t="s">
        <v>346</v>
      </c>
      <c r="F22" s="79"/>
      <c r="G22" s="80"/>
      <c r="H22" s="721" t="s">
        <v>196</v>
      </c>
      <c r="I22" s="722" t="s">
        <v>197</v>
      </c>
      <c r="J22" s="564" t="s">
        <v>203</v>
      </c>
      <c r="K22" s="730">
        <v>1</v>
      </c>
      <c r="L22" s="564">
        <v>0.25</v>
      </c>
      <c r="M22" s="730"/>
      <c r="N22" s="732"/>
      <c r="O22" s="728"/>
      <c r="P22" s="728"/>
      <c r="Q22" s="728"/>
      <c r="R22" s="728"/>
      <c r="S22" s="728">
        <v>10000000</v>
      </c>
      <c r="T22" s="728"/>
      <c r="U22" s="728"/>
      <c r="V22" s="728"/>
      <c r="W22" s="728"/>
      <c r="X22" s="728"/>
      <c r="Y22" s="728"/>
      <c r="Z22" s="728"/>
      <c r="AA22" s="728"/>
      <c r="AB22" s="728"/>
      <c r="AC22" s="728"/>
      <c r="AD22" s="728"/>
      <c r="AE22" s="618"/>
      <c r="AF22" s="618"/>
      <c r="AG22" s="622"/>
      <c r="AH22" s="639"/>
      <c r="AI22" s="639"/>
      <c r="AJ22" s="620"/>
    </row>
    <row r="23" spans="2:36" ht="36" customHeight="1">
      <c r="B23" s="544"/>
      <c r="C23" s="101"/>
      <c r="D23" s="228" t="s">
        <v>600</v>
      </c>
      <c r="E23" s="385" t="s">
        <v>346</v>
      </c>
      <c r="F23" s="402"/>
      <c r="G23" s="402"/>
      <c r="H23" s="605"/>
      <c r="I23" s="633"/>
      <c r="J23" s="565"/>
      <c r="K23" s="650"/>
      <c r="L23" s="565"/>
      <c r="M23" s="650"/>
      <c r="N23" s="644"/>
      <c r="O23" s="709"/>
      <c r="P23" s="709"/>
      <c r="Q23" s="709"/>
      <c r="R23" s="709"/>
      <c r="S23" s="709"/>
      <c r="T23" s="709"/>
      <c r="U23" s="709"/>
      <c r="V23" s="709"/>
      <c r="W23" s="709"/>
      <c r="X23" s="709"/>
      <c r="Y23" s="709"/>
      <c r="Z23" s="709"/>
      <c r="AA23" s="709"/>
      <c r="AB23" s="709"/>
      <c r="AC23" s="709"/>
      <c r="AD23" s="709"/>
      <c r="AE23" s="648"/>
      <c r="AF23" s="648"/>
      <c r="AG23" s="623"/>
      <c r="AH23" s="639"/>
      <c r="AI23" s="639"/>
      <c r="AJ23" s="620"/>
    </row>
    <row r="24" spans="2:36" ht="40.5" customHeight="1" thickBot="1">
      <c r="B24" s="545"/>
      <c r="C24" s="102"/>
      <c r="D24" s="227" t="s">
        <v>599</v>
      </c>
      <c r="E24" s="385" t="s">
        <v>346</v>
      </c>
      <c r="F24" s="402"/>
      <c r="G24" s="402"/>
      <c r="H24" s="606"/>
      <c r="I24" s="723"/>
      <c r="J24" s="566"/>
      <c r="K24" s="731"/>
      <c r="L24" s="566"/>
      <c r="M24" s="731"/>
      <c r="N24" s="733"/>
      <c r="O24" s="710"/>
      <c r="P24" s="710"/>
      <c r="Q24" s="710"/>
      <c r="R24" s="710"/>
      <c r="S24" s="710"/>
      <c r="T24" s="710"/>
      <c r="U24" s="710"/>
      <c r="V24" s="710"/>
      <c r="W24" s="710"/>
      <c r="X24" s="710"/>
      <c r="Y24" s="710"/>
      <c r="Z24" s="710"/>
      <c r="AA24" s="710"/>
      <c r="AB24" s="710"/>
      <c r="AC24" s="710"/>
      <c r="AD24" s="710"/>
      <c r="AE24" s="729"/>
      <c r="AF24" s="729"/>
      <c r="AG24" s="641"/>
      <c r="AH24" s="642"/>
      <c r="AI24" s="642"/>
      <c r="AJ24" s="621"/>
    </row>
    <row r="25" spans="2:37" ht="4.5" customHeight="1" thickBot="1">
      <c r="B25" s="515"/>
      <c r="C25" s="516"/>
      <c r="D25" s="516"/>
      <c r="E25" s="516"/>
      <c r="F25" s="516"/>
      <c r="G25" s="516"/>
      <c r="H25" s="516"/>
      <c r="I25" s="516"/>
      <c r="J25" s="516"/>
      <c r="K25" s="516"/>
      <c r="L25" s="516"/>
      <c r="M25" s="516"/>
      <c r="N25" s="516"/>
      <c r="O25" s="516"/>
      <c r="P25" s="516"/>
      <c r="Q25" s="516"/>
      <c r="R25" s="516"/>
      <c r="S25" s="516"/>
      <c r="T25" s="516"/>
      <c r="U25" s="516"/>
      <c r="V25" s="516"/>
      <c r="W25" s="516"/>
      <c r="X25" s="516"/>
      <c r="Y25" s="516"/>
      <c r="Z25" s="516"/>
      <c r="AA25" s="516"/>
      <c r="AB25" s="516"/>
      <c r="AC25" s="516"/>
      <c r="AD25" s="516"/>
      <c r="AE25" s="516"/>
      <c r="AF25" s="516"/>
      <c r="AG25" s="516"/>
      <c r="AH25" s="516"/>
      <c r="AI25" s="516"/>
      <c r="AJ25" s="517"/>
      <c r="AK25" s="76"/>
    </row>
    <row r="26" spans="2:36" ht="16.5" customHeight="1">
      <c r="B26" s="491" t="s">
        <v>830</v>
      </c>
      <c r="C26" s="492"/>
      <c r="D26" s="492"/>
      <c r="E26" s="492"/>
      <c r="F26" s="492"/>
      <c r="G26" s="492"/>
      <c r="H26" s="493"/>
      <c r="I26" s="594" t="s">
        <v>839</v>
      </c>
      <c r="J26" s="594"/>
      <c r="K26" s="594"/>
      <c r="L26" s="594"/>
      <c r="M26" s="594"/>
      <c r="N26" s="594"/>
      <c r="O26" s="595"/>
      <c r="P26" s="596"/>
      <c r="Q26" s="596"/>
      <c r="R26" s="596"/>
      <c r="S26" s="596"/>
      <c r="T26" s="597"/>
      <c r="U26" s="494" t="s">
        <v>618</v>
      </c>
      <c r="V26" s="497"/>
      <c r="W26" s="497"/>
      <c r="X26" s="497"/>
      <c r="Y26" s="497"/>
      <c r="Z26" s="497"/>
      <c r="AA26" s="497"/>
      <c r="AB26" s="497"/>
      <c r="AC26" s="497"/>
      <c r="AD26" s="497"/>
      <c r="AE26" s="497"/>
      <c r="AF26" s="497"/>
      <c r="AG26" s="497"/>
      <c r="AH26" s="497"/>
      <c r="AI26" s="497"/>
      <c r="AJ26" s="498"/>
    </row>
    <row r="27" spans="2:36" ht="76.5" customHeight="1" thickBot="1">
      <c r="B27" s="704" t="s">
        <v>832</v>
      </c>
      <c r="C27" s="704"/>
      <c r="D27" s="704"/>
      <c r="E27" s="704"/>
      <c r="F27" s="827" t="s">
        <v>845</v>
      </c>
      <c r="G27" s="576"/>
      <c r="H27" s="576"/>
      <c r="I27" s="576"/>
      <c r="J27" s="576"/>
      <c r="K27" s="576"/>
      <c r="L27" s="576"/>
      <c r="M27" s="576"/>
      <c r="N27" s="577"/>
      <c r="O27" s="600" t="s">
        <v>606</v>
      </c>
      <c r="P27" s="600"/>
      <c r="Q27" s="600"/>
      <c r="R27" s="600"/>
      <c r="S27" s="600"/>
      <c r="T27" s="600"/>
      <c r="U27" s="600"/>
      <c r="V27" s="600"/>
      <c r="W27" s="600"/>
      <c r="X27" s="600"/>
      <c r="Y27" s="600"/>
      <c r="Z27" s="600"/>
      <c r="AA27" s="598"/>
      <c r="AB27" s="599"/>
      <c r="AC27" s="599"/>
      <c r="AD27" s="599"/>
      <c r="AE27" s="599"/>
      <c r="AF27" s="717"/>
      <c r="AG27" s="774" t="s">
        <v>1</v>
      </c>
      <c r="AH27" s="775"/>
      <c r="AI27" s="775"/>
      <c r="AJ27" s="776"/>
    </row>
    <row r="28" spans="2:36" ht="78" customHeight="1">
      <c r="B28" s="706" t="s">
        <v>25</v>
      </c>
      <c r="C28" s="707" t="s">
        <v>371</v>
      </c>
      <c r="D28" s="593"/>
      <c r="E28" s="593"/>
      <c r="F28" s="502"/>
      <c r="G28" s="502"/>
      <c r="H28" s="502"/>
      <c r="I28" s="472" t="s">
        <v>3</v>
      </c>
      <c r="J28" s="474" t="s">
        <v>26</v>
      </c>
      <c r="K28" s="474" t="s">
        <v>4</v>
      </c>
      <c r="L28" s="476" t="s">
        <v>344</v>
      </c>
      <c r="M28" s="484" t="s">
        <v>28</v>
      </c>
      <c r="N28" s="486" t="s">
        <v>29</v>
      </c>
      <c r="O28" s="705" t="s">
        <v>43</v>
      </c>
      <c r="P28" s="616"/>
      <c r="Q28" s="615" t="s">
        <v>44</v>
      </c>
      <c r="R28" s="616"/>
      <c r="S28" s="615" t="s">
        <v>45</v>
      </c>
      <c r="T28" s="616"/>
      <c r="U28" s="615" t="s">
        <v>7</v>
      </c>
      <c r="V28" s="616"/>
      <c r="W28" s="615" t="s">
        <v>6</v>
      </c>
      <c r="X28" s="616"/>
      <c r="Y28" s="615" t="s">
        <v>46</v>
      </c>
      <c r="Z28" s="616"/>
      <c r="AA28" s="572" t="s">
        <v>5</v>
      </c>
      <c r="AB28" s="573"/>
      <c r="AC28" s="572" t="s">
        <v>8</v>
      </c>
      <c r="AD28" s="573"/>
      <c r="AE28" s="572" t="s">
        <v>9</v>
      </c>
      <c r="AF28" s="574"/>
      <c r="AG28" s="499" t="s">
        <v>10</v>
      </c>
      <c r="AH28" s="482" t="s">
        <v>11</v>
      </c>
      <c r="AI28" s="521" t="s">
        <v>12</v>
      </c>
      <c r="AJ28" s="505" t="s">
        <v>30</v>
      </c>
    </row>
    <row r="29" spans="2:37" ht="74.25" customHeight="1" thickBot="1">
      <c r="B29" s="568"/>
      <c r="C29" s="503"/>
      <c r="D29" s="504"/>
      <c r="E29" s="504"/>
      <c r="F29" s="504"/>
      <c r="G29" s="504"/>
      <c r="H29" s="504"/>
      <c r="I29" s="473"/>
      <c r="J29" s="475" t="s">
        <v>26</v>
      </c>
      <c r="K29" s="475"/>
      <c r="L29" s="477"/>
      <c r="M29" s="485"/>
      <c r="N29" s="487"/>
      <c r="O29" s="6" t="s">
        <v>31</v>
      </c>
      <c r="P29" s="98" t="s">
        <v>32</v>
      </c>
      <c r="Q29" s="7" t="s">
        <v>31</v>
      </c>
      <c r="R29" s="98" t="s">
        <v>32</v>
      </c>
      <c r="S29" s="7" t="s">
        <v>31</v>
      </c>
      <c r="T29" s="98" t="s">
        <v>32</v>
      </c>
      <c r="U29" s="7" t="s">
        <v>31</v>
      </c>
      <c r="V29" s="98" t="s">
        <v>32</v>
      </c>
      <c r="W29" s="7" t="s">
        <v>31</v>
      </c>
      <c r="X29" s="98" t="s">
        <v>32</v>
      </c>
      <c r="Y29" s="7" t="s">
        <v>31</v>
      </c>
      <c r="Z29" s="98" t="s">
        <v>32</v>
      </c>
      <c r="AA29" s="7" t="s">
        <v>31</v>
      </c>
      <c r="AB29" s="98" t="s">
        <v>33</v>
      </c>
      <c r="AC29" s="7" t="s">
        <v>31</v>
      </c>
      <c r="AD29" s="98" t="s">
        <v>33</v>
      </c>
      <c r="AE29" s="7" t="s">
        <v>31</v>
      </c>
      <c r="AF29" s="99" t="s">
        <v>33</v>
      </c>
      <c r="AG29" s="500"/>
      <c r="AH29" s="483"/>
      <c r="AI29" s="522"/>
      <c r="AJ29" s="506"/>
      <c r="AK29" s="76"/>
    </row>
    <row r="30" spans="2:37" ht="105.75" customHeight="1" thickBot="1">
      <c r="B30" s="8" t="s">
        <v>834</v>
      </c>
      <c r="C30" s="526" t="s">
        <v>846</v>
      </c>
      <c r="D30" s="527"/>
      <c r="E30" s="527"/>
      <c r="F30" s="527"/>
      <c r="G30" s="527"/>
      <c r="H30" s="527"/>
      <c r="I30" s="105"/>
      <c r="J30" s="9"/>
      <c r="K30" s="417"/>
      <c r="L30" s="326"/>
      <c r="M30" s="11"/>
      <c r="N30" s="106"/>
      <c r="O30" s="12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>
        <f>SUM(S30)</f>
        <v>0</v>
      </c>
      <c r="AF30" s="14"/>
      <c r="AG30" s="15"/>
      <c r="AH30" s="16"/>
      <c r="AI30" s="16"/>
      <c r="AJ30" s="17"/>
      <c r="AK30" s="76"/>
    </row>
    <row r="31" spans="2:37" ht="21" customHeight="1">
      <c r="B31" s="1"/>
      <c r="C31" s="1"/>
      <c r="H31" s="1"/>
      <c r="I31" s="1"/>
      <c r="J31" s="1"/>
      <c r="AG31" s="1"/>
      <c r="AK31" s="76"/>
    </row>
    <row r="32" spans="2:33" ht="21" customHeight="1" thickBot="1">
      <c r="B32" s="1"/>
      <c r="C32" s="1"/>
      <c r="H32" s="1"/>
      <c r="I32" s="1"/>
      <c r="J32" s="1"/>
      <c r="AG32" s="1"/>
    </row>
    <row r="33" spans="2:37" ht="74.25" customHeight="1" thickBot="1">
      <c r="B33" s="18" t="s">
        <v>13</v>
      </c>
      <c r="C33" s="19" t="s">
        <v>41</v>
      </c>
      <c r="D33" s="19" t="s">
        <v>14</v>
      </c>
      <c r="E33" s="401" t="s">
        <v>40</v>
      </c>
      <c r="F33" s="400" t="s">
        <v>38</v>
      </c>
      <c r="G33" s="400" t="s">
        <v>39</v>
      </c>
      <c r="H33" s="107" t="s">
        <v>598</v>
      </c>
      <c r="I33" s="109" t="s">
        <v>42</v>
      </c>
      <c r="J33" s="21" t="str">
        <f>J34</f>
        <v>___</v>
      </c>
      <c r="K33" s="77">
        <f>K34</f>
        <v>4</v>
      </c>
      <c r="L33" s="59">
        <f>L34</f>
        <v>1</v>
      </c>
      <c r="M33" s="60"/>
      <c r="N33" s="61"/>
      <c r="O33" s="22"/>
      <c r="P33" s="23"/>
      <c r="Q33" s="24"/>
      <c r="R33" s="23"/>
      <c r="S33" s="24">
        <f>S34</f>
        <v>501768</v>
      </c>
      <c r="T33" s="23"/>
      <c r="U33" s="24"/>
      <c r="V33" s="23"/>
      <c r="W33" s="24"/>
      <c r="X33" s="23"/>
      <c r="Y33" s="24"/>
      <c r="Z33" s="23"/>
      <c r="AA33" s="24"/>
      <c r="AB33" s="23"/>
      <c r="AC33" s="24"/>
      <c r="AD33" s="23"/>
      <c r="AE33" s="78">
        <f>SUM(S33)</f>
        <v>501768</v>
      </c>
      <c r="AF33" s="23"/>
      <c r="AG33" s="26"/>
      <c r="AH33" s="27"/>
      <c r="AI33" s="27"/>
      <c r="AJ33" s="28"/>
      <c r="AK33" s="76"/>
    </row>
    <row r="34" spans="2:37" ht="21" customHeight="1">
      <c r="B34" s="543" t="s">
        <v>273</v>
      </c>
      <c r="C34" s="100"/>
      <c r="D34" s="230" t="s">
        <v>597</v>
      </c>
      <c r="E34" s="230" t="s">
        <v>346</v>
      </c>
      <c r="F34" s="79"/>
      <c r="G34" s="80"/>
      <c r="H34" s="721" t="s">
        <v>198</v>
      </c>
      <c r="I34" s="722" t="s">
        <v>199</v>
      </c>
      <c r="J34" s="564" t="s">
        <v>203</v>
      </c>
      <c r="K34" s="730">
        <v>4</v>
      </c>
      <c r="L34" s="564">
        <v>1</v>
      </c>
      <c r="M34" s="730"/>
      <c r="N34" s="732"/>
      <c r="O34" s="728"/>
      <c r="P34" s="728"/>
      <c r="Q34" s="728"/>
      <c r="R34" s="728"/>
      <c r="S34" s="728">
        <v>501768</v>
      </c>
      <c r="T34" s="728"/>
      <c r="U34" s="728"/>
      <c r="V34" s="728"/>
      <c r="W34" s="728"/>
      <c r="X34" s="728"/>
      <c r="Y34" s="728"/>
      <c r="Z34" s="728"/>
      <c r="AA34" s="728"/>
      <c r="AB34" s="728"/>
      <c r="AC34" s="728"/>
      <c r="AD34" s="728"/>
      <c r="AE34" s="618"/>
      <c r="AF34" s="618"/>
      <c r="AG34" s="622"/>
      <c r="AH34" s="639"/>
      <c r="AI34" s="639"/>
      <c r="AJ34" s="620"/>
      <c r="AK34" s="76"/>
    </row>
    <row r="35" spans="2:37" ht="21" customHeight="1">
      <c r="B35" s="544"/>
      <c r="C35" s="101"/>
      <c r="D35" s="228" t="s">
        <v>596</v>
      </c>
      <c r="E35" s="228" t="s">
        <v>346</v>
      </c>
      <c r="F35" s="86"/>
      <c r="G35" s="31"/>
      <c r="H35" s="605"/>
      <c r="I35" s="633"/>
      <c r="J35" s="565"/>
      <c r="K35" s="650"/>
      <c r="L35" s="565"/>
      <c r="M35" s="650"/>
      <c r="N35" s="644"/>
      <c r="O35" s="709"/>
      <c r="P35" s="709"/>
      <c r="Q35" s="709"/>
      <c r="R35" s="709"/>
      <c r="S35" s="709"/>
      <c r="T35" s="709"/>
      <c r="U35" s="709"/>
      <c r="V35" s="709"/>
      <c r="W35" s="709"/>
      <c r="X35" s="709"/>
      <c r="Y35" s="709"/>
      <c r="Z35" s="709"/>
      <c r="AA35" s="709"/>
      <c r="AB35" s="709"/>
      <c r="AC35" s="709"/>
      <c r="AD35" s="709"/>
      <c r="AE35" s="648"/>
      <c r="AF35" s="648"/>
      <c r="AG35" s="623"/>
      <c r="AH35" s="639"/>
      <c r="AI35" s="639"/>
      <c r="AJ35" s="620"/>
      <c r="AK35" s="76"/>
    </row>
    <row r="36" spans="2:36" ht="21" customHeight="1" thickBot="1">
      <c r="B36" s="545"/>
      <c r="C36" s="102"/>
      <c r="D36" s="227" t="s">
        <v>595</v>
      </c>
      <c r="E36" s="227" t="s">
        <v>346</v>
      </c>
      <c r="F36" s="90"/>
      <c r="G36" s="50"/>
      <c r="H36" s="606"/>
      <c r="I36" s="723"/>
      <c r="J36" s="566"/>
      <c r="K36" s="731"/>
      <c r="L36" s="566"/>
      <c r="M36" s="731"/>
      <c r="N36" s="733"/>
      <c r="O36" s="710"/>
      <c r="P36" s="710"/>
      <c r="Q36" s="710"/>
      <c r="R36" s="710"/>
      <c r="S36" s="710"/>
      <c r="T36" s="710"/>
      <c r="U36" s="710"/>
      <c r="V36" s="710"/>
      <c r="W36" s="710"/>
      <c r="X36" s="710"/>
      <c r="Y36" s="710"/>
      <c r="Z36" s="710"/>
      <c r="AA36" s="710"/>
      <c r="AB36" s="710"/>
      <c r="AC36" s="710"/>
      <c r="AD36" s="710"/>
      <c r="AE36" s="729"/>
      <c r="AF36" s="729"/>
      <c r="AG36" s="641"/>
      <c r="AH36" s="642"/>
      <c r="AI36" s="642"/>
      <c r="AJ36" s="621"/>
    </row>
    <row r="37" spans="2:36" ht="21" customHeight="1" thickBot="1">
      <c r="B37" s="409"/>
      <c r="C37" s="138"/>
      <c r="D37" s="431"/>
      <c r="E37" s="431"/>
      <c r="F37" s="137"/>
      <c r="G37" s="136"/>
      <c r="H37" s="135"/>
      <c r="I37" s="413"/>
      <c r="J37" s="410"/>
      <c r="K37" s="411"/>
      <c r="L37" s="410"/>
      <c r="M37" s="411"/>
      <c r="N37" s="412"/>
      <c r="O37" s="432"/>
      <c r="P37" s="433"/>
      <c r="Q37" s="183"/>
      <c r="R37" s="433"/>
      <c r="S37" s="183"/>
      <c r="T37" s="433"/>
      <c r="U37" s="183"/>
      <c r="V37" s="433"/>
      <c r="W37" s="183"/>
      <c r="X37" s="433"/>
      <c r="Y37" s="183"/>
      <c r="Z37" s="433"/>
      <c r="AA37" s="183"/>
      <c r="AB37" s="433"/>
      <c r="AC37" s="183"/>
      <c r="AD37" s="433"/>
      <c r="AE37" s="434"/>
      <c r="AF37" s="133"/>
      <c r="AG37" s="435"/>
      <c r="AH37" s="436"/>
      <c r="AI37" s="436"/>
      <c r="AJ37" s="437"/>
    </row>
    <row r="38" spans="2:36" ht="21" customHeight="1">
      <c r="B38" s="491" t="s">
        <v>830</v>
      </c>
      <c r="C38" s="492"/>
      <c r="D38" s="492"/>
      <c r="E38" s="492"/>
      <c r="F38" s="492"/>
      <c r="G38" s="492"/>
      <c r="H38" s="493"/>
      <c r="I38" s="594" t="s">
        <v>839</v>
      </c>
      <c r="J38" s="594"/>
      <c r="K38" s="594"/>
      <c r="L38" s="594"/>
      <c r="M38" s="594"/>
      <c r="N38" s="594"/>
      <c r="O38" s="595"/>
      <c r="P38" s="596"/>
      <c r="Q38" s="596"/>
      <c r="R38" s="596"/>
      <c r="S38" s="596"/>
      <c r="T38" s="597"/>
      <c r="U38" s="494" t="s">
        <v>618</v>
      </c>
      <c r="V38" s="497"/>
      <c r="W38" s="497"/>
      <c r="X38" s="497"/>
      <c r="Y38" s="497"/>
      <c r="Z38" s="497"/>
      <c r="AA38" s="497"/>
      <c r="AB38" s="497"/>
      <c r="AC38" s="497"/>
      <c r="AD38" s="497"/>
      <c r="AE38" s="497"/>
      <c r="AF38" s="497"/>
      <c r="AG38" s="497"/>
      <c r="AH38" s="497"/>
      <c r="AI38" s="497"/>
      <c r="AJ38" s="498"/>
    </row>
    <row r="39" spans="2:36" ht="60.75" customHeight="1" thickBot="1">
      <c r="B39" s="704" t="s">
        <v>832</v>
      </c>
      <c r="C39" s="704"/>
      <c r="D39" s="704"/>
      <c r="E39" s="704"/>
      <c r="F39" s="827" t="s">
        <v>845</v>
      </c>
      <c r="G39" s="576"/>
      <c r="H39" s="576"/>
      <c r="I39" s="576"/>
      <c r="J39" s="576"/>
      <c r="K39" s="576"/>
      <c r="L39" s="576"/>
      <c r="M39" s="576"/>
      <c r="N39" s="577"/>
      <c r="O39" s="600" t="s">
        <v>606</v>
      </c>
      <c r="P39" s="600"/>
      <c r="Q39" s="600"/>
      <c r="R39" s="600"/>
      <c r="S39" s="600"/>
      <c r="T39" s="600"/>
      <c r="U39" s="600"/>
      <c r="V39" s="600"/>
      <c r="W39" s="600"/>
      <c r="X39" s="600"/>
      <c r="Y39" s="600"/>
      <c r="Z39" s="600"/>
      <c r="AA39" s="598"/>
      <c r="AB39" s="599"/>
      <c r="AC39" s="599"/>
      <c r="AD39" s="599"/>
      <c r="AE39" s="599"/>
      <c r="AF39" s="717"/>
      <c r="AG39" s="774" t="s">
        <v>1</v>
      </c>
      <c r="AH39" s="775"/>
      <c r="AI39" s="775"/>
      <c r="AJ39" s="776"/>
    </row>
    <row r="40" spans="2:36" ht="16.5" customHeight="1">
      <c r="B40" s="567" t="s">
        <v>25</v>
      </c>
      <c r="C40" s="501" t="s">
        <v>370</v>
      </c>
      <c r="D40" s="502"/>
      <c r="E40" s="502"/>
      <c r="F40" s="502"/>
      <c r="G40" s="502"/>
      <c r="H40" s="502"/>
      <c r="I40" s="472" t="s">
        <v>3</v>
      </c>
      <c r="J40" s="474" t="s">
        <v>26</v>
      </c>
      <c r="K40" s="474" t="s">
        <v>4</v>
      </c>
      <c r="L40" s="476" t="s">
        <v>344</v>
      </c>
      <c r="M40" s="484" t="s">
        <v>28</v>
      </c>
      <c r="N40" s="486" t="s">
        <v>29</v>
      </c>
      <c r="O40" s="705" t="s">
        <v>43</v>
      </c>
      <c r="P40" s="616"/>
      <c r="Q40" s="615" t="s">
        <v>44</v>
      </c>
      <c r="R40" s="616"/>
      <c r="S40" s="615" t="s">
        <v>45</v>
      </c>
      <c r="T40" s="616"/>
      <c r="U40" s="615" t="s">
        <v>7</v>
      </c>
      <c r="V40" s="616"/>
      <c r="W40" s="615" t="s">
        <v>6</v>
      </c>
      <c r="X40" s="616"/>
      <c r="Y40" s="615" t="s">
        <v>46</v>
      </c>
      <c r="Z40" s="616"/>
      <c r="AA40" s="572" t="s">
        <v>5</v>
      </c>
      <c r="AB40" s="573"/>
      <c r="AC40" s="572" t="s">
        <v>8</v>
      </c>
      <c r="AD40" s="573"/>
      <c r="AE40" s="572" t="s">
        <v>9</v>
      </c>
      <c r="AF40" s="574"/>
      <c r="AG40" s="499" t="s">
        <v>10</v>
      </c>
      <c r="AH40" s="482" t="s">
        <v>11</v>
      </c>
      <c r="AI40" s="521" t="s">
        <v>12</v>
      </c>
      <c r="AJ40" s="505" t="s">
        <v>30</v>
      </c>
    </row>
    <row r="41" spans="2:36" ht="76.5" customHeight="1" thickBot="1">
      <c r="B41" s="568"/>
      <c r="C41" s="503"/>
      <c r="D41" s="504"/>
      <c r="E41" s="504"/>
      <c r="F41" s="504"/>
      <c r="G41" s="504"/>
      <c r="H41" s="504"/>
      <c r="I41" s="473"/>
      <c r="J41" s="475" t="s">
        <v>26</v>
      </c>
      <c r="K41" s="475"/>
      <c r="L41" s="477"/>
      <c r="M41" s="485"/>
      <c r="N41" s="487"/>
      <c r="O41" s="6" t="s">
        <v>31</v>
      </c>
      <c r="P41" s="98" t="s">
        <v>32</v>
      </c>
      <c r="Q41" s="7" t="s">
        <v>31</v>
      </c>
      <c r="R41" s="98" t="s">
        <v>32</v>
      </c>
      <c r="S41" s="7" t="s">
        <v>31</v>
      </c>
      <c r="T41" s="98" t="s">
        <v>32</v>
      </c>
      <c r="U41" s="7" t="s">
        <v>31</v>
      </c>
      <c r="V41" s="98" t="s">
        <v>32</v>
      </c>
      <c r="W41" s="7" t="s">
        <v>31</v>
      </c>
      <c r="X41" s="98" t="s">
        <v>32</v>
      </c>
      <c r="Y41" s="7" t="s">
        <v>31</v>
      </c>
      <c r="Z41" s="98" t="s">
        <v>32</v>
      </c>
      <c r="AA41" s="7" t="s">
        <v>31</v>
      </c>
      <c r="AB41" s="98" t="s">
        <v>33</v>
      </c>
      <c r="AC41" s="7" t="s">
        <v>31</v>
      </c>
      <c r="AD41" s="98" t="s">
        <v>33</v>
      </c>
      <c r="AE41" s="7" t="s">
        <v>31</v>
      </c>
      <c r="AF41" s="99" t="s">
        <v>33</v>
      </c>
      <c r="AG41" s="500"/>
      <c r="AH41" s="483"/>
      <c r="AI41" s="522"/>
      <c r="AJ41" s="506"/>
    </row>
    <row r="42" spans="2:36" ht="78" customHeight="1" thickBot="1">
      <c r="B42" s="8" t="s">
        <v>317</v>
      </c>
      <c r="C42" s="526" t="s">
        <v>847</v>
      </c>
      <c r="D42" s="527"/>
      <c r="E42" s="527"/>
      <c r="F42" s="527"/>
      <c r="G42" s="527"/>
      <c r="H42" s="527"/>
      <c r="I42" s="105"/>
      <c r="J42" s="9"/>
      <c r="K42" s="326"/>
      <c r="L42" s="326"/>
      <c r="M42" s="11"/>
      <c r="N42" s="106"/>
      <c r="O42" s="12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>
        <f>SUM(S42)</f>
        <v>0</v>
      </c>
      <c r="AF42" s="14"/>
      <c r="AG42" s="15"/>
      <c r="AH42" s="16"/>
      <c r="AI42" s="16"/>
      <c r="AJ42" s="17"/>
    </row>
    <row r="43" spans="2:37" ht="56.25" customHeight="1" thickBot="1">
      <c r="B43" s="18" t="s">
        <v>13</v>
      </c>
      <c r="C43" s="19" t="s">
        <v>41</v>
      </c>
      <c r="D43" s="19" t="s">
        <v>14</v>
      </c>
      <c r="E43" s="19" t="s">
        <v>40</v>
      </c>
      <c r="F43" s="20" t="s">
        <v>38</v>
      </c>
      <c r="G43" s="20" t="s">
        <v>39</v>
      </c>
      <c r="H43" s="107" t="s">
        <v>594</v>
      </c>
      <c r="I43" s="109" t="s">
        <v>42</v>
      </c>
      <c r="J43" s="21">
        <f>J44</f>
        <v>3</v>
      </c>
      <c r="K43" s="77">
        <f>K44</f>
        <v>3</v>
      </c>
      <c r="L43" s="59">
        <f>L44</f>
        <v>1</v>
      </c>
      <c r="M43" s="60"/>
      <c r="N43" s="61"/>
      <c r="O43" s="22"/>
      <c r="P43" s="23"/>
      <c r="Q43" s="24"/>
      <c r="R43" s="23"/>
      <c r="S43" s="24">
        <f>S44</f>
        <v>500000</v>
      </c>
      <c r="T43" s="23"/>
      <c r="U43" s="24"/>
      <c r="V43" s="23"/>
      <c r="W43" s="24"/>
      <c r="X43" s="23"/>
      <c r="Y43" s="24"/>
      <c r="Z43" s="23"/>
      <c r="AA43" s="24"/>
      <c r="AB43" s="23"/>
      <c r="AC43" s="24"/>
      <c r="AD43" s="23"/>
      <c r="AE43" s="78">
        <f>SUM(S43)</f>
        <v>500000</v>
      </c>
      <c r="AF43" s="23"/>
      <c r="AG43" s="26"/>
      <c r="AH43" s="27"/>
      <c r="AI43" s="27"/>
      <c r="AJ43" s="28"/>
      <c r="AK43" s="76"/>
    </row>
    <row r="44" spans="2:37" ht="21" customHeight="1">
      <c r="B44" s="543" t="s">
        <v>274</v>
      </c>
      <c r="C44" s="100"/>
      <c r="D44" s="738" t="s">
        <v>593</v>
      </c>
      <c r="E44" s="738" t="s">
        <v>346</v>
      </c>
      <c r="F44" s="896"/>
      <c r="G44" s="896"/>
      <c r="H44" s="721" t="s">
        <v>200</v>
      </c>
      <c r="I44" s="722" t="s">
        <v>201</v>
      </c>
      <c r="J44" s="564">
        <v>3</v>
      </c>
      <c r="K44" s="730">
        <v>3</v>
      </c>
      <c r="L44" s="564">
        <v>1</v>
      </c>
      <c r="M44" s="730"/>
      <c r="N44" s="732"/>
      <c r="O44" s="728"/>
      <c r="P44" s="728"/>
      <c r="Q44" s="728"/>
      <c r="R44" s="728"/>
      <c r="S44" s="728">
        <v>500000</v>
      </c>
      <c r="T44" s="728"/>
      <c r="U44" s="728"/>
      <c r="V44" s="728"/>
      <c r="W44" s="728"/>
      <c r="X44" s="728"/>
      <c r="Y44" s="728"/>
      <c r="Z44" s="728"/>
      <c r="AA44" s="728"/>
      <c r="AB44" s="728"/>
      <c r="AC44" s="728"/>
      <c r="AD44" s="728"/>
      <c r="AE44" s="618"/>
      <c r="AF44" s="618"/>
      <c r="AG44" s="622"/>
      <c r="AH44" s="639"/>
      <c r="AI44" s="639"/>
      <c r="AJ44" s="620"/>
      <c r="AK44" s="76"/>
    </row>
    <row r="45" spans="2:37" ht="21" customHeight="1">
      <c r="B45" s="544"/>
      <c r="C45" s="101"/>
      <c r="D45" s="637"/>
      <c r="E45" s="637"/>
      <c r="F45" s="897"/>
      <c r="G45" s="897"/>
      <c r="H45" s="605"/>
      <c r="I45" s="633"/>
      <c r="J45" s="565"/>
      <c r="K45" s="650"/>
      <c r="L45" s="565"/>
      <c r="M45" s="650"/>
      <c r="N45" s="644"/>
      <c r="O45" s="709"/>
      <c r="P45" s="709"/>
      <c r="Q45" s="709"/>
      <c r="R45" s="709"/>
      <c r="S45" s="709"/>
      <c r="T45" s="709"/>
      <c r="U45" s="709"/>
      <c r="V45" s="709"/>
      <c r="W45" s="709"/>
      <c r="X45" s="709"/>
      <c r="Y45" s="709"/>
      <c r="Z45" s="709"/>
      <c r="AA45" s="709"/>
      <c r="AB45" s="709"/>
      <c r="AC45" s="709"/>
      <c r="AD45" s="709"/>
      <c r="AE45" s="648"/>
      <c r="AF45" s="648"/>
      <c r="AG45" s="623"/>
      <c r="AH45" s="639"/>
      <c r="AI45" s="639"/>
      <c r="AJ45" s="620"/>
      <c r="AK45" s="76"/>
    </row>
    <row r="46" spans="2:36" ht="21" customHeight="1" thickBot="1">
      <c r="B46" s="545"/>
      <c r="C46" s="102"/>
      <c r="D46" s="667"/>
      <c r="E46" s="667"/>
      <c r="F46" s="736"/>
      <c r="G46" s="736"/>
      <c r="H46" s="606"/>
      <c r="I46" s="723"/>
      <c r="J46" s="566"/>
      <c r="K46" s="731"/>
      <c r="L46" s="566"/>
      <c r="M46" s="731"/>
      <c r="N46" s="733"/>
      <c r="O46" s="710"/>
      <c r="P46" s="710"/>
      <c r="Q46" s="710"/>
      <c r="R46" s="710"/>
      <c r="S46" s="710"/>
      <c r="T46" s="710"/>
      <c r="U46" s="710"/>
      <c r="V46" s="710"/>
      <c r="W46" s="710"/>
      <c r="X46" s="710"/>
      <c r="Y46" s="710"/>
      <c r="Z46" s="710"/>
      <c r="AA46" s="710"/>
      <c r="AB46" s="710"/>
      <c r="AC46" s="710"/>
      <c r="AD46" s="710"/>
      <c r="AE46" s="729"/>
      <c r="AF46" s="729"/>
      <c r="AG46" s="641"/>
      <c r="AH46" s="642"/>
      <c r="AI46" s="642"/>
      <c r="AJ46" s="621"/>
    </row>
    <row r="47" spans="2:36" ht="21" customHeight="1">
      <c r="B47" s="409"/>
      <c r="C47" s="138"/>
      <c r="D47" s="431"/>
      <c r="E47" s="431"/>
      <c r="F47" s="137"/>
      <c r="G47" s="137"/>
      <c r="H47" s="135"/>
      <c r="I47" s="413"/>
      <c r="J47" s="410"/>
      <c r="K47" s="411"/>
      <c r="L47" s="410"/>
      <c r="M47" s="411"/>
      <c r="N47" s="412"/>
      <c r="O47" s="432"/>
      <c r="P47" s="433"/>
      <c r="Q47" s="183"/>
      <c r="R47" s="433"/>
      <c r="S47" s="183"/>
      <c r="T47" s="433"/>
      <c r="U47" s="183"/>
      <c r="V47" s="433"/>
      <c r="W47" s="183"/>
      <c r="X47" s="433"/>
      <c r="Y47" s="183"/>
      <c r="Z47" s="433"/>
      <c r="AA47" s="183"/>
      <c r="AB47" s="433"/>
      <c r="AC47" s="183"/>
      <c r="AD47" s="433"/>
      <c r="AE47" s="434"/>
      <c r="AF47" s="133"/>
      <c r="AG47" s="435"/>
      <c r="AH47" s="436"/>
      <c r="AI47" s="436"/>
      <c r="AJ47" s="437"/>
    </row>
    <row r="48" spans="2:36" ht="21" customHeight="1">
      <c r="B48" s="409"/>
      <c r="C48" s="138"/>
      <c r="D48" s="431"/>
      <c r="E48" s="431"/>
      <c r="F48" s="137"/>
      <c r="G48" s="137"/>
      <c r="H48" s="135"/>
      <c r="I48" s="413"/>
      <c r="J48" s="410"/>
      <c r="K48" s="411"/>
      <c r="L48" s="410"/>
      <c r="M48" s="411"/>
      <c r="N48" s="412"/>
      <c r="O48" s="432"/>
      <c r="P48" s="433"/>
      <c r="Q48" s="183"/>
      <c r="R48" s="433"/>
      <c r="S48" s="183"/>
      <c r="T48" s="433"/>
      <c r="U48" s="183"/>
      <c r="V48" s="433"/>
      <c r="W48" s="183"/>
      <c r="X48" s="433"/>
      <c r="Y48" s="183"/>
      <c r="Z48" s="433"/>
      <c r="AA48" s="183"/>
      <c r="AB48" s="433"/>
      <c r="AC48" s="183"/>
      <c r="AD48" s="433"/>
      <c r="AE48" s="434"/>
      <c r="AF48" s="133"/>
      <c r="AG48" s="435"/>
      <c r="AH48" s="436"/>
      <c r="AI48" s="436"/>
      <c r="AJ48" s="437"/>
    </row>
  </sheetData>
  <sheetProtection/>
  <mergeCells count="256">
    <mergeCell ref="AD34:AD36"/>
    <mergeCell ref="I26:N26"/>
    <mergeCell ref="B34:B36"/>
    <mergeCell ref="H34:H36"/>
    <mergeCell ref="I34:I36"/>
    <mergeCell ref="J34:J36"/>
    <mergeCell ref="K34:K36"/>
    <mergeCell ref="L34:L36"/>
    <mergeCell ref="S34:S36"/>
    <mergeCell ref="T34:T36"/>
    <mergeCell ref="M34:M36"/>
    <mergeCell ref="N34:N36"/>
    <mergeCell ref="O34:O36"/>
    <mergeCell ref="P34:P36"/>
    <mergeCell ref="Q34:Q36"/>
    <mergeCell ref="R34:R36"/>
    <mergeCell ref="AC28:AD28"/>
    <mergeCell ref="S28:T28"/>
    <mergeCell ref="U28:V28"/>
    <mergeCell ref="W28:X28"/>
    <mergeCell ref="Y28:Z28"/>
    <mergeCell ref="AA28:AB28"/>
    <mergeCell ref="D44:D46"/>
    <mergeCell ref="E44:E46"/>
    <mergeCell ref="F44:F46"/>
    <mergeCell ref="G44:G46"/>
    <mergeCell ref="B26:H26"/>
    <mergeCell ref="B25:AJ25"/>
    <mergeCell ref="J11:J14"/>
    <mergeCell ref="L11:L14"/>
    <mergeCell ref="K18:K19"/>
    <mergeCell ref="L18:L19"/>
    <mergeCell ref="M18:M19"/>
    <mergeCell ref="N18:N19"/>
    <mergeCell ref="O18:P18"/>
    <mergeCell ref="Q18:R18"/>
    <mergeCell ref="S18:T18"/>
    <mergeCell ref="U18:V18"/>
    <mergeCell ref="W18:X18"/>
    <mergeCell ref="Q22:Q24"/>
    <mergeCell ref="R22:R24"/>
    <mergeCell ref="S22:S24"/>
    <mergeCell ref="Y34:Y36"/>
    <mergeCell ref="Z34:Z36"/>
    <mergeCell ref="AA34:AA36"/>
    <mergeCell ref="AB34:AB36"/>
    <mergeCell ref="AE44:AE46"/>
    <mergeCell ref="AF44:AF46"/>
    <mergeCell ref="AG44:AG46"/>
    <mergeCell ref="AH44:AH46"/>
    <mergeCell ref="AI44:AI46"/>
    <mergeCell ref="AJ44:AJ46"/>
    <mergeCell ref="Y44:Y46"/>
    <mergeCell ref="Z44:Z46"/>
    <mergeCell ref="AA44:AA46"/>
    <mergeCell ref="AB44:AB46"/>
    <mergeCell ref="AC44:AC46"/>
    <mergeCell ref="AD44:AD46"/>
    <mergeCell ref="U44:U46"/>
    <mergeCell ref="V44:V46"/>
    <mergeCell ref="W44:W46"/>
    <mergeCell ref="X44:X46"/>
    <mergeCell ref="M44:M46"/>
    <mergeCell ref="N44:N46"/>
    <mergeCell ref="O44:O46"/>
    <mergeCell ref="P44:P46"/>
    <mergeCell ref="Q44:Q46"/>
    <mergeCell ref="R44:R46"/>
    <mergeCell ref="AH40:AH41"/>
    <mergeCell ref="AI40:AI41"/>
    <mergeCell ref="AJ40:AJ41"/>
    <mergeCell ref="C42:H42"/>
    <mergeCell ref="B44:B46"/>
    <mergeCell ref="H44:H46"/>
    <mergeCell ref="I44:I46"/>
    <mergeCell ref="J44:J46"/>
    <mergeCell ref="K44:K46"/>
    <mergeCell ref="L44:L46"/>
    <mergeCell ref="W40:X40"/>
    <mergeCell ref="Y40:Z40"/>
    <mergeCell ref="AA40:AB40"/>
    <mergeCell ref="AC40:AD40"/>
    <mergeCell ref="AE40:AF40"/>
    <mergeCell ref="AG40:AG41"/>
    <mergeCell ref="M40:M41"/>
    <mergeCell ref="N40:N41"/>
    <mergeCell ref="O40:P40"/>
    <mergeCell ref="Q40:R40"/>
    <mergeCell ref="S40:T40"/>
    <mergeCell ref="U40:V40"/>
    <mergeCell ref="S44:S46"/>
    <mergeCell ref="T44:T46"/>
    <mergeCell ref="B40:B41"/>
    <mergeCell ref="C40:H41"/>
    <mergeCell ref="I40:I41"/>
    <mergeCell ref="J40:J41"/>
    <mergeCell ref="K40:K41"/>
    <mergeCell ref="L40:L41"/>
    <mergeCell ref="AA22:AA24"/>
    <mergeCell ref="AB22:AB24"/>
    <mergeCell ref="AC22:AC24"/>
    <mergeCell ref="U22:U24"/>
    <mergeCell ref="V22:V24"/>
    <mergeCell ref="W22:W24"/>
    <mergeCell ref="X22:X24"/>
    <mergeCell ref="Y22:Y24"/>
    <mergeCell ref="Z22:Z24"/>
    <mergeCell ref="O22:O24"/>
    <mergeCell ref="P22:P24"/>
    <mergeCell ref="AC34:AC36"/>
    <mergeCell ref="O28:P28"/>
    <mergeCell ref="Q28:R28"/>
    <mergeCell ref="AH18:AH19"/>
    <mergeCell ref="AI18:AI19"/>
    <mergeCell ref="AJ18:AJ19"/>
    <mergeCell ref="T22:T24"/>
    <mergeCell ref="B22:B24"/>
    <mergeCell ref="H22:H24"/>
    <mergeCell ref="I22:I24"/>
    <mergeCell ref="J22:J24"/>
    <mergeCell ref="K22:K24"/>
    <mergeCell ref="L22:L24"/>
    <mergeCell ref="M22:M24"/>
    <mergeCell ref="N22:N24"/>
    <mergeCell ref="AG22:AG24"/>
    <mergeCell ref="AH22:AH24"/>
    <mergeCell ref="AI22:AI24"/>
    <mergeCell ref="AJ22:AJ24"/>
    <mergeCell ref="AD22:AD24"/>
    <mergeCell ref="AE22:AE24"/>
    <mergeCell ref="AF22:AF24"/>
    <mergeCell ref="B18:B19"/>
    <mergeCell ref="C18:H19"/>
    <mergeCell ref="I18:I19"/>
    <mergeCell ref="J18:J19"/>
    <mergeCell ref="Y18:Z18"/>
    <mergeCell ref="AA18:AB18"/>
    <mergeCell ref="AC18:AD18"/>
    <mergeCell ref="AE18:AF18"/>
    <mergeCell ref="AG18:AG19"/>
    <mergeCell ref="D12:D14"/>
    <mergeCell ref="E12:E14"/>
    <mergeCell ref="F12:F14"/>
    <mergeCell ref="G12:G14"/>
    <mergeCell ref="B17:E17"/>
    <mergeCell ref="F17:N17"/>
    <mergeCell ref="O17:Z17"/>
    <mergeCell ref="AA17:AF17"/>
    <mergeCell ref="AG17:AJ17"/>
    <mergeCell ref="AE11:AE14"/>
    <mergeCell ref="AF11:AF14"/>
    <mergeCell ref="AH11:AH14"/>
    <mergeCell ref="AI11:AI14"/>
    <mergeCell ref="AJ11:AJ14"/>
    <mergeCell ref="O11:O14"/>
    <mergeCell ref="P11:P14"/>
    <mergeCell ref="N11:N14"/>
    <mergeCell ref="K11:K14"/>
    <mergeCell ref="M11:M14"/>
    <mergeCell ref="AB11:AB14"/>
    <mergeCell ref="AE6:AF6"/>
    <mergeCell ref="AG6:AG7"/>
    <mergeCell ref="M6:M7"/>
    <mergeCell ref="N6:N7"/>
    <mergeCell ref="O6:P6"/>
    <mergeCell ref="Q6:R6"/>
    <mergeCell ref="S6:T6"/>
    <mergeCell ref="U6:V6"/>
    <mergeCell ref="B16:H16"/>
    <mergeCell ref="I16:N16"/>
    <mergeCell ref="O16:T16"/>
    <mergeCell ref="U16:AJ16"/>
    <mergeCell ref="S11:S14"/>
    <mergeCell ref="T11:T14"/>
    <mergeCell ref="U11:U14"/>
    <mergeCell ref="V11:V14"/>
    <mergeCell ref="W11:W14"/>
    <mergeCell ref="X11:X14"/>
    <mergeCell ref="Q11:Q14"/>
    <mergeCell ref="R11:R14"/>
    <mergeCell ref="AG11:AG14"/>
    <mergeCell ref="Y11:Y14"/>
    <mergeCell ref="Z11:Z14"/>
    <mergeCell ref="AA11:AA14"/>
    <mergeCell ref="AC11:AC14"/>
    <mergeCell ref="AD11:AD14"/>
    <mergeCell ref="I6:I7"/>
    <mergeCell ref="J6:J7"/>
    <mergeCell ref="K6:K7"/>
    <mergeCell ref="L6:L7"/>
    <mergeCell ref="B2:AJ2"/>
    <mergeCell ref="B3:AJ3"/>
    <mergeCell ref="B4:H4"/>
    <mergeCell ref="U4:AJ4"/>
    <mergeCell ref="F5:N5"/>
    <mergeCell ref="AG5:AJ5"/>
    <mergeCell ref="B5:E5"/>
    <mergeCell ref="I4:N4"/>
    <mergeCell ref="O4:T4"/>
    <mergeCell ref="O5:Z5"/>
    <mergeCell ref="AH6:AH7"/>
    <mergeCell ref="AI6:AI7"/>
    <mergeCell ref="AJ6:AJ7"/>
    <mergeCell ref="AA5:AF5"/>
    <mergeCell ref="B6:B7"/>
    <mergeCell ref="C6:H7"/>
    <mergeCell ref="W6:X6"/>
    <mergeCell ref="Y6:Z6"/>
    <mergeCell ref="AA6:AB6"/>
    <mergeCell ref="AC6:AD6"/>
    <mergeCell ref="C8:H8"/>
    <mergeCell ref="B9:AJ9"/>
    <mergeCell ref="B11:B14"/>
    <mergeCell ref="H11:H14"/>
    <mergeCell ref="I11:I14"/>
    <mergeCell ref="AI34:AI36"/>
    <mergeCell ref="C20:H20"/>
    <mergeCell ref="O26:T26"/>
    <mergeCell ref="U26:AJ26"/>
    <mergeCell ref="B27:E27"/>
    <mergeCell ref="F27:N27"/>
    <mergeCell ref="O27:Z27"/>
    <mergeCell ref="AA27:AF27"/>
    <mergeCell ref="AG27:AJ27"/>
    <mergeCell ref="B28:B29"/>
    <mergeCell ref="C28:H29"/>
    <mergeCell ref="I28:I29"/>
    <mergeCell ref="J28:J29"/>
    <mergeCell ref="K28:K29"/>
    <mergeCell ref="L28:L29"/>
    <mergeCell ref="M28:M29"/>
    <mergeCell ref="N28:N29"/>
    <mergeCell ref="AJ34:AJ36"/>
    <mergeCell ref="AE28:AF28"/>
    <mergeCell ref="B39:E39"/>
    <mergeCell ref="F39:N39"/>
    <mergeCell ref="O39:Z39"/>
    <mergeCell ref="AA39:AF39"/>
    <mergeCell ref="AG39:AJ39"/>
    <mergeCell ref="AG28:AG29"/>
    <mergeCell ref="AH28:AH29"/>
    <mergeCell ref="AI28:AI29"/>
    <mergeCell ref="AJ28:AJ29"/>
    <mergeCell ref="C30:H30"/>
    <mergeCell ref="B38:H38"/>
    <mergeCell ref="I38:N38"/>
    <mergeCell ref="O38:T38"/>
    <mergeCell ref="U38:AJ38"/>
    <mergeCell ref="U34:U36"/>
    <mergeCell ref="V34:V36"/>
    <mergeCell ref="W34:W36"/>
    <mergeCell ref="X34:X36"/>
    <mergeCell ref="AE34:AE36"/>
    <mergeCell ref="AF34:AF36"/>
    <mergeCell ref="AG34:AG36"/>
    <mergeCell ref="AH34:AH36"/>
  </mergeCells>
  <printOptions/>
  <pageMargins left="0.7" right="0.7" top="0.75" bottom="0.75" header="0.3" footer="0.3"/>
  <pageSetup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B2:AJ19"/>
  <sheetViews>
    <sheetView zoomScale="75" zoomScaleNormal="75" zoomScalePageLayoutView="0" workbookViewId="0" topLeftCell="A11">
      <selection activeCell="J26" sqref="J26"/>
    </sheetView>
  </sheetViews>
  <sheetFormatPr defaultColWidth="11.421875" defaultRowHeight="15"/>
  <cols>
    <col min="1" max="1" width="4.7109375" style="1" customWidth="1"/>
    <col min="2" max="2" width="24.7109375" style="1" customWidth="1"/>
    <col min="3" max="3" width="24.00390625" style="1" customWidth="1"/>
    <col min="4" max="4" width="28.00390625" style="1" customWidth="1"/>
    <col min="5" max="5" width="21.8515625" style="1" customWidth="1"/>
    <col min="6" max="7" width="18.28125" style="1" customWidth="1"/>
    <col min="8" max="8" width="21.57421875" style="1" customWidth="1"/>
    <col min="9" max="9" width="19.8515625" style="1" customWidth="1"/>
    <col min="10" max="10" width="17.140625" style="1" customWidth="1"/>
    <col min="11" max="16384" width="11.421875" style="1" customWidth="1"/>
  </cols>
  <sheetData>
    <row r="1" ht="15.75" thickBot="1"/>
    <row r="2" spans="2:36" ht="15">
      <c r="B2" s="467" t="s">
        <v>615</v>
      </c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8"/>
      <c r="AJ2" s="469"/>
    </row>
    <row r="3" spans="2:36" ht="15.75" thickBot="1">
      <c r="B3" s="488" t="s">
        <v>324</v>
      </c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89"/>
      <c r="AC3" s="489"/>
      <c r="AD3" s="489"/>
      <c r="AE3" s="489"/>
      <c r="AF3" s="489"/>
      <c r="AG3" s="489"/>
      <c r="AH3" s="489"/>
      <c r="AI3" s="489"/>
      <c r="AJ3" s="490"/>
    </row>
    <row r="4" spans="2:36" ht="15">
      <c r="B4" s="821" t="s">
        <v>848</v>
      </c>
      <c r="C4" s="822"/>
      <c r="D4" s="822"/>
      <c r="E4" s="822"/>
      <c r="F4" s="822"/>
      <c r="G4" s="822"/>
      <c r="H4" s="823"/>
      <c r="I4" s="831" t="s">
        <v>608</v>
      </c>
      <c r="J4" s="832"/>
      <c r="K4" s="832"/>
      <c r="L4" s="832"/>
      <c r="M4" s="832"/>
      <c r="N4" s="832"/>
      <c r="O4" s="831" t="s">
        <v>447</v>
      </c>
      <c r="P4" s="832"/>
      <c r="Q4" s="832"/>
      <c r="R4" s="876"/>
      <c r="S4" s="832"/>
      <c r="T4" s="877"/>
      <c r="U4" s="824" t="s">
        <v>22</v>
      </c>
      <c r="V4" s="825"/>
      <c r="W4" s="825"/>
      <c r="X4" s="825"/>
      <c r="Y4" s="825"/>
      <c r="Z4" s="825"/>
      <c r="AA4" s="825"/>
      <c r="AB4" s="825"/>
      <c r="AC4" s="825"/>
      <c r="AD4" s="825"/>
      <c r="AE4" s="825"/>
      <c r="AF4" s="825"/>
      <c r="AG4" s="825"/>
      <c r="AH4" s="825"/>
      <c r="AI4" s="825"/>
      <c r="AJ4" s="826"/>
    </row>
    <row r="5" spans="2:36" ht="36" customHeight="1" thickBot="1">
      <c r="B5" s="827" t="s">
        <v>849</v>
      </c>
      <c r="C5" s="576"/>
      <c r="D5" s="577"/>
      <c r="E5" s="307"/>
      <c r="F5" s="576" t="s">
        <v>850</v>
      </c>
      <c r="G5" s="576"/>
      <c r="H5" s="576"/>
      <c r="I5" s="576"/>
      <c r="J5" s="576"/>
      <c r="K5" s="576"/>
      <c r="L5" s="576"/>
      <c r="M5" s="576"/>
      <c r="N5" s="577"/>
      <c r="O5" s="828" t="s">
        <v>0</v>
      </c>
      <c r="P5" s="829"/>
      <c r="Q5" s="829"/>
      <c r="R5" s="829"/>
      <c r="S5" s="829"/>
      <c r="T5" s="829"/>
      <c r="U5" s="829"/>
      <c r="V5" s="829"/>
      <c r="W5" s="829"/>
      <c r="X5" s="829"/>
      <c r="Y5" s="829"/>
      <c r="Z5" s="829"/>
      <c r="AA5" s="829"/>
      <c r="AB5" s="829"/>
      <c r="AC5" s="829"/>
      <c r="AD5" s="829"/>
      <c r="AE5" s="829"/>
      <c r="AF5" s="830"/>
      <c r="AG5" s="803" t="s">
        <v>1</v>
      </c>
      <c r="AH5" s="804"/>
      <c r="AI5" s="804"/>
      <c r="AJ5" s="805"/>
    </row>
    <row r="6" spans="2:36" ht="36" customHeight="1">
      <c r="B6" s="815" t="s">
        <v>25</v>
      </c>
      <c r="C6" s="806" t="s">
        <v>345</v>
      </c>
      <c r="D6" s="807"/>
      <c r="E6" s="807"/>
      <c r="F6" s="807"/>
      <c r="G6" s="807"/>
      <c r="H6" s="807"/>
      <c r="I6" s="817" t="s">
        <v>3</v>
      </c>
      <c r="J6" s="799" t="s">
        <v>26</v>
      </c>
      <c r="K6" s="799" t="s">
        <v>4</v>
      </c>
      <c r="L6" s="801" t="s">
        <v>377</v>
      </c>
      <c r="M6" s="813" t="s">
        <v>28</v>
      </c>
      <c r="N6" s="810" t="s">
        <v>29</v>
      </c>
      <c r="O6" s="812" t="s">
        <v>43</v>
      </c>
      <c r="P6" s="786"/>
      <c r="Q6" s="785" t="s">
        <v>44</v>
      </c>
      <c r="R6" s="786"/>
      <c r="S6" s="785" t="s">
        <v>45</v>
      </c>
      <c r="T6" s="786"/>
      <c r="U6" s="785" t="s">
        <v>7</v>
      </c>
      <c r="V6" s="786"/>
      <c r="W6" s="785" t="s">
        <v>6</v>
      </c>
      <c r="X6" s="786"/>
      <c r="Y6" s="785" t="s">
        <v>46</v>
      </c>
      <c r="Z6" s="786"/>
      <c r="AA6" s="785" t="s">
        <v>5</v>
      </c>
      <c r="AB6" s="786"/>
      <c r="AC6" s="785" t="s">
        <v>8</v>
      </c>
      <c r="AD6" s="786"/>
      <c r="AE6" s="785" t="s">
        <v>9</v>
      </c>
      <c r="AF6" s="792"/>
      <c r="AG6" s="793" t="s">
        <v>10</v>
      </c>
      <c r="AH6" s="795" t="s">
        <v>11</v>
      </c>
      <c r="AI6" s="797" t="s">
        <v>12</v>
      </c>
      <c r="AJ6" s="819" t="s">
        <v>30</v>
      </c>
    </row>
    <row r="7" spans="2:36" ht="81" customHeight="1" thickBot="1">
      <c r="B7" s="816"/>
      <c r="C7" s="808"/>
      <c r="D7" s="809"/>
      <c r="E7" s="809"/>
      <c r="F7" s="809"/>
      <c r="G7" s="809"/>
      <c r="H7" s="809"/>
      <c r="I7" s="818"/>
      <c r="J7" s="800" t="s">
        <v>26</v>
      </c>
      <c r="K7" s="800"/>
      <c r="L7" s="802"/>
      <c r="M7" s="814"/>
      <c r="N7" s="811"/>
      <c r="O7" s="306" t="s">
        <v>31</v>
      </c>
      <c r="P7" s="305" t="s">
        <v>32</v>
      </c>
      <c r="Q7" s="304" t="s">
        <v>31</v>
      </c>
      <c r="R7" s="305" t="s">
        <v>32</v>
      </c>
      <c r="S7" s="304" t="s">
        <v>31</v>
      </c>
      <c r="T7" s="305" t="s">
        <v>32</v>
      </c>
      <c r="U7" s="304" t="s">
        <v>31</v>
      </c>
      <c r="V7" s="305" t="s">
        <v>32</v>
      </c>
      <c r="W7" s="304" t="s">
        <v>31</v>
      </c>
      <c r="X7" s="305" t="s">
        <v>32</v>
      </c>
      <c r="Y7" s="304" t="s">
        <v>31</v>
      </c>
      <c r="Z7" s="305" t="s">
        <v>32</v>
      </c>
      <c r="AA7" s="304" t="s">
        <v>31</v>
      </c>
      <c r="AB7" s="305" t="s">
        <v>33</v>
      </c>
      <c r="AC7" s="304" t="s">
        <v>31</v>
      </c>
      <c r="AD7" s="305" t="s">
        <v>33</v>
      </c>
      <c r="AE7" s="304" t="s">
        <v>31</v>
      </c>
      <c r="AF7" s="303" t="s">
        <v>33</v>
      </c>
      <c r="AG7" s="794"/>
      <c r="AH7" s="796"/>
      <c r="AI7" s="798"/>
      <c r="AJ7" s="820"/>
    </row>
    <row r="8" spans="2:36" ht="108" customHeight="1" thickBot="1">
      <c r="B8" s="302"/>
      <c r="C8" s="787" t="s">
        <v>851</v>
      </c>
      <c r="D8" s="788"/>
      <c r="E8" s="788"/>
      <c r="F8" s="788"/>
      <c r="G8" s="788"/>
      <c r="H8" s="788"/>
      <c r="I8" s="301" t="s">
        <v>852</v>
      </c>
      <c r="J8" s="300" t="s">
        <v>853</v>
      </c>
      <c r="K8" s="299"/>
      <c r="L8" s="299"/>
      <c r="M8" s="298"/>
      <c r="N8" s="297"/>
      <c r="O8" s="296" t="e">
        <f>SUM(O10,#REF!,#REF!,#REF!)</f>
        <v>#REF!</v>
      </c>
      <c r="P8" s="295" t="e">
        <f>SUM(P10,#REF!,#REF!,#REF!)</f>
        <v>#REF!</v>
      </c>
      <c r="Q8" s="295" t="e">
        <f>SUM(Q10,#REF!,#REF!,#REF!)</f>
        <v>#REF!</v>
      </c>
      <c r="R8" s="295" t="e">
        <f>SUM(R10,#REF!,#REF!,#REF!)</f>
        <v>#REF!</v>
      </c>
      <c r="S8" s="295">
        <v>0</v>
      </c>
      <c r="T8" s="295" t="e">
        <f>SUM(T10,#REF!,#REF!,#REF!)</f>
        <v>#REF!</v>
      </c>
      <c r="U8" s="295" t="e">
        <f>SUM(U10,#REF!,#REF!,#REF!)</f>
        <v>#REF!</v>
      </c>
      <c r="V8" s="295" t="e">
        <f>SUM(V10,#REF!,#REF!,#REF!)</f>
        <v>#REF!</v>
      </c>
      <c r="W8" s="295" t="e">
        <f>SUM(W10,#REF!,#REF!,#REF!)</f>
        <v>#REF!</v>
      </c>
      <c r="X8" s="295" t="e">
        <f>SUM(X10,#REF!,#REF!,#REF!)</f>
        <v>#REF!</v>
      </c>
      <c r="Y8" s="295" t="e">
        <f>SUM(Y10,#REF!,#REF!,#REF!)</f>
        <v>#REF!</v>
      </c>
      <c r="Z8" s="295" t="e">
        <f>SUM(Z10,#REF!,#REF!,#REF!)</f>
        <v>#REF!</v>
      </c>
      <c r="AA8" s="295" t="e">
        <f>SUM(AA10,#REF!,#REF!,#REF!)</f>
        <v>#REF!</v>
      </c>
      <c r="AB8" s="295" t="e">
        <f>SUM(AB10,#REF!,#REF!,#REF!)</f>
        <v>#REF!</v>
      </c>
      <c r="AC8" s="295" t="e">
        <f>SUM(AC10,#REF!,#REF!,#REF!)</f>
        <v>#REF!</v>
      </c>
      <c r="AD8" s="295" t="e">
        <f>SUM(AD10,#REF!,#REF!,#REF!)</f>
        <v>#REF!</v>
      </c>
      <c r="AE8" s="295" t="e">
        <f>SUM(O8,Q8,S8,U8,W8,Y8,AA8,AC8)</f>
        <v>#REF!</v>
      </c>
      <c r="AF8" s="294" t="e">
        <f>SUM(P8,R8,T8,V8,X8,Z8,AB8,AD8)</f>
        <v>#REF!</v>
      </c>
      <c r="AG8" s="293" t="e">
        <f>AG10+#REF!</f>
        <v>#REF!</v>
      </c>
      <c r="AH8" s="292"/>
      <c r="AI8" s="292"/>
      <c r="AJ8" s="291"/>
    </row>
    <row r="9" spans="2:36" ht="3.75" customHeight="1" thickBot="1">
      <c r="B9" s="789"/>
      <c r="C9" s="790"/>
      <c r="D9" s="790"/>
      <c r="E9" s="790"/>
      <c r="F9" s="790"/>
      <c r="G9" s="790"/>
      <c r="H9" s="790"/>
      <c r="I9" s="790"/>
      <c r="J9" s="790"/>
      <c r="K9" s="790"/>
      <c r="L9" s="790"/>
      <c r="M9" s="790"/>
      <c r="N9" s="790"/>
      <c r="O9" s="790"/>
      <c r="P9" s="790"/>
      <c r="Q9" s="790"/>
      <c r="R9" s="790"/>
      <c r="S9" s="790"/>
      <c r="T9" s="790"/>
      <c r="U9" s="790"/>
      <c r="V9" s="790"/>
      <c r="W9" s="790"/>
      <c r="X9" s="790"/>
      <c r="Y9" s="790"/>
      <c r="Z9" s="790"/>
      <c r="AA9" s="790"/>
      <c r="AB9" s="790"/>
      <c r="AC9" s="790"/>
      <c r="AD9" s="790"/>
      <c r="AE9" s="790"/>
      <c r="AF9" s="790"/>
      <c r="AG9" s="790"/>
      <c r="AH9" s="790"/>
      <c r="AI9" s="790"/>
      <c r="AJ9" s="791"/>
    </row>
    <row r="10" spans="2:36" ht="108" customHeight="1" thickBot="1">
      <c r="B10" s="290" t="s">
        <v>13</v>
      </c>
      <c r="C10" s="247" t="s">
        <v>41</v>
      </c>
      <c r="D10" s="247" t="s">
        <v>14</v>
      </c>
      <c r="E10" s="247" t="s">
        <v>37</v>
      </c>
      <c r="F10" s="247" t="s">
        <v>38</v>
      </c>
      <c r="G10" s="247" t="s">
        <v>39</v>
      </c>
      <c r="H10" s="289" t="s">
        <v>607</v>
      </c>
      <c r="I10" s="288" t="s">
        <v>42</v>
      </c>
      <c r="J10" s="287"/>
      <c r="K10" s="287"/>
      <c r="L10" s="287"/>
      <c r="M10" s="287"/>
      <c r="N10" s="286"/>
      <c r="O10" s="285">
        <f aca="true" t="shared" si="0" ref="O10:AD10">SUM(O11:O11)</f>
        <v>0</v>
      </c>
      <c r="P10" s="283">
        <f t="shared" si="0"/>
        <v>0</v>
      </c>
      <c r="Q10" s="284">
        <f t="shared" si="0"/>
        <v>0</v>
      </c>
      <c r="R10" s="283">
        <f t="shared" si="0"/>
        <v>0</v>
      </c>
      <c r="S10" s="284">
        <f t="shared" si="0"/>
        <v>8700000</v>
      </c>
      <c r="T10" s="283">
        <f t="shared" si="0"/>
        <v>0</v>
      </c>
      <c r="U10" s="284">
        <f t="shared" si="0"/>
        <v>0</v>
      </c>
      <c r="V10" s="283">
        <f t="shared" si="0"/>
        <v>0</v>
      </c>
      <c r="W10" s="284">
        <f t="shared" si="0"/>
        <v>0</v>
      </c>
      <c r="X10" s="283">
        <f t="shared" si="0"/>
        <v>0</v>
      </c>
      <c r="Y10" s="284">
        <f t="shared" si="0"/>
        <v>0</v>
      </c>
      <c r="Z10" s="283">
        <f t="shared" si="0"/>
        <v>0</v>
      </c>
      <c r="AA10" s="284">
        <f t="shared" si="0"/>
        <v>0</v>
      </c>
      <c r="AB10" s="283">
        <f t="shared" si="0"/>
        <v>0</v>
      </c>
      <c r="AC10" s="284">
        <f t="shared" si="0"/>
        <v>0</v>
      </c>
      <c r="AD10" s="283">
        <f t="shared" si="0"/>
        <v>0</v>
      </c>
      <c r="AE10" s="284">
        <f>SUM(O10,Q10,S10,U10,W10,Y10,AA10,AC10)</f>
        <v>8700000</v>
      </c>
      <c r="AF10" s="283">
        <f>SUM(P10,R10,T10,V10,X10,Z10,AB10,AD10)</f>
        <v>0</v>
      </c>
      <c r="AG10" s="282">
        <f>SUM(AG11:AG11)</f>
        <v>0</v>
      </c>
      <c r="AH10" s="281"/>
      <c r="AI10" s="281"/>
      <c r="AJ10" s="280"/>
    </row>
    <row r="11" spans="2:36" ht="108" customHeight="1" thickBot="1">
      <c r="B11" s="279" t="s">
        <v>276</v>
      </c>
      <c r="C11" s="278"/>
      <c r="D11" s="276"/>
      <c r="E11" s="276"/>
      <c r="F11" s="277"/>
      <c r="G11" s="276"/>
      <c r="H11" s="275" t="s">
        <v>156</v>
      </c>
      <c r="I11" s="275" t="s">
        <v>154</v>
      </c>
      <c r="J11" s="275">
        <v>0</v>
      </c>
      <c r="K11" s="356">
        <v>1</v>
      </c>
      <c r="L11" s="273"/>
      <c r="M11" s="273"/>
      <c r="N11" s="272"/>
      <c r="O11" s="271"/>
      <c r="P11" s="270"/>
      <c r="Q11" s="269"/>
      <c r="R11" s="268"/>
      <c r="S11" s="267">
        <v>8700000</v>
      </c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7"/>
      <c r="AF11" s="267"/>
      <c r="AG11" s="266"/>
      <c r="AH11" s="265"/>
      <c r="AI11" s="265"/>
      <c r="AJ11" s="264"/>
    </row>
    <row r="12" spans="2:36" ht="3.75" customHeight="1" thickBot="1">
      <c r="B12" s="782"/>
      <c r="C12" s="783"/>
      <c r="D12" s="783"/>
      <c r="E12" s="783"/>
      <c r="F12" s="783"/>
      <c r="G12" s="783"/>
      <c r="H12" s="783"/>
      <c r="I12" s="783"/>
      <c r="J12" s="783"/>
      <c r="K12" s="783"/>
      <c r="L12" s="783"/>
      <c r="M12" s="783"/>
      <c r="N12" s="783"/>
      <c r="O12" s="783"/>
      <c r="P12" s="783"/>
      <c r="Q12" s="783"/>
      <c r="R12" s="783"/>
      <c r="S12" s="783"/>
      <c r="T12" s="783"/>
      <c r="U12" s="783"/>
      <c r="V12" s="783"/>
      <c r="W12" s="783"/>
      <c r="X12" s="783"/>
      <c r="Y12" s="783"/>
      <c r="Z12" s="783"/>
      <c r="AA12" s="783"/>
      <c r="AB12" s="783"/>
      <c r="AC12" s="783"/>
      <c r="AD12" s="783"/>
      <c r="AE12" s="783"/>
      <c r="AF12" s="783"/>
      <c r="AG12" s="783"/>
      <c r="AH12" s="783"/>
      <c r="AI12" s="783"/>
      <c r="AJ12" s="784"/>
    </row>
    <row r="13" ht="15"/>
    <row r="14" ht="15.75" thickBot="1"/>
    <row r="15" spans="2:36" ht="32.25" customHeight="1">
      <c r="B15" s="821" t="s">
        <v>848</v>
      </c>
      <c r="C15" s="822"/>
      <c r="D15" s="822"/>
      <c r="E15" s="822"/>
      <c r="F15" s="822"/>
      <c r="G15" s="822"/>
      <c r="H15" s="823"/>
      <c r="I15" s="831" t="s">
        <v>608</v>
      </c>
      <c r="J15" s="832"/>
      <c r="K15" s="832"/>
      <c r="L15" s="832"/>
      <c r="M15" s="832"/>
      <c r="N15" s="832"/>
      <c r="O15" s="831" t="s">
        <v>447</v>
      </c>
      <c r="P15" s="832"/>
      <c r="Q15" s="832"/>
      <c r="R15" s="876"/>
      <c r="S15" s="832"/>
      <c r="T15" s="877"/>
      <c r="U15" s="824" t="s">
        <v>22</v>
      </c>
      <c r="V15" s="825"/>
      <c r="W15" s="825"/>
      <c r="X15" s="825"/>
      <c r="Y15" s="825"/>
      <c r="Z15" s="825"/>
      <c r="AA15" s="825"/>
      <c r="AB15" s="825"/>
      <c r="AC15" s="825"/>
      <c r="AD15" s="825"/>
      <c r="AE15" s="825"/>
      <c r="AF15" s="825"/>
      <c r="AG15" s="825"/>
      <c r="AH15" s="825"/>
      <c r="AI15" s="825"/>
      <c r="AJ15" s="826"/>
    </row>
    <row r="16" spans="2:36" ht="43.5" customHeight="1" thickBot="1">
      <c r="B16" s="827" t="s">
        <v>849</v>
      </c>
      <c r="C16" s="576"/>
      <c r="D16" s="577"/>
      <c r="E16" s="414"/>
      <c r="F16" s="576" t="s">
        <v>850</v>
      </c>
      <c r="G16" s="576"/>
      <c r="H16" s="576"/>
      <c r="I16" s="576"/>
      <c r="J16" s="576"/>
      <c r="K16" s="576"/>
      <c r="L16" s="576"/>
      <c r="M16" s="576"/>
      <c r="N16" s="577"/>
      <c r="O16" s="828" t="s">
        <v>0</v>
      </c>
      <c r="P16" s="829"/>
      <c r="Q16" s="829"/>
      <c r="R16" s="829"/>
      <c r="S16" s="829"/>
      <c r="T16" s="829"/>
      <c r="U16" s="829"/>
      <c r="V16" s="829"/>
      <c r="W16" s="829"/>
      <c r="X16" s="829"/>
      <c r="Y16" s="829"/>
      <c r="Z16" s="829"/>
      <c r="AA16" s="829"/>
      <c r="AB16" s="829"/>
      <c r="AC16" s="829"/>
      <c r="AD16" s="829"/>
      <c r="AE16" s="829"/>
      <c r="AF16" s="830"/>
      <c r="AG16" s="803" t="s">
        <v>1</v>
      </c>
      <c r="AH16" s="804"/>
      <c r="AI16" s="804"/>
      <c r="AJ16" s="805"/>
    </row>
    <row r="17" spans="2:36" ht="36" customHeight="1">
      <c r="B17" s="815" t="s">
        <v>25</v>
      </c>
      <c r="C17" s="806" t="s">
        <v>372</v>
      </c>
      <c r="D17" s="807"/>
      <c r="E17" s="807"/>
      <c r="F17" s="807"/>
      <c r="G17" s="807"/>
      <c r="H17" s="807"/>
      <c r="I17" s="817" t="s">
        <v>3</v>
      </c>
      <c r="J17" s="799" t="s">
        <v>26</v>
      </c>
      <c r="K17" s="799" t="s">
        <v>4</v>
      </c>
      <c r="L17" s="801" t="s">
        <v>377</v>
      </c>
      <c r="M17" s="813" t="s">
        <v>28</v>
      </c>
      <c r="N17" s="810" t="s">
        <v>29</v>
      </c>
      <c r="O17" s="812" t="s">
        <v>43</v>
      </c>
      <c r="P17" s="786"/>
      <c r="Q17" s="785" t="s">
        <v>44</v>
      </c>
      <c r="R17" s="786"/>
      <c r="S17" s="785" t="s">
        <v>45</v>
      </c>
      <c r="T17" s="786"/>
      <c r="U17" s="785" t="s">
        <v>7</v>
      </c>
      <c r="V17" s="786"/>
      <c r="W17" s="785" t="s">
        <v>6</v>
      </c>
      <c r="X17" s="786"/>
      <c r="Y17" s="785" t="s">
        <v>46</v>
      </c>
      <c r="Z17" s="786"/>
      <c r="AA17" s="785" t="s">
        <v>5</v>
      </c>
      <c r="AB17" s="786"/>
      <c r="AC17" s="785" t="s">
        <v>8</v>
      </c>
      <c r="AD17" s="786"/>
      <c r="AE17" s="785" t="s">
        <v>9</v>
      </c>
      <c r="AF17" s="792"/>
      <c r="AG17" s="793" t="s">
        <v>10</v>
      </c>
      <c r="AH17" s="795" t="s">
        <v>11</v>
      </c>
      <c r="AI17" s="797" t="s">
        <v>12</v>
      </c>
      <c r="AJ17" s="819" t="s">
        <v>30</v>
      </c>
    </row>
    <row r="18" spans="2:36" ht="41.25" customHeight="1" thickBot="1">
      <c r="B18" s="816"/>
      <c r="C18" s="808"/>
      <c r="D18" s="809"/>
      <c r="E18" s="809"/>
      <c r="F18" s="809"/>
      <c r="G18" s="809"/>
      <c r="H18" s="809"/>
      <c r="I18" s="818"/>
      <c r="J18" s="800" t="s">
        <v>26</v>
      </c>
      <c r="K18" s="800"/>
      <c r="L18" s="802"/>
      <c r="M18" s="814"/>
      <c r="N18" s="811"/>
      <c r="O18" s="306" t="s">
        <v>31</v>
      </c>
      <c r="P18" s="305" t="s">
        <v>32</v>
      </c>
      <c r="Q18" s="304" t="s">
        <v>31</v>
      </c>
      <c r="R18" s="305" t="s">
        <v>32</v>
      </c>
      <c r="S18" s="304" t="s">
        <v>31</v>
      </c>
      <c r="T18" s="305" t="s">
        <v>32</v>
      </c>
      <c r="U18" s="304" t="s">
        <v>31</v>
      </c>
      <c r="V18" s="305" t="s">
        <v>32</v>
      </c>
      <c r="W18" s="304" t="s">
        <v>31</v>
      </c>
      <c r="X18" s="305" t="s">
        <v>32</v>
      </c>
      <c r="Y18" s="304" t="s">
        <v>31</v>
      </c>
      <c r="Z18" s="305" t="s">
        <v>32</v>
      </c>
      <c r="AA18" s="304" t="s">
        <v>31</v>
      </c>
      <c r="AB18" s="305" t="s">
        <v>33</v>
      </c>
      <c r="AC18" s="304" t="s">
        <v>31</v>
      </c>
      <c r="AD18" s="305" t="s">
        <v>33</v>
      </c>
      <c r="AE18" s="304" t="s">
        <v>31</v>
      </c>
      <c r="AF18" s="303" t="s">
        <v>33</v>
      </c>
      <c r="AG18" s="794"/>
      <c r="AH18" s="796"/>
      <c r="AI18" s="798"/>
      <c r="AJ18" s="820"/>
    </row>
    <row r="19" spans="2:36" ht="91.5" customHeight="1" thickBot="1">
      <c r="B19" s="302"/>
      <c r="C19" s="787" t="s">
        <v>854</v>
      </c>
      <c r="D19" s="788"/>
      <c r="E19" s="788"/>
      <c r="F19" s="788"/>
      <c r="G19" s="788"/>
      <c r="H19" s="788"/>
      <c r="I19" s="301" t="s">
        <v>855</v>
      </c>
      <c r="J19" s="300">
        <v>3</v>
      </c>
      <c r="K19" s="299"/>
      <c r="L19" s="299"/>
      <c r="M19" s="298"/>
      <c r="N19" s="297"/>
      <c r="O19" s="296"/>
      <c r="P19" s="295"/>
      <c r="Q19" s="295"/>
      <c r="R19" s="295"/>
      <c r="S19" s="295">
        <v>0</v>
      </c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>
        <f>SUM(O19,Q19,S19,U19,W19,Y19,AA19,AC19)</f>
        <v>0</v>
      </c>
      <c r="AF19" s="294">
        <f>SUM(P19,R19,T19,V19,X19,Z19,AB19,AD19)</f>
        <v>0</v>
      </c>
      <c r="AG19" s="293"/>
      <c r="AH19" s="292"/>
      <c r="AI19" s="292"/>
      <c r="AJ19" s="291"/>
    </row>
  </sheetData>
  <sheetProtection/>
  <mergeCells count="66">
    <mergeCell ref="B9:AJ9"/>
    <mergeCell ref="B12:AJ12"/>
    <mergeCell ref="R4:T4"/>
    <mergeCell ref="U4:AJ4"/>
    <mergeCell ref="AH6:AH7"/>
    <mergeCell ref="AI6:AI7"/>
    <mergeCell ref="AJ6:AJ7"/>
    <mergeCell ref="C8:H8"/>
    <mergeCell ref="AC6:AD6"/>
    <mergeCell ref="AE6:AF6"/>
    <mergeCell ref="O6:P6"/>
    <mergeCell ref="Q6:R6"/>
    <mergeCell ref="S6:T6"/>
    <mergeCell ref="U6:V6"/>
    <mergeCell ref="K6:K7"/>
    <mergeCell ref="L6:L7"/>
    <mergeCell ref="AG6:AG7"/>
    <mergeCell ref="M6:M7"/>
    <mergeCell ref="AG5:AJ5"/>
    <mergeCell ref="B6:B7"/>
    <mergeCell ref="C6:H7"/>
    <mergeCell ref="I6:I7"/>
    <mergeCell ref="J6:J7"/>
    <mergeCell ref="N6:N7"/>
    <mergeCell ref="Y6:Z6"/>
    <mergeCell ref="AA6:AB6"/>
    <mergeCell ref="B5:D5"/>
    <mergeCell ref="F5:N5"/>
    <mergeCell ref="O5:AF5"/>
    <mergeCell ref="W6:X6"/>
    <mergeCell ref="B2:AJ2"/>
    <mergeCell ref="B3:AJ3"/>
    <mergeCell ref="B4:H4"/>
    <mergeCell ref="I4:N4"/>
    <mergeCell ref="O4:Q4"/>
    <mergeCell ref="B15:H15"/>
    <mergeCell ref="I15:N15"/>
    <mergeCell ref="O15:Q15"/>
    <mergeCell ref="R15:T15"/>
    <mergeCell ref="U15:AJ15"/>
    <mergeCell ref="B16:D16"/>
    <mergeCell ref="F16:N16"/>
    <mergeCell ref="O16:AF16"/>
    <mergeCell ref="AG16:AJ16"/>
    <mergeCell ref="B17:B18"/>
    <mergeCell ref="C17:H18"/>
    <mergeCell ref="I17:I18"/>
    <mergeCell ref="J17:J18"/>
    <mergeCell ref="K17:K18"/>
    <mergeCell ref="L17:L18"/>
    <mergeCell ref="M17:M18"/>
    <mergeCell ref="N17:N18"/>
    <mergeCell ref="O17:P17"/>
    <mergeCell ref="Q17:R17"/>
    <mergeCell ref="S17:T17"/>
    <mergeCell ref="U17:V17"/>
    <mergeCell ref="AG17:AG18"/>
    <mergeCell ref="AH17:AH18"/>
    <mergeCell ref="AI17:AI18"/>
    <mergeCell ref="AJ17:AJ18"/>
    <mergeCell ref="C19:H19"/>
    <mergeCell ref="W17:X17"/>
    <mergeCell ref="Y17:Z17"/>
    <mergeCell ref="AA17:AB17"/>
    <mergeCell ref="AC17:AD17"/>
    <mergeCell ref="AE17:AF17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AJ49"/>
  <sheetViews>
    <sheetView zoomScale="75" zoomScaleNormal="75" zoomScalePageLayoutView="0" workbookViewId="0" topLeftCell="A1">
      <selection activeCell="B1" sqref="B1:AJ1"/>
    </sheetView>
  </sheetViews>
  <sheetFormatPr defaultColWidth="11.421875" defaultRowHeight="15"/>
  <cols>
    <col min="1" max="1" width="11.421875" style="1" customWidth="1"/>
    <col min="2" max="2" width="14.421875" style="1" customWidth="1"/>
    <col min="3" max="3" width="11.421875" style="1" customWidth="1"/>
    <col min="4" max="4" width="26.421875" style="1" customWidth="1"/>
    <col min="5" max="7" width="11.421875" style="1" customWidth="1"/>
    <col min="8" max="8" width="30.00390625" style="1" customWidth="1"/>
    <col min="9" max="9" width="25.7109375" style="1" customWidth="1"/>
    <col min="10" max="10" width="22.8515625" style="1" customWidth="1"/>
    <col min="11" max="16384" width="11.421875" style="1" customWidth="1"/>
  </cols>
  <sheetData>
    <row r="1" spans="2:36" ht="15">
      <c r="B1" s="467" t="s">
        <v>910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468"/>
      <c r="Z1" s="468"/>
      <c r="AA1" s="468"/>
      <c r="AB1" s="468"/>
      <c r="AC1" s="468"/>
      <c r="AD1" s="468"/>
      <c r="AE1" s="468"/>
      <c r="AF1" s="468"/>
      <c r="AG1" s="468"/>
      <c r="AH1" s="468"/>
      <c r="AI1" s="468"/>
      <c r="AJ1" s="469"/>
    </row>
    <row r="2" spans="2:36" ht="15.75" customHeight="1" thickBot="1">
      <c r="B2" s="488" t="s">
        <v>856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489"/>
      <c r="AA2" s="489"/>
      <c r="AB2" s="489"/>
      <c r="AC2" s="489"/>
      <c r="AD2" s="489"/>
      <c r="AE2" s="489"/>
      <c r="AF2" s="489"/>
      <c r="AG2" s="489"/>
      <c r="AH2" s="489"/>
      <c r="AI2" s="489"/>
      <c r="AJ2" s="490"/>
    </row>
    <row r="3" spans="2:36" ht="15">
      <c r="B3" s="585" t="s">
        <v>776</v>
      </c>
      <c r="C3" s="586"/>
      <c r="D3" s="586"/>
      <c r="E3" s="586"/>
      <c r="F3" s="586"/>
      <c r="G3" s="586"/>
      <c r="H3" s="587"/>
      <c r="I3" s="588" t="s">
        <v>374</v>
      </c>
      <c r="J3" s="589"/>
      <c r="K3" s="589"/>
      <c r="L3" s="589"/>
      <c r="M3" s="589"/>
      <c r="N3" s="589"/>
      <c r="O3" s="589"/>
      <c r="P3" s="589"/>
      <c r="Q3" s="589"/>
      <c r="R3" s="589"/>
      <c r="S3" s="589"/>
      <c r="T3" s="590"/>
      <c r="U3" s="588" t="s">
        <v>22</v>
      </c>
      <c r="V3" s="591"/>
      <c r="W3" s="591"/>
      <c r="X3" s="591"/>
      <c r="Y3" s="591"/>
      <c r="Z3" s="591"/>
      <c r="AA3" s="591"/>
      <c r="AB3" s="591"/>
      <c r="AC3" s="591"/>
      <c r="AD3" s="591"/>
      <c r="AE3" s="591"/>
      <c r="AF3" s="591"/>
      <c r="AG3" s="591"/>
      <c r="AH3" s="591"/>
      <c r="AI3" s="591"/>
      <c r="AJ3" s="592"/>
    </row>
    <row r="4" spans="2:36" ht="36.75" customHeight="1" thickBot="1">
      <c r="B4" s="575" t="s">
        <v>911</v>
      </c>
      <c r="C4" s="508"/>
      <c r="D4" s="509"/>
      <c r="E4" s="115"/>
      <c r="F4" s="576" t="s">
        <v>912</v>
      </c>
      <c r="G4" s="576"/>
      <c r="H4" s="576"/>
      <c r="I4" s="576"/>
      <c r="J4" s="576"/>
      <c r="K4" s="576"/>
      <c r="L4" s="576"/>
      <c r="M4" s="576"/>
      <c r="N4" s="577"/>
      <c r="O4" s="578" t="s">
        <v>0</v>
      </c>
      <c r="P4" s="579"/>
      <c r="Q4" s="579"/>
      <c r="R4" s="579"/>
      <c r="S4" s="579"/>
      <c r="T4" s="579"/>
      <c r="U4" s="579"/>
      <c r="V4" s="579"/>
      <c r="W4" s="579"/>
      <c r="X4" s="579"/>
      <c r="Y4" s="579"/>
      <c r="Z4" s="579"/>
      <c r="AA4" s="579"/>
      <c r="AB4" s="579"/>
      <c r="AC4" s="579"/>
      <c r="AD4" s="579"/>
      <c r="AE4" s="579"/>
      <c r="AF4" s="580"/>
      <c r="AG4" s="523" t="s">
        <v>1</v>
      </c>
      <c r="AH4" s="524"/>
      <c r="AI4" s="524"/>
      <c r="AJ4" s="525"/>
    </row>
    <row r="5" spans="2:36" ht="15">
      <c r="B5" s="470" t="s">
        <v>25</v>
      </c>
      <c r="C5" s="501" t="s">
        <v>345</v>
      </c>
      <c r="D5" s="502"/>
      <c r="E5" s="502"/>
      <c r="F5" s="502"/>
      <c r="G5" s="502"/>
      <c r="H5" s="502"/>
      <c r="I5" s="472" t="s">
        <v>3</v>
      </c>
      <c r="J5" s="474" t="s">
        <v>26</v>
      </c>
      <c r="K5" s="474" t="s">
        <v>4</v>
      </c>
      <c r="L5" s="476" t="s">
        <v>366</v>
      </c>
      <c r="M5" s="484" t="s">
        <v>28</v>
      </c>
      <c r="N5" s="486" t="s">
        <v>29</v>
      </c>
      <c r="O5" s="581" t="s">
        <v>43</v>
      </c>
      <c r="P5" s="573"/>
      <c r="Q5" s="572" t="s">
        <v>44</v>
      </c>
      <c r="R5" s="573"/>
      <c r="S5" s="572" t="s">
        <v>45</v>
      </c>
      <c r="T5" s="573"/>
      <c r="U5" s="572" t="s">
        <v>7</v>
      </c>
      <c r="V5" s="573"/>
      <c r="W5" s="572" t="s">
        <v>6</v>
      </c>
      <c r="X5" s="573"/>
      <c r="Y5" s="572" t="s">
        <v>46</v>
      </c>
      <c r="Z5" s="573"/>
      <c r="AA5" s="572" t="s">
        <v>5</v>
      </c>
      <c r="AB5" s="573"/>
      <c r="AC5" s="572" t="s">
        <v>8</v>
      </c>
      <c r="AD5" s="573"/>
      <c r="AE5" s="572" t="s">
        <v>9</v>
      </c>
      <c r="AF5" s="574"/>
      <c r="AG5" s="499" t="s">
        <v>10</v>
      </c>
      <c r="AH5" s="482" t="s">
        <v>11</v>
      </c>
      <c r="AI5" s="521" t="s">
        <v>12</v>
      </c>
      <c r="AJ5" s="505" t="s">
        <v>30</v>
      </c>
    </row>
    <row r="6" spans="2:36" ht="87.75" customHeight="1" thickBot="1">
      <c r="B6" s="471"/>
      <c r="C6" s="503"/>
      <c r="D6" s="504"/>
      <c r="E6" s="504"/>
      <c r="F6" s="504"/>
      <c r="G6" s="504"/>
      <c r="H6" s="504"/>
      <c r="I6" s="473"/>
      <c r="J6" s="475" t="s">
        <v>26</v>
      </c>
      <c r="K6" s="475"/>
      <c r="L6" s="477"/>
      <c r="M6" s="485"/>
      <c r="N6" s="487"/>
      <c r="O6" s="6" t="s">
        <v>31</v>
      </c>
      <c r="P6" s="98" t="s">
        <v>32</v>
      </c>
      <c r="Q6" s="7" t="s">
        <v>31</v>
      </c>
      <c r="R6" s="98" t="s">
        <v>32</v>
      </c>
      <c r="S6" s="7" t="s">
        <v>31</v>
      </c>
      <c r="T6" s="98" t="s">
        <v>32</v>
      </c>
      <c r="U6" s="7" t="s">
        <v>31</v>
      </c>
      <c r="V6" s="98" t="s">
        <v>32</v>
      </c>
      <c r="W6" s="7" t="s">
        <v>31</v>
      </c>
      <c r="X6" s="98" t="s">
        <v>32</v>
      </c>
      <c r="Y6" s="7" t="s">
        <v>31</v>
      </c>
      <c r="Z6" s="98" t="s">
        <v>32</v>
      </c>
      <c r="AA6" s="7" t="s">
        <v>31</v>
      </c>
      <c r="AB6" s="98" t="s">
        <v>33</v>
      </c>
      <c r="AC6" s="7" t="s">
        <v>31</v>
      </c>
      <c r="AD6" s="98" t="s">
        <v>33</v>
      </c>
      <c r="AE6" s="7" t="s">
        <v>31</v>
      </c>
      <c r="AF6" s="99" t="s">
        <v>33</v>
      </c>
      <c r="AG6" s="500"/>
      <c r="AH6" s="483"/>
      <c r="AI6" s="522"/>
      <c r="AJ6" s="506"/>
    </row>
    <row r="7" spans="2:36" ht="134.25" customHeight="1" thickBot="1">
      <c r="B7" s="8" t="s">
        <v>777</v>
      </c>
      <c r="C7" s="526" t="s">
        <v>913</v>
      </c>
      <c r="D7" s="527"/>
      <c r="E7" s="527"/>
      <c r="F7" s="527"/>
      <c r="G7" s="527"/>
      <c r="H7" s="527"/>
      <c r="I7" s="105" t="s">
        <v>914</v>
      </c>
      <c r="J7" s="458">
        <v>0.02</v>
      </c>
      <c r="K7" s="251" t="s">
        <v>778</v>
      </c>
      <c r="L7" s="459">
        <v>0.7</v>
      </c>
      <c r="M7" s="252">
        <v>0</v>
      </c>
      <c r="N7" s="251">
        <v>0</v>
      </c>
      <c r="O7" s="250">
        <v>0</v>
      </c>
      <c r="P7" s="250" t="e">
        <f>#REF!</f>
        <v>#REF!</v>
      </c>
      <c r="Q7" s="250" t="e">
        <f>#REF!</f>
        <v>#REF!</v>
      </c>
      <c r="R7" s="250" t="e">
        <f>#REF!</f>
        <v>#REF!</v>
      </c>
      <c r="S7" s="250">
        <v>0</v>
      </c>
      <c r="T7" s="250" t="e">
        <f>#REF!</f>
        <v>#REF!</v>
      </c>
      <c r="U7" s="250" t="e">
        <f>#REF!</f>
        <v>#REF!</v>
      </c>
      <c r="V7" s="250" t="e">
        <f>#REF!</f>
        <v>#REF!</v>
      </c>
      <c r="W7" s="250" t="e">
        <f>#REF!</f>
        <v>#REF!</v>
      </c>
      <c r="X7" s="250" t="e">
        <f>#REF!</f>
        <v>#REF!</v>
      </c>
      <c r="Y7" s="250" t="e">
        <f>#REF!</f>
        <v>#REF!</v>
      </c>
      <c r="Z7" s="250" t="e">
        <f>#REF!</f>
        <v>#REF!</v>
      </c>
      <c r="AA7" s="250">
        <v>0</v>
      </c>
      <c r="AB7" s="250" t="e">
        <f>#REF!</f>
        <v>#REF!</v>
      </c>
      <c r="AC7" s="250">
        <v>0</v>
      </c>
      <c r="AD7" s="250" t="e">
        <f>#REF!</f>
        <v>#REF!</v>
      </c>
      <c r="AE7" s="250">
        <v>0</v>
      </c>
      <c r="AF7" s="250" t="e">
        <f>#REF!</f>
        <v>#REF!</v>
      </c>
      <c r="AG7" s="249"/>
      <c r="AH7" s="248"/>
      <c r="AI7" s="248"/>
      <c r="AJ7" s="17"/>
    </row>
    <row r="8" spans="2:36" s="460" customFormat="1" ht="30.75" customHeight="1">
      <c r="B8" s="562" t="s">
        <v>922</v>
      </c>
      <c r="C8" s="569"/>
      <c r="D8" s="148" t="s">
        <v>919</v>
      </c>
      <c r="E8" s="146" t="s">
        <v>316</v>
      </c>
      <c r="F8" s="63" t="s">
        <v>315</v>
      </c>
      <c r="G8" s="63" t="s">
        <v>315</v>
      </c>
      <c r="H8" s="546" t="s">
        <v>884</v>
      </c>
      <c r="I8" s="549" t="s">
        <v>885</v>
      </c>
      <c r="J8" s="564" t="s">
        <v>203</v>
      </c>
      <c r="K8" s="554">
        <v>1</v>
      </c>
      <c r="L8" s="554">
        <v>1</v>
      </c>
      <c r="M8" s="541" t="s">
        <v>315</v>
      </c>
      <c r="N8" s="541" t="s">
        <v>315</v>
      </c>
      <c r="O8" s="534"/>
      <c r="P8" s="534"/>
      <c r="Q8" s="534"/>
      <c r="R8" s="534"/>
      <c r="S8" s="534"/>
      <c r="T8" s="534"/>
      <c r="U8" s="534"/>
      <c r="V8" s="534"/>
      <c r="W8" s="534"/>
      <c r="X8" s="534"/>
      <c r="Y8" s="534"/>
      <c r="Z8" s="534"/>
      <c r="AA8" s="534"/>
      <c r="AB8" s="534"/>
      <c r="AC8" s="534"/>
      <c r="AD8" s="534"/>
      <c r="AE8" s="528">
        <f>SUM(O8,Q8,S8,U8,W8,Y8,AA8,AC8)</f>
        <v>0</v>
      </c>
      <c r="AF8" s="528"/>
      <c r="AG8" s="39"/>
      <c r="AH8" s="530"/>
      <c r="AI8" s="530"/>
      <c r="AJ8" s="532"/>
    </row>
    <row r="9" spans="2:36" ht="51.75" customHeight="1">
      <c r="B9" s="562"/>
      <c r="C9" s="570"/>
      <c r="D9" s="148" t="s">
        <v>918</v>
      </c>
      <c r="E9" s="146" t="s">
        <v>316</v>
      </c>
      <c r="F9" s="63" t="s">
        <v>315</v>
      </c>
      <c r="G9" s="63" t="s">
        <v>315</v>
      </c>
      <c r="H9" s="547"/>
      <c r="I9" s="549"/>
      <c r="J9" s="565"/>
      <c r="K9" s="554"/>
      <c r="L9" s="554"/>
      <c r="M9" s="541"/>
      <c r="N9" s="541"/>
      <c r="O9" s="535"/>
      <c r="P9" s="535"/>
      <c r="Q9" s="535"/>
      <c r="R9" s="535"/>
      <c r="S9" s="535"/>
      <c r="T9" s="535"/>
      <c r="U9" s="535"/>
      <c r="V9" s="535"/>
      <c r="W9" s="535"/>
      <c r="X9" s="535"/>
      <c r="Y9" s="535"/>
      <c r="Z9" s="535"/>
      <c r="AA9" s="535"/>
      <c r="AB9" s="535"/>
      <c r="AC9" s="535"/>
      <c r="AD9" s="535"/>
      <c r="AE9" s="528"/>
      <c r="AF9" s="528"/>
      <c r="AG9" s="39"/>
      <c r="AH9" s="530"/>
      <c r="AI9" s="530"/>
      <c r="AJ9" s="532"/>
    </row>
    <row r="10" spans="2:36" ht="51.75" customHeight="1">
      <c r="B10" s="562"/>
      <c r="C10" s="570"/>
      <c r="D10" s="148" t="s">
        <v>916</v>
      </c>
      <c r="E10" s="146" t="s">
        <v>316</v>
      </c>
      <c r="F10" s="63" t="s">
        <v>315</v>
      </c>
      <c r="G10" s="63" t="s">
        <v>315</v>
      </c>
      <c r="H10" s="547"/>
      <c r="I10" s="549"/>
      <c r="J10" s="565"/>
      <c r="K10" s="554"/>
      <c r="L10" s="554"/>
      <c r="M10" s="541"/>
      <c r="N10" s="541"/>
      <c r="O10" s="535"/>
      <c r="P10" s="535"/>
      <c r="Q10" s="535"/>
      <c r="R10" s="535"/>
      <c r="S10" s="535"/>
      <c r="T10" s="535"/>
      <c r="U10" s="535"/>
      <c r="V10" s="535"/>
      <c r="W10" s="535"/>
      <c r="X10" s="535"/>
      <c r="Y10" s="535"/>
      <c r="Z10" s="535"/>
      <c r="AA10" s="535"/>
      <c r="AB10" s="535"/>
      <c r="AC10" s="535"/>
      <c r="AD10" s="535"/>
      <c r="AE10" s="528"/>
      <c r="AF10" s="528"/>
      <c r="AG10" s="47"/>
      <c r="AH10" s="530"/>
      <c r="AI10" s="530"/>
      <c r="AJ10" s="532"/>
    </row>
    <row r="11" spans="2:36" ht="33.75" customHeight="1" thickBot="1">
      <c r="B11" s="563"/>
      <c r="C11" s="571"/>
      <c r="D11" s="147" t="s">
        <v>917</v>
      </c>
      <c r="E11" s="146" t="s">
        <v>316</v>
      </c>
      <c r="F11" s="63" t="s">
        <v>315</v>
      </c>
      <c r="G11" s="63" t="s">
        <v>315</v>
      </c>
      <c r="H11" s="548"/>
      <c r="I11" s="550"/>
      <c r="J11" s="566"/>
      <c r="K11" s="555"/>
      <c r="L11" s="555"/>
      <c r="M11" s="542"/>
      <c r="N11" s="542"/>
      <c r="O11" s="536"/>
      <c r="P11" s="536"/>
      <c r="Q11" s="536"/>
      <c r="R11" s="536"/>
      <c r="S11" s="536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29"/>
      <c r="AF11" s="529"/>
      <c r="AG11" s="58"/>
      <c r="AH11" s="531"/>
      <c r="AI11" s="531"/>
      <c r="AJ11" s="533"/>
    </row>
    <row r="12" ht="15.75" thickBot="1"/>
    <row r="13" spans="2:36" ht="15">
      <c r="B13" s="467" t="s">
        <v>910</v>
      </c>
      <c r="C13" s="468"/>
      <c r="D13" s="468"/>
      <c r="E13" s="468"/>
      <c r="F13" s="468"/>
      <c r="G13" s="468"/>
      <c r="H13" s="468"/>
      <c r="I13" s="468"/>
      <c r="J13" s="468"/>
      <c r="K13" s="468"/>
      <c r="L13" s="468"/>
      <c r="M13" s="468"/>
      <c r="N13" s="468"/>
      <c r="O13" s="468"/>
      <c r="P13" s="468"/>
      <c r="Q13" s="468"/>
      <c r="R13" s="468"/>
      <c r="S13" s="468"/>
      <c r="T13" s="468"/>
      <c r="U13" s="468"/>
      <c r="V13" s="468"/>
      <c r="W13" s="468"/>
      <c r="X13" s="468"/>
      <c r="Y13" s="468"/>
      <c r="Z13" s="468"/>
      <c r="AA13" s="468"/>
      <c r="AB13" s="468"/>
      <c r="AC13" s="468"/>
      <c r="AD13" s="468"/>
      <c r="AE13" s="468"/>
      <c r="AF13" s="468"/>
      <c r="AG13" s="468"/>
      <c r="AH13" s="468"/>
      <c r="AI13" s="468"/>
      <c r="AJ13" s="469"/>
    </row>
    <row r="14" spans="2:36" ht="15.75" thickBot="1">
      <c r="B14" s="488" t="s">
        <v>856</v>
      </c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  <c r="U14" s="489"/>
      <c r="V14" s="489"/>
      <c r="W14" s="489"/>
      <c r="X14" s="489"/>
      <c r="Y14" s="489"/>
      <c r="Z14" s="489"/>
      <c r="AA14" s="489"/>
      <c r="AB14" s="489"/>
      <c r="AC14" s="489"/>
      <c r="AD14" s="489"/>
      <c r="AE14" s="489"/>
      <c r="AF14" s="489"/>
      <c r="AG14" s="489"/>
      <c r="AH14" s="489"/>
      <c r="AI14" s="489"/>
      <c r="AJ14" s="490"/>
    </row>
    <row r="15" spans="2:36" ht="15">
      <c r="B15" s="585" t="s">
        <v>776</v>
      </c>
      <c r="C15" s="586"/>
      <c r="D15" s="586"/>
      <c r="E15" s="586"/>
      <c r="F15" s="586"/>
      <c r="G15" s="586"/>
      <c r="H15" s="587"/>
      <c r="I15" s="588" t="s">
        <v>374</v>
      </c>
      <c r="J15" s="589"/>
      <c r="K15" s="589"/>
      <c r="L15" s="589"/>
      <c r="M15" s="589"/>
      <c r="N15" s="589"/>
      <c r="O15" s="589"/>
      <c r="P15" s="589"/>
      <c r="Q15" s="589"/>
      <c r="R15" s="589"/>
      <c r="S15" s="589"/>
      <c r="T15" s="590"/>
      <c r="U15" s="588" t="s">
        <v>22</v>
      </c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2"/>
    </row>
    <row r="16" spans="2:36" ht="37.5" customHeight="1" thickBot="1">
      <c r="B16" s="575" t="s">
        <v>911</v>
      </c>
      <c r="C16" s="508"/>
      <c r="D16" s="509"/>
      <c r="E16" s="440"/>
      <c r="F16" s="576" t="s">
        <v>912</v>
      </c>
      <c r="G16" s="576"/>
      <c r="H16" s="576"/>
      <c r="I16" s="576"/>
      <c r="J16" s="576"/>
      <c r="K16" s="576"/>
      <c r="L16" s="576"/>
      <c r="M16" s="576"/>
      <c r="N16" s="577"/>
      <c r="O16" s="578" t="s">
        <v>0</v>
      </c>
      <c r="P16" s="579"/>
      <c r="Q16" s="579"/>
      <c r="R16" s="579"/>
      <c r="S16" s="579"/>
      <c r="T16" s="579"/>
      <c r="U16" s="579"/>
      <c r="V16" s="579"/>
      <c r="W16" s="579"/>
      <c r="X16" s="579"/>
      <c r="Y16" s="579"/>
      <c r="Z16" s="579"/>
      <c r="AA16" s="579"/>
      <c r="AB16" s="579"/>
      <c r="AC16" s="579"/>
      <c r="AD16" s="579"/>
      <c r="AE16" s="579"/>
      <c r="AF16" s="580"/>
      <c r="AG16" s="523" t="s">
        <v>1</v>
      </c>
      <c r="AH16" s="524"/>
      <c r="AI16" s="524"/>
      <c r="AJ16" s="525"/>
    </row>
    <row r="17" spans="2:36" ht="15">
      <c r="B17" s="470" t="s">
        <v>25</v>
      </c>
      <c r="C17" s="501" t="s">
        <v>372</v>
      </c>
      <c r="D17" s="502"/>
      <c r="E17" s="502"/>
      <c r="F17" s="502"/>
      <c r="G17" s="502"/>
      <c r="H17" s="502"/>
      <c r="I17" s="472" t="s">
        <v>3</v>
      </c>
      <c r="J17" s="474" t="s">
        <v>26</v>
      </c>
      <c r="K17" s="474" t="s">
        <v>4</v>
      </c>
      <c r="L17" s="476" t="s">
        <v>366</v>
      </c>
      <c r="M17" s="484" t="s">
        <v>28</v>
      </c>
      <c r="N17" s="486" t="s">
        <v>29</v>
      </c>
      <c r="O17" s="581" t="s">
        <v>43</v>
      </c>
      <c r="P17" s="573"/>
      <c r="Q17" s="572" t="s">
        <v>44</v>
      </c>
      <c r="R17" s="573"/>
      <c r="S17" s="572" t="s">
        <v>45</v>
      </c>
      <c r="T17" s="573"/>
      <c r="U17" s="572" t="s">
        <v>7</v>
      </c>
      <c r="V17" s="573"/>
      <c r="W17" s="572" t="s">
        <v>6</v>
      </c>
      <c r="X17" s="573"/>
      <c r="Y17" s="572" t="s">
        <v>46</v>
      </c>
      <c r="Z17" s="573"/>
      <c r="AA17" s="572" t="s">
        <v>5</v>
      </c>
      <c r="AB17" s="573"/>
      <c r="AC17" s="572" t="s">
        <v>8</v>
      </c>
      <c r="AD17" s="573"/>
      <c r="AE17" s="572" t="s">
        <v>9</v>
      </c>
      <c r="AF17" s="574"/>
      <c r="AG17" s="499" t="s">
        <v>10</v>
      </c>
      <c r="AH17" s="482" t="s">
        <v>11</v>
      </c>
      <c r="AI17" s="521" t="s">
        <v>12</v>
      </c>
      <c r="AJ17" s="505" t="s">
        <v>30</v>
      </c>
    </row>
    <row r="18" spans="2:36" ht="45" customHeight="1" thickBot="1">
      <c r="B18" s="471"/>
      <c r="C18" s="503"/>
      <c r="D18" s="504"/>
      <c r="E18" s="504"/>
      <c r="F18" s="504"/>
      <c r="G18" s="504"/>
      <c r="H18" s="504"/>
      <c r="I18" s="473"/>
      <c r="J18" s="475" t="s">
        <v>26</v>
      </c>
      <c r="K18" s="475"/>
      <c r="L18" s="477"/>
      <c r="M18" s="485"/>
      <c r="N18" s="487"/>
      <c r="O18" s="6" t="s">
        <v>31</v>
      </c>
      <c r="P18" s="98" t="s">
        <v>32</v>
      </c>
      <c r="Q18" s="7" t="s">
        <v>31</v>
      </c>
      <c r="R18" s="98" t="s">
        <v>32</v>
      </c>
      <c r="S18" s="7" t="s">
        <v>31</v>
      </c>
      <c r="T18" s="98" t="s">
        <v>32</v>
      </c>
      <c r="U18" s="7" t="s">
        <v>31</v>
      </c>
      <c r="V18" s="98" t="s">
        <v>32</v>
      </c>
      <c r="W18" s="7" t="s">
        <v>31</v>
      </c>
      <c r="X18" s="98" t="s">
        <v>32</v>
      </c>
      <c r="Y18" s="7" t="s">
        <v>31</v>
      </c>
      <c r="Z18" s="98" t="s">
        <v>32</v>
      </c>
      <c r="AA18" s="7" t="s">
        <v>31</v>
      </c>
      <c r="AB18" s="98" t="s">
        <v>33</v>
      </c>
      <c r="AC18" s="7" t="s">
        <v>31</v>
      </c>
      <c r="AD18" s="98" t="s">
        <v>33</v>
      </c>
      <c r="AE18" s="7" t="s">
        <v>31</v>
      </c>
      <c r="AF18" s="99" t="s">
        <v>33</v>
      </c>
      <c r="AG18" s="500"/>
      <c r="AH18" s="483"/>
      <c r="AI18" s="522"/>
      <c r="AJ18" s="506"/>
    </row>
    <row r="19" spans="2:36" ht="45.75" thickBot="1">
      <c r="B19" s="8" t="s">
        <v>777</v>
      </c>
      <c r="C19" s="526" t="s">
        <v>920</v>
      </c>
      <c r="D19" s="527"/>
      <c r="E19" s="527"/>
      <c r="F19" s="527"/>
      <c r="G19" s="527"/>
      <c r="H19" s="527"/>
      <c r="I19" s="105" t="s">
        <v>914</v>
      </c>
      <c r="J19" s="458">
        <v>0.02</v>
      </c>
      <c r="K19" s="251" t="s">
        <v>778</v>
      </c>
      <c r="L19" s="459">
        <v>0.7</v>
      </c>
      <c r="M19" s="252">
        <v>0</v>
      </c>
      <c r="N19" s="251">
        <v>0</v>
      </c>
      <c r="O19" s="250">
        <v>0</v>
      </c>
      <c r="P19" s="250" t="e">
        <f>#REF!</f>
        <v>#REF!</v>
      </c>
      <c r="Q19" s="250" t="e">
        <f>#REF!</f>
        <v>#REF!</v>
      </c>
      <c r="R19" s="250" t="e">
        <f>#REF!</f>
        <v>#REF!</v>
      </c>
      <c r="S19" s="250">
        <v>0</v>
      </c>
      <c r="T19" s="250" t="e">
        <f>#REF!</f>
        <v>#REF!</v>
      </c>
      <c r="U19" s="250" t="e">
        <f>#REF!</f>
        <v>#REF!</v>
      </c>
      <c r="V19" s="250" t="e">
        <f>#REF!</f>
        <v>#REF!</v>
      </c>
      <c r="W19" s="250" t="e">
        <f>#REF!</f>
        <v>#REF!</v>
      </c>
      <c r="X19" s="250" t="e">
        <f>#REF!</f>
        <v>#REF!</v>
      </c>
      <c r="Y19" s="250" t="e">
        <f>#REF!</f>
        <v>#REF!</v>
      </c>
      <c r="Z19" s="250" t="e">
        <f>#REF!</f>
        <v>#REF!</v>
      </c>
      <c r="AA19" s="250">
        <v>0</v>
      </c>
      <c r="AB19" s="250" t="e">
        <f>#REF!</f>
        <v>#REF!</v>
      </c>
      <c r="AC19" s="250">
        <v>0</v>
      </c>
      <c r="AD19" s="250" t="e">
        <f>#REF!</f>
        <v>#REF!</v>
      </c>
      <c r="AE19" s="250">
        <v>0</v>
      </c>
      <c r="AF19" s="250" t="e">
        <f>#REF!</f>
        <v>#REF!</v>
      </c>
      <c r="AG19" s="249"/>
      <c r="AH19" s="248"/>
      <c r="AI19" s="248"/>
      <c r="AJ19" s="17"/>
    </row>
    <row r="20" spans="2:36" ht="24" customHeight="1">
      <c r="B20" s="562" t="s">
        <v>922</v>
      </c>
      <c r="C20" s="569"/>
      <c r="D20" s="148" t="s">
        <v>919</v>
      </c>
      <c r="E20" s="146" t="s">
        <v>316</v>
      </c>
      <c r="F20" s="63" t="s">
        <v>315</v>
      </c>
      <c r="G20" s="63" t="s">
        <v>315</v>
      </c>
      <c r="H20" s="546" t="s">
        <v>921</v>
      </c>
      <c r="I20" s="549" t="s">
        <v>885</v>
      </c>
      <c r="J20" s="564" t="s">
        <v>203</v>
      </c>
      <c r="K20" s="554">
        <v>1</v>
      </c>
      <c r="L20" s="554">
        <v>1</v>
      </c>
      <c r="M20" s="541" t="s">
        <v>315</v>
      </c>
      <c r="N20" s="541" t="s">
        <v>315</v>
      </c>
      <c r="O20" s="534"/>
      <c r="P20" s="534"/>
      <c r="Q20" s="534"/>
      <c r="R20" s="534"/>
      <c r="S20" s="534"/>
      <c r="T20" s="534"/>
      <c r="U20" s="534"/>
      <c r="V20" s="534"/>
      <c r="W20" s="534"/>
      <c r="X20" s="534"/>
      <c r="Y20" s="534"/>
      <c r="Z20" s="534"/>
      <c r="AA20" s="534"/>
      <c r="AB20" s="534"/>
      <c r="AC20" s="534"/>
      <c r="AD20" s="534"/>
      <c r="AE20" s="528">
        <f>SUM(O20,Q20,S20,U20,W20,Y20,AA20,AC20)</f>
        <v>0</v>
      </c>
      <c r="AF20" s="528"/>
      <c r="AG20" s="39"/>
      <c r="AH20" s="530"/>
      <c r="AI20" s="530"/>
      <c r="AJ20" s="532"/>
    </row>
    <row r="21" spans="2:36" ht="36">
      <c r="B21" s="562"/>
      <c r="C21" s="570"/>
      <c r="D21" s="148" t="s">
        <v>918</v>
      </c>
      <c r="E21" s="146" t="s">
        <v>316</v>
      </c>
      <c r="F21" s="63" t="s">
        <v>315</v>
      </c>
      <c r="G21" s="63" t="s">
        <v>315</v>
      </c>
      <c r="H21" s="547"/>
      <c r="I21" s="549"/>
      <c r="J21" s="565"/>
      <c r="K21" s="554"/>
      <c r="L21" s="554"/>
      <c r="M21" s="541"/>
      <c r="N21" s="541"/>
      <c r="O21" s="535"/>
      <c r="P21" s="535"/>
      <c r="Q21" s="535"/>
      <c r="R21" s="535"/>
      <c r="S21" s="535"/>
      <c r="T21" s="535"/>
      <c r="U21" s="535"/>
      <c r="V21" s="535"/>
      <c r="W21" s="535"/>
      <c r="X21" s="535"/>
      <c r="Y21" s="535"/>
      <c r="Z21" s="535"/>
      <c r="AA21" s="535"/>
      <c r="AB21" s="535"/>
      <c r="AC21" s="535"/>
      <c r="AD21" s="535"/>
      <c r="AE21" s="528"/>
      <c r="AF21" s="528"/>
      <c r="AG21" s="39"/>
      <c r="AH21" s="530"/>
      <c r="AI21" s="530"/>
      <c r="AJ21" s="532"/>
    </row>
    <row r="22" spans="2:36" ht="15">
      <c r="B22" s="562"/>
      <c r="C22" s="570"/>
      <c r="D22" s="148" t="s">
        <v>916</v>
      </c>
      <c r="E22" s="146" t="s">
        <v>316</v>
      </c>
      <c r="F22" s="63" t="s">
        <v>315</v>
      </c>
      <c r="G22" s="63" t="s">
        <v>315</v>
      </c>
      <c r="H22" s="547"/>
      <c r="I22" s="549"/>
      <c r="J22" s="565"/>
      <c r="K22" s="554"/>
      <c r="L22" s="554"/>
      <c r="M22" s="541"/>
      <c r="N22" s="541"/>
      <c r="O22" s="535"/>
      <c r="P22" s="535"/>
      <c r="Q22" s="535"/>
      <c r="R22" s="535"/>
      <c r="S22" s="535"/>
      <c r="T22" s="535"/>
      <c r="U22" s="535"/>
      <c r="V22" s="535"/>
      <c r="W22" s="535"/>
      <c r="X22" s="535"/>
      <c r="Y22" s="535"/>
      <c r="Z22" s="535"/>
      <c r="AA22" s="535"/>
      <c r="AB22" s="535"/>
      <c r="AC22" s="535"/>
      <c r="AD22" s="535"/>
      <c r="AE22" s="528"/>
      <c r="AF22" s="528"/>
      <c r="AG22" s="47"/>
      <c r="AH22" s="530"/>
      <c r="AI22" s="530"/>
      <c r="AJ22" s="532"/>
    </row>
    <row r="23" spans="2:36" ht="45.75" customHeight="1" thickBot="1">
      <c r="B23" s="563"/>
      <c r="C23" s="571"/>
      <c r="D23" s="147" t="s">
        <v>917</v>
      </c>
      <c r="E23" s="146" t="s">
        <v>316</v>
      </c>
      <c r="F23" s="63" t="s">
        <v>315</v>
      </c>
      <c r="G23" s="63" t="s">
        <v>315</v>
      </c>
      <c r="H23" s="548"/>
      <c r="I23" s="550"/>
      <c r="J23" s="566"/>
      <c r="K23" s="555"/>
      <c r="L23" s="555"/>
      <c r="M23" s="542"/>
      <c r="N23" s="542"/>
      <c r="O23" s="536"/>
      <c r="P23" s="536"/>
      <c r="Q23" s="536"/>
      <c r="R23" s="536"/>
      <c r="S23" s="536"/>
      <c r="T23" s="536"/>
      <c r="U23" s="536"/>
      <c r="V23" s="536"/>
      <c r="W23" s="536"/>
      <c r="X23" s="536"/>
      <c r="Y23" s="536"/>
      <c r="Z23" s="536"/>
      <c r="AA23" s="536"/>
      <c r="AB23" s="536"/>
      <c r="AC23" s="536"/>
      <c r="AD23" s="536"/>
      <c r="AE23" s="529"/>
      <c r="AF23" s="529"/>
      <c r="AG23" s="58"/>
      <c r="AH23" s="531"/>
      <c r="AI23" s="531"/>
      <c r="AJ23" s="533"/>
    </row>
    <row r="24" ht="15"/>
    <row r="25" spans="2:36" ht="15.75" thickBot="1">
      <c r="B25" s="582" t="s">
        <v>856</v>
      </c>
      <c r="C25" s="583"/>
      <c r="D25" s="583"/>
      <c r="E25" s="583"/>
      <c r="F25" s="583"/>
      <c r="G25" s="583"/>
      <c r="H25" s="583"/>
      <c r="I25" s="583"/>
      <c r="J25" s="583"/>
      <c r="K25" s="583"/>
      <c r="L25" s="583"/>
      <c r="M25" s="583"/>
      <c r="N25" s="583"/>
      <c r="O25" s="583"/>
      <c r="P25" s="583"/>
      <c r="Q25" s="583"/>
      <c r="R25" s="583"/>
      <c r="S25" s="583"/>
      <c r="T25" s="583"/>
      <c r="U25" s="583"/>
      <c r="V25" s="583"/>
      <c r="W25" s="583"/>
      <c r="X25" s="583"/>
      <c r="Y25" s="583"/>
      <c r="Z25" s="583"/>
      <c r="AA25" s="583"/>
      <c r="AB25" s="583"/>
      <c r="AC25" s="583"/>
      <c r="AD25" s="583"/>
      <c r="AE25" s="583"/>
      <c r="AF25" s="583"/>
      <c r="AG25" s="583"/>
      <c r="AH25" s="583"/>
      <c r="AI25" s="583"/>
      <c r="AJ25" s="584"/>
    </row>
    <row r="26" spans="2:36" ht="15">
      <c r="B26" s="585" t="s">
        <v>776</v>
      </c>
      <c r="C26" s="586"/>
      <c r="D26" s="586"/>
      <c r="E26" s="586"/>
      <c r="F26" s="586"/>
      <c r="G26" s="586"/>
      <c r="H26" s="587"/>
      <c r="I26" s="588" t="s">
        <v>374</v>
      </c>
      <c r="J26" s="589"/>
      <c r="K26" s="589"/>
      <c r="L26" s="589"/>
      <c r="M26" s="589"/>
      <c r="N26" s="589"/>
      <c r="O26" s="589"/>
      <c r="P26" s="589"/>
      <c r="Q26" s="589"/>
      <c r="R26" s="589"/>
      <c r="S26" s="589"/>
      <c r="T26" s="590"/>
      <c r="U26" s="588" t="s">
        <v>22</v>
      </c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2"/>
    </row>
    <row r="27" spans="2:36" ht="15.75" thickBot="1">
      <c r="B27" s="575" t="s">
        <v>911</v>
      </c>
      <c r="C27" s="508"/>
      <c r="D27" s="509"/>
      <c r="E27" s="440"/>
      <c r="F27" s="576" t="s">
        <v>912</v>
      </c>
      <c r="G27" s="576"/>
      <c r="H27" s="576"/>
      <c r="I27" s="576"/>
      <c r="J27" s="576"/>
      <c r="K27" s="576"/>
      <c r="L27" s="576"/>
      <c r="M27" s="576"/>
      <c r="N27" s="577"/>
      <c r="O27" s="578" t="s">
        <v>0</v>
      </c>
      <c r="P27" s="579"/>
      <c r="Q27" s="579"/>
      <c r="R27" s="579"/>
      <c r="S27" s="579"/>
      <c r="T27" s="579"/>
      <c r="U27" s="579"/>
      <c r="V27" s="579"/>
      <c r="W27" s="579"/>
      <c r="X27" s="579"/>
      <c r="Y27" s="579"/>
      <c r="Z27" s="579"/>
      <c r="AA27" s="579"/>
      <c r="AB27" s="579"/>
      <c r="AC27" s="579"/>
      <c r="AD27" s="579"/>
      <c r="AE27" s="579"/>
      <c r="AF27" s="580"/>
      <c r="AG27" s="523" t="s">
        <v>1</v>
      </c>
      <c r="AH27" s="524"/>
      <c r="AI27" s="524"/>
      <c r="AJ27" s="525"/>
    </row>
    <row r="28" spans="2:36" ht="15">
      <c r="B28" s="470" t="s">
        <v>25</v>
      </c>
      <c r="C28" s="501" t="s">
        <v>371</v>
      </c>
      <c r="D28" s="502"/>
      <c r="E28" s="502"/>
      <c r="F28" s="502"/>
      <c r="G28" s="502"/>
      <c r="H28" s="502"/>
      <c r="I28" s="472" t="s">
        <v>3</v>
      </c>
      <c r="J28" s="474" t="s">
        <v>26</v>
      </c>
      <c r="K28" s="474" t="s">
        <v>4</v>
      </c>
      <c r="L28" s="476" t="s">
        <v>366</v>
      </c>
      <c r="M28" s="484" t="s">
        <v>28</v>
      </c>
      <c r="N28" s="486" t="s">
        <v>29</v>
      </c>
      <c r="O28" s="581" t="s">
        <v>43</v>
      </c>
      <c r="P28" s="573"/>
      <c r="Q28" s="572" t="s">
        <v>44</v>
      </c>
      <c r="R28" s="573"/>
      <c r="S28" s="572" t="s">
        <v>45</v>
      </c>
      <c r="T28" s="573"/>
      <c r="U28" s="572" t="s">
        <v>7</v>
      </c>
      <c r="V28" s="573"/>
      <c r="W28" s="572" t="s">
        <v>6</v>
      </c>
      <c r="X28" s="573"/>
      <c r="Y28" s="572" t="s">
        <v>46</v>
      </c>
      <c r="Z28" s="573"/>
      <c r="AA28" s="572" t="s">
        <v>5</v>
      </c>
      <c r="AB28" s="573"/>
      <c r="AC28" s="572" t="s">
        <v>8</v>
      </c>
      <c r="AD28" s="573"/>
      <c r="AE28" s="572" t="s">
        <v>9</v>
      </c>
      <c r="AF28" s="574"/>
      <c r="AG28" s="499" t="s">
        <v>10</v>
      </c>
      <c r="AH28" s="482" t="s">
        <v>11</v>
      </c>
      <c r="AI28" s="521" t="s">
        <v>12</v>
      </c>
      <c r="AJ28" s="505" t="s">
        <v>30</v>
      </c>
    </row>
    <row r="29" spans="2:36" ht="15.75" thickBot="1">
      <c r="B29" s="471"/>
      <c r="C29" s="503"/>
      <c r="D29" s="504"/>
      <c r="E29" s="504"/>
      <c r="F29" s="504"/>
      <c r="G29" s="504"/>
      <c r="H29" s="504"/>
      <c r="I29" s="473"/>
      <c r="J29" s="475" t="s">
        <v>26</v>
      </c>
      <c r="K29" s="475"/>
      <c r="L29" s="477"/>
      <c r="M29" s="485"/>
      <c r="N29" s="487"/>
      <c r="O29" s="6" t="s">
        <v>31</v>
      </c>
      <c r="P29" s="98" t="s">
        <v>32</v>
      </c>
      <c r="Q29" s="7" t="s">
        <v>31</v>
      </c>
      <c r="R29" s="98" t="s">
        <v>32</v>
      </c>
      <c r="S29" s="7" t="s">
        <v>31</v>
      </c>
      <c r="T29" s="98" t="s">
        <v>32</v>
      </c>
      <c r="U29" s="7" t="s">
        <v>31</v>
      </c>
      <c r="V29" s="98" t="s">
        <v>32</v>
      </c>
      <c r="W29" s="7" t="s">
        <v>31</v>
      </c>
      <c r="X29" s="98" t="s">
        <v>32</v>
      </c>
      <c r="Y29" s="7" t="s">
        <v>31</v>
      </c>
      <c r="Z29" s="98" t="s">
        <v>32</v>
      </c>
      <c r="AA29" s="7" t="s">
        <v>31</v>
      </c>
      <c r="AB29" s="98" t="s">
        <v>33</v>
      </c>
      <c r="AC29" s="7" t="s">
        <v>31</v>
      </c>
      <c r="AD29" s="98" t="s">
        <v>33</v>
      </c>
      <c r="AE29" s="7" t="s">
        <v>31</v>
      </c>
      <c r="AF29" s="99" t="s">
        <v>33</v>
      </c>
      <c r="AG29" s="500"/>
      <c r="AH29" s="483"/>
      <c r="AI29" s="522"/>
      <c r="AJ29" s="506"/>
    </row>
    <row r="30" spans="2:36" ht="45.75" thickBot="1">
      <c r="B30" s="8" t="s">
        <v>777</v>
      </c>
      <c r="C30" s="526" t="s">
        <v>920</v>
      </c>
      <c r="D30" s="527"/>
      <c r="E30" s="527"/>
      <c r="F30" s="527"/>
      <c r="G30" s="527"/>
      <c r="H30" s="527"/>
      <c r="I30" s="105" t="s">
        <v>914</v>
      </c>
      <c r="J30" s="458">
        <v>0.02</v>
      </c>
      <c r="K30" s="251" t="s">
        <v>778</v>
      </c>
      <c r="L30" s="459">
        <v>0.7</v>
      </c>
      <c r="M30" s="252">
        <v>0</v>
      </c>
      <c r="N30" s="251">
        <v>0</v>
      </c>
      <c r="O30" s="250">
        <v>0</v>
      </c>
      <c r="P30" s="250" t="e">
        <f>#REF!</f>
        <v>#REF!</v>
      </c>
      <c r="Q30" s="250" t="e">
        <f>#REF!</f>
        <v>#REF!</v>
      </c>
      <c r="R30" s="250" t="e">
        <f>#REF!</f>
        <v>#REF!</v>
      </c>
      <c r="S30" s="250">
        <v>0</v>
      </c>
      <c r="T30" s="250" t="e">
        <f>#REF!</f>
        <v>#REF!</v>
      </c>
      <c r="U30" s="250" t="e">
        <f>#REF!</f>
        <v>#REF!</v>
      </c>
      <c r="V30" s="250" t="e">
        <f>#REF!</f>
        <v>#REF!</v>
      </c>
      <c r="W30" s="250" t="e">
        <f>#REF!</f>
        <v>#REF!</v>
      </c>
      <c r="X30" s="250" t="e">
        <f>#REF!</f>
        <v>#REF!</v>
      </c>
      <c r="Y30" s="250" t="e">
        <f>#REF!</f>
        <v>#REF!</v>
      </c>
      <c r="Z30" s="250" t="e">
        <f>#REF!</f>
        <v>#REF!</v>
      </c>
      <c r="AA30" s="250">
        <v>0</v>
      </c>
      <c r="AB30" s="250" t="e">
        <f>#REF!</f>
        <v>#REF!</v>
      </c>
      <c r="AC30" s="250">
        <v>0</v>
      </c>
      <c r="AD30" s="250" t="e">
        <f>#REF!</f>
        <v>#REF!</v>
      </c>
      <c r="AE30" s="250">
        <v>0</v>
      </c>
      <c r="AF30" s="250" t="e">
        <f>#REF!</f>
        <v>#REF!</v>
      </c>
      <c r="AG30" s="249"/>
      <c r="AH30" s="248"/>
      <c r="AI30" s="248"/>
      <c r="AJ30" s="17"/>
    </row>
    <row r="31" spans="2:36" ht="24" customHeight="1">
      <c r="B31" s="562" t="s">
        <v>922</v>
      </c>
      <c r="C31" s="569"/>
      <c r="D31" s="148" t="s">
        <v>919</v>
      </c>
      <c r="E31" s="146" t="s">
        <v>316</v>
      </c>
      <c r="F31" s="63">
        <v>1</v>
      </c>
      <c r="G31" s="63" t="s">
        <v>315</v>
      </c>
      <c r="H31" s="546" t="s">
        <v>921</v>
      </c>
      <c r="I31" s="549" t="s">
        <v>885</v>
      </c>
      <c r="J31" s="564" t="s">
        <v>203</v>
      </c>
      <c r="K31" s="554">
        <v>1</v>
      </c>
      <c r="L31" s="554">
        <v>1</v>
      </c>
      <c r="M31" s="541" t="s">
        <v>315</v>
      </c>
      <c r="N31" s="541" t="s">
        <v>315</v>
      </c>
      <c r="O31" s="534"/>
      <c r="P31" s="534"/>
      <c r="Q31" s="534"/>
      <c r="R31" s="534"/>
      <c r="S31" s="534"/>
      <c r="T31" s="534"/>
      <c r="U31" s="534"/>
      <c r="V31" s="534"/>
      <c r="W31" s="534"/>
      <c r="X31" s="534"/>
      <c r="Y31" s="534"/>
      <c r="Z31" s="534"/>
      <c r="AA31" s="534"/>
      <c r="AB31" s="534"/>
      <c r="AC31" s="534"/>
      <c r="AD31" s="534"/>
      <c r="AE31" s="528">
        <f>SUM(O31,Q31,S31,U31,W31,Y31,AA31,AC31)</f>
        <v>0</v>
      </c>
      <c r="AF31" s="528"/>
      <c r="AG31" s="39"/>
      <c r="AH31" s="530"/>
      <c r="AI31" s="530"/>
      <c r="AJ31" s="532"/>
    </row>
    <row r="32" spans="2:36" ht="15">
      <c r="B32" s="562"/>
      <c r="C32" s="570"/>
      <c r="D32" s="148"/>
      <c r="E32" s="146" t="s">
        <v>316</v>
      </c>
      <c r="F32" s="63" t="s">
        <v>315</v>
      </c>
      <c r="G32" s="63" t="s">
        <v>315</v>
      </c>
      <c r="H32" s="547"/>
      <c r="I32" s="549"/>
      <c r="J32" s="565"/>
      <c r="K32" s="554"/>
      <c r="L32" s="554"/>
      <c r="M32" s="541"/>
      <c r="N32" s="541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35"/>
      <c r="AA32" s="535"/>
      <c r="AB32" s="535"/>
      <c r="AC32" s="535"/>
      <c r="AD32" s="535"/>
      <c r="AE32" s="528"/>
      <c r="AF32" s="528"/>
      <c r="AG32" s="39"/>
      <c r="AH32" s="530"/>
      <c r="AI32" s="530"/>
      <c r="AJ32" s="532"/>
    </row>
    <row r="33" spans="2:36" ht="15">
      <c r="B33" s="562"/>
      <c r="C33" s="570"/>
      <c r="D33" s="148"/>
      <c r="E33" s="146" t="s">
        <v>316</v>
      </c>
      <c r="F33" s="63" t="s">
        <v>315</v>
      </c>
      <c r="G33" s="63" t="s">
        <v>315</v>
      </c>
      <c r="H33" s="547"/>
      <c r="I33" s="549"/>
      <c r="J33" s="565"/>
      <c r="K33" s="554"/>
      <c r="L33" s="554"/>
      <c r="M33" s="541"/>
      <c r="N33" s="541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35"/>
      <c r="AA33" s="535"/>
      <c r="AB33" s="535"/>
      <c r="AC33" s="535"/>
      <c r="AD33" s="535"/>
      <c r="AE33" s="528"/>
      <c r="AF33" s="528"/>
      <c r="AG33" s="47"/>
      <c r="AH33" s="530"/>
      <c r="AI33" s="530"/>
      <c r="AJ33" s="532"/>
    </row>
    <row r="34" spans="2:36" ht="62.25" customHeight="1" thickBot="1">
      <c r="B34" s="563"/>
      <c r="C34" s="571"/>
      <c r="D34" s="147" t="s">
        <v>917</v>
      </c>
      <c r="E34" s="146" t="s">
        <v>316</v>
      </c>
      <c r="F34" s="63" t="s">
        <v>315</v>
      </c>
      <c r="G34" s="63" t="s">
        <v>315</v>
      </c>
      <c r="H34" s="548"/>
      <c r="I34" s="550"/>
      <c r="J34" s="566"/>
      <c r="K34" s="555"/>
      <c r="L34" s="555"/>
      <c r="M34" s="542"/>
      <c r="N34" s="542"/>
      <c r="O34" s="536"/>
      <c r="P34" s="536"/>
      <c r="Q34" s="536"/>
      <c r="R34" s="536"/>
      <c r="S34" s="536"/>
      <c r="T34" s="536"/>
      <c r="U34" s="536"/>
      <c r="V34" s="536"/>
      <c r="W34" s="536"/>
      <c r="X34" s="536"/>
      <c r="Y34" s="536"/>
      <c r="Z34" s="536"/>
      <c r="AA34" s="536"/>
      <c r="AB34" s="536"/>
      <c r="AC34" s="536"/>
      <c r="AD34" s="536"/>
      <c r="AE34" s="529"/>
      <c r="AF34" s="529"/>
      <c r="AG34" s="58"/>
      <c r="AH34" s="531"/>
      <c r="AI34" s="531"/>
      <c r="AJ34" s="533"/>
    </row>
    <row r="35" spans="2:36" ht="15">
      <c r="B35" s="562" t="s">
        <v>922</v>
      </c>
      <c r="C35" s="569"/>
      <c r="D35" s="148" t="s">
        <v>915</v>
      </c>
      <c r="E35" s="146" t="s">
        <v>316</v>
      </c>
      <c r="F35" s="63">
        <v>1</v>
      </c>
      <c r="G35" s="63" t="s">
        <v>315</v>
      </c>
      <c r="H35" s="546" t="s">
        <v>923</v>
      </c>
      <c r="I35" s="549" t="s">
        <v>924</v>
      </c>
      <c r="J35" s="564" t="s">
        <v>203</v>
      </c>
      <c r="K35" s="554">
        <v>1</v>
      </c>
      <c r="L35" s="554">
        <v>1</v>
      </c>
      <c r="M35" s="541" t="s">
        <v>315</v>
      </c>
      <c r="N35" s="541" t="s">
        <v>315</v>
      </c>
      <c r="O35" s="534"/>
      <c r="P35" s="534"/>
      <c r="Q35" s="534"/>
      <c r="R35" s="534"/>
      <c r="S35" s="534"/>
      <c r="T35" s="534"/>
      <c r="U35" s="534"/>
      <c r="V35" s="534"/>
      <c r="W35" s="534"/>
      <c r="X35" s="534"/>
      <c r="Y35" s="534"/>
      <c r="Z35" s="534"/>
      <c r="AA35" s="534"/>
      <c r="AB35" s="534"/>
      <c r="AC35" s="534"/>
      <c r="AD35" s="534"/>
      <c r="AE35" s="528">
        <f>SUM(O35,Q35,S35,U35,W35,Y35,AA35,AC35)</f>
        <v>0</v>
      </c>
      <c r="AF35" s="528"/>
      <c r="AG35" s="39"/>
      <c r="AH35" s="530"/>
      <c r="AI35" s="530"/>
      <c r="AJ35" s="532"/>
    </row>
    <row r="36" spans="2:36" ht="15">
      <c r="B36" s="562"/>
      <c r="C36" s="570"/>
      <c r="D36" s="148"/>
      <c r="E36" s="146" t="s">
        <v>316</v>
      </c>
      <c r="F36" s="63" t="s">
        <v>315</v>
      </c>
      <c r="G36" s="63" t="s">
        <v>315</v>
      </c>
      <c r="H36" s="547"/>
      <c r="I36" s="549"/>
      <c r="J36" s="565"/>
      <c r="K36" s="554"/>
      <c r="L36" s="554"/>
      <c r="M36" s="541"/>
      <c r="N36" s="541"/>
      <c r="O36" s="535"/>
      <c r="P36" s="535"/>
      <c r="Q36" s="535"/>
      <c r="R36" s="535"/>
      <c r="S36" s="535"/>
      <c r="T36" s="535"/>
      <c r="U36" s="535"/>
      <c r="V36" s="535"/>
      <c r="W36" s="535"/>
      <c r="X36" s="535"/>
      <c r="Y36" s="535"/>
      <c r="Z36" s="535"/>
      <c r="AA36" s="535"/>
      <c r="AB36" s="535"/>
      <c r="AC36" s="535"/>
      <c r="AD36" s="535"/>
      <c r="AE36" s="528"/>
      <c r="AF36" s="528"/>
      <c r="AG36" s="39"/>
      <c r="AH36" s="530"/>
      <c r="AI36" s="530"/>
      <c r="AJ36" s="532"/>
    </row>
    <row r="37" spans="2:36" ht="15">
      <c r="B37" s="562"/>
      <c r="C37" s="570"/>
      <c r="D37" s="148" t="s">
        <v>925</v>
      </c>
      <c r="E37" s="146" t="s">
        <v>316</v>
      </c>
      <c r="F37" s="63">
        <v>1</v>
      </c>
      <c r="G37" s="63" t="s">
        <v>315</v>
      </c>
      <c r="H37" s="547"/>
      <c r="I37" s="549"/>
      <c r="J37" s="565"/>
      <c r="K37" s="554"/>
      <c r="L37" s="554"/>
      <c r="M37" s="541"/>
      <c r="N37" s="541"/>
      <c r="O37" s="535"/>
      <c r="P37" s="535"/>
      <c r="Q37" s="535"/>
      <c r="R37" s="535"/>
      <c r="S37" s="535"/>
      <c r="T37" s="535"/>
      <c r="U37" s="535"/>
      <c r="V37" s="535"/>
      <c r="W37" s="535"/>
      <c r="X37" s="535"/>
      <c r="Y37" s="535"/>
      <c r="Z37" s="535"/>
      <c r="AA37" s="535"/>
      <c r="AB37" s="535"/>
      <c r="AC37" s="535"/>
      <c r="AD37" s="535"/>
      <c r="AE37" s="528"/>
      <c r="AF37" s="528"/>
      <c r="AG37" s="47"/>
      <c r="AH37" s="530"/>
      <c r="AI37" s="530"/>
      <c r="AJ37" s="532"/>
    </row>
    <row r="38" spans="2:36" ht="15.75" thickBot="1">
      <c r="B38" s="563"/>
      <c r="C38" s="571"/>
      <c r="D38" s="147" t="s">
        <v>917</v>
      </c>
      <c r="E38" s="146" t="s">
        <v>316</v>
      </c>
      <c r="F38" s="63" t="s">
        <v>315</v>
      </c>
      <c r="G38" s="63" t="s">
        <v>315</v>
      </c>
      <c r="H38" s="548"/>
      <c r="I38" s="550"/>
      <c r="J38" s="566"/>
      <c r="K38" s="555"/>
      <c r="L38" s="555"/>
      <c r="M38" s="542"/>
      <c r="N38" s="542"/>
      <c r="O38" s="536"/>
      <c r="P38" s="536"/>
      <c r="Q38" s="536"/>
      <c r="R38" s="536"/>
      <c r="S38" s="536"/>
      <c r="T38" s="536"/>
      <c r="U38" s="536"/>
      <c r="V38" s="536"/>
      <c r="W38" s="536"/>
      <c r="X38" s="536"/>
      <c r="Y38" s="536"/>
      <c r="Z38" s="536"/>
      <c r="AA38" s="536"/>
      <c r="AB38" s="536"/>
      <c r="AC38" s="536"/>
      <c r="AD38" s="536"/>
      <c r="AE38" s="529"/>
      <c r="AF38" s="529"/>
      <c r="AG38" s="58"/>
      <c r="AH38" s="531"/>
      <c r="AI38" s="531"/>
      <c r="AJ38" s="533"/>
    </row>
    <row r="39" ht="15"/>
    <row r="40" spans="2:36" ht="15.75" thickBot="1">
      <c r="B40" s="582" t="s">
        <v>856</v>
      </c>
      <c r="C40" s="583"/>
      <c r="D40" s="583"/>
      <c r="E40" s="583"/>
      <c r="F40" s="583"/>
      <c r="G40" s="583"/>
      <c r="H40" s="583"/>
      <c r="I40" s="583"/>
      <c r="J40" s="583"/>
      <c r="K40" s="583"/>
      <c r="L40" s="583"/>
      <c r="M40" s="583"/>
      <c r="N40" s="583"/>
      <c r="O40" s="583"/>
      <c r="P40" s="583"/>
      <c r="Q40" s="583"/>
      <c r="R40" s="583"/>
      <c r="S40" s="583"/>
      <c r="T40" s="583"/>
      <c r="U40" s="583"/>
      <c r="V40" s="583"/>
      <c r="W40" s="583"/>
      <c r="X40" s="583"/>
      <c r="Y40" s="583"/>
      <c r="Z40" s="583"/>
      <c r="AA40" s="583"/>
      <c r="AB40" s="583"/>
      <c r="AC40" s="583"/>
      <c r="AD40" s="583"/>
      <c r="AE40" s="583"/>
      <c r="AF40" s="583"/>
      <c r="AG40" s="583"/>
      <c r="AH40" s="583"/>
      <c r="AI40" s="583"/>
      <c r="AJ40" s="584"/>
    </row>
    <row r="41" spans="2:36" ht="15">
      <c r="B41" s="585" t="s">
        <v>776</v>
      </c>
      <c r="C41" s="586"/>
      <c r="D41" s="586"/>
      <c r="E41" s="586"/>
      <c r="F41" s="586"/>
      <c r="G41" s="586"/>
      <c r="H41" s="587"/>
      <c r="I41" s="588" t="s">
        <v>374</v>
      </c>
      <c r="J41" s="589"/>
      <c r="K41" s="589"/>
      <c r="L41" s="589"/>
      <c r="M41" s="589"/>
      <c r="N41" s="589"/>
      <c r="O41" s="589"/>
      <c r="P41" s="589"/>
      <c r="Q41" s="589"/>
      <c r="R41" s="589"/>
      <c r="S41" s="589"/>
      <c r="T41" s="590"/>
      <c r="U41" s="588" t="s">
        <v>22</v>
      </c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2"/>
    </row>
    <row r="42" spans="2:36" ht="15.75" thickBot="1">
      <c r="B42" s="575" t="s">
        <v>911</v>
      </c>
      <c r="C42" s="508"/>
      <c r="D42" s="509"/>
      <c r="E42" s="440"/>
      <c r="F42" s="576" t="s">
        <v>912</v>
      </c>
      <c r="G42" s="576"/>
      <c r="H42" s="576"/>
      <c r="I42" s="576"/>
      <c r="J42" s="576"/>
      <c r="K42" s="576"/>
      <c r="L42" s="576"/>
      <c r="M42" s="576"/>
      <c r="N42" s="577"/>
      <c r="O42" s="578" t="s">
        <v>0</v>
      </c>
      <c r="P42" s="579"/>
      <c r="Q42" s="579"/>
      <c r="R42" s="579"/>
      <c r="S42" s="579"/>
      <c r="T42" s="579"/>
      <c r="U42" s="579"/>
      <c r="V42" s="579"/>
      <c r="W42" s="579"/>
      <c r="X42" s="579"/>
      <c r="Y42" s="579"/>
      <c r="Z42" s="579"/>
      <c r="AA42" s="579"/>
      <c r="AB42" s="579"/>
      <c r="AC42" s="579"/>
      <c r="AD42" s="579"/>
      <c r="AE42" s="579"/>
      <c r="AF42" s="580"/>
      <c r="AG42" s="523" t="s">
        <v>1</v>
      </c>
      <c r="AH42" s="524"/>
      <c r="AI42" s="524"/>
      <c r="AJ42" s="525"/>
    </row>
    <row r="43" spans="2:36" ht="15">
      <c r="B43" s="470" t="s">
        <v>25</v>
      </c>
      <c r="C43" s="501" t="s">
        <v>370</v>
      </c>
      <c r="D43" s="502"/>
      <c r="E43" s="502"/>
      <c r="F43" s="502"/>
      <c r="G43" s="502"/>
      <c r="H43" s="502"/>
      <c r="I43" s="472" t="s">
        <v>3</v>
      </c>
      <c r="J43" s="474" t="s">
        <v>26</v>
      </c>
      <c r="K43" s="474" t="s">
        <v>4</v>
      </c>
      <c r="L43" s="476" t="s">
        <v>366</v>
      </c>
      <c r="M43" s="484" t="s">
        <v>28</v>
      </c>
      <c r="N43" s="486" t="s">
        <v>29</v>
      </c>
      <c r="O43" s="581" t="s">
        <v>43</v>
      </c>
      <c r="P43" s="573"/>
      <c r="Q43" s="572" t="s">
        <v>44</v>
      </c>
      <c r="R43" s="573"/>
      <c r="S43" s="572" t="s">
        <v>45</v>
      </c>
      <c r="T43" s="573"/>
      <c r="U43" s="572" t="s">
        <v>7</v>
      </c>
      <c r="V43" s="573"/>
      <c r="W43" s="572" t="s">
        <v>6</v>
      </c>
      <c r="X43" s="573"/>
      <c r="Y43" s="572" t="s">
        <v>46</v>
      </c>
      <c r="Z43" s="573"/>
      <c r="AA43" s="572" t="s">
        <v>5</v>
      </c>
      <c r="AB43" s="573"/>
      <c r="AC43" s="572" t="s">
        <v>8</v>
      </c>
      <c r="AD43" s="573"/>
      <c r="AE43" s="572" t="s">
        <v>9</v>
      </c>
      <c r="AF43" s="574"/>
      <c r="AG43" s="499" t="s">
        <v>10</v>
      </c>
      <c r="AH43" s="482" t="s">
        <v>11</v>
      </c>
      <c r="AI43" s="521" t="s">
        <v>12</v>
      </c>
      <c r="AJ43" s="505" t="s">
        <v>30</v>
      </c>
    </row>
    <row r="44" spans="2:36" ht="15.75" thickBot="1">
      <c r="B44" s="471"/>
      <c r="C44" s="503"/>
      <c r="D44" s="504"/>
      <c r="E44" s="504"/>
      <c r="F44" s="504"/>
      <c r="G44" s="504"/>
      <c r="H44" s="504"/>
      <c r="I44" s="473"/>
      <c r="J44" s="475" t="s">
        <v>26</v>
      </c>
      <c r="K44" s="475"/>
      <c r="L44" s="477"/>
      <c r="M44" s="485"/>
      <c r="N44" s="487"/>
      <c r="O44" s="6" t="s">
        <v>31</v>
      </c>
      <c r="P44" s="98" t="s">
        <v>32</v>
      </c>
      <c r="Q44" s="7" t="s">
        <v>31</v>
      </c>
      <c r="R44" s="98" t="s">
        <v>32</v>
      </c>
      <c r="S44" s="7" t="s">
        <v>31</v>
      </c>
      <c r="T44" s="98" t="s">
        <v>32</v>
      </c>
      <c r="U44" s="7" t="s">
        <v>31</v>
      </c>
      <c r="V44" s="98" t="s">
        <v>32</v>
      </c>
      <c r="W44" s="7" t="s">
        <v>31</v>
      </c>
      <c r="X44" s="98" t="s">
        <v>32</v>
      </c>
      <c r="Y44" s="7" t="s">
        <v>31</v>
      </c>
      <c r="Z44" s="98" t="s">
        <v>32</v>
      </c>
      <c r="AA44" s="7" t="s">
        <v>31</v>
      </c>
      <c r="AB44" s="98" t="s">
        <v>33</v>
      </c>
      <c r="AC44" s="7" t="s">
        <v>31</v>
      </c>
      <c r="AD44" s="98" t="s">
        <v>33</v>
      </c>
      <c r="AE44" s="7" t="s">
        <v>31</v>
      </c>
      <c r="AF44" s="99" t="s">
        <v>33</v>
      </c>
      <c r="AG44" s="500"/>
      <c r="AH44" s="483"/>
      <c r="AI44" s="522"/>
      <c r="AJ44" s="506"/>
    </row>
    <row r="45" spans="2:36" ht="45.75" thickBot="1">
      <c r="B45" s="8" t="s">
        <v>777</v>
      </c>
      <c r="C45" s="526" t="s">
        <v>926</v>
      </c>
      <c r="D45" s="527"/>
      <c r="E45" s="527"/>
      <c r="F45" s="527"/>
      <c r="G45" s="527"/>
      <c r="H45" s="527"/>
      <c r="I45" s="105" t="s">
        <v>914</v>
      </c>
      <c r="J45" s="461">
        <v>600</v>
      </c>
      <c r="K45" s="251" t="s">
        <v>778</v>
      </c>
      <c r="L45" s="462">
        <v>200</v>
      </c>
      <c r="M45" s="252">
        <v>0</v>
      </c>
      <c r="N45" s="251">
        <v>0</v>
      </c>
      <c r="O45" s="250">
        <v>0</v>
      </c>
      <c r="P45" s="250" t="e">
        <f>#REF!</f>
        <v>#REF!</v>
      </c>
      <c r="Q45" s="250" t="e">
        <f>#REF!</f>
        <v>#REF!</v>
      </c>
      <c r="R45" s="250" t="e">
        <f>#REF!</f>
        <v>#REF!</v>
      </c>
      <c r="S45" s="250">
        <v>0</v>
      </c>
      <c r="T45" s="250" t="e">
        <f>#REF!</f>
        <v>#REF!</v>
      </c>
      <c r="U45" s="250" t="e">
        <f>#REF!</f>
        <v>#REF!</v>
      </c>
      <c r="V45" s="250" t="e">
        <f>#REF!</f>
        <v>#REF!</v>
      </c>
      <c r="W45" s="250" t="e">
        <f>#REF!</f>
        <v>#REF!</v>
      </c>
      <c r="X45" s="250" t="e">
        <f>#REF!</f>
        <v>#REF!</v>
      </c>
      <c r="Y45" s="250" t="e">
        <f>#REF!</f>
        <v>#REF!</v>
      </c>
      <c r="Z45" s="250" t="e">
        <f>#REF!</f>
        <v>#REF!</v>
      </c>
      <c r="AA45" s="250">
        <v>0</v>
      </c>
      <c r="AB45" s="250" t="e">
        <f>#REF!</f>
        <v>#REF!</v>
      </c>
      <c r="AC45" s="250">
        <v>0</v>
      </c>
      <c r="AD45" s="250" t="e">
        <f>#REF!</f>
        <v>#REF!</v>
      </c>
      <c r="AE45" s="250">
        <v>0</v>
      </c>
      <c r="AF45" s="250" t="e">
        <f>#REF!</f>
        <v>#REF!</v>
      </c>
      <c r="AG45" s="249"/>
      <c r="AH45" s="248"/>
      <c r="AI45" s="248"/>
      <c r="AJ45" s="17"/>
    </row>
    <row r="46" spans="2:36" ht="24">
      <c r="B46" s="562" t="s">
        <v>922</v>
      </c>
      <c r="C46" s="569"/>
      <c r="D46" s="148" t="s">
        <v>919</v>
      </c>
      <c r="E46" s="146" t="s">
        <v>316</v>
      </c>
      <c r="F46" s="63">
        <v>1</v>
      </c>
      <c r="G46" s="63" t="s">
        <v>315</v>
      </c>
      <c r="H46" s="546" t="s">
        <v>927</v>
      </c>
      <c r="I46" s="549" t="s">
        <v>885</v>
      </c>
      <c r="J46" s="564" t="s">
        <v>203</v>
      </c>
      <c r="K46" s="554">
        <v>1</v>
      </c>
      <c r="L46" s="554">
        <v>1</v>
      </c>
      <c r="M46" s="541" t="s">
        <v>315</v>
      </c>
      <c r="N46" s="541" t="s">
        <v>315</v>
      </c>
      <c r="O46" s="534"/>
      <c r="P46" s="534"/>
      <c r="Q46" s="534"/>
      <c r="R46" s="534"/>
      <c r="S46" s="534"/>
      <c r="T46" s="534"/>
      <c r="U46" s="534"/>
      <c r="V46" s="534"/>
      <c r="W46" s="534"/>
      <c r="X46" s="534"/>
      <c r="Y46" s="534"/>
      <c r="Z46" s="534"/>
      <c r="AA46" s="534"/>
      <c r="AB46" s="534"/>
      <c r="AC46" s="534"/>
      <c r="AD46" s="534"/>
      <c r="AE46" s="528">
        <f>SUM(O46,Q46,S46,U46,W46,Y46,AA46,AC46)</f>
        <v>0</v>
      </c>
      <c r="AF46" s="528"/>
      <c r="AG46" s="39"/>
      <c r="AH46" s="530"/>
      <c r="AI46" s="530"/>
      <c r="AJ46" s="532"/>
    </row>
    <row r="47" spans="2:36" ht="15">
      <c r="B47" s="562"/>
      <c r="C47" s="570"/>
      <c r="D47" s="148" t="s">
        <v>928</v>
      </c>
      <c r="E47" s="146" t="s">
        <v>316</v>
      </c>
      <c r="F47" s="63">
        <v>1</v>
      </c>
      <c r="G47" s="63" t="s">
        <v>315</v>
      </c>
      <c r="H47" s="547"/>
      <c r="I47" s="549"/>
      <c r="J47" s="565"/>
      <c r="K47" s="554"/>
      <c r="L47" s="554"/>
      <c r="M47" s="541"/>
      <c r="N47" s="541"/>
      <c r="O47" s="535"/>
      <c r="P47" s="535"/>
      <c r="Q47" s="535"/>
      <c r="R47" s="535"/>
      <c r="S47" s="535"/>
      <c r="T47" s="535"/>
      <c r="U47" s="535"/>
      <c r="V47" s="535"/>
      <c r="W47" s="535"/>
      <c r="X47" s="535"/>
      <c r="Y47" s="535"/>
      <c r="Z47" s="535"/>
      <c r="AA47" s="535"/>
      <c r="AB47" s="535"/>
      <c r="AC47" s="535"/>
      <c r="AD47" s="535"/>
      <c r="AE47" s="528"/>
      <c r="AF47" s="528"/>
      <c r="AG47" s="39"/>
      <c r="AH47" s="530"/>
      <c r="AI47" s="530"/>
      <c r="AJ47" s="532"/>
    </row>
    <row r="48" spans="2:36" ht="15">
      <c r="B48" s="562"/>
      <c r="C48" s="570"/>
      <c r="D48" s="148" t="s">
        <v>929</v>
      </c>
      <c r="E48" s="146" t="s">
        <v>316</v>
      </c>
      <c r="F48" s="63">
        <v>1</v>
      </c>
      <c r="G48" s="63" t="s">
        <v>315</v>
      </c>
      <c r="H48" s="547"/>
      <c r="I48" s="549"/>
      <c r="J48" s="565"/>
      <c r="K48" s="554"/>
      <c r="L48" s="554"/>
      <c r="M48" s="541"/>
      <c r="N48" s="541"/>
      <c r="O48" s="535"/>
      <c r="P48" s="535"/>
      <c r="Q48" s="535"/>
      <c r="R48" s="535"/>
      <c r="S48" s="535"/>
      <c r="T48" s="535"/>
      <c r="U48" s="535"/>
      <c r="V48" s="535"/>
      <c r="W48" s="535"/>
      <c r="X48" s="535"/>
      <c r="Y48" s="535"/>
      <c r="Z48" s="535"/>
      <c r="AA48" s="535"/>
      <c r="AB48" s="535"/>
      <c r="AC48" s="535"/>
      <c r="AD48" s="535"/>
      <c r="AE48" s="528"/>
      <c r="AF48" s="528"/>
      <c r="AG48" s="47"/>
      <c r="AH48" s="530"/>
      <c r="AI48" s="530"/>
      <c r="AJ48" s="532"/>
    </row>
    <row r="49" spans="2:36" ht="15.75" thickBot="1">
      <c r="B49" s="563"/>
      <c r="C49" s="571"/>
      <c r="D49" s="147" t="s">
        <v>917</v>
      </c>
      <c r="E49" s="146" t="s">
        <v>316</v>
      </c>
      <c r="F49" s="63" t="s">
        <v>315</v>
      </c>
      <c r="G49" s="63" t="s">
        <v>315</v>
      </c>
      <c r="H49" s="548"/>
      <c r="I49" s="550"/>
      <c r="J49" s="566"/>
      <c r="K49" s="555"/>
      <c r="L49" s="555"/>
      <c r="M49" s="542"/>
      <c r="N49" s="542"/>
      <c r="O49" s="536"/>
      <c r="P49" s="536"/>
      <c r="Q49" s="536"/>
      <c r="R49" s="536"/>
      <c r="S49" s="536"/>
      <c r="T49" s="536"/>
      <c r="U49" s="536"/>
      <c r="V49" s="536"/>
      <c r="W49" s="536"/>
      <c r="X49" s="536"/>
      <c r="Y49" s="536"/>
      <c r="Z49" s="536"/>
      <c r="AA49" s="536"/>
      <c r="AB49" s="536"/>
      <c r="AC49" s="536"/>
      <c r="AD49" s="536"/>
      <c r="AE49" s="529"/>
      <c r="AF49" s="529"/>
      <c r="AG49" s="58"/>
      <c r="AH49" s="531"/>
      <c r="AI49" s="531"/>
      <c r="AJ49" s="533"/>
    </row>
  </sheetData>
  <sheetProtection/>
  <mergeCells count="272">
    <mergeCell ref="B25:AJ25"/>
    <mergeCell ref="B26:H26"/>
    <mergeCell ref="I26:T26"/>
    <mergeCell ref="U26:AJ26"/>
    <mergeCell ref="AB8:AB11"/>
    <mergeCell ref="AC8:AC11"/>
    <mergeCell ref="B1:AJ1"/>
    <mergeCell ref="AB20:AB23"/>
    <mergeCell ref="AC20:AC23"/>
    <mergeCell ref="AD20:AD23"/>
    <mergeCell ref="AE20:AE23"/>
    <mergeCell ref="AF20:AF23"/>
    <mergeCell ref="AH20:AH23"/>
    <mergeCell ref="AI20:AI23"/>
    <mergeCell ref="AJ20:AJ23"/>
    <mergeCell ref="S8:S11"/>
    <mergeCell ref="T8:T11"/>
    <mergeCell ref="U8:U11"/>
    <mergeCell ref="V8:V11"/>
    <mergeCell ref="W8:W11"/>
    <mergeCell ref="X8:X11"/>
    <mergeCell ref="Y8:Y11"/>
    <mergeCell ref="Z8:Z11"/>
    <mergeCell ref="AA8:AA11"/>
    <mergeCell ref="C7:H7"/>
    <mergeCell ref="W5:X5"/>
    <mergeCell ref="Y5:Z5"/>
    <mergeCell ref="AA5:AB5"/>
    <mergeCell ref="AC5:AD5"/>
    <mergeCell ref="AE5:AF5"/>
    <mergeCell ref="AG5:AG6"/>
    <mergeCell ref="M5:M6"/>
    <mergeCell ref="N5:N6"/>
    <mergeCell ref="O5:P5"/>
    <mergeCell ref="Q5:R5"/>
    <mergeCell ref="S5:T5"/>
    <mergeCell ref="B2:AJ2"/>
    <mergeCell ref="B3:H3"/>
    <mergeCell ref="I3:T3"/>
    <mergeCell ref="U3:AJ3"/>
    <mergeCell ref="B4:D4"/>
    <mergeCell ref="F4:N4"/>
    <mergeCell ref="O4:AF4"/>
    <mergeCell ref="AG4:AJ4"/>
    <mergeCell ref="U5:V5"/>
    <mergeCell ref="B5:B6"/>
    <mergeCell ref="C5:H6"/>
    <mergeCell ref="I5:I6"/>
    <mergeCell ref="J5:J6"/>
    <mergeCell ref="K5:K6"/>
    <mergeCell ref="L5:L6"/>
    <mergeCell ref="AH5:AH6"/>
    <mergeCell ref="AI5:AI6"/>
    <mergeCell ref="AJ5:AJ6"/>
    <mergeCell ref="AD8:AD11"/>
    <mergeCell ref="AE8:AE11"/>
    <mergeCell ref="AF8:AF11"/>
    <mergeCell ref="AH8:AH11"/>
    <mergeCell ref="AI8:AI11"/>
    <mergeCell ref="AJ8:AJ11"/>
    <mergeCell ref="B13:AJ13"/>
    <mergeCell ref="B14:AJ14"/>
    <mergeCell ref="B15:H15"/>
    <mergeCell ref="I15:T15"/>
    <mergeCell ref="U15:AJ15"/>
    <mergeCell ref="B8:B11"/>
    <mergeCell ref="C8:C11"/>
    <mergeCell ref="H8:H11"/>
    <mergeCell ref="I8:I11"/>
    <mergeCell ref="J8:J11"/>
    <mergeCell ref="K8:K11"/>
    <mergeCell ref="L8:L11"/>
    <mergeCell ref="M8:M11"/>
    <mergeCell ref="N8:N11"/>
    <mergeCell ref="O8:O11"/>
    <mergeCell ref="P8:P11"/>
    <mergeCell ref="Q8:Q11"/>
    <mergeCell ref="R8:R11"/>
    <mergeCell ref="B16:D16"/>
    <mergeCell ref="F16:N16"/>
    <mergeCell ref="O16:AF16"/>
    <mergeCell ref="AG16:AJ16"/>
    <mergeCell ref="B17:B18"/>
    <mergeCell ref="C17:H18"/>
    <mergeCell ref="I17:I18"/>
    <mergeCell ref="J17:J18"/>
    <mergeCell ref="K17:K18"/>
    <mergeCell ref="L17:L18"/>
    <mergeCell ref="M17:M18"/>
    <mergeCell ref="N17:N18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G18"/>
    <mergeCell ref="AH17:AH18"/>
    <mergeCell ref="AI17:AI18"/>
    <mergeCell ref="AJ17:AJ18"/>
    <mergeCell ref="C19:H19"/>
    <mergeCell ref="B20:B23"/>
    <mergeCell ref="C20:C23"/>
    <mergeCell ref="H20:H23"/>
    <mergeCell ref="I20:I23"/>
    <mergeCell ref="J20:J23"/>
    <mergeCell ref="K20:K23"/>
    <mergeCell ref="L20:L23"/>
    <mergeCell ref="M20:M23"/>
    <mergeCell ref="N20:N23"/>
    <mergeCell ref="O20:O23"/>
    <mergeCell ref="P20:P23"/>
    <mergeCell ref="Q20:Q23"/>
    <mergeCell ref="R20:R23"/>
    <mergeCell ref="S20:S23"/>
    <mergeCell ref="T20:T23"/>
    <mergeCell ref="U20:U23"/>
    <mergeCell ref="V20:V23"/>
    <mergeCell ref="W20:W23"/>
    <mergeCell ref="X20:X23"/>
    <mergeCell ref="Y20:Y23"/>
    <mergeCell ref="Z20:Z23"/>
    <mergeCell ref="AA20:AA23"/>
    <mergeCell ref="B27:D27"/>
    <mergeCell ref="F27:N27"/>
    <mergeCell ref="O27:AF27"/>
    <mergeCell ref="AG27:AJ27"/>
    <mergeCell ref="B28:B29"/>
    <mergeCell ref="C28:H29"/>
    <mergeCell ref="I28:I29"/>
    <mergeCell ref="J28:J29"/>
    <mergeCell ref="K28:K29"/>
    <mergeCell ref="L28:L29"/>
    <mergeCell ref="M28:M29"/>
    <mergeCell ref="N28:N29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G29"/>
    <mergeCell ref="AH28:AH29"/>
    <mergeCell ref="AI28:AI29"/>
    <mergeCell ref="AJ28:AJ29"/>
    <mergeCell ref="C30:H30"/>
    <mergeCell ref="B31:B34"/>
    <mergeCell ref="C31:C34"/>
    <mergeCell ref="H31:H34"/>
    <mergeCell ref="I31:I34"/>
    <mergeCell ref="J31:J34"/>
    <mergeCell ref="K31:K34"/>
    <mergeCell ref="L31:L34"/>
    <mergeCell ref="M31:M34"/>
    <mergeCell ref="N31:N34"/>
    <mergeCell ref="O31:O34"/>
    <mergeCell ref="P31:P34"/>
    <mergeCell ref="Q31:Q34"/>
    <mergeCell ref="R31:R34"/>
    <mergeCell ref="S31:S34"/>
    <mergeCell ref="T31:T34"/>
    <mergeCell ref="U31:U34"/>
    <mergeCell ref="V31:V34"/>
    <mergeCell ref="W31:W34"/>
    <mergeCell ref="X31:X34"/>
    <mergeCell ref="Y31:Y34"/>
    <mergeCell ref="Z31:Z34"/>
    <mergeCell ref="AA31:AA34"/>
    <mergeCell ref="AB31:AB34"/>
    <mergeCell ref="AC31:AC34"/>
    <mergeCell ref="AD31:AD34"/>
    <mergeCell ref="AE31:AE34"/>
    <mergeCell ref="AF31:AF34"/>
    <mergeCell ref="AH31:AH34"/>
    <mergeCell ref="AI31:AI34"/>
    <mergeCell ref="AJ31:AJ34"/>
    <mergeCell ref="B35:B38"/>
    <mergeCell ref="C35:C38"/>
    <mergeCell ref="H35:H38"/>
    <mergeCell ref="I35:I38"/>
    <mergeCell ref="J35:J38"/>
    <mergeCell ref="K35:K38"/>
    <mergeCell ref="L35:L38"/>
    <mergeCell ref="M35:M38"/>
    <mergeCell ref="N35:N38"/>
    <mergeCell ref="O35:O38"/>
    <mergeCell ref="P35:P38"/>
    <mergeCell ref="Q35:Q38"/>
    <mergeCell ref="R35:R38"/>
    <mergeCell ref="S35:S38"/>
    <mergeCell ref="T35:T38"/>
    <mergeCell ref="U35:U38"/>
    <mergeCell ref="AE35:AE38"/>
    <mergeCell ref="AF35:AF38"/>
    <mergeCell ref="AH35:AH38"/>
    <mergeCell ref="AI35:AI38"/>
    <mergeCell ref="AJ35:AJ38"/>
    <mergeCell ref="B40:AJ40"/>
    <mergeCell ref="B41:H41"/>
    <mergeCell ref="I41:T41"/>
    <mergeCell ref="U41:AJ41"/>
    <mergeCell ref="V35:V38"/>
    <mergeCell ref="W35:W38"/>
    <mergeCell ref="X35:X38"/>
    <mergeCell ref="Y35:Y38"/>
    <mergeCell ref="Z35:Z38"/>
    <mergeCell ref="AA35:AA38"/>
    <mergeCell ref="AB35:AB38"/>
    <mergeCell ref="AC35:AC38"/>
    <mergeCell ref="AD35:AD38"/>
    <mergeCell ref="W46:W49"/>
    <mergeCell ref="X46:X49"/>
    <mergeCell ref="Y46:Y49"/>
    <mergeCell ref="Z46:Z49"/>
    <mergeCell ref="AA46:AA49"/>
    <mergeCell ref="B42:D42"/>
    <mergeCell ref="F42:N42"/>
    <mergeCell ref="O42:AF42"/>
    <mergeCell ref="AG42:AJ42"/>
    <mergeCell ref="B43:B44"/>
    <mergeCell ref="C43:H44"/>
    <mergeCell ref="I43:I44"/>
    <mergeCell ref="J43:J44"/>
    <mergeCell ref="K43:K44"/>
    <mergeCell ref="L43:L44"/>
    <mergeCell ref="M43:M44"/>
    <mergeCell ref="N43:N44"/>
    <mergeCell ref="O43:P43"/>
    <mergeCell ref="Q43:R43"/>
    <mergeCell ref="S43:T43"/>
    <mergeCell ref="U43:V43"/>
    <mergeCell ref="W43:X43"/>
    <mergeCell ref="Y43:Z43"/>
    <mergeCell ref="AA43:AB43"/>
    <mergeCell ref="N46:N49"/>
    <mergeCell ref="O46:O49"/>
    <mergeCell ref="P46:P49"/>
    <mergeCell ref="Q46:Q49"/>
    <mergeCell ref="R46:R49"/>
    <mergeCell ref="S46:S49"/>
    <mergeCell ref="T46:T49"/>
    <mergeCell ref="U46:U49"/>
    <mergeCell ref="V46:V49"/>
    <mergeCell ref="C45:H45"/>
    <mergeCell ref="B46:B49"/>
    <mergeCell ref="C46:C49"/>
    <mergeCell ref="H46:H49"/>
    <mergeCell ref="I46:I49"/>
    <mergeCell ref="J46:J49"/>
    <mergeCell ref="K46:K49"/>
    <mergeCell ref="L46:L49"/>
    <mergeCell ref="M46:M49"/>
    <mergeCell ref="AB46:AB49"/>
    <mergeCell ref="AC46:AC49"/>
    <mergeCell ref="AD46:AD49"/>
    <mergeCell ref="AE46:AE49"/>
    <mergeCell ref="AF46:AF49"/>
    <mergeCell ref="AH46:AH49"/>
    <mergeCell ref="AI46:AI49"/>
    <mergeCell ref="AJ46:AJ49"/>
    <mergeCell ref="AJ43:AJ44"/>
    <mergeCell ref="AC43:AD43"/>
    <mergeCell ref="AE43:AF43"/>
    <mergeCell ref="AG43:AG44"/>
    <mergeCell ref="AH43:AH44"/>
    <mergeCell ref="AI43:AI4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B1:AK36"/>
  <sheetViews>
    <sheetView zoomScale="110" zoomScaleNormal="110" zoomScalePageLayoutView="0" workbookViewId="0" topLeftCell="A7">
      <selection activeCell="H22" sqref="H22"/>
    </sheetView>
  </sheetViews>
  <sheetFormatPr defaultColWidth="11.421875" defaultRowHeight="15"/>
  <cols>
    <col min="1" max="1" width="4.57421875" style="1" customWidth="1"/>
    <col min="2" max="2" width="15.8515625" style="92" customWidth="1"/>
    <col min="3" max="3" width="10.00390625" style="92" customWidth="1"/>
    <col min="4" max="4" width="27.7109375" style="1" customWidth="1"/>
    <col min="5" max="5" width="10.00390625" style="1" customWidth="1"/>
    <col min="6" max="7" width="11.421875" style="1" customWidth="1"/>
    <col min="8" max="8" width="19.28125" style="93" customWidth="1"/>
    <col min="9" max="9" width="15.7109375" style="93" customWidth="1"/>
    <col min="10" max="10" width="4.8515625" style="93" customWidth="1"/>
    <col min="11" max="12" width="5.7109375" style="1" customWidth="1"/>
    <col min="13" max="13" width="6.57421875" style="1" customWidth="1"/>
    <col min="14" max="14" width="6.140625" style="1" customWidth="1"/>
    <col min="15" max="32" width="5.00390625" style="1" customWidth="1"/>
    <col min="33" max="33" width="5.140625" style="94" customWidth="1"/>
    <col min="34" max="34" width="5.421875" style="1" customWidth="1"/>
    <col min="35" max="35" width="4.8515625" style="1" customWidth="1"/>
    <col min="36" max="36" width="7.140625" style="1" customWidth="1"/>
    <col min="37" max="16384" width="11.421875" style="1" customWidth="1"/>
  </cols>
  <sheetData>
    <row r="1" spans="2:36" ht="15.75" thickBot="1">
      <c r="B1" s="2"/>
      <c r="C1" s="2"/>
      <c r="D1" s="3"/>
      <c r="E1" s="3"/>
      <c r="F1" s="3"/>
      <c r="G1" s="3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2:36" ht="15">
      <c r="B2" s="898" t="s">
        <v>18</v>
      </c>
      <c r="C2" s="899"/>
      <c r="D2" s="899"/>
      <c r="E2" s="899"/>
      <c r="F2" s="899"/>
      <c r="G2" s="899"/>
      <c r="H2" s="899"/>
      <c r="I2" s="899"/>
      <c r="J2" s="899"/>
      <c r="K2" s="899"/>
      <c r="L2" s="899"/>
      <c r="M2" s="899"/>
      <c r="N2" s="899"/>
      <c r="O2" s="899"/>
      <c r="P2" s="899"/>
      <c r="Q2" s="899"/>
      <c r="R2" s="899"/>
      <c r="S2" s="899"/>
      <c r="T2" s="899"/>
      <c r="U2" s="899"/>
      <c r="V2" s="899"/>
      <c r="W2" s="899"/>
      <c r="X2" s="899"/>
      <c r="Y2" s="899"/>
      <c r="Z2" s="899"/>
      <c r="AA2" s="899"/>
      <c r="AB2" s="899"/>
      <c r="AC2" s="899"/>
      <c r="AD2" s="899"/>
      <c r="AE2" s="899"/>
      <c r="AF2" s="899"/>
      <c r="AG2" s="899"/>
      <c r="AH2" s="899"/>
      <c r="AI2" s="899"/>
      <c r="AJ2" s="900"/>
    </row>
    <row r="3" spans="2:36" ht="15.75" thickBot="1">
      <c r="B3" s="901" t="s">
        <v>19</v>
      </c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902"/>
      <c r="S3" s="902"/>
      <c r="T3" s="902"/>
      <c r="U3" s="902"/>
      <c r="V3" s="902"/>
      <c r="W3" s="902"/>
      <c r="X3" s="902"/>
      <c r="Y3" s="902"/>
      <c r="Z3" s="902"/>
      <c r="AA3" s="902"/>
      <c r="AB3" s="902"/>
      <c r="AC3" s="902"/>
      <c r="AD3" s="902"/>
      <c r="AE3" s="902"/>
      <c r="AF3" s="902"/>
      <c r="AG3" s="902"/>
      <c r="AH3" s="902"/>
      <c r="AI3" s="902"/>
      <c r="AJ3" s="903"/>
    </row>
    <row r="4" spans="2:36" ht="33.75" customHeight="1">
      <c r="B4" s="491" t="s">
        <v>20</v>
      </c>
      <c r="C4" s="492"/>
      <c r="D4" s="492"/>
      <c r="E4" s="492"/>
      <c r="F4" s="492"/>
      <c r="G4" s="492"/>
      <c r="H4" s="493"/>
      <c r="I4" s="494" t="s">
        <v>21</v>
      </c>
      <c r="J4" s="495"/>
      <c r="K4" s="495"/>
      <c r="L4" s="495"/>
      <c r="M4" s="495"/>
      <c r="N4" s="495"/>
      <c r="O4" s="495"/>
      <c r="P4" s="495"/>
      <c r="Q4" s="495"/>
      <c r="R4" s="495"/>
      <c r="S4" s="495"/>
      <c r="T4" s="496"/>
      <c r="U4" s="494" t="s">
        <v>22</v>
      </c>
      <c r="V4" s="497"/>
      <c r="W4" s="497"/>
      <c r="X4" s="497"/>
      <c r="Y4" s="497"/>
      <c r="Z4" s="497"/>
      <c r="AA4" s="497"/>
      <c r="AB4" s="497"/>
      <c r="AC4" s="497"/>
      <c r="AD4" s="497"/>
      <c r="AE4" s="497"/>
      <c r="AF4" s="497"/>
      <c r="AG4" s="497"/>
      <c r="AH4" s="497"/>
      <c r="AI4" s="497"/>
      <c r="AJ4" s="498"/>
    </row>
    <row r="5" spans="2:36" ht="39" customHeight="1" thickBot="1">
      <c r="B5" s="507" t="s">
        <v>23</v>
      </c>
      <c r="C5" s="508"/>
      <c r="D5" s="509"/>
      <c r="E5" s="5"/>
      <c r="F5" s="510" t="s">
        <v>24</v>
      </c>
      <c r="G5" s="510"/>
      <c r="H5" s="510"/>
      <c r="I5" s="510"/>
      <c r="J5" s="510"/>
      <c r="K5" s="510"/>
      <c r="L5" s="510"/>
      <c r="M5" s="510"/>
      <c r="N5" s="511"/>
      <c r="O5" s="578" t="s">
        <v>0</v>
      </c>
      <c r="P5" s="579"/>
      <c r="Q5" s="579"/>
      <c r="R5" s="579"/>
      <c r="S5" s="579"/>
      <c r="T5" s="579"/>
      <c r="U5" s="579"/>
      <c r="V5" s="579"/>
      <c r="W5" s="579"/>
      <c r="X5" s="579"/>
      <c r="Y5" s="579"/>
      <c r="Z5" s="579"/>
      <c r="AA5" s="579"/>
      <c r="AB5" s="579"/>
      <c r="AC5" s="579"/>
      <c r="AD5" s="579"/>
      <c r="AE5" s="579"/>
      <c r="AF5" s="580"/>
      <c r="AG5" s="523" t="s">
        <v>1</v>
      </c>
      <c r="AH5" s="524"/>
      <c r="AI5" s="524"/>
      <c r="AJ5" s="525"/>
    </row>
    <row r="6" spans="2:36" ht="16.5" customHeight="1">
      <c r="B6" s="567" t="s">
        <v>25</v>
      </c>
      <c r="C6" s="501" t="s">
        <v>2</v>
      </c>
      <c r="D6" s="502"/>
      <c r="E6" s="502"/>
      <c r="F6" s="502"/>
      <c r="G6" s="502"/>
      <c r="H6" s="502"/>
      <c r="I6" s="472" t="s">
        <v>3</v>
      </c>
      <c r="J6" s="474" t="s">
        <v>26</v>
      </c>
      <c r="K6" s="474" t="s">
        <v>4</v>
      </c>
      <c r="L6" s="476" t="s">
        <v>27</v>
      </c>
      <c r="M6" s="484" t="s">
        <v>28</v>
      </c>
      <c r="N6" s="486" t="s">
        <v>29</v>
      </c>
      <c r="O6" s="581" t="s">
        <v>43</v>
      </c>
      <c r="P6" s="573"/>
      <c r="Q6" s="572" t="s">
        <v>44</v>
      </c>
      <c r="R6" s="573"/>
      <c r="S6" s="572" t="s">
        <v>45</v>
      </c>
      <c r="T6" s="573"/>
      <c r="U6" s="572" t="s">
        <v>7</v>
      </c>
      <c r="V6" s="573"/>
      <c r="W6" s="572" t="s">
        <v>6</v>
      </c>
      <c r="X6" s="573"/>
      <c r="Y6" s="572" t="s">
        <v>46</v>
      </c>
      <c r="Z6" s="573"/>
      <c r="AA6" s="572" t="s">
        <v>5</v>
      </c>
      <c r="AB6" s="573"/>
      <c r="AC6" s="572" t="s">
        <v>8</v>
      </c>
      <c r="AD6" s="573"/>
      <c r="AE6" s="572" t="s">
        <v>9</v>
      </c>
      <c r="AF6" s="574"/>
      <c r="AG6" s="499" t="s">
        <v>10</v>
      </c>
      <c r="AH6" s="482" t="s">
        <v>11</v>
      </c>
      <c r="AI6" s="521" t="s">
        <v>12</v>
      </c>
      <c r="AJ6" s="505" t="s">
        <v>30</v>
      </c>
    </row>
    <row r="7" spans="2:36" ht="76.5" customHeight="1" thickBot="1">
      <c r="B7" s="568"/>
      <c r="C7" s="503"/>
      <c r="D7" s="504"/>
      <c r="E7" s="504"/>
      <c r="F7" s="504"/>
      <c r="G7" s="504"/>
      <c r="H7" s="504"/>
      <c r="I7" s="473"/>
      <c r="J7" s="475" t="s">
        <v>26</v>
      </c>
      <c r="K7" s="475"/>
      <c r="L7" s="477"/>
      <c r="M7" s="485"/>
      <c r="N7" s="487"/>
      <c r="O7" s="6" t="s">
        <v>31</v>
      </c>
      <c r="P7" s="98" t="s">
        <v>32</v>
      </c>
      <c r="Q7" s="7" t="s">
        <v>31</v>
      </c>
      <c r="R7" s="98" t="s">
        <v>32</v>
      </c>
      <c r="S7" s="7" t="s">
        <v>31</v>
      </c>
      <c r="T7" s="98" t="s">
        <v>32</v>
      </c>
      <c r="U7" s="7" t="s">
        <v>31</v>
      </c>
      <c r="V7" s="98" t="s">
        <v>32</v>
      </c>
      <c r="W7" s="7" t="s">
        <v>31</v>
      </c>
      <c r="X7" s="98" t="s">
        <v>32</v>
      </c>
      <c r="Y7" s="7" t="s">
        <v>31</v>
      </c>
      <c r="Z7" s="98" t="s">
        <v>32</v>
      </c>
      <c r="AA7" s="7" t="s">
        <v>31</v>
      </c>
      <c r="AB7" s="98" t="s">
        <v>33</v>
      </c>
      <c r="AC7" s="7" t="s">
        <v>31</v>
      </c>
      <c r="AD7" s="98" t="s">
        <v>33</v>
      </c>
      <c r="AE7" s="7" t="s">
        <v>31</v>
      </c>
      <c r="AF7" s="99" t="s">
        <v>33</v>
      </c>
      <c r="AG7" s="500"/>
      <c r="AH7" s="483"/>
      <c r="AI7" s="522"/>
      <c r="AJ7" s="506"/>
    </row>
    <row r="8" spans="2:36" ht="78" customHeight="1" thickBot="1">
      <c r="B8" s="8" t="s">
        <v>34</v>
      </c>
      <c r="C8" s="526" t="s">
        <v>35</v>
      </c>
      <c r="D8" s="527"/>
      <c r="E8" s="527"/>
      <c r="F8" s="527"/>
      <c r="G8" s="527"/>
      <c r="H8" s="527"/>
      <c r="I8" s="105" t="s">
        <v>36</v>
      </c>
      <c r="J8" s="9"/>
      <c r="K8" s="10"/>
      <c r="L8" s="10"/>
      <c r="M8" s="11"/>
      <c r="N8" s="106"/>
      <c r="O8" s="12">
        <f aca="true" t="shared" si="0" ref="O8:AD8">O10+O16+O22</f>
        <v>0</v>
      </c>
      <c r="P8" s="13">
        <f t="shared" si="0"/>
        <v>0</v>
      </c>
      <c r="Q8" s="13">
        <f t="shared" si="0"/>
        <v>0</v>
      </c>
      <c r="R8" s="13">
        <f t="shared" si="0"/>
        <v>0</v>
      </c>
      <c r="S8" s="13">
        <f t="shared" si="0"/>
        <v>0</v>
      </c>
      <c r="T8" s="13">
        <f t="shared" si="0"/>
        <v>0</v>
      </c>
      <c r="U8" s="13">
        <f t="shared" si="0"/>
        <v>0</v>
      </c>
      <c r="V8" s="13">
        <f t="shared" si="0"/>
        <v>0</v>
      </c>
      <c r="W8" s="13">
        <f t="shared" si="0"/>
        <v>0</v>
      </c>
      <c r="X8" s="13">
        <f t="shared" si="0"/>
        <v>0</v>
      </c>
      <c r="Y8" s="13">
        <f t="shared" si="0"/>
        <v>0</v>
      </c>
      <c r="Z8" s="13">
        <f t="shared" si="0"/>
        <v>0</v>
      </c>
      <c r="AA8" s="13">
        <f t="shared" si="0"/>
        <v>0</v>
      </c>
      <c r="AB8" s="13">
        <f t="shared" si="0"/>
        <v>0</v>
      </c>
      <c r="AC8" s="13">
        <f t="shared" si="0"/>
        <v>0</v>
      </c>
      <c r="AD8" s="13">
        <f t="shared" si="0"/>
        <v>0</v>
      </c>
      <c r="AE8" s="13">
        <f>+AE10+AE16+AE22</f>
        <v>0</v>
      </c>
      <c r="AF8" s="14">
        <f>AF10+AF16+AF22</f>
        <v>0</v>
      </c>
      <c r="AG8" s="15">
        <f>AG10+AG16+AG22</f>
        <v>0</v>
      </c>
      <c r="AH8" s="16"/>
      <c r="AI8" s="16"/>
      <c r="AJ8" s="17"/>
    </row>
    <row r="9" spans="2:36" ht="5.25" customHeight="1" thickBot="1">
      <c r="B9" s="518"/>
      <c r="C9" s="519"/>
      <c r="D9" s="519"/>
      <c r="E9" s="519"/>
      <c r="F9" s="519"/>
      <c r="G9" s="519"/>
      <c r="H9" s="519"/>
      <c r="I9" s="519"/>
      <c r="J9" s="519"/>
      <c r="K9" s="519"/>
      <c r="L9" s="519"/>
      <c r="M9" s="519"/>
      <c r="N9" s="519"/>
      <c r="O9" s="519"/>
      <c r="P9" s="519"/>
      <c r="Q9" s="519"/>
      <c r="R9" s="519"/>
      <c r="S9" s="519"/>
      <c r="T9" s="519"/>
      <c r="U9" s="519"/>
      <c r="V9" s="519"/>
      <c r="W9" s="519"/>
      <c r="X9" s="519"/>
      <c r="Y9" s="519"/>
      <c r="Z9" s="519"/>
      <c r="AA9" s="519"/>
      <c r="AB9" s="519"/>
      <c r="AC9" s="519"/>
      <c r="AD9" s="519"/>
      <c r="AE9" s="519"/>
      <c r="AF9" s="519"/>
      <c r="AG9" s="519"/>
      <c r="AH9" s="519"/>
      <c r="AI9" s="519"/>
      <c r="AJ9" s="520"/>
    </row>
    <row r="10" spans="2:36" ht="105.75" customHeight="1" thickBot="1">
      <c r="B10" s="18" t="s">
        <v>13</v>
      </c>
      <c r="C10" s="19" t="s">
        <v>41</v>
      </c>
      <c r="D10" s="19" t="s">
        <v>14</v>
      </c>
      <c r="E10" s="19" t="s">
        <v>37</v>
      </c>
      <c r="F10" s="20" t="s">
        <v>38</v>
      </c>
      <c r="G10" s="20" t="s">
        <v>39</v>
      </c>
      <c r="H10" s="107" t="s">
        <v>15</v>
      </c>
      <c r="I10" s="109" t="s">
        <v>42</v>
      </c>
      <c r="J10" s="110"/>
      <c r="K10" s="110"/>
      <c r="L10" s="110"/>
      <c r="M10" s="110"/>
      <c r="N10" s="111"/>
      <c r="O10" s="22">
        <f>SUM(O11:O14)</f>
        <v>0</v>
      </c>
      <c r="P10" s="23">
        <f>SUM(P11:P14)</f>
        <v>0</v>
      </c>
      <c r="Q10" s="24">
        <f>SUM(Q11:Q14)</f>
        <v>0</v>
      </c>
      <c r="R10" s="23">
        <f>SUM(R11:R14)</f>
        <v>0</v>
      </c>
      <c r="S10" s="24"/>
      <c r="T10" s="23"/>
      <c r="U10" s="24"/>
      <c r="V10" s="23"/>
      <c r="W10" s="24"/>
      <c r="X10" s="23"/>
      <c r="Y10" s="24"/>
      <c r="Z10" s="23"/>
      <c r="AA10" s="24"/>
      <c r="AB10" s="23"/>
      <c r="AC10" s="24"/>
      <c r="AD10" s="23"/>
      <c r="AE10" s="25">
        <f>O10+Q10</f>
        <v>0</v>
      </c>
      <c r="AF10" s="23">
        <f>AF11</f>
        <v>0</v>
      </c>
      <c r="AG10" s="26">
        <f>SUM(AG11:AG14)</f>
        <v>0</v>
      </c>
      <c r="AH10" s="27"/>
      <c r="AI10" s="27"/>
      <c r="AJ10" s="28"/>
    </row>
    <row r="11" spans="2:36" ht="17.25" customHeight="1">
      <c r="B11" s="543"/>
      <c r="C11" s="100"/>
      <c r="D11" s="29"/>
      <c r="E11" s="29"/>
      <c r="F11" s="30"/>
      <c r="G11" s="31"/>
      <c r="H11" s="604"/>
      <c r="I11" s="565"/>
      <c r="J11" s="42"/>
      <c r="K11" s="557"/>
      <c r="L11" s="108"/>
      <c r="M11" s="541"/>
      <c r="N11" s="560"/>
      <c r="O11" s="33"/>
      <c r="P11" s="34"/>
      <c r="Q11" s="35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7"/>
      <c r="AD11" s="37"/>
      <c r="AE11" s="618"/>
      <c r="AF11" s="618"/>
      <c r="AG11" s="39"/>
      <c r="AH11" s="530"/>
      <c r="AI11" s="530"/>
      <c r="AJ11" s="532"/>
    </row>
    <row r="12" spans="2:36" ht="17.25" customHeight="1">
      <c r="B12" s="544"/>
      <c r="C12" s="101"/>
      <c r="D12" s="40"/>
      <c r="E12" s="40"/>
      <c r="F12" s="41"/>
      <c r="G12" s="31"/>
      <c r="H12" s="605"/>
      <c r="I12" s="565"/>
      <c r="J12" s="42"/>
      <c r="K12" s="557"/>
      <c r="L12" s="32"/>
      <c r="M12" s="541"/>
      <c r="N12" s="560"/>
      <c r="O12" s="43"/>
      <c r="P12" s="34"/>
      <c r="Q12" s="44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618"/>
      <c r="AF12" s="618"/>
      <c r="AG12" s="39"/>
      <c r="AH12" s="530"/>
      <c r="AI12" s="530"/>
      <c r="AJ12" s="532"/>
    </row>
    <row r="13" spans="2:36" ht="17.25" customHeight="1">
      <c r="B13" s="544"/>
      <c r="C13" s="101"/>
      <c r="D13" s="40"/>
      <c r="E13" s="40"/>
      <c r="F13" s="45"/>
      <c r="G13" s="31"/>
      <c r="H13" s="605"/>
      <c r="I13" s="565"/>
      <c r="J13" s="42"/>
      <c r="K13" s="557"/>
      <c r="L13" s="32"/>
      <c r="M13" s="541"/>
      <c r="N13" s="560"/>
      <c r="O13" s="33"/>
      <c r="P13" s="34"/>
      <c r="Q13" s="46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618"/>
      <c r="AF13" s="618"/>
      <c r="AG13" s="47"/>
      <c r="AH13" s="530"/>
      <c r="AI13" s="530"/>
      <c r="AJ13" s="532"/>
    </row>
    <row r="14" spans="2:36" ht="17.25" customHeight="1" thickBot="1">
      <c r="B14" s="545"/>
      <c r="C14" s="102"/>
      <c r="D14" s="48"/>
      <c r="E14" s="48"/>
      <c r="F14" s="49"/>
      <c r="G14" s="50"/>
      <c r="H14" s="606"/>
      <c r="I14" s="566"/>
      <c r="J14" s="51"/>
      <c r="K14" s="558"/>
      <c r="L14" s="52"/>
      <c r="M14" s="542"/>
      <c r="N14" s="561"/>
      <c r="O14" s="53"/>
      <c r="P14" s="54"/>
      <c r="Q14" s="55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619"/>
      <c r="AF14" s="619"/>
      <c r="AG14" s="58"/>
      <c r="AH14" s="531"/>
      <c r="AI14" s="531"/>
      <c r="AJ14" s="533"/>
    </row>
    <row r="15" spans="2:36" ht="4.5" customHeight="1" thickBot="1">
      <c r="B15" s="515"/>
      <c r="C15" s="516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6"/>
      <c r="R15" s="516"/>
      <c r="S15" s="516"/>
      <c r="T15" s="516"/>
      <c r="U15" s="516"/>
      <c r="V15" s="516"/>
      <c r="W15" s="516"/>
      <c r="X15" s="516"/>
      <c r="Y15" s="516"/>
      <c r="Z15" s="516"/>
      <c r="AA15" s="516"/>
      <c r="AB15" s="516"/>
      <c r="AC15" s="516"/>
      <c r="AD15" s="516"/>
      <c r="AE15" s="516"/>
      <c r="AF15" s="516"/>
      <c r="AG15" s="516"/>
      <c r="AH15" s="516"/>
      <c r="AI15" s="516"/>
      <c r="AJ15" s="517"/>
    </row>
    <row r="16" spans="2:36" ht="36" customHeight="1" thickBot="1">
      <c r="B16" s="18" t="s">
        <v>13</v>
      </c>
      <c r="C16" s="19" t="s">
        <v>41</v>
      </c>
      <c r="D16" s="19" t="s">
        <v>14</v>
      </c>
      <c r="E16" s="19" t="s">
        <v>40</v>
      </c>
      <c r="F16" s="20" t="s">
        <v>38</v>
      </c>
      <c r="G16" s="20" t="s">
        <v>39</v>
      </c>
      <c r="H16" s="107" t="s">
        <v>16</v>
      </c>
      <c r="I16" s="109" t="s">
        <v>42</v>
      </c>
      <c r="J16" s="21"/>
      <c r="K16" s="59"/>
      <c r="L16" s="59"/>
      <c r="M16" s="60"/>
      <c r="N16" s="61"/>
      <c r="O16" s="22">
        <f>SUM(O17:O20)</f>
        <v>0</v>
      </c>
      <c r="P16" s="23">
        <f>SUM(P17:P20)</f>
        <v>0</v>
      </c>
      <c r="Q16" s="24">
        <f>SUM(Q17:Q20)</f>
        <v>0</v>
      </c>
      <c r="R16" s="23">
        <f>SUM(R17:R20)</f>
        <v>0</v>
      </c>
      <c r="S16" s="24"/>
      <c r="T16" s="23"/>
      <c r="U16" s="24"/>
      <c r="V16" s="23"/>
      <c r="W16" s="24"/>
      <c r="X16" s="23"/>
      <c r="Y16" s="24"/>
      <c r="Z16" s="23"/>
      <c r="AA16" s="24"/>
      <c r="AB16" s="23"/>
      <c r="AC16" s="24"/>
      <c r="AD16" s="23"/>
      <c r="AE16" s="24">
        <f>AE17</f>
        <v>0</v>
      </c>
      <c r="AF16" s="23">
        <f>AF17</f>
        <v>0</v>
      </c>
      <c r="AG16" s="26">
        <f>SUM(AG17:AG20)</f>
        <v>0</v>
      </c>
      <c r="AH16" s="27"/>
      <c r="AI16" s="27"/>
      <c r="AJ16" s="28"/>
    </row>
    <row r="17" spans="2:36" ht="15">
      <c r="B17" s="562"/>
      <c r="C17" s="103"/>
      <c r="D17" s="62"/>
      <c r="E17" s="62"/>
      <c r="F17" s="63"/>
      <c r="G17" s="31"/>
      <c r="H17" s="652"/>
      <c r="I17" s="656"/>
      <c r="J17" s="64"/>
      <c r="K17" s="749"/>
      <c r="L17" s="65"/>
      <c r="M17" s="661"/>
      <c r="N17" s="663"/>
      <c r="O17" s="66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618"/>
      <c r="AF17" s="618"/>
      <c r="AG17" s="67"/>
      <c r="AH17" s="530"/>
      <c r="AI17" s="639"/>
      <c r="AJ17" s="620"/>
    </row>
    <row r="18" spans="2:36" ht="15">
      <c r="B18" s="562"/>
      <c r="C18" s="103"/>
      <c r="D18" s="62"/>
      <c r="E18" s="62"/>
      <c r="F18" s="63"/>
      <c r="G18" s="31"/>
      <c r="H18" s="652"/>
      <c r="I18" s="656"/>
      <c r="J18" s="64"/>
      <c r="K18" s="648"/>
      <c r="L18" s="65"/>
      <c r="M18" s="661"/>
      <c r="N18" s="663"/>
      <c r="O18" s="66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618"/>
      <c r="AF18" s="618"/>
      <c r="AG18" s="67"/>
      <c r="AH18" s="530"/>
      <c r="AI18" s="639"/>
      <c r="AJ18" s="620"/>
    </row>
    <row r="19" spans="2:36" ht="15">
      <c r="B19" s="562"/>
      <c r="C19" s="103"/>
      <c r="D19" s="62"/>
      <c r="E19" s="62"/>
      <c r="F19" s="68"/>
      <c r="G19" s="31"/>
      <c r="H19" s="652"/>
      <c r="I19" s="656"/>
      <c r="J19" s="64"/>
      <c r="K19" s="648"/>
      <c r="L19" s="65"/>
      <c r="M19" s="661"/>
      <c r="N19" s="663"/>
      <c r="O19" s="66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618"/>
      <c r="AF19" s="618"/>
      <c r="AG19" s="69"/>
      <c r="AH19" s="530"/>
      <c r="AI19" s="639"/>
      <c r="AJ19" s="620"/>
    </row>
    <row r="20" spans="2:37" ht="15.75" thickBot="1">
      <c r="B20" s="563"/>
      <c r="C20" s="104"/>
      <c r="D20" s="70"/>
      <c r="E20" s="70"/>
      <c r="F20" s="71"/>
      <c r="G20" s="50"/>
      <c r="H20" s="653"/>
      <c r="I20" s="657"/>
      <c r="J20" s="72"/>
      <c r="K20" s="729"/>
      <c r="L20" s="73"/>
      <c r="M20" s="662"/>
      <c r="N20" s="664"/>
      <c r="O20" s="74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619"/>
      <c r="AF20" s="619"/>
      <c r="AG20" s="75"/>
      <c r="AH20" s="531"/>
      <c r="AI20" s="642"/>
      <c r="AJ20" s="621"/>
      <c r="AK20" s="76"/>
    </row>
    <row r="21" spans="2:37" ht="4.5" customHeight="1" thickBot="1">
      <c r="B21" s="515"/>
      <c r="C21" s="516"/>
      <c r="D21" s="516"/>
      <c r="E21" s="516"/>
      <c r="F21" s="516"/>
      <c r="G21" s="516"/>
      <c r="H21" s="516"/>
      <c r="I21" s="516"/>
      <c r="J21" s="516"/>
      <c r="K21" s="516"/>
      <c r="L21" s="516"/>
      <c r="M21" s="516"/>
      <c r="N21" s="516"/>
      <c r="O21" s="516"/>
      <c r="P21" s="516"/>
      <c r="Q21" s="516"/>
      <c r="R21" s="516"/>
      <c r="S21" s="516"/>
      <c r="T21" s="516"/>
      <c r="U21" s="516"/>
      <c r="V21" s="516"/>
      <c r="W21" s="516"/>
      <c r="X21" s="516"/>
      <c r="Y21" s="516"/>
      <c r="Z21" s="516"/>
      <c r="AA21" s="516"/>
      <c r="AB21" s="516"/>
      <c r="AC21" s="516"/>
      <c r="AD21" s="516"/>
      <c r="AE21" s="516"/>
      <c r="AF21" s="516"/>
      <c r="AG21" s="516"/>
      <c r="AH21" s="516"/>
      <c r="AI21" s="516"/>
      <c r="AJ21" s="517"/>
      <c r="AK21" s="76"/>
    </row>
    <row r="22" spans="2:37" ht="74.25" customHeight="1" thickBot="1">
      <c r="B22" s="18" t="s">
        <v>13</v>
      </c>
      <c r="C22" s="19" t="s">
        <v>41</v>
      </c>
      <c r="D22" s="19" t="s">
        <v>14</v>
      </c>
      <c r="E22" s="19" t="s">
        <v>40</v>
      </c>
      <c r="F22" s="20" t="s">
        <v>38</v>
      </c>
      <c r="G22" s="20" t="s">
        <v>39</v>
      </c>
      <c r="H22" s="107" t="s">
        <v>17</v>
      </c>
      <c r="I22" s="109" t="s">
        <v>42</v>
      </c>
      <c r="J22" s="21"/>
      <c r="K22" s="77"/>
      <c r="L22" s="59"/>
      <c r="M22" s="60"/>
      <c r="N22" s="61"/>
      <c r="O22" s="22">
        <f>SUM(O23:O25)</f>
        <v>0</v>
      </c>
      <c r="P22" s="23">
        <f>SUM(P23:P25)</f>
        <v>0</v>
      </c>
      <c r="Q22" s="24">
        <f>SUM(Q23:Q25)</f>
        <v>0</v>
      </c>
      <c r="R22" s="23">
        <f>SUM(R23:R25)</f>
        <v>0</v>
      </c>
      <c r="S22" s="24"/>
      <c r="T22" s="23"/>
      <c r="U22" s="24"/>
      <c r="V22" s="23"/>
      <c r="W22" s="24"/>
      <c r="X22" s="23"/>
      <c r="Y22" s="24"/>
      <c r="Z22" s="23"/>
      <c r="AA22" s="24"/>
      <c r="AB22" s="23"/>
      <c r="AC22" s="24"/>
      <c r="AD22" s="23"/>
      <c r="AE22" s="78">
        <f>AE23</f>
        <v>0</v>
      </c>
      <c r="AF22" s="23">
        <f>AF23</f>
        <v>0</v>
      </c>
      <c r="AG22" s="26">
        <f>SUM(AG23:AG25)</f>
        <v>0</v>
      </c>
      <c r="AH22" s="27"/>
      <c r="AI22" s="27"/>
      <c r="AJ22" s="28"/>
      <c r="AK22" s="76"/>
    </row>
    <row r="23" spans="2:37" ht="21" customHeight="1">
      <c r="B23" s="543"/>
      <c r="C23" s="100"/>
      <c r="D23" s="29"/>
      <c r="E23" s="29"/>
      <c r="F23" s="79"/>
      <c r="G23" s="80"/>
      <c r="H23" s="721"/>
      <c r="I23" s="722"/>
      <c r="J23" s="81"/>
      <c r="K23" s="730"/>
      <c r="L23" s="82"/>
      <c r="M23" s="730"/>
      <c r="N23" s="732"/>
      <c r="O23" s="83"/>
      <c r="P23" s="84"/>
      <c r="Q23" s="85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38"/>
      <c r="AD23" s="38"/>
      <c r="AE23" s="618"/>
      <c r="AF23" s="618"/>
      <c r="AG23" s="67"/>
      <c r="AH23" s="639"/>
      <c r="AI23" s="639"/>
      <c r="AJ23" s="620"/>
      <c r="AK23" s="76"/>
    </row>
    <row r="24" spans="2:37" ht="21" customHeight="1">
      <c r="B24" s="544"/>
      <c r="C24" s="101"/>
      <c r="D24" s="40"/>
      <c r="E24" s="40"/>
      <c r="F24" s="86"/>
      <c r="G24" s="31"/>
      <c r="H24" s="605"/>
      <c r="I24" s="633"/>
      <c r="J24" s="42"/>
      <c r="K24" s="650"/>
      <c r="L24" s="65"/>
      <c r="M24" s="650"/>
      <c r="N24" s="644"/>
      <c r="O24" s="87"/>
      <c r="P24" s="88"/>
      <c r="Q24" s="89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38"/>
      <c r="AD24" s="38"/>
      <c r="AE24" s="648"/>
      <c r="AF24" s="648"/>
      <c r="AG24" s="67"/>
      <c r="AH24" s="639"/>
      <c r="AI24" s="639"/>
      <c r="AJ24" s="620"/>
      <c r="AK24" s="76"/>
    </row>
    <row r="25" spans="2:36" ht="21" customHeight="1" thickBot="1">
      <c r="B25" s="545"/>
      <c r="C25" s="102"/>
      <c r="D25" s="48"/>
      <c r="E25" s="48"/>
      <c r="F25" s="90"/>
      <c r="G25" s="50"/>
      <c r="H25" s="606"/>
      <c r="I25" s="723"/>
      <c r="J25" s="51"/>
      <c r="K25" s="731"/>
      <c r="L25" s="73"/>
      <c r="M25" s="731"/>
      <c r="N25" s="733"/>
      <c r="O25" s="74"/>
      <c r="P25" s="57"/>
      <c r="Q25" s="54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729"/>
      <c r="AF25" s="729"/>
      <c r="AG25" s="91"/>
      <c r="AH25" s="642"/>
      <c r="AI25" s="642"/>
      <c r="AJ25" s="621"/>
    </row>
    <row r="27" spans="4:5" ht="15">
      <c r="D27" s="95"/>
      <c r="E27" s="95"/>
    </row>
    <row r="28" spans="4:5" ht="15">
      <c r="D28" s="95"/>
      <c r="E28" s="95"/>
    </row>
    <row r="29" spans="9:10" ht="15">
      <c r="I29" s="96"/>
      <c r="J29" s="96"/>
    </row>
    <row r="30" spans="9:10" ht="15">
      <c r="I30" s="96"/>
      <c r="J30" s="96"/>
    </row>
    <row r="36" spans="9:10" ht="15">
      <c r="I36" s="97"/>
      <c r="J36" s="97"/>
    </row>
  </sheetData>
  <sheetProtection/>
  <mergeCells count="67">
    <mergeCell ref="Y6:Z6"/>
    <mergeCell ref="AA6:AB6"/>
    <mergeCell ref="S6:T6"/>
    <mergeCell ref="B9:AJ9"/>
    <mergeCell ref="N11:N14"/>
    <mergeCell ref="AE11:AE14"/>
    <mergeCell ref="AE6:AF6"/>
    <mergeCell ref="AH6:AH7"/>
    <mergeCell ref="AI6:AI7"/>
    <mergeCell ref="AJ6:AJ7"/>
    <mergeCell ref="U6:V6"/>
    <mergeCell ref="AC6:AD6"/>
    <mergeCell ref="AG6:AG7"/>
    <mergeCell ref="C6:H7"/>
    <mergeCell ref="C8:H8"/>
    <mergeCell ref="B11:B14"/>
    <mergeCell ref="M6:M7"/>
    <mergeCell ref="N6:N7"/>
    <mergeCell ref="W6:X6"/>
    <mergeCell ref="B2:AJ2"/>
    <mergeCell ref="B6:B7"/>
    <mergeCell ref="I6:I7"/>
    <mergeCell ref="J6:J7"/>
    <mergeCell ref="K6:K7"/>
    <mergeCell ref="L6:L7"/>
    <mergeCell ref="O6:P6"/>
    <mergeCell ref="Q6:R6"/>
    <mergeCell ref="B3:AJ3"/>
    <mergeCell ref="B4:H4"/>
    <mergeCell ref="I4:T4"/>
    <mergeCell ref="U4:AJ4"/>
    <mergeCell ref="B5:D5"/>
    <mergeCell ref="F5:N5"/>
    <mergeCell ref="O5:AF5"/>
    <mergeCell ref="AG5:AJ5"/>
    <mergeCell ref="AJ17:AJ20"/>
    <mergeCell ref="AF11:AF14"/>
    <mergeCell ref="AH11:AH14"/>
    <mergeCell ref="AI11:AI14"/>
    <mergeCell ref="AJ11:AJ14"/>
    <mergeCell ref="B15:AJ15"/>
    <mergeCell ref="B17:B20"/>
    <mergeCell ref="H17:H20"/>
    <mergeCell ref="I17:I20"/>
    <mergeCell ref="K17:K20"/>
    <mergeCell ref="M17:M20"/>
    <mergeCell ref="H11:H14"/>
    <mergeCell ref="I11:I14"/>
    <mergeCell ref="K11:K14"/>
    <mergeCell ref="M11:M14"/>
    <mergeCell ref="N17:N20"/>
    <mergeCell ref="AE17:AE20"/>
    <mergeCell ref="AF17:AF20"/>
    <mergeCell ref="AH17:AH20"/>
    <mergeCell ref="AI17:AI20"/>
    <mergeCell ref="AI23:AI25"/>
    <mergeCell ref="AJ23:AJ25"/>
    <mergeCell ref="B21:AJ21"/>
    <mergeCell ref="B23:B25"/>
    <mergeCell ref="H23:H25"/>
    <mergeCell ref="I23:I25"/>
    <mergeCell ref="K23:K25"/>
    <mergeCell ref="M23:M25"/>
    <mergeCell ref="N23:N25"/>
    <mergeCell ref="AE23:AE25"/>
    <mergeCell ref="AF23:AF25"/>
    <mergeCell ref="AH23:AH2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AK29"/>
  <sheetViews>
    <sheetView zoomScale="75" zoomScaleNormal="75" zoomScalePageLayoutView="0" workbookViewId="0" topLeftCell="A1">
      <selection activeCell="R8" sqref="R8"/>
    </sheetView>
  </sheetViews>
  <sheetFormatPr defaultColWidth="11.421875" defaultRowHeight="15"/>
  <cols>
    <col min="1" max="1" width="4.57421875" style="1" customWidth="1"/>
    <col min="2" max="2" width="15.8515625" style="92" customWidth="1"/>
    <col min="3" max="3" width="11.7109375" style="92" customWidth="1"/>
    <col min="4" max="4" width="27.7109375" style="1" customWidth="1"/>
    <col min="5" max="5" width="10.00390625" style="1" customWidth="1"/>
    <col min="6" max="6" width="18.7109375" style="1" customWidth="1"/>
    <col min="7" max="7" width="11.421875" style="1" customWidth="1"/>
    <col min="8" max="8" width="22.57421875" style="93" customWidth="1"/>
    <col min="9" max="9" width="21.57421875" style="93" customWidth="1"/>
    <col min="10" max="10" width="13.421875" style="93" customWidth="1"/>
    <col min="11" max="11" width="12.7109375" style="1" customWidth="1"/>
    <col min="12" max="12" width="8.8515625" style="1" customWidth="1"/>
    <col min="13" max="13" width="6.57421875" style="1" customWidth="1"/>
    <col min="14" max="14" width="6.140625" style="1" customWidth="1"/>
    <col min="15" max="18" width="5.00390625" style="1" customWidth="1"/>
    <col min="19" max="19" width="12.57421875" style="1" customWidth="1"/>
    <col min="20" max="32" width="5.00390625" style="1" customWidth="1"/>
    <col min="33" max="33" width="5.140625" style="94" customWidth="1"/>
    <col min="34" max="34" width="5.421875" style="1" customWidth="1"/>
    <col min="35" max="35" width="4.8515625" style="1" customWidth="1"/>
    <col min="36" max="36" width="7.140625" style="1" customWidth="1"/>
    <col min="37" max="16384" width="11.421875" style="1" customWidth="1"/>
  </cols>
  <sheetData>
    <row r="1" spans="2:36" ht="15.75" thickBot="1">
      <c r="B1" s="2"/>
      <c r="C1" s="2"/>
      <c r="D1" s="3"/>
      <c r="E1" s="3"/>
      <c r="F1" s="3"/>
      <c r="G1" s="3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2:36" ht="15">
      <c r="B2" s="467" t="s">
        <v>944</v>
      </c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8"/>
      <c r="AJ2" s="469"/>
    </row>
    <row r="3" spans="2:36" ht="15.75" thickBot="1">
      <c r="B3" s="488" t="s">
        <v>856</v>
      </c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89"/>
      <c r="AC3" s="489"/>
      <c r="AD3" s="489"/>
      <c r="AE3" s="489"/>
      <c r="AF3" s="489"/>
      <c r="AG3" s="489"/>
      <c r="AH3" s="489"/>
      <c r="AI3" s="489"/>
      <c r="AJ3" s="490"/>
    </row>
    <row r="4" spans="2:36" ht="33.75" customHeight="1">
      <c r="B4" s="491" t="s">
        <v>20</v>
      </c>
      <c r="C4" s="492"/>
      <c r="D4" s="492"/>
      <c r="E4" s="492"/>
      <c r="F4" s="492"/>
      <c r="G4" s="492"/>
      <c r="H4" s="493"/>
      <c r="I4" s="594" t="s">
        <v>723</v>
      </c>
      <c r="J4" s="594"/>
      <c r="K4" s="594"/>
      <c r="L4" s="594"/>
      <c r="M4" s="594"/>
      <c r="N4" s="594"/>
      <c r="O4" s="594"/>
      <c r="P4" s="595"/>
      <c r="Q4" s="596"/>
      <c r="R4" s="596"/>
      <c r="S4" s="596"/>
      <c r="T4" s="597"/>
      <c r="U4" s="494" t="s">
        <v>618</v>
      </c>
      <c r="V4" s="497"/>
      <c r="W4" s="497"/>
      <c r="X4" s="497"/>
      <c r="Y4" s="497"/>
      <c r="Z4" s="497"/>
      <c r="AA4" s="497"/>
      <c r="AB4" s="497"/>
      <c r="AC4" s="497"/>
      <c r="AD4" s="497"/>
      <c r="AE4" s="497"/>
      <c r="AF4" s="497"/>
      <c r="AG4" s="497"/>
      <c r="AH4" s="497"/>
      <c r="AI4" s="497"/>
      <c r="AJ4" s="498"/>
    </row>
    <row r="5" spans="2:36" ht="59.25" customHeight="1" thickBot="1">
      <c r="B5" s="507" t="s">
        <v>724</v>
      </c>
      <c r="C5" s="508"/>
      <c r="D5" s="508"/>
      <c r="E5" s="508"/>
      <c r="F5" s="328" t="s">
        <v>560</v>
      </c>
      <c r="G5" s="601" t="s">
        <v>930</v>
      </c>
      <c r="H5" s="602"/>
      <c r="I5" s="602"/>
      <c r="J5" s="602"/>
      <c r="K5" s="602"/>
      <c r="L5" s="602"/>
      <c r="M5" s="602"/>
      <c r="N5" s="603"/>
      <c r="O5" s="598" t="s">
        <v>351</v>
      </c>
      <c r="P5" s="599"/>
      <c r="Q5" s="599"/>
      <c r="R5" s="599"/>
      <c r="S5" s="599"/>
      <c r="T5" s="599"/>
      <c r="U5" s="599"/>
      <c r="V5" s="599"/>
      <c r="W5" s="599"/>
      <c r="X5" s="599"/>
      <c r="Y5" s="599"/>
      <c r="Z5" s="599"/>
      <c r="AA5" s="600">
        <f>SUM(AE8,AE18)</f>
        <v>0</v>
      </c>
      <c r="AB5" s="600"/>
      <c r="AC5" s="600"/>
      <c r="AD5" s="600"/>
      <c r="AE5" s="600"/>
      <c r="AF5" s="600"/>
      <c r="AG5" s="523" t="s">
        <v>1</v>
      </c>
      <c r="AH5" s="524"/>
      <c r="AI5" s="524"/>
      <c r="AJ5" s="525"/>
    </row>
    <row r="6" spans="2:36" ht="16.5" customHeight="1">
      <c r="B6" s="567" t="s">
        <v>25</v>
      </c>
      <c r="C6" s="501" t="s">
        <v>345</v>
      </c>
      <c r="D6" s="502"/>
      <c r="E6" s="502"/>
      <c r="F6" s="593"/>
      <c r="G6" s="593"/>
      <c r="H6" s="593"/>
      <c r="I6" s="472" t="s">
        <v>3</v>
      </c>
      <c r="J6" s="474" t="s">
        <v>26</v>
      </c>
      <c r="K6" s="474" t="s">
        <v>4</v>
      </c>
      <c r="L6" s="476" t="s">
        <v>344</v>
      </c>
      <c r="M6" s="484" t="s">
        <v>28</v>
      </c>
      <c r="N6" s="486" t="s">
        <v>29</v>
      </c>
      <c r="O6" s="581" t="s">
        <v>43</v>
      </c>
      <c r="P6" s="573"/>
      <c r="Q6" s="572" t="s">
        <v>44</v>
      </c>
      <c r="R6" s="573"/>
      <c r="S6" s="572" t="s">
        <v>45</v>
      </c>
      <c r="T6" s="573"/>
      <c r="U6" s="572" t="s">
        <v>7</v>
      </c>
      <c r="V6" s="573"/>
      <c r="W6" s="572" t="s">
        <v>6</v>
      </c>
      <c r="X6" s="573"/>
      <c r="Y6" s="572" t="s">
        <v>46</v>
      </c>
      <c r="Z6" s="573"/>
      <c r="AA6" s="615" t="s">
        <v>5</v>
      </c>
      <c r="AB6" s="616"/>
      <c r="AC6" s="615" t="s">
        <v>8</v>
      </c>
      <c r="AD6" s="616"/>
      <c r="AE6" s="615" t="s">
        <v>9</v>
      </c>
      <c r="AF6" s="617"/>
      <c r="AG6" s="499" t="s">
        <v>10</v>
      </c>
      <c r="AH6" s="482" t="s">
        <v>11</v>
      </c>
      <c r="AI6" s="521" t="s">
        <v>12</v>
      </c>
      <c r="AJ6" s="505" t="s">
        <v>30</v>
      </c>
    </row>
    <row r="7" spans="2:36" ht="76.5" customHeight="1" thickBot="1">
      <c r="B7" s="568"/>
      <c r="C7" s="503"/>
      <c r="D7" s="504"/>
      <c r="E7" s="504"/>
      <c r="F7" s="504"/>
      <c r="G7" s="504"/>
      <c r="H7" s="504"/>
      <c r="I7" s="473"/>
      <c r="J7" s="475" t="s">
        <v>26</v>
      </c>
      <c r="K7" s="475"/>
      <c r="L7" s="477"/>
      <c r="M7" s="485"/>
      <c r="N7" s="487"/>
      <c r="O7" s="6" t="s">
        <v>31</v>
      </c>
      <c r="P7" s="98" t="s">
        <v>32</v>
      </c>
      <c r="Q7" s="7" t="s">
        <v>31</v>
      </c>
      <c r="R7" s="98" t="s">
        <v>32</v>
      </c>
      <c r="S7" s="7" t="s">
        <v>31</v>
      </c>
      <c r="T7" s="98" t="s">
        <v>32</v>
      </c>
      <c r="U7" s="7" t="s">
        <v>31</v>
      </c>
      <c r="V7" s="98" t="s">
        <v>32</v>
      </c>
      <c r="W7" s="7" t="s">
        <v>31</v>
      </c>
      <c r="X7" s="98" t="s">
        <v>32</v>
      </c>
      <c r="Y7" s="7" t="s">
        <v>31</v>
      </c>
      <c r="Z7" s="98" t="s">
        <v>32</v>
      </c>
      <c r="AA7" s="7" t="s">
        <v>31</v>
      </c>
      <c r="AB7" s="98" t="s">
        <v>33</v>
      </c>
      <c r="AC7" s="7" t="s">
        <v>31</v>
      </c>
      <c r="AD7" s="98" t="s">
        <v>33</v>
      </c>
      <c r="AE7" s="7" t="s">
        <v>31</v>
      </c>
      <c r="AF7" s="99" t="s">
        <v>33</v>
      </c>
      <c r="AG7" s="500"/>
      <c r="AH7" s="483"/>
      <c r="AI7" s="522"/>
      <c r="AJ7" s="506"/>
    </row>
    <row r="8" spans="2:36" ht="78" customHeight="1" thickBot="1">
      <c r="B8" s="8" t="s">
        <v>696</v>
      </c>
      <c r="C8" s="526" t="s">
        <v>932</v>
      </c>
      <c r="D8" s="527"/>
      <c r="E8" s="527"/>
      <c r="F8" s="527"/>
      <c r="G8" s="527"/>
      <c r="H8" s="527"/>
      <c r="I8" s="105" t="s">
        <v>931</v>
      </c>
      <c r="J8" s="9">
        <v>0</v>
      </c>
      <c r="K8" s="417">
        <v>0</v>
      </c>
      <c r="L8" s="332">
        <v>0</v>
      </c>
      <c r="M8" s="11"/>
      <c r="N8" s="106"/>
      <c r="O8" s="12"/>
      <c r="P8" s="13"/>
      <c r="Q8" s="13"/>
      <c r="R8" s="13">
        <v>0</v>
      </c>
      <c r="S8" s="13">
        <v>0</v>
      </c>
      <c r="T8" s="13">
        <v>0</v>
      </c>
      <c r="U8" s="13"/>
      <c r="V8" s="13"/>
      <c r="W8" s="13"/>
      <c r="X8" s="13"/>
      <c r="Y8" s="13"/>
      <c r="Z8" s="13"/>
      <c r="AA8" s="13"/>
      <c r="AB8" s="13"/>
      <c r="AC8" s="13"/>
      <c r="AD8" s="13"/>
      <c r="AE8" s="13">
        <f>SUM(S8)</f>
        <v>0</v>
      </c>
      <c r="AF8" s="14"/>
      <c r="AG8" s="15"/>
      <c r="AH8" s="16"/>
      <c r="AI8" s="16"/>
      <c r="AJ8" s="17"/>
    </row>
    <row r="9" spans="2:36" ht="5.25" customHeight="1" thickBot="1">
      <c r="B9" s="518"/>
      <c r="C9" s="519"/>
      <c r="D9" s="519"/>
      <c r="E9" s="519"/>
      <c r="F9" s="519"/>
      <c r="G9" s="519"/>
      <c r="H9" s="519"/>
      <c r="I9" s="519"/>
      <c r="J9" s="519"/>
      <c r="K9" s="519"/>
      <c r="L9" s="519"/>
      <c r="M9" s="519"/>
      <c r="N9" s="519"/>
      <c r="O9" s="519"/>
      <c r="P9" s="519"/>
      <c r="Q9" s="519"/>
      <c r="R9" s="519"/>
      <c r="S9" s="519"/>
      <c r="T9" s="519"/>
      <c r="U9" s="519"/>
      <c r="V9" s="519"/>
      <c r="W9" s="519"/>
      <c r="X9" s="519"/>
      <c r="Y9" s="519"/>
      <c r="Z9" s="519"/>
      <c r="AA9" s="519"/>
      <c r="AB9" s="519"/>
      <c r="AC9" s="519"/>
      <c r="AD9" s="519"/>
      <c r="AE9" s="519"/>
      <c r="AF9" s="519"/>
      <c r="AG9" s="519"/>
      <c r="AH9" s="519"/>
      <c r="AI9" s="519"/>
      <c r="AJ9" s="520"/>
    </row>
    <row r="10" spans="2:36" ht="59.25" customHeight="1" thickBot="1">
      <c r="B10" s="18" t="s">
        <v>13</v>
      </c>
      <c r="C10" s="19" t="s">
        <v>41</v>
      </c>
      <c r="D10" s="19" t="s">
        <v>14</v>
      </c>
      <c r="E10" s="19" t="s">
        <v>37</v>
      </c>
      <c r="F10" s="20" t="s">
        <v>38</v>
      </c>
      <c r="G10" s="20" t="s">
        <v>39</v>
      </c>
      <c r="H10" s="107" t="s">
        <v>933</v>
      </c>
      <c r="I10" s="109" t="s">
        <v>42</v>
      </c>
      <c r="J10" s="110">
        <f>J11</f>
        <v>0</v>
      </c>
      <c r="K10" s="232">
        <f>K11</f>
        <v>0</v>
      </c>
      <c r="L10" s="403">
        <f>L11</f>
        <v>0</v>
      </c>
      <c r="M10" s="110"/>
      <c r="N10" s="111"/>
      <c r="O10" s="22"/>
      <c r="P10" s="23"/>
      <c r="Q10" s="24"/>
      <c r="R10" s="23"/>
      <c r="S10" s="24">
        <f>S11</f>
        <v>0</v>
      </c>
      <c r="T10" s="23"/>
      <c r="U10" s="24"/>
      <c r="V10" s="23"/>
      <c r="W10" s="24"/>
      <c r="X10" s="23"/>
      <c r="Y10" s="24"/>
      <c r="Z10" s="23"/>
      <c r="AA10" s="24"/>
      <c r="AB10" s="23"/>
      <c r="AC10" s="24"/>
      <c r="AD10" s="23"/>
      <c r="AE10" s="25">
        <f>SUM(S10)</f>
        <v>0</v>
      </c>
      <c r="AF10" s="23"/>
      <c r="AG10" s="26"/>
      <c r="AH10" s="27"/>
      <c r="AI10" s="27"/>
      <c r="AJ10" s="28"/>
    </row>
    <row r="11" spans="2:36" ht="35.25" customHeight="1" thickBot="1">
      <c r="B11" s="543" t="s">
        <v>938</v>
      </c>
      <c r="C11" s="100"/>
      <c r="D11" s="464" t="s">
        <v>934</v>
      </c>
      <c r="E11" s="441" t="s">
        <v>346</v>
      </c>
      <c r="F11" s="31">
        <v>1</v>
      </c>
      <c r="G11" s="402"/>
      <c r="H11" s="604" t="s">
        <v>940</v>
      </c>
      <c r="I11" s="565" t="s">
        <v>941</v>
      </c>
      <c r="J11" s="564">
        <v>0</v>
      </c>
      <c r="K11" s="551">
        <v>0</v>
      </c>
      <c r="L11" s="611"/>
      <c r="M11" s="541"/>
      <c r="N11" s="560"/>
      <c r="O11" s="564"/>
      <c r="P11" s="564"/>
      <c r="Q11" s="564"/>
      <c r="R11" s="564"/>
      <c r="S11" s="608"/>
      <c r="T11" s="564"/>
      <c r="U11" s="564"/>
      <c r="V11" s="564"/>
      <c r="W11" s="564"/>
      <c r="X11" s="564"/>
      <c r="Y11" s="564"/>
      <c r="Z11" s="564"/>
      <c r="AA11" s="564"/>
      <c r="AB11" s="564"/>
      <c r="AC11" s="564"/>
      <c r="AD11" s="564"/>
      <c r="AE11" s="618"/>
      <c r="AF11" s="618"/>
      <c r="AG11" s="612"/>
      <c r="AH11" s="530"/>
      <c r="AI11" s="530"/>
      <c r="AJ11" s="532"/>
    </row>
    <row r="12" spans="2:36" ht="17.25" customHeight="1" thickBot="1">
      <c r="B12" s="544"/>
      <c r="C12" s="101"/>
      <c r="D12" s="464" t="s">
        <v>935</v>
      </c>
      <c r="E12" s="441" t="s">
        <v>346</v>
      </c>
      <c r="F12" s="31">
        <v>1</v>
      </c>
      <c r="G12" s="402"/>
      <c r="H12" s="605"/>
      <c r="I12" s="565"/>
      <c r="J12" s="565"/>
      <c r="K12" s="551"/>
      <c r="L12" s="565"/>
      <c r="M12" s="541"/>
      <c r="N12" s="560"/>
      <c r="O12" s="565"/>
      <c r="P12" s="565"/>
      <c r="Q12" s="565"/>
      <c r="R12" s="565"/>
      <c r="S12" s="609"/>
      <c r="T12" s="565"/>
      <c r="U12" s="565"/>
      <c r="V12" s="565"/>
      <c r="W12" s="565"/>
      <c r="X12" s="565"/>
      <c r="Y12" s="565"/>
      <c r="Z12" s="565"/>
      <c r="AA12" s="565"/>
      <c r="AB12" s="565"/>
      <c r="AC12" s="565"/>
      <c r="AD12" s="565"/>
      <c r="AE12" s="618"/>
      <c r="AF12" s="618"/>
      <c r="AG12" s="613"/>
      <c r="AH12" s="530"/>
      <c r="AI12" s="530"/>
      <c r="AJ12" s="532"/>
    </row>
    <row r="13" spans="2:36" ht="44.25" customHeight="1">
      <c r="B13" s="544"/>
      <c r="C13" s="101"/>
      <c r="D13" s="464" t="s">
        <v>936</v>
      </c>
      <c r="E13" s="441" t="s">
        <v>346</v>
      </c>
      <c r="F13" s="31">
        <v>1</v>
      </c>
      <c r="G13" s="402"/>
      <c r="H13" s="605"/>
      <c r="I13" s="565"/>
      <c r="J13" s="565"/>
      <c r="K13" s="551"/>
      <c r="L13" s="565"/>
      <c r="M13" s="541"/>
      <c r="N13" s="560"/>
      <c r="O13" s="565"/>
      <c r="P13" s="565"/>
      <c r="Q13" s="565"/>
      <c r="R13" s="565"/>
      <c r="S13" s="609"/>
      <c r="T13" s="565"/>
      <c r="U13" s="565"/>
      <c r="V13" s="565"/>
      <c r="W13" s="565"/>
      <c r="X13" s="565"/>
      <c r="Y13" s="565"/>
      <c r="Z13" s="565"/>
      <c r="AA13" s="565"/>
      <c r="AB13" s="565"/>
      <c r="AC13" s="565"/>
      <c r="AD13" s="565"/>
      <c r="AE13" s="618"/>
      <c r="AF13" s="618"/>
      <c r="AG13" s="613"/>
      <c r="AH13" s="530"/>
      <c r="AI13" s="530"/>
      <c r="AJ13" s="532"/>
    </row>
    <row r="14" spans="2:36" ht="38.25" customHeight="1" thickBot="1">
      <c r="B14" s="545"/>
      <c r="C14" s="102"/>
      <c r="D14" s="464" t="s">
        <v>937</v>
      </c>
      <c r="E14" s="385" t="s">
        <v>346</v>
      </c>
      <c r="F14" s="31">
        <v>1</v>
      </c>
      <c r="G14" s="402"/>
      <c r="H14" s="606"/>
      <c r="I14" s="566"/>
      <c r="J14" s="566"/>
      <c r="K14" s="607"/>
      <c r="L14" s="566"/>
      <c r="M14" s="542"/>
      <c r="N14" s="561"/>
      <c r="O14" s="566"/>
      <c r="P14" s="566"/>
      <c r="Q14" s="566"/>
      <c r="R14" s="566"/>
      <c r="S14" s="610"/>
      <c r="T14" s="566"/>
      <c r="U14" s="566"/>
      <c r="V14" s="566"/>
      <c r="W14" s="566"/>
      <c r="X14" s="566"/>
      <c r="Y14" s="566"/>
      <c r="Z14" s="566"/>
      <c r="AA14" s="566"/>
      <c r="AB14" s="566"/>
      <c r="AC14" s="566"/>
      <c r="AD14" s="566"/>
      <c r="AE14" s="619"/>
      <c r="AF14" s="619"/>
      <c r="AG14" s="614"/>
      <c r="AH14" s="531"/>
      <c r="AI14" s="531"/>
      <c r="AJ14" s="533"/>
    </row>
    <row r="15" spans="2:36" ht="4.5" customHeight="1" thickBot="1">
      <c r="B15" s="515"/>
      <c r="C15" s="516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6"/>
      <c r="R15" s="516"/>
      <c r="S15" s="516"/>
      <c r="T15" s="516"/>
      <c r="U15" s="516"/>
      <c r="V15" s="516"/>
      <c r="W15" s="516"/>
      <c r="X15" s="516"/>
      <c r="Y15" s="516"/>
      <c r="Z15" s="516"/>
      <c r="AA15" s="516"/>
      <c r="AB15" s="516"/>
      <c r="AC15" s="516"/>
      <c r="AD15" s="516"/>
      <c r="AE15" s="516"/>
      <c r="AF15" s="516"/>
      <c r="AG15" s="516"/>
      <c r="AH15" s="516"/>
      <c r="AI15" s="516"/>
      <c r="AJ15" s="517"/>
    </row>
    <row r="16" spans="2:36" ht="16.5" customHeight="1">
      <c r="B16" s="567" t="s">
        <v>25</v>
      </c>
      <c r="C16" s="501" t="s">
        <v>372</v>
      </c>
      <c r="D16" s="502"/>
      <c r="E16" s="502"/>
      <c r="F16" s="502"/>
      <c r="G16" s="502"/>
      <c r="H16" s="665"/>
      <c r="I16" s="472" t="s">
        <v>3</v>
      </c>
      <c r="J16" s="474" t="s">
        <v>26</v>
      </c>
      <c r="K16" s="474" t="s">
        <v>4</v>
      </c>
      <c r="L16" s="476" t="s">
        <v>344</v>
      </c>
      <c r="M16" s="484" t="s">
        <v>28</v>
      </c>
      <c r="N16" s="486" t="s">
        <v>29</v>
      </c>
      <c r="O16" s="581" t="s">
        <v>43</v>
      </c>
      <c r="P16" s="573"/>
      <c r="Q16" s="572" t="s">
        <v>44</v>
      </c>
      <c r="R16" s="573"/>
      <c r="S16" s="572" t="s">
        <v>45</v>
      </c>
      <c r="T16" s="573"/>
      <c r="U16" s="572" t="s">
        <v>7</v>
      </c>
      <c r="V16" s="573"/>
      <c r="W16" s="572" t="s">
        <v>6</v>
      </c>
      <c r="X16" s="573"/>
      <c r="Y16" s="572" t="s">
        <v>46</v>
      </c>
      <c r="Z16" s="573"/>
      <c r="AA16" s="615" t="s">
        <v>5</v>
      </c>
      <c r="AB16" s="616"/>
      <c r="AC16" s="615" t="s">
        <v>8</v>
      </c>
      <c r="AD16" s="616"/>
      <c r="AE16" s="615" t="s">
        <v>9</v>
      </c>
      <c r="AF16" s="617"/>
      <c r="AG16" s="499" t="s">
        <v>10</v>
      </c>
      <c r="AH16" s="482" t="s">
        <v>11</v>
      </c>
      <c r="AI16" s="521" t="s">
        <v>12</v>
      </c>
      <c r="AJ16" s="505" t="s">
        <v>30</v>
      </c>
    </row>
    <row r="17" spans="2:36" ht="76.5" customHeight="1" thickBot="1">
      <c r="B17" s="568"/>
      <c r="C17" s="503"/>
      <c r="D17" s="504"/>
      <c r="E17" s="504"/>
      <c r="F17" s="504"/>
      <c r="G17" s="504"/>
      <c r="H17" s="666"/>
      <c r="I17" s="473"/>
      <c r="J17" s="475" t="s">
        <v>26</v>
      </c>
      <c r="K17" s="475"/>
      <c r="L17" s="477"/>
      <c r="M17" s="485"/>
      <c r="N17" s="487"/>
      <c r="O17" s="6" t="s">
        <v>31</v>
      </c>
      <c r="P17" s="98" t="s">
        <v>32</v>
      </c>
      <c r="Q17" s="7" t="s">
        <v>31</v>
      </c>
      <c r="R17" s="98" t="s">
        <v>32</v>
      </c>
      <c r="S17" s="7" t="s">
        <v>31</v>
      </c>
      <c r="T17" s="98" t="s">
        <v>32</v>
      </c>
      <c r="U17" s="7" t="s">
        <v>31</v>
      </c>
      <c r="V17" s="98" t="s">
        <v>32</v>
      </c>
      <c r="W17" s="7" t="s">
        <v>31</v>
      </c>
      <c r="X17" s="98" t="s">
        <v>32</v>
      </c>
      <c r="Y17" s="7" t="s">
        <v>31</v>
      </c>
      <c r="Z17" s="98" t="s">
        <v>32</v>
      </c>
      <c r="AA17" s="7" t="s">
        <v>31</v>
      </c>
      <c r="AB17" s="98" t="s">
        <v>33</v>
      </c>
      <c r="AC17" s="7" t="s">
        <v>31</v>
      </c>
      <c r="AD17" s="98" t="s">
        <v>33</v>
      </c>
      <c r="AE17" s="7" t="s">
        <v>31</v>
      </c>
      <c r="AF17" s="99" t="s">
        <v>33</v>
      </c>
      <c r="AG17" s="500"/>
      <c r="AH17" s="483"/>
      <c r="AI17" s="522"/>
      <c r="AJ17" s="506"/>
    </row>
    <row r="18" spans="2:36" ht="54.75" customHeight="1" thickBot="1">
      <c r="B18" s="8" t="s">
        <v>696</v>
      </c>
      <c r="C18" s="526" t="s">
        <v>939</v>
      </c>
      <c r="D18" s="527"/>
      <c r="E18" s="527"/>
      <c r="F18" s="527"/>
      <c r="G18" s="527"/>
      <c r="H18" s="668"/>
      <c r="I18" s="105" t="s">
        <v>725</v>
      </c>
      <c r="J18" s="9" t="s">
        <v>726</v>
      </c>
      <c r="K18" s="417" t="s">
        <v>727</v>
      </c>
      <c r="L18" s="332">
        <v>0</v>
      </c>
      <c r="M18" s="11"/>
      <c r="N18" s="106"/>
      <c r="O18" s="12"/>
      <c r="P18" s="13"/>
      <c r="Q18" s="13"/>
      <c r="R18" s="13"/>
      <c r="S18" s="13">
        <v>0</v>
      </c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>
        <f>SUM(S18)</f>
        <v>0</v>
      </c>
      <c r="AF18" s="14"/>
      <c r="AG18" s="15"/>
      <c r="AH18" s="16"/>
      <c r="AI18" s="16"/>
      <c r="AJ18" s="17"/>
    </row>
    <row r="19" spans="2:36" ht="36" customHeight="1" thickBot="1">
      <c r="B19" s="18" t="s">
        <v>13</v>
      </c>
      <c r="C19" s="19" t="s">
        <v>41</v>
      </c>
      <c r="D19" s="19" t="s">
        <v>14</v>
      </c>
      <c r="E19" s="19" t="s">
        <v>40</v>
      </c>
      <c r="F19" s="20" t="s">
        <v>38</v>
      </c>
      <c r="G19" s="20" t="s">
        <v>39</v>
      </c>
      <c r="H19" s="107" t="s">
        <v>613</v>
      </c>
      <c r="I19" s="109" t="s">
        <v>42</v>
      </c>
      <c r="J19" s="21"/>
      <c r="K19" s="333">
        <f>K20</f>
        <v>0</v>
      </c>
      <c r="L19" s="333">
        <f>L20</f>
        <v>0.15</v>
      </c>
      <c r="M19" s="60"/>
      <c r="N19" s="61"/>
      <c r="O19" s="22"/>
      <c r="P19" s="23"/>
      <c r="Q19" s="24"/>
      <c r="R19" s="23"/>
      <c r="S19" s="24">
        <f>S20</f>
        <v>500000</v>
      </c>
      <c r="T19" s="23"/>
      <c r="U19" s="24"/>
      <c r="V19" s="23"/>
      <c r="W19" s="24"/>
      <c r="X19" s="23"/>
      <c r="Y19" s="24"/>
      <c r="Z19" s="23"/>
      <c r="AA19" s="24"/>
      <c r="AB19" s="23"/>
      <c r="AC19" s="24"/>
      <c r="AD19" s="23"/>
      <c r="AE19" s="24">
        <f>SUM(S19)</f>
        <v>500000</v>
      </c>
      <c r="AF19" s="23"/>
      <c r="AG19" s="26"/>
      <c r="AH19" s="27"/>
      <c r="AI19" s="27"/>
      <c r="AJ19" s="28"/>
    </row>
    <row r="20" spans="2:36" ht="16.5" customHeight="1">
      <c r="B20" s="562" t="s">
        <v>275</v>
      </c>
      <c r="C20" s="103"/>
      <c r="D20" s="402" t="s">
        <v>612</v>
      </c>
      <c r="E20" s="402" t="s">
        <v>346</v>
      </c>
      <c r="F20" s="402"/>
      <c r="G20" s="636"/>
      <c r="H20" s="652" t="s">
        <v>942</v>
      </c>
      <c r="I20" s="656" t="s">
        <v>943</v>
      </c>
      <c r="J20" s="635">
        <v>0</v>
      </c>
      <c r="K20" s="658">
        <v>0</v>
      </c>
      <c r="L20" s="635">
        <v>0.15</v>
      </c>
      <c r="M20" s="661"/>
      <c r="N20" s="663"/>
      <c r="O20" s="564"/>
      <c r="P20" s="564"/>
      <c r="Q20" s="564"/>
      <c r="R20" s="564"/>
      <c r="S20" s="608">
        <v>500000</v>
      </c>
      <c r="T20" s="564"/>
      <c r="U20" s="564"/>
      <c r="V20" s="564"/>
      <c r="W20" s="564"/>
      <c r="X20" s="564"/>
      <c r="Y20" s="564"/>
      <c r="Z20" s="564"/>
      <c r="AA20" s="564"/>
      <c r="AB20" s="564"/>
      <c r="AC20" s="564"/>
      <c r="AD20" s="564"/>
      <c r="AE20" s="618"/>
      <c r="AF20" s="618"/>
      <c r="AG20" s="622"/>
      <c r="AH20" s="530"/>
      <c r="AI20" s="639"/>
      <c r="AJ20" s="620"/>
    </row>
    <row r="21" spans="2:36" ht="15.75" thickBot="1">
      <c r="B21" s="562"/>
      <c r="C21" s="103"/>
      <c r="D21" s="402"/>
      <c r="E21" s="402" t="s">
        <v>346</v>
      </c>
      <c r="F21" s="402"/>
      <c r="G21" s="667"/>
      <c r="H21" s="652"/>
      <c r="I21" s="656"/>
      <c r="J21" s="565"/>
      <c r="K21" s="659"/>
      <c r="L21" s="565"/>
      <c r="M21" s="661"/>
      <c r="N21" s="663"/>
      <c r="O21" s="565"/>
      <c r="P21" s="565"/>
      <c r="Q21" s="565"/>
      <c r="R21" s="565"/>
      <c r="S21" s="609"/>
      <c r="T21" s="565"/>
      <c r="U21" s="565"/>
      <c r="V21" s="565"/>
      <c r="W21" s="565"/>
      <c r="X21" s="565"/>
      <c r="Y21" s="565"/>
      <c r="Z21" s="565"/>
      <c r="AA21" s="565"/>
      <c r="AB21" s="565"/>
      <c r="AC21" s="565"/>
      <c r="AD21" s="565"/>
      <c r="AE21" s="618"/>
      <c r="AF21" s="618"/>
      <c r="AG21" s="623"/>
      <c r="AH21" s="530"/>
      <c r="AI21" s="639"/>
      <c r="AJ21" s="620"/>
    </row>
    <row r="22" spans="2:36" ht="24.75" customHeight="1">
      <c r="B22" s="562"/>
      <c r="C22" s="103"/>
      <c r="D22" s="402" t="s">
        <v>611</v>
      </c>
      <c r="E22" s="402" t="s">
        <v>346</v>
      </c>
      <c r="F22" s="402"/>
      <c r="G22" s="636"/>
      <c r="H22" s="652"/>
      <c r="I22" s="656"/>
      <c r="J22" s="565"/>
      <c r="K22" s="659"/>
      <c r="L22" s="565"/>
      <c r="M22" s="661"/>
      <c r="N22" s="663"/>
      <c r="O22" s="565"/>
      <c r="P22" s="565"/>
      <c r="Q22" s="565"/>
      <c r="R22" s="565"/>
      <c r="S22" s="609"/>
      <c r="T22" s="565"/>
      <c r="U22" s="565"/>
      <c r="V22" s="565"/>
      <c r="W22" s="565"/>
      <c r="X22" s="565"/>
      <c r="Y22" s="565"/>
      <c r="Z22" s="565"/>
      <c r="AA22" s="565"/>
      <c r="AB22" s="565"/>
      <c r="AC22" s="565"/>
      <c r="AD22" s="565"/>
      <c r="AE22" s="618"/>
      <c r="AF22" s="618"/>
      <c r="AG22" s="623"/>
      <c r="AH22" s="530"/>
      <c r="AI22" s="639"/>
      <c r="AJ22" s="620"/>
    </row>
    <row r="23" spans="2:37" ht="15.75" thickBot="1">
      <c r="B23" s="563"/>
      <c r="C23" s="104"/>
      <c r="D23" s="402"/>
      <c r="E23" s="463"/>
      <c r="F23" s="402"/>
      <c r="G23" s="667"/>
      <c r="H23" s="653"/>
      <c r="I23" s="657"/>
      <c r="J23" s="566"/>
      <c r="K23" s="660"/>
      <c r="L23" s="566"/>
      <c r="M23" s="662"/>
      <c r="N23" s="664"/>
      <c r="O23" s="566"/>
      <c r="P23" s="566"/>
      <c r="Q23" s="566"/>
      <c r="R23" s="566"/>
      <c r="S23" s="610"/>
      <c r="T23" s="566"/>
      <c r="U23" s="566"/>
      <c r="V23" s="566"/>
      <c r="W23" s="566"/>
      <c r="X23" s="566"/>
      <c r="Y23" s="566"/>
      <c r="Z23" s="566"/>
      <c r="AA23" s="566"/>
      <c r="AB23" s="566"/>
      <c r="AC23" s="566"/>
      <c r="AD23" s="566"/>
      <c r="AE23" s="619"/>
      <c r="AF23" s="619"/>
      <c r="AG23" s="641"/>
      <c r="AH23" s="531"/>
      <c r="AI23" s="642"/>
      <c r="AJ23" s="621"/>
      <c r="AK23" s="76"/>
    </row>
    <row r="24" spans="2:37" ht="4.5" customHeight="1" thickBot="1">
      <c r="B24" s="627"/>
      <c r="C24" s="628"/>
      <c r="D24" s="516"/>
      <c r="E24" s="628"/>
      <c r="F24" s="516"/>
      <c r="G24" s="628"/>
      <c r="H24" s="628"/>
      <c r="I24" s="628"/>
      <c r="J24" s="628"/>
      <c r="K24" s="628"/>
      <c r="L24" s="628"/>
      <c r="M24" s="628"/>
      <c r="N24" s="628"/>
      <c r="O24" s="628"/>
      <c r="P24" s="628"/>
      <c r="Q24" s="628"/>
      <c r="R24" s="628"/>
      <c r="S24" s="628"/>
      <c r="T24" s="628"/>
      <c r="U24" s="628"/>
      <c r="V24" s="628"/>
      <c r="W24" s="628"/>
      <c r="X24" s="628"/>
      <c r="Y24" s="628"/>
      <c r="Z24" s="628"/>
      <c r="AA24" s="628"/>
      <c r="AB24" s="628"/>
      <c r="AC24" s="628"/>
      <c r="AD24" s="628"/>
      <c r="AE24" s="628"/>
      <c r="AF24" s="628"/>
      <c r="AG24" s="628"/>
      <c r="AH24" s="628"/>
      <c r="AI24" s="628"/>
      <c r="AJ24" s="629"/>
      <c r="AK24" s="76"/>
    </row>
    <row r="25" spans="2:37" ht="54.75" customHeight="1">
      <c r="B25" s="18" t="s">
        <v>13</v>
      </c>
      <c r="C25" s="19" t="s">
        <v>41</v>
      </c>
      <c r="D25" s="19" t="s">
        <v>14</v>
      </c>
      <c r="E25" s="19" t="s">
        <v>40</v>
      </c>
      <c r="F25" s="20" t="s">
        <v>38</v>
      </c>
      <c r="G25" s="20" t="s">
        <v>39</v>
      </c>
      <c r="H25" s="107" t="s">
        <v>610</v>
      </c>
      <c r="I25" s="246" t="s">
        <v>42</v>
      </c>
      <c r="J25" s="405">
        <f>J26</f>
        <v>0.1</v>
      </c>
      <c r="K25" s="334">
        <f>K26</f>
        <v>0.5</v>
      </c>
      <c r="L25" s="404">
        <f>L26</f>
        <v>0.1225</v>
      </c>
      <c r="M25" s="60"/>
      <c r="N25" s="61"/>
      <c r="O25" s="22"/>
      <c r="P25" s="23"/>
      <c r="Q25" s="24"/>
      <c r="R25" s="23"/>
      <c r="S25" s="24">
        <f>S26</f>
        <v>500000</v>
      </c>
      <c r="T25" s="23"/>
      <c r="U25" s="24"/>
      <c r="V25" s="23"/>
      <c r="W25" s="24"/>
      <c r="X25" s="23"/>
      <c r="Y25" s="24"/>
      <c r="Z25" s="23"/>
      <c r="AA25" s="24"/>
      <c r="AB25" s="23"/>
      <c r="AC25" s="24"/>
      <c r="AD25" s="23"/>
      <c r="AE25" s="78">
        <f>SUM(S25)</f>
        <v>500000</v>
      </c>
      <c r="AF25" s="23"/>
      <c r="AG25" s="26"/>
      <c r="AH25" s="27"/>
      <c r="AI25" s="27"/>
      <c r="AJ25" s="28"/>
      <c r="AK25" s="76"/>
    </row>
    <row r="26" spans="2:37" ht="21" customHeight="1">
      <c r="B26" s="569" t="s">
        <v>275</v>
      </c>
      <c r="C26" s="465"/>
      <c r="D26" s="636" t="s">
        <v>609</v>
      </c>
      <c r="E26" s="636" t="s">
        <v>346</v>
      </c>
      <c r="F26" s="636"/>
      <c r="G26" s="636"/>
      <c r="H26" s="604" t="s">
        <v>204</v>
      </c>
      <c r="I26" s="632" t="s">
        <v>205</v>
      </c>
      <c r="J26" s="654">
        <v>0.1</v>
      </c>
      <c r="K26" s="669">
        <v>0.5</v>
      </c>
      <c r="L26" s="655">
        <v>0.1225</v>
      </c>
      <c r="M26" s="649"/>
      <c r="N26" s="643"/>
      <c r="O26" s="625"/>
      <c r="P26" s="625"/>
      <c r="Q26" s="625"/>
      <c r="R26" s="625"/>
      <c r="S26" s="646">
        <v>500000</v>
      </c>
      <c r="T26" s="625"/>
      <c r="U26" s="625"/>
      <c r="V26" s="625"/>
      <c r="W26" s="625"/>
      <c r="X26" s="625"/>
      <c r="Y26" s="625"/>
      <c r="Z26" s="625"/>
      <c r="AA26" s="625"/>
      <c r="AB26" s="625"/>
      <c r="AC26" s="625"/>
      <c r="AD26" s="625"/>
      <c r="AE26" s="618"/>
      <c r="AF26" s="618"/>
      <c r="AG26" s="622"/>
      <c r="AH26" s="639"/>
      <c r="AI26" s="639"/>
      <c r="AJ26" s="640"/>
      <c r="AK26" s="76"/>
    </row>
    <row r="27" spans="2:37" ht="21" customHeight="1">
      <c r="B27" s="570"/>
      <c r="C27" s="101"/>
      <c r="D27" s="637"/>
      <c r="E27" s="637"/>
      <c r="F27" s="637"/>
      <c r="G27" s="637"/>
      <c r="H27" s="605"/>
      <c r="I27" s="633"/>
      <c r="J27" s="565"/>
      <c r="K27" s="670"/>
      <c r="L27" s="565"/>
      <c r="M27" s="650"/>
      <c r="N27" s="644"/>
      <c r="O27" s="565"/>
      <c r="P27" s="565"/>
      <c r="Q27" s="565"/>
      <c r="R27" s="565"/>
      <c r="S27" s="609"/>
      <c r="T27" s="565"/>
      <c r="U27" s="565"/>
      <c r="V27" s="565"/>
      <c r="W27" s="565"/>
      <c r="X27" s="565"/>
      <c r="Y27" s="565"/>
      <c r="Z27" s="565"/>
      <c r="AA27" s="565"/>
      <c r="AB27" s="565"/>
      <c r="AC27" s="565"/>
      <c r="AD27" s="565"/>
      <c r="AE27" s="648"/>
      <c r="AF27" s="648"/>
      <c r="AG27" s="623"/>
      <c r="AH27" s="639"/>
      <c r="AI27" s="639"/>
      <c r="AJ27" s="640"/>
      <c r="AK27" s="76"/>
    </row>
    <row r="28" spans="2:36" ht="21" customHeight="1">
      <c r="B28" s="630"/>
      <c r="C28" s="162"/>
      <c r="D28" s="638"/>
      <c r="E28" s="638"/>
      <c r="F28" s="638"/>
      <c r="G28" s="638"/>
      <c r="H28" s="631"/>
      <c r="I28" s="634"/>
      <c r="J28" s="626"/>
      <c r="K28" s="671"/>
      <c r="L28" s="626"/>
      <c r="M28" s="651"/>
      <c r="N28" s="645"/>
      <c r="O28" s="626"/>
      <c r="P28" s="626"/>
      <c r="Q28" s="626"/>
      <c r="R28" s="626"/>
      <c r="S28" s="647"/>
      <c r="T28" s="626"/>
      <c r="U28" s="626"/>
      <c r="V28" s="626"/>
      <c r="W28" s="626"/>
      <c r="X28" s="626"/>
      <c r="Y28" s="626"/>
      <c r="Z28" s="626"/>
      <c r="AA28" s="626"/>
      <c r="AB28" s="626"/>
      <c r="AC28" s="626"/>
      <c r="AD28" s="626"/>
      <c r="AE28" s="648"/>
      <c r="AF28" s="648"/>
      <c r="AG28" s="624"/>
      <c r="AH28" s="639"/>
      <c r="AI28" s="639"/>
      <c r="AJ28" s="640"/>
    </row>
    <row r="29" spans="9:10" ht="15">
      <c r="I29" s="97"/>
      <c r="J29" s="97"/>
    </row>
  </sheetData>
  <sheetProtection/>
  <mergeCells count="154">
    <mergeCell ref="G22:G23"/>
    <mergeCell ref="D26:D28"/>
    <mergeCell ref="AH16:AH17"/>
    <mergeCell ref="AI16:AI17"/>
    <mergeCell ref="AJ16:AJ17"/>
    <mergeCell ref="C18:H18"/>
    <mergeCell ref="F26:F28"/>
    <mergeCell ref="W16:X16"/>
    <mergeCell ref="Y16:Z16"/>
    <mergeCell ref="AA16:AB16"/>
    <mergeCell ref="AC16:AD16"/>
    <mergeCell ref="AE16:AF16"/>
    <mergeCell ref="AG16:AG17"/>
    <mergeCell ref="M16:M17"/>
    <mergeCell ref="N16:N17"/>
    <mergeCell ref="O16:P16"/>
    <mergeCell ref="Q16:R16"/>
    <mergeCell ref="S16:T16"/>
    <mergeCell ref="U16:V16"/>
    <mergeCell ref="V26:V28"/>
    <mergeCell ref="O26:O28"/>
    <mergeCell ref="K26:K28"/>
    <mergeCell ref="M26:M28"/>
    <mergeCell ref="B15:AJ15"/>
    <mergeCell ref="B20:B23"/>
    <mergeCell ref="H20:H23"/>
    <mergeCell ref="T20:T23"/>
    <mergeCell ref="U20:U23"/>
    <mergeCell ref="V20:V23"/>
    <mergeCell ref="W20:W23"/>
    <mergeCell ref="X20:X23"/>
    <mergeCell ref="J26:J28"/>
    <mergeCell ref="L26:L28"/>
    <mergeCell ref="I20:I23"/>
    <mergeCell ref="K20:K23"/>
    <mergeCell ref="M20:M23"/>
    <mergeCell ref="N20:N23"/>
    <mergeCell ref="P20:P23"/>
    <mergeCell ref="Q20:Q23"/>
    <mergeCell ref="B16:B17"/>
    <mergeCell ref="C16:H17"/>
    <mergeCell ref="I16:I17"/>
    <mergeCell ref="J16:J17"/>
    <mergeCell ref="K16:K17"/>
    <mergeCell ref="L16:L17"/>
    <mergeCell ref="G20:G21"/>
    <mergeCell ref="N26:N28"/>
    <mergeCell ref="R26:R28"/>
    <mergeCell ref="S26:S28"/>
    <mergeCell ref="T26:T28"/>
    <mergeCell ref="U26:U28"/>
    <mergeCell ref="AF26:AF28"/>
    <mergeCell ref="AE26:AE28"/>
    <mergeCell ref="W26:W28"/>
    <mergeCell ref="X26:X28"/>
    <mergeCell ref="P26:P28"/>
    <mergeCell ref="Q26:Q28"/>
    <mergeCell ref="R20:R23"/>
    <mergeCell ref="S20:S23"/>
    <mergeCell ref="B24:AJ24"/>
    <mergeCell ref="B26:B28"/>
    <mergeCell ref="H26:H28"/>
    <mergeCell ref="I26:I28"/>
    <mergeCell ref="J20:J23"/>
    <mergeCell ref="L20:L23"/>
    <mergeCell ref="O20:O23"/>
    <mergeCell ref="AA26:AA28"/>
    <mergeCell ref="G26:G28"/>
    <mergeCell ref="E26:E28"/>
    <mergeCell ref="AB26:AB28"/>
    <mergeCell ref="AH26:AH28"/>
    <mergeCell ref="AI26:AI28"/>
    <mergeCell ref="AJ26:AJ28"/>
    <mergeCell ref="Z20:Z23"/>
    <mergeCell ref="AA20:AA23"/>
    <mergeCell ref="AB20:AB23"/>
    <mergeCell ref="AC20:AC23"/>
    <mergeCell ref="AD20:AD23"/>
    <mergeCell ref="AG20:AG23"/>
    <mergeCell ref="Z26:Z28"/>
    <mergeCell ref="AI20:AI23"/>
    <mergeCell ref="AJ20:AJ23"/>
    <mergeCell ref="AE20:AE23"/>
    <mergeCell ref="AF20:AF23"/>
    <mergeCell ref="AH20:AH23"/>
    <mergeCell ref="Y20:Y23"/>
    <mergeCell ref="AG26:AG28"/>
    <mergeCell ref="Y26:Y28"/>
    <mergeCell ref="AC26:AC28"/>
    <mergeCell ref="AD26:AD28"/>
    <mergeCell ref="AH6:AH7"/>
    <mergeCell ref="AI6:AI7"/>
    <mergeCell ref="AJ6:AJ7"/>
    <mergeCell ref="W6:X6"/>
    <mergeCell ref="Y6:Z6"/>
    <mergeCell ref="AD11:AD14"/>
    <mergeCell ref="AG11:AG14"/>
    <mergeCell ref="AA6:AB6"/>
    <mergeCell ref="AC6:AD6"/>
    <mergeCell ref="AE6:AF6"/>
    <mergeCell ref="AG6:AG7"/>
    <mergeCell ref="AE11:AE14"/>
    <mergeCell ref="AF11:AF14"/>
    <mergeCell ref="AH11:AH14"/>
    <mergeCell ref="AI11:AI14"/>
    <mergeCell ref="Z11:Z14"/>
    <mergeCell ref="Y11:Y14"/>
    <mergeCell ref="AA11:AA14"/>
    <mergeCell ref="AB11:AB14"/>
    <mergeCell ref="C8:H8"/>
    <mergeCell ref="B9:AJ9"/>
    <mergeCell ref="B11:B14"/>
    <mergeCell ref="H11:H14"/>
    <mergeCell ref="I11:I14"/>
    <mergeCell ref="K11:K14"/>
    <mergeCell ref="M11:M14"/>
    <mergeCell ref="AJ11:AJ14"/>
    <mergeCell ref="U11:U14"/>
    <mergeCell ref="V11:V14"/>
    <mergeCell ref="AC11:AC14"/>
    <mergeCell ref="W11:W14"/>
    <mergeCell ref="X11:X14"/>
    <mergeCell ref="N11:N14"/>
    <mergeCell ref="P11:P14"/>
    <mergeCell ref="Q11:Q14"/>
    <mergeCell ref="R11:R14"/>
    <mergeCell ref="S11:S14"/>
    <mergeCell ref="T11:T14"/>
    <mergeCell ref="J11:J14"/>
    <mergeCell ref="L11:L14"/>
    <mergeCell ref="O11:O14"/>
    <mergeCell ref="B2:AJ2"/>
    <mergeCell ref="B3:AJ3"/>
    <mergeCell ref="B4:H4"/>
    <mergeCell ref="U4:AJ4"/>
    <mergeCell ref="AG5:AJ5"/>
    <mergeCell ref="I4:O4"/>
    <mergeCell ref="P4:T4"/>
    <mergeCell ref="B5:E5"/>
    <mergeCell ref="O5:Z5"/>
    <mergeCell ref="AA5:AF5"/>
    <mergeCell ref="G5:N5"/>
    <mergeCell ref="M6:M7"/>
    <mergeCell ref="N6:N7"/>
    <mergeCell ref="O6:P6"/>
    <mergeCell ref="Q6:R6"/>
    <mergeCell ref="S6:T6"/>
    <mergeCell ref="U6:V6"/>
    <mergeCell ref="B6:B7"/>
    <mergeCell ref="C6:H7"/>
    <mergeCell ref="I6:I7"/>
    <mergeCell ref="J6:J7"/>
    <mergeCell ref="K6:K7"/>
    <mergeCell ref="L6:L7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AJ30"/>
  <sheetViews>
    <sheetView zoomScale="75" zoomScaleNormal="75" zoomScalePageLayoutView="0" workbookViewId="0" topLeftCell="A1">
      <selection activeCell="B1" sqref="B1:AJ1"/>
    </sheetView>
  </sheetViews>
  <sheetFormatPr defaultColWidth="11.421875" defaultRowHeight="15"/>
  <cols>
    <col min="1" max="1" width="4.57421875" style="1" customWidth="1"/>
    <col min="2" max="2" width="15.8515625" style="92" customWidth="1"/>
    <col min="3" max="3" width="14.421875" style="92" customWidth="1"/>
    <col min="4" max="4" width="27.7109375" style="1" customWidth="1"/>
    <col min="5" max="5" width="10.00390625" style="1" customWidth="1"/>
    <col min="6" max="7" width="11.421875" style="1" customWidth="1"/>
    <col min="8" max="8" width="25.57421875" style="93" customWidth="1"/>
    <col min="9" max="9" width="15.7109375" style="93" customWidth="1"/>
    <col min="10" max="10" width="4.8515625" style="93" customWidth="1"/>
    <col min="11" max="12" width="5.7109375" style="1" customWidth="1"/>
    <col min="13" max="13" width="6.57421875" style="1" customWidth="1"/>
    <col min="14" max="14" width="6.140625" style="1" customWidth="1"/>
    <col min="15" max="32" width="5.00390625" style="1" customWidth="1"/>
    <col min="33" max="33" width="5.140625" style="94" customWidth="1"/>
    <col min="34" max="34" width="5.421875" style="1" customWidth="1"/>
    <col min="35" max="35" width="4.8515625" style="1" customWidth="1"/>
    <col min="36" max="36" width="7.140625" style="1" customWidth="1"/>
    <col min="37" max="16384" width="11.421875" style="1" customWidth="1"/>
  </cols>
  <sheetData>
    <row r="1" spans="2:36" ht="15">
      <c r="B1" s="467" t="s">
        <v>944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468"/>
      <c r="Z1" s="468"/>
      <c r="AA1" s="468"/>
      <c r="AB1" s="468"/>
      <c r="AC1" s="468"/>
      <c r="AD1" s="468"/>
      <c r="AE1" s="468"/>
      <c r="AF1" s="468"/>
      <c r="AG1" s="468"/>
      <c r="AH1" s="468"/>
      <c r="AI1" s="468"/>
      <c r="AJ1" s="469"/>
    </row>
    <row r="2" spans="2:36" ht="15.75" customHeight="1" thickBot="1">
      <c r="B2" s="488" t="s">
        <v>856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489"/>
      <c r="AA2" s="489"/>
      <c r="AB2" s="489"/>
      <c r="AC2" s="489"/>
      <c r="AD2" s="489"/>
      <c r="AE2" s="489"/>
      <c r="AF2" s="489"/>
      <c r="AG2" s="489"/>
      <c r="AH2" s="489"/>
      <c r="AI2" s="489"/>
      <c r="AJ2" s="490"/>
    </row>
    <row r="3" spans="2:36" ht="15">
      <c r="B3" s="585" t="s">
        <v>628</v>
      </c>
      <c r="C3" s="586"/>
      <c r="D3" s="586"/>
      <c r="E3" s="586"/>
      <c r="F3" s="586"/>
      <c r="G3" s="586"/>
      <c r="H3" s="587"/>
      <c r="I3" s="588" t="s">
        <v>369</v>
      </c>
      <c r="J3" s="589"/>
      <c r="K3" s="589"/>
      <c r="L3" s="589"/>
      <c r="M3" s="589"/>
      <c r="N3" s="589"/>
      <c r="O3" s="589"/>
      <c r="P3" s="589"/>
      <c r="Q3" s="589"/>
      <c r="R3" s="589"/>
      <c r="S3" s="589"/>
      <c r="T3" s="590"/>
      <c r="U3" s="588" t="s">
        <v>22</v>
      </c>
      <c r="V3" s="591"/>
      <c r="W3" s="591"/>
      <c r="X3" s="591"/>
      <c r="Y3" s="591"/>
      <c r="Z3" s="591"/>
      <c r="AA3" s="591"/>
      <c r="AB3" s="591"/>
      <c r="AC3" s="591"/>
      <c r="AD3" s="591"/>
      <c r="AE3" s="591"/>
      <c r="AF3" s="591"/>
      <c r="AG3" s="591"/>
      <c r="AH3" s="591"/>
      <c r="AI3" s="591"/>
      <c r="AJ3" s="592"/>
    </row>
    <row r="4" spans="2:36" ht="36" customHeight="1" thickBot="1">
      <c r="B4" s="575" t="s">
        <v>802</v>
      </c>
      <c r="C4" s="508"/>
      <c r="D4" s="509"/>
      <c r="E4" s="115"/>
      <c r="F4" s="576" t="s">
        <v>945</v>
      </c>
      <c r="G4" s="576"/>
      <c r="H4" s="576"/>
      <c r="I4" s="576"/>
      <c r="J4" s="576"/>
      <c r="K4" s="576"/>
      <c r="L4" s="576"/>
      <c r="M4" s="576"/>
      <c r="N4" s="577"/>
      <c r="O4" s="578" t="s">
        <v>0</v>
      </c>
      <c r="P4" s="579"/>
      <c r="Q4" s="579"/>
      <c r="R4" s="579"/>
      <c r="S4" s="579"/>
      <c r="T4" s="579"/>
      <c r="U4" s="579"/>
      <c r="V4" s="579"/>
      <c r="W4" s="579"/>
      <c r="X4" s="579"/>
      <c r="Y4" s="579"/>
      <c r="Z4" s="579"/>
      <c r="AA4" s="579"/>
      <c r="AB4" s="579"/>
      <c r="AC4" s="579"/>
      <c r="AD4" s="579"/>
      <c r="AE4" s="579"/>
      <c r="AF4" s="580"/>
      <c r="AG4" s="523" t="s">
        <v>1</v>
      </c>
      <c r="AH4" s="524"/>
      <c r="AI4" s="524"/>
      <c r="AJ4" s="525"/>
    </row>
    <row r="5" spans="2:36" ht="22.5" customHeight="1">
      <c r="B5" s="470" t="s">
        <v>25</v>
      </c>
      <c r="C5" s="501" t="s">
        <v>345</v>
      </c>
      <c r="D5" s="502"/>
      <c r="E5" s="502"/>
      <c r="F5" s="502"/>
      <c r="G5" s="502"/>
      <c r="H5" s="502"/>
      <c r="I5" s="472" t="s">
        <v>3</v>
      </c>
      <c r="J5" s="474" t="s">
        <v>26</v>
      </c>
      <c r="K5" s="474" t="s">
        <v>4</v>
      </c>
      <c r="L5" s="476" t="s">
        <v>366</v>
      </c>
      <c r="M5" s="484" t="s">
        <v>28</v>
      </c>
      <c r="N5" s="486" t="s">
        <v>29</v>
      </c>
      <c r="O5" s="581" t="s">
        <v>43</v>
      </c>
      <c r="P5" s="573"/>
      <c r="Q5" s="572" t="s">
        <v>44</v>
      </c>
      <c r="R5" s="573"/>
      <c r="S5" s="572" t="s">
        <v>45</v>
      </c>
      <c r="T5" s="573"/>
      <c r="U5" s="572" t="s">
        <v>7</v>
      </c>
      <c r="V5" s="573"/>
      <c r="W5" s="572" t="s">
        <v>6</v>
      </c>
      <c r="X5" s="573"/>
      <c r="Y5" s="572" t="s">
        <v>46</v>
      </c>
      <c r="Z5" s="573"/>
      <c r="AA5" s="572" t="s">
        <v>5</v>
      </c>
      <c r="AB5" s="573"/>
      <c r="AC5" s="572" t="s">
        <v>8</v>
      </c>
      <c r="AD5" s="573"/>
      <c r="AE5" s="572" t="s">
        <v>9</v>
      </c>
      <c r="AF5" s="574"/>
      <c r="AG5" s="499" t="s">
        <v>10</v>
      </c>
      <c r="AH5" s="482" t="s">
        <v>11</v>
      </c>
      <c r="AI5" s="521" t="s">
        <v>12</v>
      </c>
      <c r="AJ5" s="505" t="s">
        <v>30</v>
      </c>
    </row>
    <row r="6" spans="2:36" ht="82.5" customHeight="1" thickBot="1">
      <c r="B6" s="471"/>
      <c r="C6" s="503"/>
      <c r="D6" s="504"/>
      <c r="E6" s="504"/>
      <c r="F6" s="504"/>
      <c r="G6" s="504"/>
      <c r="H6" s="504"/>
      <c r="I6" s="473"/>
      <c r="J6" s="475" t="s">
        <v>26</v>
      </c>
      <c r="K6" s="475"/>
      <c r="L6" s="477"/>
      <c r="M6" s="485"/>
      <c r="N6" s="487"/>
      <c r="O6" s="6" t="s">
        <v>31</v>
      </c>
      <c r="P6" s="98" t="s">
        <v>32</v>
      </c>
      <c r="Q6" s="7" t="s">
        <v>31</v>
      </c>
      <c r="R6" s="98" t="s">
        <v>32</v>
      </c>
      <c r="S6" s="7" t="s">
        <v>31</v>
      </c>
      <c r="T6" s="98" t="s">
        <v>32</v>
      </c>
      <c r="U6" s="7" t="s">
        <v>31</v>
      </c>
      <c r="V6" s="98" t="s">
        <v>32</v>
      </c>
      <c r="W6" s="7" t="s">
        <v>31</v>
      </c>
      <c r="X6" s="98" t="s">
        <v>32</v>
      </c>
      <c r="Y6" s="7" t="s">
        <v>31</v>
      </c>
      <c r="Z6" s="98" t="s">
        <v>32</v>
      </c>
      <c r="AA6" s="7" t="s">
        <v>31</v>
      </c>
      <c r="AB6" s="98" t="s">
        <v>33</v>
      </c>
      <c r="AC6" s="7" t="s">
        <v>31</v>
      </c>
      <c r="AD6" s="98" t="s">
        <v>33</v>
      </c>
      <c r="AE6" s="7" t="s">
        <v>31</v>
      </c>
      <c r="AF6" s="99" t="s">
        <v>33</v>
      </c>
      <c r="AG6" s="500"/>
      <c r="AH6" s="483"/>
      <c r="AI6" s="522"/>
      <c r="AJ6" s="506"/>
    </row>
    <row r="7" spans="2:36" ht="45.75" thickBot="1">
      <c r="B7" s="8" t="s">
        <v>803</v>
      </c>
      <c r="C7" s="526" t="s">
        <v>946</v>
      </c>
      <c r="D7" s="527"/>
      <c r="E7" s="527"/>
      <c r="F7" s="527"/>
      <c r="G7" s="527"/>
      <c r="H7" s="527"/>
      <c r="I7" s="105" t="s">
        <v>804</v>
      </c>
      <c r="J7" s="252"/>
      <c r="K7" s="251" t="s">
        <v>949</v>
      </c>
      <c r="L7" s="251">
        <v>0</v>
      </c>
      <c r="M7" s="252">
        <v>0</v>
      </c>
      <c r="N7" s="251">
        <v>0</v>
      </c>
      <c r="O7" s="250">
        <f aca="true" t="shared" si="0" ref="O7:AF7">O9</f>
        <v>0</v>
      </c>
      <c r="P7" s="250">
        <f t="shared" si="0"/>
        <v>0</v>
      </c>
      <c r="Q7" s="250">
        <f t="shared" si="0"/>
        <v>0</v>
      </c>
      <c r="R7" s="250">
        <f t="shared" si="0"/>
        <v>0</v>
      </c>
      <c r="S7" s="250">
        <v>0</v>
      </c>
      <c r="T7" s="250">
        <f t="shared" si="0"/>
        <v>0</v>
      </c>
      <c r="U7" s="250">
        <f t="shared" si="0"/>
        <v>0</v>
      </c>
      <c r="V7" s="250">
        <f t="shared" si="0"/>
        <v>0</v>
      </c>
      <c r="W7" s="250">
        <f t="shared" si="0"/>
        <v>0</v>
      </c>
      <c r="X7" s="250">
        <f t="shared" si="0"/>
        <v>0</v>
      </c>
      <c r="Y7" s="250">
        <f t="shared" si="0"/>
        <v>0</v>
      </c>
      <c r="Z7" s="250">
        <f t="shared" si="0"/>
        <v>0</v>
      </c>
      <c r="AA7" s="250">
        <f t="shared" si="0"/>
        <v>0</v>
      </c>
      <c r="AB7" s="250">
        <f t="shared" si="0"/>
        <v>0</v>
      </c>
      <c r="AC7" s="250">
        <f t="shared" si="0"/>
        <v>0</v>
      </c>
      <c r="AD7" s="250">
        <f t="shared" si="0"/>
        <v>0</v>
      </c>
      <c r="AE7" s="250">
        <v>0</v>
      </c>
      <c r="AF7" s="250">
        <f t="shared" si="0"/>
        <v>0</v>
      </c>
      <c r="AG7" s="249"/>
      <c r="AH7" s="248"/>
      <c r="AI7" s="248"/>
      <c r="AJ7" s="17"/>
    </row>
    <row r="8" spans="2:36" ht="15.75" thickBot="1">
      <c r="B8" s="674"/>
      <c r="C8" s="675"/>
      <c r="D8" s="675"/>
      <c r="E8" s="675"/>
      <c r="F8" s="675"/>
      <c r="G8" s="675"/>
      <c r="H8" s="675"/>
      <c r="I8" s="675"/>
      <c r="J8" s="675"/>
      <c r="K8" s="675"/>
      <c r="L8" s="675"/>
      <c r="M8" s="675"/>
      <c r="N8" s="675"/>
      <c r="O8" s="675"/>
      <c r="P8" s="675"/>
      <c r="Q8" s="675"/>
      <c r="R8" s="675"/>
      <c r="S8" s="675"/>
      <c r="T8" s="675"/>
      <c r="U8" s="675"/>
      <c r="V8" s="675"/>
      <c r="W8" s="675"/>
      <c r="X8" s="675"/>
      <c r="Y8" s="675"/>
      <c r="Z8" s="675"/>
      <c r="AA8" s="675"/>
      <c r="AB8" s="675"/>
      <c r="AC8" s="675"/>
      <c r="AD8" s="675"/>
      <c r="AE8" s="675"/>
      <c r="AF8" s="675"/>
      <c r="AG8" s="675"/>
      <c r="AH8" s="675"/>
      <c r="AI8" s="675"/>
      <c r="AJ8" s="676"/>
    </row>
    <row r="9" spans="2:36" ht="36.75" thickBot="1">
      <c r="B9" s="246" t="s">
        <v>13</v>
      </c>
      <c r="C9" s="19" t="s">
        <v>41</v>
      </c>
      <c r="D9" s="19" t="s">
        <v>14</v>
      </c>
      <c r="E9" s="19" t="s">
        <v>37</v>
      </c>
      <c r="F9" s="247" t="s">
        <v>38</v>
      </c>
      <c r="G9" s="247" t="s">
        <v>39</v>
      </c>
      <c r="H9" s="107" t="s">
        <v>365</v>
      </c>
      <c r="I9" s="246" t="s">
        <v>42</v>
      </c>
      <c r="J9" s="60"/>
      <c r="K9" s="60"/>
      <c r="L9" s="60"/>
      <c r="M9" s="60"/>
      <c r="N9" s="61"/>
      <c r="O9" s="245">
        <f aca="true" t="shared" si="1" ref="O9:AF9">SUM(O10:O12)</f>
        <v>0</v>
      </c>
      <c r="P9" s="23">
        <f t="shared" si="1"/>
        <v>0</v>
      </c>
      <c r="Q9" s="22">
        <f t="shared" si="1"/>
        <v>0</v>
      </c>
      <c r="R9" s="23">
        <f t="shared" si="1"/>
        <v>0</v>
      </c>
      <c r="S9" s="22">
        <f t="shared" si="1"/>
        <v>0</v>
      </c>
      <c r="T9" s="23">
        <f t="shared" si="1"/>
        <v>0</v>
      </c>
      <c r="U9" s="22">
        <f t="shared" si="1"/>
        <v>0</v>
      </c>
      <c r="V9" s="23">
        <f t="shared" si="1"/>
        <v>0</v>
      </c>
      <c r="W9" s="22">
        <f t="shared" si="1"/>
        <v>0</v>
      </c>
      <c r="X9" s="23">
        <f t="shared" si="1"/>
        <v>0</v>
      </c>
      <c r="Y9" s="22">
        <f t="shared" si="1"/>
        <v>0</v>
      </c>
      <c r="Z9" s="23">
        <f t="shared" si="1"/>
        <v>0</v>
      </c>
      <c r="AA9" s="22">
        <f t="shared" si="1"/>
        <v>0</v>
      </c>
      <c r="AB9" s="23">
        <f t="shared" si="1"/>
        <v>0</v>
      </c>
      <c r="AC9" s="22">
        <f t="shared" si="1"/>
        <v>0</v>
      </c>
      <c r="AD9" s="23">
        <f t="shared" si="1"/>
        <v>0</v>
      </c>
      <c r="AE9" s="22">
        <f t="shared" si="1"/>
        <v>0</v>
      </c>
      <c r="AF9" s="23">
        <f t="shared" si="1"/>
        <v>0</v>
      </c>
      <c r="AG9" s="26">
        <f>SUM(AG10:AG10)</f>
        <v>0</v>
      </c>
      <c r="AH9" s="27"/>
      <c r="AI9" s="27"/>
      <c r="AJ9" s="244"/>
    </row>
    <row r="10" spans="2:36" ht="31.5" customHeight="1">
      <c r="B10" s="543" t="s">
        <v>952</v>
      </c>
      <c r="C10" s="677"/>
      <c r="D10" s="243" t="s">
        <v>364</v>
      </c>
      <c r="E10" s="152" t="s">
        <v>363</v>
      </c>
      <c r="F10" s="242">
        <v>0</v>
      </c>
      <c r="G10" s="241">
        <v>1</v>
      </c>
      <c r="H10" s="672" t="s">
        <v>947</v>
      </c>
      <c r="I10" s="672" t="s">
        <v>948</v>
      </c>
      <c r="J10" s="625"/>
      <c r="K10" s="673"/>
      <c r="L10" s="673">
        <v>1234</v>
      </c>
      <c r="M10" s="673"/>
      <c r="N10" s="689"/>
      <c r="O10" s="692"/>
      <c r="P10" s="678"/>
      <c r="Q10" s="681"/>
      <c r="R10" s="678"/>
      <c r="S10" s="681"/>
      <c r="T10" s="678"/>
      <c r="U10" s="681"/>
      <c r="V10" s="678"/>
      <c r="W10" s="681"/>
      <c r="X10" s="678"/>
      <c r="Y10" s="681"/>
      <c r="Z10" s="678"/>
      <c r="AA10" s="681"/>
      <c r="AB10" s="678"/>
      <c r="AC10" s="681"/>
      <c r="AD10" s="678"/>
      <c r="AE10" s="681">
        <f>O10+Q10+S10+U10+W10+Y10+AA10+AC10</f>
        <v>0</v>
      </c>
      <c r="AF10" s="678"/>
      <c r="AG10" s="684"/>
      <c r="AH10" s="685"/>
      <c r="AI10" s="685"/>
      <c r="AJ10" s="688"/>
    </row>
    <row r="11" spans="2:36" ht="31.5" customHeight="1">
      <c r="B11" s="544"/>
      <c r="C11" s="570"/>
      <c r="D11" s="148" t="s">
        <v>362</v>
      </c>
      <c r="E11" s="146" t="s">
        <v>361</v>
      </c>
      <c r="F11" s="237">
        <v>0</v>
      </c>
      <c r="G11" s="180">
        <v>1</v>
      </c>
      <c r="H11" s="549"/>
      <c r="I11" s="549"/>
      <c r="J11" s="565"/>
      <c r="K11" s="557"/>
      <c r="L11" s="557"/>
      <c r="M11" s="557"/>
      <c r="N11" s="690"/>
      <c r="O11" s="693"/>
      <c r="P11" s="679"/>
      <c r="Q11" s="682"/>
      <c r="R11" s="679"/>
      <c r="S11" s="682"/>
      <c r="T11" s="679"/>
      <c r="U11" s="682"/>
      <c r="V11" s="679"/>
      <c r="W11" s="682"/>
      <c r="X11" s="679"/>
      <c r="Y11" s="682"/>
      <c r="Z11" s="679"/>
      <c r="AA11" s="682"/>
      <c r="AB11" s="679"/>
      <c r="AC11" s="682"/>
      <c r="AD11" s="679"/>
      <c r="AE11" s="682"/>
      <c r="AF11" s="679"/>
      <c r="AG11" s="613"/>
      <c r="AH11" s="686"/>
      <c r="AI11" s="686"/>
      <c r="AJ11" s="552"/>
    </row>
    <row r="12" spans="2:36" ht="46.5" customHeight="1" thickBot="1">
      <c r="B12" s="545"/>
      <c r="C12" s="571"/>
      <c r="D12" s="150" t="s">
        <v>360</v>
      </c>
      <c r="E12" s="236" t="s">
        <v>359</v>
      </c>
      <c r="F12" s="235">
        <v>0</v>
      </c>
      <c r="G12" s="234">
        <v>1</v>
      </c>
      <c r="H12" s="550"/>
      <c r="I12" s="550"/>
      <c r="J12" s="566"/>
      <c r="K12" s="558"/>
      <c r="L12" s="558"/>
      <c r="M12" s="558"/>
      <c r="N12" s="691"/>
      <c r="O12" s="694"/>
      <c r="P12" s="680"/>
      <c r="Q12" s="683"/>
      <c r="R12" s="680"/>
      <c r="S12" s="683"/>
      <c r="T12" s="680"/>
      <c r="U12" s="683"/>
      <c r="V12" s="680"/>
      <c r="W12" s="683"/>
      <c r="X12" s="680"/>
      <c r="Y12" s="683"/>
      <c r="Z12" s="680"/>
      <c r="AA12" s="683"/>
      <c r="AB12" s="680"/>
      <c r="AC12" s="683"/>
      <c r="AD12" s="680"/>
      <c r="AE12" s="683"/>
      <c r="AF12" s="680"/>
      <c r="AG12" s="614"/>
      <c r="AH12" s="687"/>
      <c r="AI12" s="687"/>
      <c r="AJ12" s="553"/>
    </row>
    <row r="13" spans="2:36" ht="31.5" customHeight="1">
      <c r="B13" s="543" t="s">
        <v>952</v>
      </c>
      <c r="C13" s="677"/>
      <c r="D13" s="452" t="s">
        <v>364</v>
      </c>
      <c r="E13" s="457" t="s">
        <v>363</v>
      </c>
      <c r="F13" s="456">
        <v>0</v>
      </c>
      <c r="G13" s="451">
        <v>1</v>
      </c>
      <c r="H13" s="672" t="s">
        <v>950</v>
      </c>
      <c r="I13" s="672" t="s">
        <v>951</v>
      </c>
      <c r="J13" s="625"/>
      <c r="K13" s="673"/>
      <c r="L13" s="673">
        <v>1234</v>
      </c>
      <c r="M13" s="673"/>
      <c r="N13" s="689"/>
      <c r="O13" s="692"/>
      <c r="P13" s="678"/>
      <c r="Q13" s="681"/>
      <c r="R13" s="678"/>
      <c r="S13" s="681"/>
      <c r="T13" s="678"/>
      <c r="U13" s="681"/>
      <c r="V13" s="678"/>
      <c r="W13" s="681"/>
      <c r="X13" s="678"/>
      <c r="Y13" s="681"/>
      <c r="Z13" s="678"/>
      <c r="AA13" s="681"/>
      <c r="AB13" s="678"/>
      <c r="AC13" s="681"/>
      <c r="AD13" s="678"/>
      <c r="AE13" s="681">
        <f>O13+Q13+S13+U13+W13+Y13+AA13+AC13</f>
        <v>0</v>
      </c>
      <c r="AF13" s="678"/>
      <c r="AG13" s="684"/>
      <c r="AH13" s="685"/>
      <c r="AI13" s="685"/>
      <c r="AJ13" s="688"/>
    </row>
    <row r="14" spans="2:36" ht="31.5" customHeight="1">
      <c r="B14" s="544"/>
      <c r="C14" s="570"/>
      <c r="D14" s="148" t="s">
        <v>362</v>
      </c>
      <c r="E14" s="146" t="s">
        <v>361</v>
      </c>
      <c r="F14" s="237">
        <v>0</v>
      </c>
      <c r="G14" s="180">
        <v>1</v>
      </c>
      <c r="H14" s="549"/>
      <c r="I14" s="549"/>
      <c r="J14" s="565"/>
      <c r="K14" s="557"/>
      <c r="L14" s="557"/>
      <c r="M14" s="557"/>
      <c r="N14" s="690"/>
      <c r="O14" s="693"/>
      <c r="P14" s="679"/>
      <c r="Q14" s="682"/>
      <c r="R14" s="679"/>
      <c r="S14" s="682"/>
      <c r="T14" s="679"/>
      <c r="U14" s="682"/>
      <c r="V14" s="679"/>
      <c r="W14" s="682"/>
      <c r="X14" s="679"/>
      <c r="Y14" s="682"/>
      <c r="Z14" s="679"/>
      <c r="AA14" s="682"/>
      <c r="AB14" s="679"/>
      <c r="AC14" s="682"/>
      <c r="AD14" s="679"/>
      <c r="AE14" s="682"/>
      <c r="AF14" s="679"/>
      <c r="AG14" s="613"/>
      <c r="AH14" s="686"/>
      <c r="AI14" s="686"/>
      <c r="AJ14" s="552"/>
    </row>
    <row r="15" spans="2:36" ht="51.75" customHeight="1" thickBot="1">
      <c r="B15" s="545"/>
      <c r="C15" s="571"/>
      <c r="D15" s="453" t="s">
        <v>360</v>
      </c>
      <c r="E15" s="454" t="s">
        <v>359</v>
      </c>
      <c r="F15" s="455">
        <v>0</v>
      </c>
      <c r="G15" s="234">
        <v>1</v>
      </c>
      <c r="H15" s="550"/>
      <c r="I15" s="550"/>
      <c r="J15" s="566"/>
      <c r="K15" s="558"/>
      <c r="L15" s="558"/>
      <c r="M15" s="558"/>
      <c r="N15" s="691"/>
      <c r="O15" s="694"/>
      <c r="P15" s="680"/>
      <c r="Q15" s="683"/>
      <c r="R15" s="680"/>
      <c r="S15" s="683"/>
      <c r="T15" s="680"/>
      <c r="U15" s="683"/>
      <c r="V15" s="680"/>
      <c r="W15" s="683"/>
      <c r="X15" s="680"/>
      <c r="Y15" s="683"/>
      <c r="Z15" s="680"/>
      <c r="AA15" s="683"/>
      <c r="AB15" s="680"/>
      <c r="AC15" s="683"/>
      <c r="AD15" s="680"/>
      <c r="AE15" s="683"/>
      <c r="AF15" s="680"/>
      <c r="AG15" s="614"/>
      <c r="AH15" s="687"/>
      <c r="AI15" s="687"/>
      <c r="AJ15" s="553"/>
    </row>
    <row r="16" spans="2:36" ht="31.5" customHeight="1">
      <c r="B16" s="543" t="s">
        <v>952</v>
      </c>
      <c r="C16" s="677"/>
      <c r="D16" s="452" t="s">
        <v>364</v>
      </c>
      <c r="E16" s="457" t="s">
        <v>363</v>
      </c>
      <c r="F16" s="456">
        <v>0</v>
      </c>
      <c r="G16" s="451">
        <v>1</v>
      </c>
      <c r="H16" s="672" t="s">
        <v>953</v>
      </c>
      <c r="I16" s="672" t="s">
        <v>951</v>
      </c>
      <c r="J16" s="625"/>
      <c r="K16" s="673"/>
      <c r="L16" s="673">
        <v>1234</v>
      </c>
      <c r="M16" s="673"/>
      <c r="N16" s="689"/>
      <c r="O16" s="692"/>
      <c r="P16" s="678"/>
      <c r="Q16" s="681"/>
      <c r="R16" s="678"/>
      <c r="S16" s="681"/>
      <c r="T16" s="678"/>
      <c r="U16" s="681"/>
      <c r="V16" s="678"/>
      <c r="W16" s="681"/>
      <c r="X16" s="678"/>
      <c r="Y16" s="681"/>
      <c r="Z16" s="678"/>
      <c r="AA16" s="681"/>
      <c r="AB16" s="678"/>
      <c r="AC16" s="681"/>
      <c r="AD16" s="678"/>
      <c r="AE16" s="681">
        <f>O16+Q16+S16+U16+W16+Y16+AA16+AC16</f>
        <v>0</v>
      </c>
      <c r="AF16" s="678"/>
      <c r="AG16" s="684"/>
      <c r="AH16" s="685"/>
      <c r="AI16" s="685"/>
      <c r="AJ16" s="688"/>
    </row>
    <row r="17" spans="2:36" ht="31.5" customHeight="1">
      <c r="B17" s="544"/>
      <c r="C17" s="570"/>
      <c r="D17" s="148" t="s">
        <v>362</v>
      </c>
      <c r="E17" s="146" t="s">
        <v>361</v>
      </c>
      <c r="F17" s="237">
        <v>0</v>
      </c>
      <c r="G17" s="180">
        <v>1</v>
      </c>
      <c r="H17" s="549"/>
      <c r="I17" s="549"/>
      <c r="J17" s="565"/>
      <c r="K17" s="557"/>
      <c r="L17" s="557"/>
      <c r="M17" s="557"/>
      <c r="N17" s="690"/>
      <c r="O17" s="693"/>
      <c r="P17" s="679"/>
      <c r="Q17" s="682"/>
      <c r="R17" s="679"/>
      <c r="S17" s="682"/>
      <c r="T17" s="679"/>
      <c r="U17" s="682"/>
      <c r="V17" s="679"/>
      <c r="W17" s="682"/>
      <c r="X17" s="679"/>
      <c r="Y17" s="682"/>
      <c r="Z17" s="679"/>
      <c r="AA17" s="682"/>
      <c r="AB17" s="679"/>
      <c r="AC17" s="682"/>
      <c r="AD17" s="679"/>
      <c r="AE17" s="682"/>
      <c r="AF17" s="679"/>
      <c r="AG17" s="613"/>
      <c r="AH17" s="686"/>
      <c r="AI17" s="686"/>
      <c r="AJ17" s="552"/>
    </row>
    <row r="18" spans="2:36" ht="51.75" customHeight="1" thickBot="1">
      <c r="B18" s="545"/>
      <c r="C18" s="571"/>
      <c r="D18" s="453" t="s">
        <v>360</v>
      </c>
      <c r="E18" s="454" t="s">
        <v>359</v>
      </c>
      <c r="F18" s="455">
        <v>0</v>
      </c>
      <c r="G18" s="234">
        <v>1</v>
      </c>
      <c r="H18" s="550"/>
      <c r="I18" s="550"/>
      <c r="J18" s="566"/>
      <c r="K18" s="558"/>
      <c r="L18" s="558"/>
      <c r="M18" s="558"/>
      <c r="N18" s="691"/>
      <c r="O18" s="694"/>
      <c r="P18" s="680"/>
      <c r="Q18" s="683"/>
      <c r="R18" s="680"/>
      <c r="S18" s="683"/>
      <c r="T18" s="680"/>
      <c r="U18" s="683"/>
      <c r="V18" s="680"/>
      <c r="W18" s="683"/>
      <c r="X18" s="680"/>
      <c r="Y18" s="683"/>
      <c r="Z18" s="680"/>
      <c r="AA18" s="683"/>
      <c r="AB18" s="680"/>
      <c r="AC18" s="683"/>
      <c r="AD18" s="680"/>
      <c r="AE18" s="683"/>
      <c r="AF18" s="680"/>
      <c r="AG18" s="614"/>
      <c r="AH18" s="687"/>
      <c r="AI18" s="687"/>
      <c r="AJ18" s="553"/>
    </row>
    <row r="19" spans="2:36" ht="15" customHeight="1">
      <c r="B19" s="470" t="s">
        <v>25</v>
      </c>
      <c r="C19" s="501" t="s">
        <v>372</v>
      </c>
      <c r="D19" s="502"/>
      <c r="E19" s="502"/>
      <c r="F19" s="502"/>
      <c r="G19" s="502"/>
      <c r="H19" s="502"/>
      <c r="I19" s="472" t="s">
        <v>3</v>
      </c>
      <c r="J19" s="474" t="s">
        <v>26</v>
      </c>
      <c r="K19" s="474" t="s">
        <v>4</v>
      </c>
      <c r="L19" s="476" t="s">
        <v>366</v>
      </c>
      <c r="M19" s="484" t="s">
        <v>28</v>
      </c>
      <c r="N19" s="486" t="s">
        <v>29</v>
      </c>
      <c r="O19" s="581" t="s">
        <v>43</v>
      </c>
      <c r="P19" s="573"/>
      <c r="Q19" s="572" t="s">
        <v>44</v>
      </c>
      <c r="R19" s="573"/>
      <c r="S19" s="572" t="s">
        <v>45</v>
      </c>
      <c r="T19" s="573"/>
      <c r="U19" s="572" t="s">
        <v>7</v>
      </c>
      <c r="V19" s="573"/>
      <c r="W19" s="572" t="s">
        <v>6</v>
      </c>
      <c r="X19" s="573"/>
      <c r="Y19" s="572" t="s">
        <v>46</v>
      </c>
      <c r="Z19" s="573"/>
      <c r="AA19" s="572" t="s">
        <v>5</v>
      </c>
      <c r="AB19" s="573"/>
      <c r="AC19" s="572" t="s">
        <v>8</v>
      </c>
      <c r="AD19" s="573"/>
      <c r="AE19" s="572" t="s">
        <v>9</v>
      </c>
      <c r="AF19" s="574"/>
      <c r="AG19" s="499" t="s">
        <v>10</v>
      </c>
      <c r="AH19" s="482" t="s">
        <v>11</v>
      </c>
      <c r="AI19" s="521" t="s">
        <v>12</v>
      </c>
      <c r="AJ19" s="505" t="s">
        <v>30</v>
      </c>
    </row>
    <row r="20" spans="2:36" ht="78.75" customHeight="1" thickBot="1">
      <c r="B20" s="471"/>
      <c r="C20" s="503"/>
      <c r="D20" s="504"/>
      <c r="E20" s="504"/>
      <c r="F20" s="504"/>
      <c r="G20" s="504"/>
      <c r="H20" s="504"/>
      <c r="I20" s="473"/>
      <c r="J20" s="475" t="s">
        <v>26</v>
      </c>
      <c r="K20" s="475"/>
      <c r="L20" s="477"/>
      <c r="M20" s="485"/>
      <c r="N20" s="487"/>
      <c r="O20" s="6" t="s">
        <v>31</v>
      </c>
      <c r="P20" s="98" t="s">
        <v>32</v>
      </c>
      <c r="Q20" s="7" t="s">
        <v>31</v>
      </c>
      <c r="R20" s="98" t="s">
        <v>32</v>
      </c>
      <c r="S20" s="7" t="s">
        <v>31</v>
      </c>
      <c r="T20" s="98" t="s">
        <v>32</v>
      </c>
      <c r="U20" s="7" t="s">
        <v>31</v>
      </c>
      <c r="V20" s="98" t="s">
        <v>32</v>
      </c>
      <c r="W20" s="7" t="s">
        <v>31</v>
      </c>
      <c r="X20" s="98" t="s">
        <v>32</v>
      </c>
      <c r="Y20" s="7" t="s">
        <v>31</v>
      </c>
      <c r="Z20" s="98" t="s">
        <v>32</v>
      </c>
      <c r="AA20" s="7" t="s">
        <v>31</v>
      </c>
      <c r="AB20" s="98" t="s">
        <v>33</v>
      </c>
      <c r="AC20" s="7" t="s">
        <v>31</v>
      </c>
      <c r="AD20" s="98" t="s">
        <v>33</v>
      </c>
      <c r="AE20" s="7" t="s">
        <v>31</v>
      </c>
      <c r="AF20" s="99" t="s">
        <v>33</v>
      </c>
      <c r="AG20" s="500"/>
      <c r="AH20" s="483"/>
      <c r="AI20" s="522"/>
      <c r="AJ20" s="506"/>
    </row>
    <row r="21" spans="2:36" ht="45.75" thickBot="1">
      <c r="B21" s="8" t="s">
        <v>803</v>
      </c>
      <c r="C21" s="526" t="s">
        <v>954</v>
      </c>
      <c r="D21" s="527"/>
      <c r="E21" s="527"/>
      <c r="F21" s="527"/>
      <c r="G21" s="527"/>
      <c r="H21" s="527"/>
      <c r="I21" s="105" t="s">
        <v>955</v>
      </c>
      <c r="J21" s="252" t="s">
        <v>805</v>
      </c>
      <c r="K21" s="251" t="s">
        <v>806</v>
      </c>
      <c r="L21" s="251">
        <v>0</v>
      </c>
      <c r="M21" s="252">
        <v>0</v>
      </c>
      <c r="N21" s="251">
        <v>0</v>
      </c>
      <c r="O21" s="250">
        <f>O23</f>
        <v>0</v>
      </c>
      <c r="P21" s="250">
        <f>P23</f>
        <v>0</v>
      </c>
      <c r="Q21" s="250">
        <f>Q23</f>
        <v>0</v>
      </c>
      <c r="R21" s="250">
        <f>R23</f>
        <v>0</v>
      </c>
      <c r="S21" s="250">
        <v>0</v>
      </c>
      <c r="T21" s="250">
        <f aca="true" t="shared" si="2" ref="T21:AD21">T23</f>
        <v>0</v>
      </c>
      <c r="U21" s="250">
        <f t="shared" si="2"/>
        <v>0</v>
      </c>
      <c r="V21" s="250">
        <f t="shared" si="2"/>
        <v>0</v>
      </c>
      <c r="W21" s="250">
        <f t="shared" si="2"/>
        <v>0</v>
      </c>
      <c r="X21" s="250">
        <f t="shared" si="2"/>
        <v>0</v>
      </c>
      <c r="Y21" s="250">
        <f t="shared" si="2"/>
        <v>0</v>
      </c>
      <c r="Z21" s="250">
        <f t="shared" si="2"/>
        <v>0</v>
      </c>
      <c r="AA21" s="250">
        <f t="shared" si="2"/>
        <v>0</v>
      </c>
      <c r="AB21" s="250">
        <f t="shared" si="2"/>
        <v>0</v>
      </c>
      <c r="AC21" s="250">
        <f t="shared" si="2"/>
        <v>0</v>
      </c>
      <c r="AD21" s="250">
        <f t="shared" si="2"/>
        <v>0</v>
      </c>
      <c r="AE21" s="250">
        <v>0</v>
      </c>
      <c r="AF21" s="250">
        <f>AF23</f>
        <v>0</v>
      </c>
      <c r="AG21" s="249"/>
      <c r="AH21" s="248"/>
      <c r="AI21" s="248"/>
      <c r="AJ21" s="17"/>
    </row>
    <row r="22" spans="2:36" ht="15.75" thickBot="1">
      <c r="B22" s="674"/>
      <c r="C22" s="675"/>
      <c r="D22" s="675"/>
      <c r="E22" s="675"/>
      <c r="F22" s="675"/>
      <c r="G22" s="675"/>
      <c r="H22" s="675"/>
      <c r="I22" s="675"/>
      <c r="J22" s="675"/>
      <c r="K22" s="675"/>
      <c r="L22" s="675"/>
      <c r="M22" s="675"/>
      <c r="N22" s="675"/>
      <c r="O22" s="675"/>
      <c r="P22" s="675"/>
      <c r="Q22" s="675"/>
      <c r="R22" s="675"/>
      <c r="S22" s="675"/>
      <c r="T22" s="675"/>
      <c r="U22" s="675"/>
      <c r="V22" s="675"/>
      <c r="W22" s="675"/>
      <c r="X22" s="675"/>
      <c r="Y22" s="675"/>
      <c r="Z22" s="675"/>
      <c r="AA22" s="675"/>
      <c r="AB22" s="675"/>
      <c r="AC22" s="675"/>
      <c r="AD22" s="675"/>
      <c r="AE22" s="675"/>
      <c r="AF22" s="675"/>
      <c r="AG22" s="675"/>
      <c r="AH22" s="675"/>
      <c r="AI22" s="675"/>
      <c r="AJ22" s="676"/>
    </row>
    <row r="23" spans="2:36" ht="47.25" customHeight="1" thickBot="1">
      <c r="B23" s="246" t="s">
        <v>13</v>
      </c>
      <c r="C23" s="19" t="s">
        <v>41</v>
      </c>
      <c r="D23" s="19" t="s">
        <v>14</v>
      </c>
      <c r="E23" s="19" t="s">
        <v>37</v>
      </c>
      <c r="F23" s="247" t="s">
        <v>38</v>
      </c>
      <c r="G23" s="247" t="s">
        <v>39</v>
      </c>
      <c r="H23" s="107" t="s">
        <v>365</v>
      </c>
      <c r="I23" s="246" t="s">
        <v>42</v>
      </c>
      <c r="J23" s="60"/>
      <c r="K23" s="60"/>
      <c r="L23" s="60"/>
      <c r="M23" s="60"/>
      <c r="N23" s="61"/>
      <c r="O23" s="245">
        <f aca="true" t="shared" si="3" ref="O23:AF23">SUM(O24:O26)</f>
        <v>0</v>
      </c>
      <c r="P23" s="23">
        <f t="shared" si="3"/>
        <v>0</v>
      </c>
      <c r="Q23" s="22">
        <f t="shared" si="3"/>
        <v>0</v>
      </c>
      <c r="R23" s="23">
        <f t="shared" si="3"/>
        <v>0</v>
      </c>
      <c r="S23" s="22">
        <f t="shared" si="3"/>
        <v>0</v>
      </c>
      <c r="T23" s="23">
        <f t="shared" si="3"/>
        <v>0</v>
      </c>
      <c r="U23" s="22">
        <f t="shared" si="3"/>
        <v>0</v>
      </c>
      <c r="V23" s="23">
        <f t="shared" si="3"/>
        <v>0</v>
      </c>
      <c r="W23" s="22">
        <f t="shared" si="3"/>
        <v>0</v>
      </c>
      <c r="X23" s="23">
        <f t="shared" si="3"/>
        <v>0</v>
      </c>
      <c r="Y23" s="22">
        <f t="shared" si="3"/>
        <v>0</v>
      </c>
      <c r="Z23" s="23">
        <f t="shared" si="3"/>
        <v>0</v>
      </c>
      <c r="AA23" s="22">
        <f t="shared" si="3"/>
        <v>0</v>
      </c>
      <c r="AB23" s="23">
        <f t="shared" si="3"/>
        <v>0</v>
      </c>
      <c r="AC23" s="22">
        <f t="shared" si="3"/>
        <v>0</v>
      </c>
      <c r="AD23" s="23">
        <f t="shared" si="3"/>
        <v>0</v>
      </c>
      <c r="AE23" s="22">
        <f t="shared" si="3"/>
        <v>0</v>
      </c>
      <c r="AF23" s="23">
        <f t="shared" si="3"/>
        <v>0</v>
      </c>
      <c r="AG23" s="26">
        <f>SUM(AG24:AG24)</f>
        <v>0</v>
      </c>
      <c r="AH23" s="27"/>
      <c r="AI23" s="27"/>
      <c r="AJ23" s="244"/>
    </row>
    <row r="24" spans="2:36" ht="39.75" customHeight="1">
      <c r="B24" s="543" t="s">
        <v>952</v>
      </c>
      <c r="C24" s="677"/>
      <c r="D24" s="243" t="s">
        <v>364</v>
      </c>
      <c r="E24" s="152" t="s">
        <v>363</v>
      </c>
      <c r="F24" s="242">
        <v>0</v>
      </c>
      <c r="G24" s="241">
        <v>1</v>
      </c>
      <c r="H24" s="672" t="s">
        <v>956</v>
      </c>
      <c r="I24" s="672" t="s">
        <v>957</v>
      </c>
      <c r="J24" s="695" t="s">
        <v>805</v>
      </c>
      <c r="K24" s="673" t="s">
        <v>806</v>
      </c>
      <c r="L24" s="698">
        <v>0.25</v>
      </c>
      <c r="M24" s="673">
        <v>0</v>
      </c>
      <c r="N24" s="701">
        <v>0.25</v>
      </c>
      <c r="O24" s="692"/>
      <c r="P24" s="678"/>
      <c r="Q24" s="681"/>
      <c r="R24" s="678"/>
      <c r="S24" s="681"/>
      <c r="T24" s="678"/>
      <c r="U24" s="681"/>
      <c r="V24" s="678"/>
      <c r="W24" s="681"/>
      <c r="X24" s="678"/>
      <c r="Y24" s="681"/>
      <c r="Z24" s="678"/>
      <c r="AA24" s="681"/>
      <c r="AB24" s="678"/>
      <c r="AC24" s="681"/>
      <c r="AD24" s="678"/>
      <c r="AE24" s="681">
        <f>O24+Q24+S24+U24+W24+Y24+AA24+AC24</f>
        <v>0</v>
      </c>
      <c r="AF24" s="678"/>
      <c r="AG24" s="684"/>
      <c r="AH24" s="685"/>
      <c r="AI24" s="685"/>
      <c r="AJ24" s="688"/>
    </row>
    <row r="25" spans="2:36" ht="39.75" customHeight="1">
      <c r="B25" s="544"/>
      <c r="C25" s="570"/>
      <c r="D25" s="148" t="s">
        <v>362</v>
      </c>
      <c r="E25" s="146" t="s">
        <v>361</v>
      </c>
      <c r="F25" s="237">
        <v>0</v>
      </c>
      <c r="G25" s="180">
        <v>1</v>
      </c>
      <c r="H25" s="549"/>
      <c r="I25" s="549"/>
      <c r="J25" s="696"/>
      <c r="K25" s="557"/>
      <c r="L25" s="699"/>
      <c r="M25" s="557"/>
      <c r="N25" s="702"/>
      <c r="O25" s="693"/>
      <c r="P25" s="679"/>
      <c r="Q25" s="682"/>
      <c r="R25" s="679"/>
      <c r="S25" s="682"/>
      <c r="T25" s="679"/>
      <c r="U25" s="682"/>
      <c r="V25" s="679"/>
      <c r="W25" s="682"/>
      <c r="X25" s="679"/>
      <c r="Y25" s="682"/>
      <c r="Z25" s="679"/>
      <c r="AA25" s="682"/>
      <c r="AB25" s="679"/>
      <c r="AC25" s="682"/>
      <c r="AD25" s="679"/>
      <c r="AE25" s="682"/>
      <c r="AF25" s="679"/>
      <c r="AG25" s="613"/>
      <c r="AH25" s="686"/>
      <c r="AI25" s="686"/>
      <c r="AJ25" s="552"/>
    </row>
    <row r="26" spans="2:36" ht="45.75" customHeight="1" thickBot="1">
      <c r="B26" s="545"/>
      <c r="C26" s="571"/>
      <c r="D26" s="150" t="s">
        <v>360</v>
      </c>
      <c r="E26" s="236" t="s">
        <v>359</v>
      </c>
      <c r="F26" s="235">
        <v>0</v>
      </c>
      <c r="G26" s="234">
        <v>1</v>
      </c>
      <c r="H26" s="550"/>
      <c r="I26" s="550"/>
      <c r="J26" s="697"/>
      <c r="K26" s="558"/>
      <c r="L26" s="700"/>
      <c r="M26" s="558"/>
      <c r="N26" s="703"/>
      <c r="O26" s="694"/>
      <c r="P26" s="680"/>
      <c r="Q26" s="683"/>
      <c r="R26" s="680"/>
      <c r="S26" s="683"/>
      <c r="T26" s="680"/>
      <c r="U26" s="683"/>
      <c r="V26" s="680"/>
      <c r="W26" s="683"/>
      <c r="X26" s="680"/>
      <c r="Y26" s="683"/>
      <c r="Z26" s="680"/>
      <c r="AA26" s="683"/>
      <c r="AB26" s="680"/>
      <c r="AC26" s="683"/>
      <c r="AD26" s="680"/>
      <c r="AE26" s="683"/>
      <c r="AF26" s="680"/>
      <c r="AG26" s="614"/>
      <c r="AH26" s="687"/>
      <c r="AI26" s="687"/>
      <c r="AJ26" s="553"/>
    </row>
    <row r="27" spans="2:36" ht="47.25" customHeight="1" thickBot="1">
      <c r="B27" s="246" t="s">
        <v>13</v>
      </c>
      <c r="C27" s="19" t="s">
        <v>41</v>
      </c>
      <c r="D27" s="19" t="s">
        <v>14</v>
      </c>
      <c r="E27" s="19" t="s">
        <v>37</v>
      </c>
      <c r="F27" s="247" t="s">
        <v>38</v>
      </c>
      <c r="G27" s="247" t="s">
        <v>39</v>
      </c>
      <c r="H27" s="107" t="s">
        <v>365</v>
      </c>
      <c r="I27" s="246" t="s">
        <v>42</v>
      </c>
      <c r="J27" s="60"/>
      <c r="K27" s="60"/>
      <c r="L27" s="60"/>
      <c r="M27" s="60"/>
      <c r="N27" s="61"/>
      <c r="O27" s="245">
        <f aca="true" t="shared" si="4" ref="O27:AF27">SUM(O28:O30)</f>
        <v>0</v>
      </c>
      <c r="P27" s="23">
        <f t="shared" si="4"/>
        <v>0</v>
      </c>
      <c r="Q27" s="22">
        <f t="shared" si="4"/>
        <v>0</v>
      </c>
      <c r="R27" s="23">
        <f t="shared" si="4"/>
        <v>0</v>
      </c>
      <c r="S27" s="22">
        <f t="shared" si="4"/>
        <v>0</v>
      </c>
      <c r="T27" s="23">
        <f t="shared" si="4"/>
        <v>0</v>
      </c>
      <c r="U27" s="22">
        <f t="shared" si="4"/>
        <v>0</v>
      </c>
      <c r="V27" s="23">
        <f t="shared" si="4"/>
        <v>0</v>
      </c>
      <c r="W27" s="22">
        <f t="shared" si="4"/>
        <v>0</v>
      </c>
      <c r="X27" s="23">
        <f t="shared" si="4"/>
        <v>0</v>
      </c>
      <c r="Y27" s="22">
        <f t="shared" si="4"/>
        <v>0</v>
      </c>
      <c r="Z27" s="23">
        <f t="shared" si="4"/>
        <v>0</v>
      </c>
      <c r="AA27" s="22">
        <f t="shared" si="4"/>
        <v>0</v>
      </c>
      <c r="AB27" s="23">
        <f t="shared" si="4"/>
        <v>0</v>
      </c>
      <c r="AC27" s="22">
        <f t="shared" si="4"/>
        <v>0</v>
      </c>
      <c r="AD27" s="23">
        <f t="shared" si="4"/>
        <v>0</v>
      </c>
      <c r="AE27" s="22">
        <f t="shared" si="4"/>
        <v>0</v>
      </c>
      <c r="AF27" s="23">
        <f t="shared" si="4"/>
        <v>0</v>
      </c>
      <c r="AG27" s="26">
        <f>SUM(AG28:AG28)</f>
        <v>0</v>
      </c>
      <c r="AH27" s="27"/>
      <c r="AI27" s="27"/>
      <c r="AJ27" s="244"/>
    </row>
    <row r="28" spans="2:36" ht="39.75" customHeight="1">
      <c r="B28" s="543" t="s">
        <v>952</v>
      </c>
      <c r="C28" s="677"/>
      <c r="D28" s="452" t="s">
        <v>364</v>
      </c>
      <c r="E28" s="457" t="s">
        <v>363</v>
      </c>
      <c r="F28" s="456">
        <v>0</v>
      </c>
      <c r="G28" s="451">
        <v>1</v>
      </c>
      <c r="H28" s="672" t="s">
        <v>958</v>
      </c>
      <c r="I28" s="672" t="s">
        <v>957</v>
      </c>
      <c r="J28" s="695" t="s">
        <v>805</v>
      </c>
      <c r="K28" s="673" t="s">
        <v>806</v>
      </c>
      <c r="L28" s="698">
        <v>0.25</v>
      </c>
      <c r="M28" s="673">
        <v>0</v>
      </c>
      <c r="N28" s="701">
        <v>0.25</v>
      </c>
      <c r="O28" s="692"/>
      <c r="P28" s="678"/>
      <c r="Q28" s="681"/>
      <c r="R28" s="678"/>
      <c r="S28" s="681"/>
      <c r="T28" s="678"/>
      <c r="U28" s="681"/>
      <c r="V28" s="678"/>
      <c r="W28" s="681"/>
      <c r="X28" s="678"/>
      <c r="Y28" s="681"/>
      <c r="Z28" s="678"/>
      <c r="AA28" s="681"/>
      <c r="AB28" s="678"/>
      <c r="AC28" s="681"/>
      <c r="AD28" s="678"/>
      <c r="AE28" s="681">
        <f>O28+Q28+S28+U28+W28+Y28+AA28+AC28</f>
        <v>0</v>
      </c>
      <c r="AF28" s="678"/>
      <c r="AG28" s="684"/>
      <c r="AH28" s="685"/>
      <c r="AI28" s="685"/>
      <c r="AJ28" s="688"/>
    </row>
    <row r="29" spans="2:36" ht="39.75" customHeight="1">
      <c r="B29" s="544"/>
      <c r="C29" s="570"/>
      <c r="D29" s="148" t="s">
        <v>362</v>
      </c>
      <c r="E29" s="146" t="s">
        <v>361</v>
      </c>
      <c r="F29" s="237">
        <v>0</v>
      </c>
      <c r="G29" s="180">
        <v>1</v>
      </c>
      <c r="H29" s="549"/>
      <c r="I29" s="549"/>
      <c r="J29" s="696"/>
      <c r="K29" s="557"/>
      <c r="L29" s="699"/>
      <c r="M29" s="557"/>
      <c r="N29" s="702"/>
      <c r="O29" s="693"/>
      <c r="P29" s="679"/>
      <c r="Q29" s="682"/>
      <c r="R29" s="679"/>
      <c r="S29" s="682"/>
      <c r="T29" s="679"/>
      <c r="U29" s="682"/>
      <c r="V29" s="679"/>
      <c r="W29" s="682"/>
      <c r="X29" s="679"/>
      <c r="Y29" s="682"/>
      <c r="Z29" s="679"/>
      <c r="AA29" s="682"/>
      <c r="AB29" s="679"/>
      <c r="AC29" s="682"/>
      <c r="AD29" s="679"/>
      <c r="AE29" s="682"/>
      <c r="AF29" s="679"/>
      <c r="AG29" s="613"/>
      <c r="AH29" s="686"/>
      <c r="AI29" s="686"/>
      <c r="AJ29" s="552"/>
    </row>
    <row r="30" spans="2:36" ht="39.75" customHeight="1" thickBot="1">
      <c r="B30" s="545"/>
      <c r="C30" s="571"/>
      <c r="D30" s="453" t="s">
        <v>360</v>
      </c>
      <c r="E30" s="454" t="s">
        <v>359</v>
      </c>
      <c r="F30" s="455">
        <v>0</v>
      </c>
      <c r="G30" s="234">
        <v>1</v>
      </c>
      <c r="H30" s="550"/>
      <c r="I30" s="550"/>
      <c r="J30" s="697"/>
      <c r="K30" s="558"/>
      <c r="L30" s="700"/>
      <c r="M30" s="558"/>
      <c r="N30" s="703"/>
      <c r="O30" s="694"/>
      <c r="P30" s="680"/>
      <c r="Q30" s="683"/>
      <c r="R30" s="680"/>
      <c r="S30" s="683"/>
      <c r="T30" s="680"/>
      <c r="U30" s="683"/>
      <c r="V30" s="680"/>
      <c r="W30" s="683"/>
      <c r="X30" s="680"/>
      <c r="Y30" s="683"/>
      <c r="Z30" s="680"/>
      <c r="AA30" s="683"/>
      <c r="AB30" s="680"/>
      <c r="AC30" s="683"/>
      <c r="AD30" s="680"/>
      <c r="AE30" s="683"/>
      <c r="AF30" s="680"/>
      <c r="AG30" s="614"/>
      <c r="AH30" s="687"/>
      <c r="AI30" s="687"/>
      <c r="AJ30" s="553"/>
    </row>
  </sheetData>
  <sheetProtection/>
  <mergeCells count="210">
    <mergeCell ref="AA28:AA30"/>
    <mergeCell ref="AB28:AB30"/>
    <mergeCell ref="AC28:AC30"/>
    <mergeCell ref="AD28:AD30"/>
    <mergeCell ref="AE28:AE30"/>
    <mergeCell ref="AF28:AF30"/>
    <mergeCell ref="AH16:AH18"/>
    <mergeCell ref="AI16:AI18"/>
    <mergeCell ref="AJ16:AJ18"/>
    <mergeCell ref="B28:B30"/>
    <mergeCell ref="C28:C30"/>
    <mergeCell ref="H28:H30"/>
    <mergeCell ref="I28:I30"/>
    <mergeCell ref="J28:J30"/>
    <mergeCell ref="K28:K30"/>
    <mergeCell ref="L28:L30"/>
    <mergeCell ref="M28:M30"/>
    <mergeCell ref="N28:N30"/>
    <mergeCell ref="O28:O30"/>
    <mergeCell ref="P28:P30"/>
    <mergeCell ref="Q28:Q30"/>
    <mergeCell ref="R28:R30"/>
    <mergeCell ref="S28:S30"/>
    <mergeCell ref="T28:T30"/>
    <mergeCell ref="U28:U30"/>
    <mergeCell ref="V28:V30"/>
    <mergeCell ref="W28:W30"/>
    <mergeCell ref="X28:X30"/>
    <mergeCell ref="Y28:Y30"/>
    <mergeCell ref="Z28:Z30"/>
    <mergeCell ref="Y16:Y18"/>
    <mergeCell ref="Z16:Z18"/>
    <mergeCell ref="AA16:AA18"/>
    <mergeCell ref="AB16:AB18"/>
    <mergeCell ref="AC16:AC18"/>
    <mergeCell ref="AD16:AD18"/>
    <mergeCell ref="AE16:AE18"/>
    <mergeCell ref="AF16:AF18"/>
    <mergeCell ref="AG16:AG18"/>
    <mergeCell ref="AF13:AF15"/>
    <mergeCell ref="AG13:AG15"/>
    <mergeCell ref="AH13:AH15"/>
    <mergeCell ref="AI13:AI15"/>
    <mergeCell ref="AJ13:AJ15"/>
    <mergeCell ref="B16:B18"/>
    <mergeCell ref="C16:C18"/>
    <mergeCell ref="H16:H18"/>
    <mergeCell ref="I16:I18"/>
    <mergeCell ref="J16:J18"/>
    <mergeCell ref="K16:K18"/>
    <mergeCell ref="L16:L18"/>
    <mergeCell ref="M16:M18"/>
    <mergeCell ref="N16:N18"/>
    <mergeCell ref="O16:O18"/>
    <mergeCell ref="P16:P18"/>
    <mergeCell ref="Q16:Q18"/>
    <mergeCell ref="R16:R18"/>
    <mergeCell ref="S16:S18"/>
    <mergeCell ref="T16:T18"/>
    <mergeCell ref="U16:U18"/>
    <mergeCell ref="V16:V18"/>
    <mergeCell ref="W16:W18"/>
    <mergeCell ref="X16:X18"/>
    <mergeCell ref="B1:AJ1"/>
    <mergeCell ref="AD24:AD26"/>
    <mergeCell ref="AE24:AE26"/>
    <mergeCell ref="AF24:AF26"/>
    <mergeCell ref="AG24:AG26"/>
    <mergeCell ref="AH24:AH26"/>
    <mergeCell ref="AG28:AG30"/>
    <mergeCell ref="AH28:AH30"/>
    <mergeCell ref="AI28:AI30"/>
    <mergeCell ref="AJ28:AJ30"/>
    <mergeCell ref="V24:V26"/>
    <mergeCell ref="W24:W26"/>
    <mergeCell ref="K24:K26"/>
    <mergeCell ref="L24:L26"/>
    <mergeCell ref="M24:M26"/>
    <mergeCell ref="N24:N26"/>
    <mergeCell ref="O24:O26"/>
    <mergeCell ref="P24:P26"/>
    <mergeCell ref="C21:H21"/>
    <mergeCell ref="B22:AJ22"/>
    <mergeCell ref="B24:B26"/>
    <mergeCell ref="C24:C26"/>
    <mergeCell ref="H24:H26"/>
    <mergeCell ref="I24:I26"/>
    <mergeCell ref="J24:J26"/>
    <mergeCell ref="R24:R26"/>
    <mergeCell ref="Q24:Q26"/>
    <mergeCell ref="S24:S26"/>
    <mergeCell ref="T24:T26"/>
    <mergeCell ref="U24:U26"/>
    <mergeCell ref="AJ24:AJ26"/>
    <mergeCell ref="AI24:AI26"/>
    <mergeCell ref="X24:X26"/>
    <mergeCell ref="Y24:Y26"/>
    <mergeCell ref="Z24:Z26"/>
    <mergeCell ref="AA24:AA26"/>
    <mergeCell ref="AB24:AB26"/>
    <mergeCell ref="AC24:AC26"/>
    <mergeCell ref="B19:B20"/>
    <mergeCell ref="C19:H20"/>
    <mergeCell ref="I19:I20"/>
    <mergeCell ref="J19:J20"/>
    <mergeCell ref="K19:K20"/>
    <mergeCell ref="AH19:AH20"/>
    <mergeCell ref="AG19:AG20"/>
    <mergeCell ref="AI19:AI20"/>
    <mergeCell ref="AJ19:AJ20"/>
    <mergeCell ref="U19:V19"/>
    <mergeCell ref="W19:X19"/>
    <mergeCell ref="Y19:Z19"/>
    <mergeCell ref="AA19:AB19"/>
    <mergeCell ref="AC19:AD19"/>
    <mergeCell ref="AE19:AF19"/>
    <mergeCell ref="L19:L20"/>
    <mergeCell ref="M19:M20"/>
    <mergeCell ref="N19:N20"/>
    <mergeCell ref="O19:P19"/>
    <mergeCell ref="Q19:R19"/>
    <mergeCell ref="S19:T19"/>
    <mergeCell ref="O13:O15"/>
    <mergeCell ref="P13:P15"/>
    <mergeCell ref="Q13:Q15"/>
    <mergeCell ref="R13:R15"/>
    <mergeCell ref="H10:H12"/>
    <mergeCell ref="N10:N12"/>
    <mergeCell ref="O10:O12"/>
    <mergeCell ref="P10:P12"/>
    <mergeCell ref="Q10:Q12"/>
    <mergeCell ref="B13:B15"/>
    <mergeCell ref="C13:C15"/>
    <mergeCell ref="H13:H15"/>
    <mergeCell ref="I13:I15"/>
    <mergeCell ref="J13:J15"/>
    <mergeCell ref="K13:K15"/>
    <mergeCell ref="L13:L15"/>
    <mergeCell ref="M13:M15"/>
    <mergeCell ref="N13:N15"/>
    <mergeCell ref="AC10:AC12"/>
    <mergeCell ref="AD10:AD12"/>
    <mergeCell ref="AE10:AE12"/>
    <mergeCell ref="U10:U12"/>
    <mergeCell ref="T10:T12"/>
    <mergeCell ref="S13:S15"/>
    <mergeCell ref="T13:T15"/>
    <mergeCell ref="U13:U15"/>
    <mergeCell ref="V13:V15"/>
    <mergeCell ref="W13:W15"/>
    <mergeCell ref="X13:X15"/>
    <mergeCell ref="Y13:Y15"/>
    <mergeCell ref="Z13:Z15"/>
    <mergeCell ref="AA13:AA15"/>
    <mergeCell ref="AB13:AB15"/>
    <mergeCell ref="V10:V12"/>
    <mergeCell ref="X10:X12"/>
    <mergeCell ref="W10:W12"/>
    <mergeCell ref="Y10:Y12"/>
    <mergeCell ref="AC13:AC15"/>
    <mergeCell ref="AD13:AD15"/>
    <mergeCell ref="AE13:AE15"/>
    <mergeCell ref="L5:L6"/>
    <mergeCell ref="M5:M6"/>
    <mergeCell ref="N5:N6"/>
    <mergeCell ref="O5:P5"/>
    <mergeCell ref="Q5:R5"/>
    <mergeCell ref="AH5:AH6"/>
    <mergeCell ref="AI5:AI6"/>
    <mergeCell ref="AJ5:AJ6"/>
    <mergeCell ref="M10:M12"/>
    <mergeCell ref="S5:T5"/>
    <mergeCell ref="R10:R12"/>
    <mergeCell ref="S10:S12"/>
    <mergeCell ref="U5:V5"/>
    <mergeCell ref="W5:X5"/>
    <mergeCell ref="Y5:Z5"/>
    <mergeCell ref="AA5:AB5"/>
    <mergeCell ref="AF10:AF12"/>
    <mergeCell ref="AG10:AG12"/>
    <mergeCell ref="AH10:AH12"/>
    <mergeCell ref="AI10:AI12"/>
    <mergeCell ref="AJ10:AJ12"/>
    <mergeCell ref="Z10:Z12"/>
    <mergeCell ref="AA10:AA12"/>
    <mergeCell ref="AB10:AB12"/>
    <mergeCell ref="B2:AJ2"/>
    <mergeCell ref="B5:B6"/>
    <mergeCell ref="C5:H6"/>
    <mergeCell ref="I5:I6"/>
    <mergeCell ref="J5:J6"/>
    <mergeCell ref="I10:I12"/>
    <mergeCell ref="C7:H7"/>
    <mergeCell ref="L10:L12"/>
    <mergeCell ref="J10:J12"/>
    <mergeCell ref="K10:K12"/>
    <mergeCell ref="B8:AJ8"/>
    <mergeCell ref="B10:B12"/>
    <mergeCell ref="B3:H3"/>
    <mergeCell ref="I3:T3"/>
    <mergeCell ref="U3:AJ3"/>
    <mergeCell ref="B4:D4"/>
    <mergeCell ref="F4:N4"/>
    <mergeCell ref="O4:AF4"/>
    <mergeCell ref="AG4:AJ4"/>
    <mergeCell ref="AC5:AD5"/>
    <mergeCell ref="K5:K6"/>
    <mergeCell ref="C10:C12"/>
    <mergeCell ref="AE5:AF5"/>
    <mergeCell ref="AG5:AG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1:AK91"/>
  <sheetViews>
    <sheetView tabSelected="1" zoomScale="75" zoomScaleNormal="75" zoomScalePageLayoutView="0" workbookViewId="0" topLeftCell="B1">
      <selection activeCell="B27" sqref="B27:B29"/>
    </sheetView>
  </sheetViews>
  <sheetFormatPr defaultColWidth="11.421875" defaultRowHeight="15"/>
  <cols>
    <col min="1" max="1" width="4.57421875" style="1" customWidth="1"/>
    <col min="2" max="2" width="15.8515625" style="92" customWidth="1"/>
    <col min="3" max="3" width="10.00390625" style="92" customWidth="1"/>
    <col min="4" max="4" width="27.7109375" style="1" customWidth="1"/>
    <col min="5" max="5" width="10.00390625" style="1" customWidth="1"/>
    <col min="6" max="6" width="11.421875" style="1" customWidth="1"/>
    <col min="7" max="7" width="13.57421875" style="1" customWidth="1"/>
    <col min="8" max="8" width="29.57421875" style="93" customWidth="1"/>
    <col min="9" max="9" width="19.28125" style="93" customWidth="1"/>
    <col min="10" max="10" width="15.00390625" style="93" customWidth="1"/>
    <col min="11" max="12" width="5.7109375" style="1" customWidth="1"/>
    <col min="13" max="13" width="6.57421875" style="1" customWidth="1"/>
    <col min="14" max="14" width="6.140625" style="1" customWidth="1"/>
    <col min="15" max="32" width="5.00390625" style="1" customWidth="1"/>
    <col min="33" max="33" width="5.140625" style="94" customWidth="1"/>
    <col min="34" max="34" width="5.421875" style="1" customWidth="1"/>
    <col min="35" max="35" width="4.8515625" style="1" customWidth="1"/>
    <col min="36" max="36" width="7.140625" style="1" customWidth="1"/>
    <col min="37" max="16384" width="11.421875" style="1" customWidth="1"/>
  </cols>
  <sheetData>
    <row r="1" spans="2:36" ht="15.75" thickBot="1">
      <c r="B1" s="2"/>
      <c r="C1" s="2"/>
      <c r="D1" s="3"/>
      <c r="E1" s="3"/>
      <c r="F1" s="3"/>
      <c r="G1" s="3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2:36" ht="15">
      <c r="B2" s="467" t="s">
        <v>944</v>
      </c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8"/>
      <c r="AJ2" s="469"/>
    </row>
    <row r="3" spans="2:36" ht="15.75" thickBot="1">
      <c r="B3" s="488" t="s">
        <v>856</v>
      </c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89"/>
      <c r="AC3" s="489"/>
      <c r="AD3" s="489"/>
      <c r="AE3" s="489"/>
      <c r="AF3" s="489"/>
      <c r="AG3" s="489"/>
      <c r="AH3" s="489"/>
      <c r="AI3" s="489"/>
      <c r="AJ3" s="490"/>
    </row>
    <row r="4" spans="2:36" ht="33.75" customHeight="1">
      <c r="B4" s="491" t="s">
        <v>656</v>
      </c>
      <c r="C4" s="492"/>
      <c r="D4" s="492"/>
      <c r="E4" s="492"/>
      <c r="F4" s="492"/>
      <c r="G4" s="492"/>
      <c r="H4" s="493"/>
      <c r="I4" s="594" t="s">
        <v>658</v>
      </c>
      <c r="J4" s="594"/>
      <c r="K4" s="594"/>
      <c r="L4" s="594"/>
      <c r="M4" s="594"/>
      <c r="N4" s="594"/>
      <c r="O4" s="594"/>
      <c r="P4" s="595"/>
      <c r="Q4" s="596"/>
      <c r="R4" s="596"/>
      <c r="S4" s="596"/>
      <c r="T4" s="597"/>
      <c r="U4" s="494" t="s">
        <v>22</v>
      </c>
      <c r="V4" s="497"/>
      <c r="W4" s="497"/>
      <c r="X4" s="497"/>
      <c r="Y4" s="497"/>
      <c r="Z4" s="497"/>
      <c r="AA4" s="497"/>
      <c r="AB4" s="497"/>
      <c r="AC4" s="497"/>
      <c r="AD4" s="497"/>
      <c r="AE4" s="497"/>
      <c r="AF4" s="497"/>
      <c r="AG4" s="497"/>
      <c r="AH4" s="497"/>
      <c r="AI4" s="497"/>
      <c r="AJ4" s="498"/>
    </row>
    <row r="5" spans="2:36" ht="56.25" customHeight="1" thickBot="1">
      <c r="B5" s="704" t="s">
        <v>959</v>
      </c>
      <c r="C5" s="704"/>
      <c r="D5" s="704"/>
      <c r="E5" s="704"/>
      <c r="F5" s="510" t="s">
        <v>965</v>
      </c>
      <c r="G5" s="510"/>
      <c r="H5" s="510"/>
      <c r="I5" s="510"/>
      <c r="J5" s="510"/>
      <c r="K5" s="510"/>
      <c r="L5" s="510"/>
      <c r="M5" s="510"/>
      <c r="N5" s="511"/>
      <c r="O5" s="600" t="s">
        <v>351</v>
      </c>
      <c r="P5" s="600"/>
      <c r="Q5" s="600"/>
      <c r="R5" s="600"/>
      <c r="S5" s="600"/>
      <c r="T5" s="600"/>
      <c r="U5" s="600"/>
      <c r="V5" s="600"/>
      <c r="W5" s="600"/>
      <c r="X5" s="600"/>
      <c r="Y5" s="600"/>
      <c r="Z5" s="598"/>
      <c r="AA5" s="599"/>
      <c r="AB5" s="599"/>
      <c r="AC5" s="599"/>
      <c r="AD5" s="599"/>
      <c r="AE5" s="599"/>
      <c r="AF5" s="717"/>
      <c r="AG5" s="523" t="s">
        <v>1</v>
      </c>
      <c r="AH5" s="524"/>
      <c r="AI5" s="524"/>
      <c r="AJ5" s="525"/>
    </row>
    <row r="6" spans="2:36" ht="16.5" customHeight="1">
      <c r="B6" s="706" t="s">
        <v>25</v>
      </c>
      <c r="C6" s="707" t="s">
        <v>345</v>
      </c>
      <c r="D6" s="593"/>
      <c r="E6" s="593"/>
      <c r="F6" s="502"/>
      <c r="G6" s="502"/>
      <c r="H6" s="502"/>
      <c r="I6" s="472" t="s">
        <v>3</v>
      </c>
      <c r="J6" s="474" t="s">
        <v>26</v>
      </c>
      <c r="K6" s="474" t="s">
        <v>4</v>
      </c>
      <c r="L6" s="476" t="s">
        <v>344</v>
      </c>
      <c r="M6" s="484" t="s">
        <v>28</v>
      </c>
      <c r="N6" s="486" t="s">
        <v>29</v>
      </c>
      <c r="O6" s="705" t="s">
        <v>43</v>
      </c>
      <c r="P6" s="616"/>
      <c r="Q6" s="615" t="s">
        <v>44</v>
      </c>
      <c r="R6" s="616"/>
      <c r="S6" s="615" t="s">
        <v>45</v>
      </c>
      <c r="T6" s="616"/>
      <c r="U6" s="615" t="s">
        <v>7</v>
      </c>
      <c r="V6" s="616"/>
      <c r="W6" s="615" t="s">
        <v>6</v>
      </c>
      <c r="X6" s="616"/>
      <c r="Y6" s="615" t="s">
        <v>46</v>
      </c>
      <c r="Z6" s="573"/>
      <c r="AA6" s="572" t="s">
        <v>5</v>
      </c>
      <c r="AB6" s="573"/>
      <c r="AC6" s="572" t="s">
        <v>8</v>
      </c>
      <c r="AD6" s="573"/>
      <c r="AE6" s="572" t="s">
        <v>9</v>
      </c>
      <c r="AF6" s="574"/>
      <c r="AG6" s="499" t="s">
        <v>10</v>
      </c>
      <c r="AH6" s="482" t="s">
        <v>11</v>
      </c>
      <c r="AI6" s="521" t="s">
        <v>12</v>
      </c>
      <c r="AJ6" s="505" t="s">
        <v>30</v>
      </c>
    </row>
    <row r="7" spans="2:36" ht="76.5" customHeight="1" thickBot="1">
      <c r="B7" s="568"/>
      <c r="C7" s="503"/>
      <c r="D7" s="504"/>
      <c r="E7" s="504"/>
      <c r="F7" s="504"/>
      <c r="G7" s="504"/>
      <c r="H7" s="504"/>
      <c r="I7" s="473"/>
      <c r="J7" s="475" t="s">
        <v>26</v>
      </c>
      <c r="K7" s="475"/>
      <c r="L7" s="477"/>
      <c r="M7" s="485"/>
      <c r="N7" s="487"/>
      <c r="O7" s="6" t="s">
        <v>31</v>
      </c>
      <c r="P7" s="98" t="s">
        <v>32</v>
      </c>
      <c r="Q7" s="7" t="s">
        <v>31</v>
      </c>
      <c r="R7" s="98" t="s">
        <v>32</v>
      </c>
      <c r="S7" s="7" t="s">
        <v>31</v>
      </c>
      <c r="T7" s="98" t="s">
        <v>32</v>
      </c>
      <c r="U7" s="7" t="s">
        <v>31</v>
      </c>
      <c r="V7" s="98" t="s">
        <v>32</v>
      </c>
      <c r="W7" s="7" t="s">
        <v>31</v>
      </c>
      <c r="X7" s="98" t="s">
        <v>32</v>
      </c>
      <c r="Y7" s="7" t="s">
        <v>31</v>
      </c>
      <c r="Z7" s="98" t="s">
        <v>32</v>
      </c>
      <c r="AA7" s="7" t="s">
        <v>31</v>
      </c>
      <c r="AB7" s="98" t="s">
        <v>33</v>
      </c>
      <c r="AC7" s="7" t="s">
        <v>31</v>
      </c>
      <c r="AD7" s="98" t="s">
        <v>33</v>
      </c>
      <c r="AE7" s="7" t="s">
        <v>31</v>
      </c>
      <c r="AF7" s="99" t="s">
        <v>33</v>
      </c>
      <c r="AG7" s="500"/>
      <c r="AH7" s="483"/>
      <c r="AI7" s="522"/>
      <c r="AJ7" s="506"/>
    </row>
    <row r="8" spans="2:36" ht="78" customHeight="1" thickBot="1">
      <c r="B8" s="8"/>
      <c r="C8" s="526" t="s">
        <v>961</v>
      </c>
      <c r="D8" s="527"/>
      <c r="E8" s="527"/>
      <c r="F8" s="527"/>
      <c r="G8" s="527"/>
      <c r="H8" s="527"/>
      <c r="I8" s="105" t="s">
        <v>960</v>
      </c>
      <c r="J8" s="9" t="s">
        <v>662</v>
      </c>
      <c r="K8" s="416" t="s">
        <v>663</v>
      </c>
      <c r="L8" s="10"/>
      <c r="M8" s="11"/>
      <c r="N8" s="106"/>
      <c r="O8" s="12"/>
      <c r="P8" s="13"/>
      <c r="Q8" s="13"/>
      <c r="R8" s="13"/>
      <c r="S8" s="13">
        <v>0</v>
      </c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>
        <f>SUM(S8)</f>
        <v>0</v>
      </c>
      <c r="AF8" s="14"/>
      <c r="AG8" s="15"/>
      <c r="AH8" s="16"/>
      <c r="AI8" s="16"/>
      <c r="AJ8" s="17"/>
    </row>
    <row r="9" spans="2:36" ht="5.25" customHeight="1" thickBot="1">
      <c r="B9" s="518"/>
      <c r="C9" s="519"/>
      <c r="D9" s="519"/>
      <c r="E9" s="519"/>
      <c r="F9" s="519"/>
      <c r="G9" s="519"/>
      <c r="H9" s="519"/>
      <c r="I9" s="519"/>
      <c r="J9" s="519"/>
      <c r="K9" s="519"/>
      <c r="L9" s="519"/>
      <c r="M9" s="519"/>
      <c r="N9" s="519"/>
      <c r="O9" s="519"/>
      <c r="P9" s="519"/>
      <c r="Q9" s="519"/>
      <c r="R9" s="519"/>
      <c r="S9" s="519"/>
      <c r="T9" s="519"/>
      <c r="U9" s="519"/>
      <c r="V9" s="519"/>
      <c r="W9" s="519"/>
      <c r="X9" s="519"/>
      <c r="Y9" s="519"/>
      <c r="Z9" s="519"/>
      <c r="AA9" s="519"/>
      <c r="AB9" s="519"/>
      <c r="AC9" s="519"/>
      <c r="AD9" s="519"/>
      <c r="AE9" s="519"/>
      <c r="AF9" s="519"/>
      <c r="AG9" s="519"/>
      <c r="AH9" s="519"/>
      <c r="AI9" s="519"/>
      <c r="AJ9" s="520"/>
    </row>
    <row r="10" spans="2:36" ht="61.5" customHeight="1" thickBot="1">
      <c r="B10" s="18" t="s">
        <v>13</v>
      </c>
      <c r="C10" s="19" t="s">
        <v>41</v>
      </c>
      <c r="D10" s="19" t="s">
        <v>14</v>
      </c>
      <c r="E10" s="19" t="s">
        <v>37</v>
      </c>
      <c r="F10" s="20" t="s">
        <v>38</v>
      </c>
      <c r="G10" s="20" t="s">
        <v>39</v>
      </c>
      <c r="H10" s="107" t="s">
        <v>365</v>
      </c>
      <c r="I10" s="109" t="s">
        <v>42</v>
      </c>
      <c r="J10" s="335">
        <f>J11</f>
        <v>6</v>
      </c>
      <c r="K10" s="232">
        <f>K11</f>
        <v>1</v>
      </c>
      <c r="L10" s="232">
        <f>L11</f>
        <v>1</v>
      </c>
      <c r="M10" s="110"/>
      <c r="N10" s="111"/>
      <c r="O10" s="22"/>
      <c r="P10" s="23"/>
      <c r="Q10" s="24"/>
      <c r="R10" s="23"/>
      <c r="S10" s="24">
        <f>S11</f>
        <v>100000</v>
      </c>
      <c r="T10" s="23"/>
      <c r="U10" s="24"/>
      <c r="V10" s="23"/>
      <c r="W10" s="24"/>
      <c r="X10" s="23"/>
      <c r="Y10" s="24"/>
      <c r="Z10" s="23"/>
      <c r="AA10" s="24"/>
      <c r="AB10" s="23"/>
      <c r="AC10" s="24"/>
      <c r="AD10" s="23"/>
      <c r="AE10" s="25">
        <f>SUM(S10)</f>
        <v>100000</v>
      </c>
      <c r="AF10" s="23"/>
      <c r="AG10" s="26"/>
      <c r="AH10" s="27"/>
      <c r="AI10" s="27"/>
      <c r="AJ10" s="28"/>
    </row>
    <row r="11" spans="2:36" ht="28.5" customHeight="1">
      <c r="B11" s="543" t="s">
        <v>963</v>
      </c>
      <c r="C11" s="677"/>
      <c r="D11" s="230" t="s">
        <v>487</v>
      </c>
      <c r="E11" s="230" t="s">
        <v>346</v>
      </c>
      <c r="F11" s="30"/>
      <c r="G11" s="31"/>
      <c r="H11" s="604" t="s">
        <v>962</v>
      </c>
      <c r="I11" s="565" t="s">
        <v>162</v>
      </c>
      <c r="J11" s="711">
        <v>6</v>
      </c>
      <c r="K11" s="551">
        <v>1</v>
      </c>
      <c r="L11" s="635">
        <v>1</v>
      </c>
      <c r="M11" s="541"/>
      <c r="N11" s="560"/>
      <c r="O11" s="716"/>
      <c r="P11" s="716"/>
      <c r="Q11" s="716"/>
      <c r="R11" s="716"/>
      <c r="S11" s="716">
        <v>100000</v>
      </c>
      <c r="T11" s="716"/>
      <c r="U11" s="716"/>
      <c r="V11" s="716"/>
      <c r="W11" s="716"/>
      <c r="X11" s="716"/>
      <c r="Y11" s="716"/>
      <c r="Z11" s="716"/>
      <c r="AA11" s="716"/>
      <c r="AB11" s="716"/>
      <c r="AC11" s="716"/>
      <c r="AD11" s="716"/>
      <c r="AE11" s="618"/>
      <c r="AF11" s="618"/>
      <c r="AG11" s="612"/>
      <c r="AH11" s="530"/>
      <c r="AI11" s="530"/>
      <c r="AJ11" s="532"/>
    </row>
    <row r="12" spans="2:36" ht="17.25" customHeight="1">
      <c r="B12" s="544"/>
      <c r="C12" s="570"/>
      <c r="D12" s="450" t="s">
        <v>969</v>
      </c>
      <c r="E12" s="228" t="s">
        <v>346</v>
      </c>
      <c r="F12" s="41"/>
      <c r="G12" s="31"/>
      <c r="H12" s="605"/>
      <c r="I12" s="565"/>
      <c r="J12" s="712"/>
      <c r="K12" s="551"/>
      <c r="L12" s="714"/>
      <c r="M12" s="541"/>
      <c r="N12" s="560"/>
      <c r="O12" s="693"/>
      <c r="P12" s="693"/>
      <c r="Q12" s="693"/>
      <c r="R12" s="693"/>
      <c r="S12" s="693"/>
      <c r="T12" s="693"/>
      <c r="U12" s="693"/>
      <c r="V12" s="693"/>
      <c r="W12" s="693"/>
      <c r="X12" s="693"/>
      <c r="Y12" s="693"/>
      <c r="Z12" s="693"/>
      <c r="AA12" s="693"/>
      <c r="AB12" s="693"/>
      <c r="AC12" s="693"/>
      <c r="AD12" s="693"/>
      <c r="AE12" s="618"/>
      <c r="AF12" s="618"/>
      <c r="AG12" s="613"/>
      <c r="AH12" s="530"/>
      <c r="AI12" s="530"/>
      <c r="AJ12" s="532"/>
    </row>
    <row r="13" spans="2:36" ht="17.25" customHeight="1">
      <c r="B13" s="544"/>
      <c r="C13" s="570"/>
      <c r="D13" s="636" t="s">
        <v>486</v>
      </c>
      <c r="E13" s="636" t="s">
        <v>346</v>
      </c>
      <c r="F13" s="636"/>
      <c r="G13" s="636"/>
      <c r="H13" s="605"/>
      <c r="I13" s="565"/>
      <c r="J13" s="712"/>
      <c r="K13" s="551"/>
      <c r="L13" s="714"/>
      <c r="M13" s="541"/>
      <c r="N13" s="560"/>
      <c r="O13" s="693"/>
      <c r="P13" s="693"/>
      <c r="Q13" s="693"/>
      <c r="R13" s="693"/>
      <c r="S13" s="693"/>
      <c r="T13" s="693"/>
      <c r="U13" s="693"/>
      <c r="V13" s="693"/>
      <c r="W13" s="693"/>
      <c r="X13" s="693"/>
      <c r="Y13" s="693"/>
      <c r="Z13" s="693"/>
      <c r="AA13" s="693"/>
      <c r="AB13" s="693"/>
      <c r="AC13" s="693"/>
      <c r="AD13" s="693"/>
      <c r="AE13" s="618"/>
      <c r="AF13" s="618"/>
      <c r="AG13" s="613"/>
      <c r="AH13" s="530"/>
      <c r="AI13" s="530"/>
      <c r="AJ13" s="532"/>
    </row>
    <row r="14" spans="2:36" ht="17.25" customHeight="1" thickBot="1">
      <c r="B14" s="545"/>
      <c r="C14" s="571"/>
      <c r="D14" s="667"/>
      <c r="E14" s="667"/>
      <c r="F14" s="667"/>
      <c r="G14" s="667"/>
      <c r="H14" s="606"/>
      <c r="I14" s="566"/>
      <c r="J14" s="713"/>
      <c r="K14" s="607"/>
      <c r="L14" s="715"/>
      <c r="M14" s="542"/>
      <c r="N14" s="561"/>
      <c r="O14" s="694"/>
      <c r="P14" s="694"/>
      <c r="Q14" s="694"/>
      <c r="R14" s="694"/>
      <c r="S14" s="694"/>
      <c r="T14" s="694"/>
      <c r="U14" s="694"/>
      <c r="V14" s="694"/>
      <c r="W14" s="694"/>
      <c r="X14" s="694"/>
      <c r="Y14" s="694"/>
      <c r="Z14" s="694"/>
      <c r="AA14" s="694"/>
      <c r="AB14" s="694"/>
      <c r="AC14" s="694"/>
      <c r="AD14" s="694"/>
      <c r="AE14" s="619"/>
      <c r="AF14" s="619"/>
      <c r="AG14" s="614"/>
      <c r="AH14" s="531"/>
      <c r="AI14" s="531"/>
      <c r="AJ14" s="533"/>
    </row>
    <row r="15" spans="2:36" ht="4.5" customHeight="1" thickBot="1">
      <c r="B15" s="515"/>
      <c r="C15" s="516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6"/>
      <c r="R15" s="516"/>
      <c r="S15" s="516"/>
      <c r="T15" s="516"/>
      <c r="U15" s="516"/>
      <c r="V15" s="516"/>
      <c r="W15" s="516"/>
      <c r="X15" s="516"/>
      <c r="Y15" s="516"/>
      <c r="Z15" s="516"/>
      <c r="AA15" s="516"/>
      <c r="AB15" s="516"/>
      <c r="AC15" s="516"/>
      <c r="AD15" s="516"/>
      <c r="AE15" s="516"/>
      <c r="AF15" s="516"/>
      <c r="AG15" s="516"/>
      <c r="AH15" s="516"/>
      <c r="AI15" s="516"/>
      <c r="AJ15" s="517"/>
    </row>
    <row r="16" spans="2:36" ht="36" customHeight="1" thickBot="1">
      <c r="B16" s="18" t="s">
        <v>13</v>
      </c>
      <c r="C16" s="19" t="s">
        <v>41</v>
      </c>
      <c r="D16" s="19" t="s">
        <v>14</v>
      </c>
      <c r="E16" s="19" t="s">
        <v>40</v>
      </c>
      <c r="F16" s="20" t="s">
        <v>38</v>
      </c>
      <c r="G16" s="20" t="s">
        <v>39</v>
      </c>
      <c r="H16" s="107" t="s">
        <v>365</v>
      </c>
      <c r="I16" s="109" t="s">
        <v>42</v>
      </c>
      <c r="J16" s="21">
        <f>J17</f>
        <v>2</v>
      </c>
      <c r="K16" s="59">
        <f>K17</f>
        <v>1</v>
      </c>
      <c r="L16" s="59">
        <f>L17</f>
        <v>1</v>
      </c>
      <c r="M16" s="60"/>
      <c r="N16" s="61"/>
      <c r="O16" s="22"/>
      <c r="P16" s="23"/>
      <c r="Q16" s="24"/>
      <c r="R16" s="23"/>
      <c r="S16" s="24">
        <f>S17</f>
        <v>500000</v>
      </c>
      <c r="T16" s="23"/>
      <c r="U16" s="24"/>
      <c r="V16" s="23"/>
      <c r="W16" s="24"/>
      <c r="X16" s="23"/>
      <c r="Y16" s="24"/>
      <c r="Z16" s="23"/>
      <c r="AA16" s="24"/>
      <c r="AB16" s="23"/>
      <c r="AC16" s="24"/>
      <c r="AD16" s="23"/>
      <c r="AE16" s="24">
        <f>SUM(S16)</f>
        <v>500000</v>
      </c>
      <c r="AF16" s="23"/>
      <c r="AG16" s="26"/>
      <c r="AH16" s="27"/>
      <c r="AI16" s="27"/>
      <c r="AJ16" s="28"/>
    </row>
    <row r="17" spans="2:36" ht="24.75">
      <c r="B17" s="562" t="s">
        <v>267</v>
      </c>
      <c r="C17" s="569"/>
      <c r="D17" s="230" t="s">
        <v>487</v>
      </c>
      <c r="E17" s="230" t="s">
        <v>346</v>
      </c>
      <c r="F17" s="63"/>
      <c r="G17" s="31"/>
      <c r="H17" s="652" t="s">
        <v>964</v>
      </c>
      <c r="I17" s="656" t="s">
        <v>163</v>
      </c>
      <c r="J17" s="564">
        <v>2</v>
      </c>
      <c r="K17" s="658">
        <v>1</v>
      </c>
      <c r="L17" s="635">
        <v>1</v>
      </c>
      <c r="M17" s="661"/>
      <c r="N17" s="663"/>
      <c r="O17" s="708"/>
      <c r="P17" s="708"/>
      <c r="Q17" s="708"/>
      <c r="R17" s="708"/>
      <c r="S17" s="708">
        <v>500000</v>
      </c>
      <c r="T17" s="708"/>
      <c r="U17" s="708"/>
      <c r="V17" s="708"/>
      <c r="W17" s="708"/>
      <c r="X17" s="708"/>
      <c r="Y17" s="708"/>
      <c r="Z17" s="708"/>
      <c r="AA17" s="708"/>
      <c r="AB17" s="708"/>
      <c r="AC17" s="708"/>
      <c r="AD17" s="708"/>
      <c r="AE17" s="618"/>
      <c r="AF17" s="618"/>
      <c r="AG17" s="622"/>
      <c r="AH17" s="530"/>
      <c r="AI17" s="639"/>
      <c r="AJ17" s="620"/>
    </row>
    <row r="18" spans="2:36" ht="15">
      <c r="B18" s="562"/>
      <c r="C18" s="570"/>
      <c r="D18" s="450" t="s">
        <v>970</v>
      </c>
      <c r="E18" s="228" t="s">
        <v>346</v>
      </c>
      <c r="F18" s="63"/>
      <c r="G18" s="31"/>
      <c r="H18" s="652"/>
      <c r="I18" s="656"/>
      <c r="J18" s="565"/>
      <c r="K18" s="659"/>
      <c r="L18" s="714"/>
      <c r="M18" s="661"/>
      <c r="N18" s="663"/>
      <c r="O18" s="709"/>
      <c r="P18" s="709"/>
      <c r="Q18" s="709"/>
      <c r="R18" s="709"/>
      <c r="S18" s="709"/>
      <c r="T18" s="709"/>
      <c r="U18" s="709"/>
      <c r="V18" s="709"/>
      <c r="W18" s="709"/>
      <c r="X18" s="709"/>
      <c r="Y18" s="709"/>
      <c r="Z18" s="709"/>
      <c r="AA18" s="709"/>
      <c r="AB18" s="709"/>
      <c r="AC18" s="709"/>
      <c r="AD18" s="709"/>
      <c r="AE18" s="618"/>
      <c r="AF18" s="618"/>
      <c r="AG18" s="623"/>
      <c r="AH18" s="530"/>
      <c r="AI18" s="639"/>
      <c r="AJ18" s="620"/>
    </row>
    <row r="19" spans="2:36" ht="15">
      <c r="B19" s="562"/>
      <c r="C19" s="570"/>
      <c r="D19" s="636" t="s">
        <v>486</v>
      </c>
      <c r="E19" s="636" t="s">
        <v>346</v>
      </c>
      <c r="F19" s="636"/>
      <c r="G19" s="636"/>
      <c r="H19" s="652"/>
      <c r="I19" s="656"/>
      <c r="J19" s="565"/>
      <c r="K19" s="659"/>
      <c r="L19" s="714"/>
      <c r="M19" s="661"/>
      <c r="N19" s="663"/>
      <c r="O19" s="709"/>
      <c r="P19" s="709"/>
      <c r="Q19" s="709"/>
      <c r="R19" s="709"/>
      <c r="S19" s="709"/>
      <c r="T19" s="709"/>
      <c r="U19" s="709"/>
      <c r="V19" s="709"/>
      <c r="W19" s="709"/>
      <c r="X19" s="709"/>
      <c r="Y19" s="709"/>
      <c r="Z19" s="709"/>
      <c r="AA19" s="709"/>
      <c r="AB19" s="709"/>
      <c r="AC19" s="709"/>
      <c r="AD19" s="709"/>
      <c r="AE19" s="618"/>
      <c r="AF19" s="618"/>
      <c r="AG19" s="623"/>
      <c r="AH19" s="530"/>
      <c r="AI19" s="639"/>
      <c r="AJ19" s="620"/>
    </row>
    <row r="20" spans="2:37" ht="33" customHeight="1" thickBot="1">
      <c r="B20" s="563"/>
      <c r="C20" s="571"/>
      <c r="D20" s="667"/>
      <c r="E20" s="667"/>
      <c r="F20" s="667"/>
      <c r="G20" s="667"/>
      <c r="H20" s="653"/>
      <c r="I20" s="657"/>
      <c r="J20" s="566"/>
      <c r="K20" s="660"/>
      <c r="L20" s="715"/>
      <c r="M20" s="662"/>
      <c r="N20" s="664"/>
      <c r="O20" s="710"/>
      <c r="P20" s="710"/>
      <c r="Q20" s="710"/>
      <c r="R20" s="710"/>
      <c r="S20" s="710"/>
      <c r="T20" s="710"/>
      <c r="U20" s="710"/>
      <c r="V20" s="710"/>
      <c r="W20" s="710"/>
      <c r="X20" s="710"/>
      <c r="Y20" s="710"/>
      <c r="Z20" s="710"/>
      <c r="AA20" s="710"/>
      <c r="AB20" s="710"/>
      <c r="AC20" s="710"/>
      <c r="AD20" s="710"/>
      <c r="AE20" s="619"/>
      <c r="AF20" s="619"/>
      <c r="AG20" s="641"/>
      <c r="AH20" s="531"/>
      <c r="AI20" s="642"/>
      <c r="AJ20" s="621"/>
      <c r="AK20" s="76"/>
    </row>
    <row r="21" spans="2:37" ht="4.5" customHeight="1" thickBot="1">
      <c r="B21" s="627"/>
      <c r="C21" s="628"/>
      <c r="D21" s="628"/>
      <c r="E21" s="628"/>
      <c r="F21" s="628"/>
      <c r="G21" s="628"/>
      <c r="H21" s="628"/>
      <c r="I21" s="628"/>
      <c r="J21" s="628"/>
      <c r="K21" s="628"/>
      <c r="L21" s="628"/>
      <c r="M21" s="628"/>
      <c r="N21" s="628"/>
      <c r="O21" s="628"/>
      <c r="P21" s="628"/>
      <c r="Q21" s="628"/>
      <c r="R21" s="628"/>
      <c r="S21" s="628"/>
      <c r="T21" s="628"/>
      <c r="U21" s="628"/>
      <c r="V21" s="628"/>
      <c r="W21" s="628"/>
      <c r="X21" s="628"/>
      <c r="Y21" s="628"/>
      <c r="Z21" s="628"/>
      <c r="AA21" s="628"/>
      <c r="AB21" s="628"/>
      <c r="AC21" s="628"/>
      <c r="AD21" s="628"/>
      <c r="AE21" s="628"/>
      <c r="AF21" s="628"/>
      <c r="AG21" s="628"/>
      <c r="AH21" s="628"/>
      <c r="AI21" s="628"/>
      <c r="AJ21" s="629"/>
      <c r="AK21" s="76"/>
    </row>
    <row r="22" spans="2:36" ht="57.75" customHeight="1" thickBot="1">
      <c r="B22" s="704" t="s">
        <v>966</v>
      </c>
      <c r="C22" s="704"/>
      <c r="D22" s="704"/>
      <c r="E22" s="704"/>
      <c r="F22" s="510" t="s">
        <v>967</v>
      </c>
      <c r="G22" s="510"/>
      <c r="H22" s="510"/>
      <c r="I22" s="510"/>
      <c r="J22" s="510"/>
      <c r="K22" s="510"/>
      <c r="L22" s="510"/>
      <c r="M22" s="510"/>
      <c r="N22" s="511"/>
      <c r="O22" s="600" t="s">
        <v>351</v>
      </c>
      <c r="P22" s="600"/>
      <c r="Q22" s="600"/>
      <c r="R22" s="600"/>
      <c r="S22" s="600"/>
      <c r="T22" s="600"/>
      <c r="U22" s="600"/>
      <c r="V22" s="600"/>
      <c r="W22" s="600"/>
      <c r="X22" s="600"/>
      <c r="Y22" s="600"/>
      <c r="Z22" s="598"/>
      <c r="AA22" s="599"/>
      <c r="AB22" s="599"/>
      <c r="AC22" s="599"/>
      <c r="AD22" s="599"/>
      <c r="AE22" s="599"/>
      <c r="AF22" s="717"/>
      <c r="AG22" s="718" t="s">
        <v>1</v>
      </c>
      <c r="AH22" s="719"/>
      <c r="AI22" s="719"/>
      <c r="AJ22" s="720"/>
    </row>
    <row r="23" spans="2:36" ht="16.5" customHeight="1">
      <c r="B23" s="706" t="s">
        <v>25</v>
      </c>
      <c r="C23" s="707" t="s">
        <v>372</v>
      </c>
      <c r="D23" s="593"/>
      <c r="E23" s="593"/>
      <c r="F23" s="593"/>
      <c r="G23" s="502"/>
      <c r="H23" s="502"/>
      <c r="I23" s="473" t="s">
        <v>3</v>
      </c>
      <c r="J23" s="474" t="s">
        <v>26</v>
      </c>
      <c r="K23" s="474" t="s">
        <v>4</v>
      </c>
      <c r="L23" s="476" t="s">
        <v>344</v>
      </c>
      <c r="M23" s="484" t="s">
        <v>28</v>
      </c>
      <c r="N23" s="486" t="s">
        <v>29</v>
      </c>
      <c r="O23" s="705" t="s">
        <v>43</v>
      </c>
      <c r="P23" s="616"/>
      <c r="Q23" s="615" t="s">
        <v>44</v>
      </c>
      <c r="R23" s="616"/>
      <c r="S23" s="615" t="s">
        <v>45</v>
      </c>
      <c r="T23" s="616"/>
      <c r="U23" s="615" t="s">
        <v>7</v>
      </c>
      <c r="V23" s="616"/>
      <c r="W23" s="615" t="s">
        <v>6</v>
      </c>
      <c r="X23" s="616"/>
      <c r="Y23" s="615" t="s">
        <v>46</v>
      </c>
      <c r="Z23" s="573"/>
      <c r="AA23" s="572" t="s">
        <v>5</v>
      </c>
      <c r="AB23" s="573"/>
      <c r="AC23" s="572" t="s">
        <v>8</v>
      </c>
      <c r="AD23" s="573"/>
      <c r="AE23" s="572" t="s">
        <v>9</v>
      </c>
      <c r="AF23" s="574"/>
      <c r="AG23" s="499" t="s">
        <v>10</v>
      </c>
      <c r="AH23" s="482" t="s">
        <v>11</v>
      </c>
      <c r="AI23" s="521" t="s">
        <v>12</v>
      </c>
      <c r="AJ23" s="505" t="s">
        <v>30</v>
      </c>
    </row>
    <row r="24" spans="2:36" ht="76.5" customHeight="1" thickBot="1">
      <c r="B24" s="568"/>
      <c r="C24" s="503"/>
      <c r="D24" s="504"/>
      <c r="E24" s="504"/>
      <c r="F24" s="504"/>
      <c r="G24" s="504"/>
      <c r="H24" s="504"/>
      <c r="I24" s="473"/>
      <c r="J24" s="475" t="s">
        <v>26</v>
      </c>
      <c r="K24" s="475"/>
      <c r="L24" s="477"/>
      <c r="M24" s="485"/>
      <c r="N24" s="487"/>
      <c r="O24" s="6" t="s">
        <v>31</v>
      </c>
      <c r="P24" s="98" t="s">
        <v>32</v>
      </c>
      <c r="Q24" s="7" t="s">
        <v>31</v>
      </c>
      <c r="R24" s="98" t="s">
        <v>32</v>
      </c>
      <c r="S24" s="7" t="s">
        <v>31</v>
      </c>
      <c r="T24" s="98" t="s">
        <v>32</v>
      </c>
      <c r="U24" s="7" t="s">
        <v>31</v>
      </c>
      <c r="V24" s="98" t="s">
        <v>32</v>
      </c>
      <c r="W24" s="7" t="s">
        <v>31</v>
      </c>
      <c r="X24" s="98" t="s">
        <v>32</v>
      </c>
      <c r="Y24" s="7" t="s">
        <v>31</v>
      </c>
      <c r="Z24" s="98" t="s">
        <v>32</v>
      </c>
      <c r="AA24" s="7" t="s">
        <v>31</v>
      </c>
      <c r="AB24" s="98" t="s">
        <v>33</v>
      </c>
      <c r="AC24" s="7" t="s">
        <v>31</v>
      </c>
      <c r="AD24" s="98" t="s">
        <v>33</v>
      </c>
      <c r="AE24" s="7" t="s">
        <v>31</v>
      </c>
      <c r="AF24" s="99" t="s">
        <v>33</v>
      </c>
      <c r="AG24" s="500"/>
      <c r="AH24" s="483"/>
      <c r="AI24" s="522"/>
      <c r="AJ24" s="506"/>
    </row>
    <row r="25" spans="2:36" ht="78" customHeight="1" thickBot="1">
      <c r="B25" s="8"/>
      <c r="C25" s="526" t="s">
        <v>968</v>
      </c>
      <c r="D25" s="527"/>
      <c r="E25" s="527"/>
      <c r="F25" s="527"/>
      <c r="G25" s="527"/>
      <c r="H25" s="527"/>
      <c r="I25" s="105" t="s">
        <v>661</v>
      </c>
      <c r="J25" s="9">
        <v>596</v>
      </c>
      <c r="K25" s="416">
        <v>597</v>
      </c>
      <c r="L25" s="10"/>
      <c r="M25" s="11"/>
      <c r="N25" s="106"/>
      <c r="O25" s="12"/>
      <c r="P25" s="13"/>
      <c r="Q25" s="13"/>
      <c r="R25" s="13"/>
      <c r="S25" s="13">
        <v>0</v>
      </c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>
        <f>SUM(S25)</f>
        <v>0</v>
      </c>
      <c r="AF25" s="14"/>
      <c r="AG25" s="15"/>
      <c r="AH25" s="16"/>
      <c r="AI25" s="16"/>
      <c r="AJ25" s="17"/>
    </row>
    <row r="26" spans="2:37" ht="48.75" customHeight="1" thickBot="1">
      <c r="B26" s="18" t="s">
        <v>13</v>
      </c>
      <c r="C26" s="19" t="s">
        <v>41</v>
      </c>
      <c r="D26" s="19" t="s">
        <v>14</v>
      </c>
      <c r="E26" s="19" t="s">
        <v>40</v>
      </c>
      <c r="F26" s="20" t="s">
        <v>38</v>
      </c>
      <c r="G26" s="20" t="s">
        <v>39</v>
      </c>
      <c r="H26" s="107" t="s">
        <v>485</v>
      </c>
      <c r="I26" s="109" t="s">
        <v>42</v>
      </c>
      <c r="J26" s="21">
        <f>J27</f>
        <v>1</v>
      </c>
      <c r="K26" s="334">
        <f>K27</f>
        <v>1</v>
      </c>
      <c r="L26" s="333">
        <f>L27</f>
        <v>1</v>
      </c>
      <c r="M26" s="60"/>
      <c r="N26" s="61"/>
      <c r="O26" s="22"/>
      <c r="P26" s="23"/>
      <c r="Q26" s="24"/>
      <c r="R26" s="23"/>
      <c r="S26" s="24">
        <f>S27</f>
        <v>5000000</v>
      </c>
      <c r="T26" s="23"/>
      <c r="U26" s="24"/>
      <c r="V26" s="23"/>
      <c r="W26" s="24"/>
      <c r="X26" s="23"/>
      <c r="Y26" s="24"/>
      <c r="Z26" s="23"/>
      <c r="AA26" s="24"/>
      <c r="AB26" s="23"/>
      <c r="AC26" s="24"/>
      <c r="AD26" s="23"/>
      <c r="AE26" s="78">
        <f>SUM(S26)</f>
        <v>5000000</v>
      </c>
      <c r="AF26" s="23"/>
      <c r="AG26" s="26"/>
      <c r="AH26" s="27"/>
      <c r="AI26" s="27"/>
      <c r="AJ26" s="28"/>
      <c r="AK26" s="76"/>
    </row>
    <row r="27" spans="2:37" ht="21" customHeight="1">
      <c r="B27" s="543" t="s">
        <v>972</v>
      </c>
      <c r="C27" s="100"/>
      <c r="D27" s="230" t="s">
        <v>484</v>
      </c>
      <c r="E27" s="230" t="s">
        <v>346</v>
      </c>
      <c r="F27" s="79"/>
      <c r="G27" s="80"/>
      <c r="H27" s="721" t="s">
        <v>971</v>
      </c>
      <c r="I27" s="722" t="s">
        <v>164</v>
      </c>
      <c r="J27" s="564">
        <v>1</v>
      </c>
      <c r="K27" s="724">
        <v>1</v>
      </c>
      <c r="L27" s="724">
        <v>1</v>
      </c>
      <c r="M27" s="730"/>
      <c r="N27" s="732"/>
      <c r="O27" s="728"/>
      <c r="P27" s="728"/>
      <c r="Q27" s="728"/>
      <c r="R27" s="728"/>
      <c r="S27" s="728">
        <v>5000000</v>
      </c>
      <c r="T27" s="728"/>
      <c r="U27" s="728"/>
      <c r="V27" s="728"/>
      <c r="W27" s="728"/>
      <c r="X27" s="728"/>
      <c r="Y27" s="728"/>
      <c r="Z27" s="728"/>
      <c r="AA27" s="728"/>
      <c r="AB27" s="728"/>
      <c r="AC27" s="728"/>
      <c r="AD27" s="728"/>
      <c r="AE27" s="618"/>
      <c r="AF27" s="618"/>
      <c r="AG27" s="622"/>
      <c r="AH27" s="639"/>
      <c r="AI27" s="639"/>
      <c r="AJ27" s="620"/>
      <c r="AK27" s="76"/>
    </row>
    <row r="28" spans="2:37" ht="21" customHeight="1">
      <c r="B28" s="544"/>
      <c r="C28" s="101"/>
      <c r="D28" s="466" t="s">
        <v>483</v>
      </c>
      <c r="E28" s="636" t="s">
        <v>346</v>
      </c>
      <c r="F28" s="636"/>
      <c r="G28" s="636"/>
      <c r="H28" s="605"/>
      <c r="I28" s="633"/>
      <c r="J28" s="565"/>
      <c r="K28" s="670"/>
      <c r="L28" s="726"/>
      <c r="M28" s="650"/>
      <c r="N28" s="644"/>
      <c r="O28" s="709"/>
      <c r="P28" s="709"/>
      <c r="Q28" s="709"/>
      <c r="R28" s="709"/>
      <c r="S28" s="709"/>
      <c r="T28" s="709"/>
      <c r="U28" s="709"/>
      <c r="V28" s="709"/>
      <c r="W28" s="709"/>
      <c r="X28" s="709"/>
      <c r="Y28" s="709"/>
      <c r="Z28" s="709"/>
      <c r="AA28" s="709"/>
      <c r="AB28" s="709"/>
      <c r="AC28" s="709"/>
      <c r="AD28" s="709"/>
      <c r="AE28" s="648"/>
      <c r="AF28" s="648"/>
      <c r="AG28" s="623"/>
      <c r="AH28" s="639"/>
      <c r="AI28" s="639"/>
      <c r="AJ28" s="620"/>
      <c r="AK28" s="76"/>
    </row>
    <row r="29" spans="2:36" ht="21" customHeight="1" thickBot="1">
      <c r="B29" s="545"/>
      <c r="C29" s="102"/>
      <c r="D29" s="463"/>
      <c r="E29" s="667"/>
      <c r="F29" s="667"/>
      <c r="G29" s="667"/>
      <c r="H29" s="606"/>
      <c r="I29" s="723"/>
      <c r="J29" s="566"/>
      <c r="K29" s="725"/>
      <c r="L29" s="727"/>
      <c r="M29" s="731"/>
      <c r="N29" s="733"/>
      <c r="O29" s="710"/>
      <c r="P29" s="710"/>
      <c r="Q29" s="710"/>
      <c r="R29" s="710"/>
      <c r="S29" s="710"/>
      <c r="T29" s="710"/>
      <c r="U29" s="710"/>
      <c r="V29" s="710"/>
      <c r="W29" s="710"/>
      <c r="X29" s="710"/>
      <c r="Y29" s="710"/>
      <c r="Z29" s="710"/>
      <c r="AA29" s="710"/>
      <c r="AB29" s="710"/>
      <c r="AC29" s="710"/>
      <c r="AD29" s="710"/>
      <c r="AE29" s="729"/>
      <c r="AF29" s="729"/>
      <c r="AG29" s="641"/>
      <c r="AH29" s="642"/>
      <c r="AI29" s="642"/>
      <c r="AJ29" s="621"/>
    </row>
    <row r="30" spans="2:37" ht="58.5" customHeight="1" thickBot="1">
      <c r="B30" s="18" t="s">
        <v>13</v>
      </c>
      <c r="C30" s="19" t="s">
        <v>41</v>
      </c>
      <c r="D30" s="19" t="s">
        <v>14</v>
      </c>
      <c r="E30" s="19" t="s">
        <v>40</v>
      </c>
      <c r="F30" s="20" t="s">
        <v>38</v>
      </c>
      <c r="G30" s="20" t="s">
        <v>39</v>
      </c>
      <c r="H30" s="107" t="s">
        <v>482</v>
      </c>
      <c r="I30" s="109" t="s">
        <v>42</v>
      </c>
      <c r="J30" s="21">
        <f>J31</f>
        <v>1</v>
      </c>
      <c r="K30" s="334">
        <f>K31</f>
        <v>1</v>
      </c>
      <c r="L30" s="333">
        <f>L31</f>
        <v>1</v>
      </c>
      <c r="M30" s="60"/>
      <c r="N30" s="61"/>
      <c r="O30" s="22"/>
      <c r="P30" s="23"/>
      <c r="Q30" s="24"/>
      <c r="R30" s="23"/>
      <c r="S30" s="24">
        <f>S31</f>
        <v>1000000</v>
      </c>
      <c r="T30" s="23"/>
      <c r="U30" s="24"/>
      <c r="V30" s="23"/>
      <c r="W30" s="24"/>
      <c r="X30" s="23"/>
      <c r="Y30" s="24"/>
      <c r="Z30" s="23"/>
      <c r="AA30" s="24"/>
      <c r="AB30" s="23"/>
      <c r="AC30" s="24"/>
      <c r="AD30" s="23"/>
      <c r="AE30" s="78">
        <f>SUM(S30)</f>
        <v>1000000</v>
      </c>
      <c r="AF30" s="23"/>
      <c r="AG30" s="26"/>
      <c r="AH30" s="27"/>
      <c r="AI30" s="27"/>
      <c r="AJ30" s="28"/>
      <c r="AK30" s="76"/>
    </row>
    <row r="31" spans="2:37" ht="21" customHeight="1">
      <c r="B31" s="543" t="s">
        <v>264</v>
      </c>
      <c r="C31" s="100"/>
      <c r="D31" s="738" t="s">
        <v>481</v>
      </c>
      <c r="E31" s="738" t="s">
        <v>346</v>
      </c>
      <c r="F31" s="738"/>
      <c r="G31" s="738"/>
      <c r="H31" s="721" t="s">
        <v>165</v>
      </c>
      <c r="I31" s="722" t="s">
        <v>166</v>
      </c>
      <c r="J31" s="564">
        <v>1</v>
      </c>
      <c r="K31" s="724">
        <v>1</v>
      </c>
      <c r="L31" s="724">
        <v>1</v>
      </c>
      <c r="M31" s="730"/>
      <c r="N31" s="732"/>
      <c r="O31" s="728"/>
      <c r="P31" s="728"/>
      <c r="Q31" s="728"/>
      <c r="R31" s="728"/>
      <c r="S31" s="728">
        <v>1000000</v>
      </c>
      <c r="T31" s="728"/>
      <c r="U31" s="728"/>
      <c r="V31" s="728"/>
      <c r="W31" s="728"/>
      <c r="X31" s="728"/>
      <c r="Y31" s="728"/>
      <c r="Z31" s="728"/>
      <c r="AA31" s="728"/>
      <c r="AB31" s="728"/>
      <c r="AC31" s="728"/>
      <c r="AD31" s="728"/>
      <c r="AE31" s="618"/>
      <c r="AF31" s="618"/>
      <c r="AG31" s="622"/>
      <c r="AH31" s="639"/>
      <c r="AI31" s="639"/>
      <c r="AJ31" s="620"/>
      <c r="AK31" s="76"/>
    </row>
    <row r="32" spans="2:37" ht="21" customHeight="1">
      <c r="B32" s="544"/>
      <c r="C32" s="101"/>
      <c r="D32" s="637"/>
      <c r="E32" s="637"/>
      <c r="F32" s="637"/>
      <c r="G32" s="637"/>
      <c r="H32" s="605"/>
      <c r="I32" s="633"/>
      <c r="J32" s="565"/>
      <c r="K32" s="670"/>
      <c r="L32" s="670"/>
      <c r="M32" s="650"/>
      <c r="N32" s="644"/>
      <c r="O32" s="709"/>
      <c r="P32" s="709"/>
      <c r="Q32" s="709"/>
      <c r="R32" s="709"/>
      <c r="S32" s="709"/>
      <c r="T32" s="709"/>
      <c r="U32" s="709"/>
      <c r="V32" s="709"/>
      <c r="W32" s="709"/>
      <c r="X32" s="709"/>
      <c r="Y32" s="709"/>
      <c r="Z32" s="709"/>
      <c r="AA32" s="709"/>
      <c r="AB32" s="709"/>
      <c r="AC32" s="709"/>
      <c r="AD32" s="709"/>
      <c r="AE32" s="648"/>
      <c r="AF32" s="648"/>
      <c r="AG32" s="623"/>
      <c r="AH32" s="639"/>
      <c r="AI32" s="639"/>
      <c r="AJ32" s="620"/>
      <c r="AK32" s="76"/>
    </row>
    <row r="33" spans="2:36" ht="21" customHeight="1" thickBot="1">
      <c r="B33" s="545"/>
      <c r="C33" s="102"/>
      <c r="D33" s="667"/>
      <c r="E33" s="667"/>
      <c r="F33" s="667"/>
      <c r="G33" s="667"/>
      <c r="H33" s="606"/>
      <c r="I33" s="723"/>
      <c r="J33" s="566"/>
      <c r="K33" s="725"/>
      <c r="L33" s="725"/>
      <c r="M33" s="731"/>
      <c r="N33" s="733"/>
      <c r="O33" s="710"/>
      <c r="P33" s="710"/>
      <c r="Q33" s="710"/>
      <c r="R33" s="710"/>
      <c r="S33" s="710"/>
      <c r="T33" s="710"/>
      <c r="U33" s="710"/>
      <c r="V33" s="710"/>
      <c r="W33" s="710"/>
      <c r="X33" s="710"/>
      <c r="Y33" s="710"/>
      <c r="Z33" s="710"/>
      <c r="AA33" s="710"/>
      <c r="AB33" s="710"/>
      <c r="AC33" s="710"/>
      <c r="AD33" s="710"/>
      <c r="AE33" s="729"/>
      <c r="AF33" s="729"/>
      <c r="AG33" s="641"/>
      <c r="AH33" s="642"/>
      <c r="AI33" s="642"/>
      <c r="AJ33" s="621"/>
    </row>
    <row r="34" spans="2:37" ht="50.25" customHeight="1" thickBot="1">
      <c r="B34" s="18" t="s">
        <v>13</v>
      </c>
      <c r="C34" s="19" t="s">
        <v>41</v>
      </c>
      <c r="D34" s="19" t="s">
        <v>14</v>
      </c>
      <c r="E34" s="19" t="s">
        <v>40</v>
      </c>
      <c r="F34" s="20" t="s">
        <v>38</v>
      </c>
      <c r="G34" s="20" t="s">
        <v>39</v>
      </c>
      <c r="H34" s="107" t="s">
        <v>480</v>
      </c>
      <c r="I34" s="109" t="s">
        <v>42</v>
      </c>
      <c r="J34" s="21">
        <f>J35</f>
        <v>4</v>
      </c>
      <c r="K34" s="77">
        <f>K35</f>
        <v>4</v>
      </c>
      <c r="L34" s="59">
        <f>L35</f>
        <v>1</v>
      </c>
      <c r="M34" s="60"/>
      <c r="N34" s="61"/>
      <c r="O34" s="22"/>
      <c r="P34" s="23"/>
      <c r="Q34" s="24"/>
      <c r="R34" s="23"/>
      <c r="S34" s="24">
        <f>S35</f>
        <v>1000000</v>
      </c>
      <c r="T34" s="23"/>
      <c r="U34" s="24"/>
      <c r="V34" s="23"/>
      <c r="W34" s="24"/>
      <c r="X34" s="23"/>
      <c r="Y34" s="24"/>
      <c r="Z34" s="23"/>
      <c r="AA34" s="24"/>
      <c r="AB34" s="23"/>
      <c r="AC34" s="24"/>
      <c r="AD34" s="23"/>
      <c r="AE34" s="78">
        <f>SUM(S34)</f>
        <v>1000000</v>
      </c>
      <c r="AF34" s="23"/>
      <c r="AG34" s="26"/>
      <c r="AH34" s="27"/>
      <c r="AI34" s="27"/>
      <c r="AJ34" s="28"/>
      <c r="AK34" s="76"/>
    </row>
    <row r="35" spans="2:37" ht="21" customHeight="1">
      <c r="B35" s="543" t="s">
        <v>264</v>
      </c>
      <c r="C35" s="100"/>
      <c r="D35" s="230" t="s">
        <v>479</v>
      </c>
      <c r="E35" s="230" t="s">
        <v>346</v>
      </c>
      <c r="F35" s="79"/>
      <c r="G35" s="80"/>
      <c r="H35" s="721" t="s">
        <v>167</v>
      </c>
      <c r="I35" s="722" t="s">
        <v>168</v>
      </c>
      <c r="J35" s="564">
        <v>4</v>
      </c>
      <c r="K35" s="730">
        <v>4</v>
      </c>
      <c r="L35" s="730">
        <v>1</v>
      </c>
      <c r="M35" s="730"/>
      <c r="N35" s="732"/>
      <c r="O35" s="728"/>
      <c r="P35" s="728"/>
      <c r="Q35" s="728"/>
      <c r="R35" s="728"/>
      <c r="S35" s="728">
        <v>1000000</v>
      </c>
      <c r="T35" s="728"/>
      <c r="U35" s="728"/>
      <c r="V35" s="728"/>
      <c r="W35" s="728"/>
      <c r="X35" s="728"/>
      <c r="Y35" s="728"/>
      <c r="Z35" s="728"/>
      <c r="AA35" s="728"/>
      <c r="AB35" s="728"/>
      <c r="AC35" s="728"/>
      <c r="AD35" s="728"/>
      <c r="AE35" s="618"/>
      <c r="AF35" s="618"/>
      <c r="AG35" s="622"/>
      <c r="AH35" s="639"/>
      <c r="AI35" s="639"/>
      <c r="AJ35" s="620"/>
      <c r="AK35" s="76"/>
    </row>
    <row r="36" spans="2:37" ht="21" customHeight="1">
      <c r="B36" s="544"/>
      <c r="C36" s="101"/>
      <c r="D36" s="228" t="s">
        <v>478</v>
      </c>
      <c r="E36" s="228" t="s">
        <v>346</v>
      </c>
      <c r="F36" s="86"/>
      <c r="G36" s="31"/>
      <c r="H36" s="605"/>
      <c r="I36" s="633"/>
      <c r="J36" s="565"/>
      <c r="K36" s="650"/>
      <c r="L36" s="734"/>
      <c r="M36" s="650"/>
      <c r="N36" s="644"/>
      <c r="O36" s="709"/>
      <c r="P36" s="709"/>
      <c r="Q36" s="709"/>
      <c r="R36" s="709"/>
      <c r="S36" s="709"/>
      <c r="T36" s="709"/>
      <c r="U36" s="709"/>
      <c r="V36" s="709"/>
      <c r="W36" s="709"/>
      <c r="X36" s="709"/>
      <c r="Y36" s="709"/>
      <c r="Z36" s="709"/>
      <c r="AA36" s="709"/>
      <c r="AB36" s="709"/>
      <c r="AC36" s="709"/>
      <c r="AD36" s="709"/>
      <c r="AE36" s="648"/>
      <c r="AF36" s="648"/>
      <c r="AG36" s="623"/>
      <c r="AH36" s="639"/>
      <c r="AI36" s="639"/>
      <c r="AJ36" s="620"/>
      <c r="AK36" s="76"/>
    </row>
    <row r="37" spans="2:36" ht="21" customHeight="1" thickBot="1">
      <c r="B37" s="545"/>
      <c r="C37" s="102"/>
      <c r="D37" s="227" t="s">
        <v>477</v>
      </c>
      <c r="E37" s="227" t="s">
        <v>346</v>
      </c>
      <c r="F37" s="330"/>
      <c r="G37" s="329"/>
      <c r="H37" s="605"/>
      <c r="I37" s="633"/>
      <c r="J37" s="565"/>
      <c r="K37" s="650"/>
      <c r="L37" s="734"/>
      <c r="M37" s="650"/>
      <c r="N37" s="644"/>
      <c r="O37" s="710"/>
      <c r="P37" s="710"/>
      <c r="Q37" s="710"/>
      <c r="R37" s="710"/>
      <c r="S37" s="710"/>
      <c r="T37" s="710"/>
      <c r="U37" s="710"/>
      <c r="V37" s="710"/>
      <c r="W37" s="710"/>
      <c r="X37" s="710"/>
      <c r="Y37" s="710"/>
      <c r="Z37" s="710"/>
      <c r="AA37" s="710"/>
      <c r="AB37" s="710"/>
      <c r="AC37" s="710"/>
      <c r="AD37" s="710"/>
      <c r="AE37" s="729"/>
      <c r="AF37" s="729"/>
      <c r="AG37" s="641"/>
      <c r="AH37" s="642"/>
      <c r="AI37" s="642"/>
      <c r="AJ37" s="621"/>
    </row>
    <row r="38" spans="2:36" ht="63.75" customHeight="1" thickBot="1">
      <c r="B38" s="704" t="s">
        <v>657</v>
      </c>
      <c r="C38" s="704"/>
      <c r="D38" s="704"/>
      <c r="E38" s="704"/>
      <c r="F38" s="510" t="s">
        <v>659</v>
      </c>
      <c r="G38" s="510"/>
      <c r="H38" s="510"/>
      <c r="I38" s="510"/>
      <c r="J38" s="510"/>
      <c r="K38" s="510"/>
      <c r="L38" s="510"/>
      <c r="M38" s="510"/>
      <c r="N38" s="511"/>
      <c r="O38" s="600" t="s">
        <v>351</v>
      </c>
      <c r="P38" s="600"/>
      <c r="Q38" s="600"/>
      <c r="R38" s="600"/>
      <c r="S38" s="600"/>
      <c r="T38" s="600"/>
      <c r="U38" s="600"/>
      <c r="V38" s="600"/>
      <c r="W38" s="600"/>
      <c r="X38" s="600"/>
      <c r="Y38" s="600"/>
      <c r="Z38" s="598"/>
      <c r="AA38" s="599"/>
      <c r="AB38" s="599"/>
      <c r="AC38" s="599"/>
      <c r="AD38" s="599"/>
      <c r="AE38" s="599"/>
      <c r="AF38" s="717"/>
      <c r="AG38" s="718" t="s">
        <v>1</v>
      </c>
      <c r="AH38" s="719"/>
      <c r="AI38" s="719"/>
      <c r="AJ38" s="720"/>
    </row>
    <row r="39" spans="2:36" ht="16.5" customHeight="1">
      <c r="B39" s="706" t="s">
        <v>25</v>
      </c>
      <c r="C39" s="707" t="s">
        <v>371</v>
      </c>
      <c r="D39" s="593"/>
      <c r="E39" s="593"/>
      <c r="F39" s="593"/>
      <c r="G39" s="593"/>
      <c r="H39" s="593"/>
      <c r="I39" s="473" t="s">
        <v>3</v>
      </c>
      <c r="J39" s="475" t="s">
        <v>26</v>
      </c>
      <c r="K39" s="475" t="s">
        <v>4</v>
      </c>
      <c r="L39" s="477" t="s">
        <v>344</v>
      </c>
      <c r="M39" s="485" t="s">
        <v>28</v>
      </c>
      <c r="N39" s="487" t="s">
        <v>29</v>
      </c>
      <c r="O39" s="705" t="s">
        <v>43</v>
      </c>
      <c r="P39" s="616"/>
      <c r="Q39" s="615" t="s">
        <v>44</v>
      </c>
      <c r="R39" s="616"/>
      <c r="S39" s="615" t="s">
        <v>45</v>
      </c>
      <c r="T39" s="616"/>
      <c r="U39" s="615" t="s">
        <v>7</v>
      </c>
      <c r="V39" s="616"/>
      <c r="W39" s="615" t="s">
        <v>6</v>
      </c>
      <c r="X39" s="616"/>
      <c r="Y39" s="615" t="s">
        <v>46</v>
      </c>
      <c r="Z39" s="573"/>
      <c r="AA39" s="572" t="s">
        <v>5</v>
      </c>
      <c r="AB39" s="573"/>
      <c r="AC39" s="572" t="s">
        <v>8</v>
      </c>
      <c r="AD39" s="573"/>
      <c r="AE39" s="572" t="s">
        <v>9</v>
      </c>
      <c r="AF39" s="574"/>
      <c r="AG39" s="499" t="s">
        <v>10</v>
      </c>
      <c r="AH39" s="482" t="s">
        <v>11</v>
      </c>
      <c r="AI39" s="521" t="s">
        <v>12</v>
      </c>
      <c r="AJ39" s="505" t="s">
        <v>30</v>
      </c>
    </row>
    <row r="40" spans="2:36" ht="76.5" customHeight="1" thickBot="1">
      <c r="B40" s="568"/>
      <c r="C40" s="503"/>
      <c r="D40" s="504"/>
      <c r="E40" s="504"/>
      <c r="F40" s="504"/>
      <c r="G40" s="504"/>
      <c r="H40" s="504"/>
      <c r="I40" s="473"/>
      <c r="J40" s="475" t="s">
        <v>26</v>
      </c>
      <c r="K40" s="475"/>
      <c r="L40" s="477"/>
      <c r="M40" s="485"/>
      <c r="N40" s="487"/>
      <c r="O40" s="6" t="s">
        <v>31</v>
      </c>
      <c r="P40" s="98" t="s">
        <v>32</v>
      </c>
      <c r="Q40" s="7" t="s">
        <v>31</v>
      </c>
      <c r="R40" s="98" t="s">
        <v>32</v>
      </c>
      <c r="S40" s="7" t="s">
        <v>31</v>
      </c>
      <c r="T40" s="98" t="s">
        <v>32</v>
      </c>
      <c r="U40" s="7" t="s">
        <v>31</v>
      </c>
      <c r="V40" s="98" t="s">
        <v>32</v>
      </c>
      <c r="W40" s="7" t="s">
        <v>31</v>
      </c>
      <c r="X40" s="98" t="s">
        <v>32</v>
      </c>
      <c r="Y40" s="7" t="s">
        <v>31</v>
      </c>
      <c r="Z40" s="98" t="s">
        <v>32</v>
      </c>
      <c r="AA40" s="7" t="s">
        <v>31</v>
      </c>
      <c r="AB40" s="98" t="s">
        <v>33</v>
      </c>
      <c r="AC40" s="7" t="s">
        <v>31</v>
      </c>
      <c r="AD40" s="98" t="s">
        <v>33</v>
      </c>
      <c r="AE40" s="7" t="s">
        <v>31</v>
      </c>
      <c r="AF40" s="99" t="s">
        <v>33</v>
      </c>
      <c r="AG40" s="500"/>
      <c r="AH40" s="483"/>
      <c r="AI40" s="522"/>
      <c r="AJ40" s="506"/>
    </row>
    <row r="41" spans="2:36" ht="78" customHeight="1" thickBot="1">
      <c r="B41" s="8" t="s">
        <v>660</v>
      </c>
      <c r="C41" s="526" t="s">
        <v>664</v>
      </c>
      <c r="D41" s="527"/>
      <c r="E41" s="527"/>
      <c r="F41" s="527"/>
      <c r="G41" s="527"/>
      <c r="H41" s="527"/>
      <c r="I41" s="105" t="s">
        <v>665</v>
      </c>
      <c r="J41" s="9" t="s">
        <v>666</v>
      </c>
      <c r="K41" s="416" t="s">
        <v>667</v>
      </c>
      <c r="L41" s="10"/>
      <c r="M41" s="11"/>
      <c r="N41" s="106"/>
      <c r="O41" s="12"/>
      <c r="P41" s="13"/>
      <c r="Q41" s="13"/>
      <c r="R41" s="13"/>
      <c r="S41" s="13">
        <v>0</v>
      </c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>
        <f>SUM(S41)</f>
        <v>0</v>
      </c>
      <c r="AF41" s="14"/>
      <c r="AG41" s="15"/>
      <c r="AH41" s="16"/>
      <c r="AI41" s="16"/>
      <c r="AJ41" s="17"/>
    </row>
    <row r="42" spans="2:37" ht="50.25" customHeight="1" thickBot="1">
      <c r="B42" s="18" t="s">
        <v>13</v>
      </c>
      <c r="C42" s="19" t="s">
        <v>41</v>
      </c>
      <c r="D42" s="19" t="s">
        <v>14</v>
      </c>
      <c r="E42" s="19" t="s">
        <v>40</v>
      </c>
      <c r="F42" s="20" t="s">
        <v>38</v>
      </c>
      <c r="G42" s="20" t="s">
        <v>39</v>
      </c>
      <c r="H42" s="107" t="s">
        <v>476</v>
      </c>
      <c r="I42" s="109" t="s">
        <v>42</v>
      </c>
      <c r="J42" s="21">
        <f>J43</f>
        <v>164</v>
      </c>
      <c r="K42" s="334">
        <f>K43</f>
        <v>1</v>
      </c>
      <c r="L42" s="333">
        <f>L43</f>
        <v>1</v>
      </c>
      <c r="M42" s="60"/>
      <c r="N42" s="61"/>
      <c r="O42" s="22"/>
      <c r="P42" s="23"/>
      <c r="Q42" s="24"/>
      <c r="R42" s="23"/>
      <c r="S42" s="24">
        <f>S43</f>
        <v>1000000</v>
      </c>
      <c r="T42" s="23"/>
      <c r="U42" s="24"/>
      <c r="V42" s="23"/>
      <c r="W42" s="24"/>
      <c r="X42" s="23"/>
      <c r="Y42" s="24"/>
      <c r="Z42" s="23"/>
      <c r="AA42" s="24"/>
      <c r="AB42" s="23"/>
      <c r="AC42" s="24"/>
      <c r="AD42" s="23"/>
      <c r="AE42" s="78">
        <f>SUM(S42)</f>
        <v>1000000</v>
      </c>
      <c r="AF42" s="23"/>
      <c r="AG42" s="26"/>
      <c r="AH42" s="27"/>
      <c r="AI42" s="27"/>
      <c r="AJ42" s="28"/>
      <c r="AK42" s="76"/>
    </row>
    <row r="43" spans="2:37" ht="21" customHeight="1">
      <c r="B43" s="543" t="s">
        <v>268</v>
      </c>
      <c r="C43" s="100"/>
      <c r="D43" s="230" t="s">
        <v>474</v>
      </c>
      <c r="E43" s="230" t="s">
        <v>346</v>
      </c>
      <c r="F43" s="79"/>
      <c r="G43" s="80"/>
      <c r="H43" s="721" t="s">
        <v>169</v>
      </c>
      <c r="I43" s="722" t="s">
        <v>170</v>
      </c>
      <c r="J43" s="564">
        <v>164</v>
      </c>
      <c r="K43" s="724">
        <v>1</v>
      </c>
      <c r="L43" s="724">
        <v>1</v>
      </c>
      <c r="M43" s="730"/>
      <c r="N43" s="732"/>
      <c r="O43" s="728"/>
      <c r="P43" s="728"/>
      <c r="Q43" s="728"/>
      <c r="R43" s="728"/>
      <c r="S43" s="728">
        <v>1000000</v>
      </c>
      <c r="T43" s="728"/>
      <c r="U43" s="728"/>
      <c r="V43" s="728"/>
      <c r="W43" s="728"/>
      <c r="X43" s="728"/>
      <c r="Y43" s="728"/>
      <c r="Z43" s="728"/>
      <c r="AA43" s="728"/>
      <c r="AB43" s="728"/>
      <c r="AC43" s="728"/>
      <c r="AD43" s="728"/>
      <c r="AE43" s="618"/>
      <c r="AF43" s="618"/>
      <c r="AG43" s="622"/>
      <c r="AH43" s="639"/>
      <c r="AI43" s="639"/>
      <c r="AJ43" s="620"/>
      <c r="AK43" s="76"/>
    </row>
    <row r="44" spans="2:37" ht="21" customHeight="1">
      <c r="B44" s="544"/>
      <c r="C44" s="101"/>
      <c r="D44" s="636" t="s">
        <v>473</v>
      </c>
      <c r="E44" s="636" t="s">
        <v>346</v>
      </c>
      <c r="F44" s="636"/>
      <c r="G44" s="636"/>
      <c r="H44" s="605"/>
      <c r="I44" s="633"/>
      <c r="J44" s="565"/>
      <c r="K44" s="670"/>
      <c r="L44" s="726"/>
      <c r="M44" s="650"/>
      <c r="N44" s="644"/>
      <c r="O44" s="709"/>
      <c r="P44" s="709"/>
      <c r="Q44" s="709"/>
      <c r="R44" s="709"/>
      <c r="S44" s="709"/>
      <c r="T44" s="709"/>
      <c r="U44" s="709"/>
      <c r="V44" s="709"/>
      <c r="W44" s="709"/>
      <c r="X44" s="709"/>
      <c r="Y44" s="709"/>
      <c r="Z44" s="709"/>
      <c r="AA44" s="709"/>
      <c r="AB44" s="709"/>
      <c r="AC44" s="709"/>
      <c r="AD44" s="709"/>
      <c r="AE44" s="648"/>
      <c r="AF44" s="648"/>
      <c r="AG44" s="623"/>
      <c r="AH44" s="639"/>
      <c r="AI44" s="639"/>
      <c r="AJ44" s="620"/>
      <c r="AK44" s="76"/>
    </row>
    <row r="45" spans="2:36" ht="21" customHeight="1" thickBot="1">
      <c r="B45" s="545"/>
      <c r="C45" s="102"/>
      <c r="D45" s="667"/>
      <c r="E45" s="667"/>
      <c r="F45" s="667"/>
      <c r="G45" s="667"/>
      <c r="H45" s="606"/>
      <c r="I45" s="723"/>
      <c r="J45" s="566"/>
      <c r="K45" s="725"/>
      <c r="L45" s="727"/>
      <c r="M45" s="731"/>
      <c r="N45" s="733"/>
      <c r="O45" s="710"/>
      <c r="P45" s="710"/>
      <c r="Q45" s="710"/>
      <c r="R45" s="710"/>
      <c r="S45" s="710"/>
      <c r="T45" s="710"/>
      <c r="U45" s="710"/>
      <c r="V45" s="710"/>
      <c r="W45" s="710"/>
      <c r="X45" s="710"/>
      <c r="Y45" s="710"/>
      <c r="Z45" s="710"/>
      <c r="AA45" s="710"/>
      <c r="AB45" s="710"/>
      <c r="AC45" s="710"/>
      <c r="AD45" s="710"/>
      <c r="AE45" s="729"/>
      <c r="AF45" s="729"/>
      <c r="AG45" s="641"/>
      <c r="AH45" s="642"/>
      <c r="AI45" s="642"/>
      <c r="AJ45" s="621"/>
    </row>
    <row r="46" spans="2:37" ht="50.25" customHeight="1" thickBot="1">
      <c r="B46" s="18" t="s">
        <v>13</v>
      </c>
      <c r="C46" s="19" t="s">
        <v>41</v>
      </c>
      <c r="D46" s="19" t="s">
        <v>14</v>
      </c>
      <c r="E46" s="19" t="s">
        <v>40</v>
      </c>
      <c r="F46" s="20" t="s">
        <v>38</v>
      </c>
      <c r="G46" s="20" t="s">
        <v>39</v>
      </c>
      <c r="H46" s="107" t="s">
        <v>475</v>
      </c>
      <c r="I46" s="109" t="s">
        <v>42</v>
      </c>
      <c r="J46" s="21">
        <f>J47</f>
        <v>67</v>
      </c>
      <c r="K46" s="334">
        <f>K47</f>
        <v>1</v>
      </c>
      <c r="L46" s="333">
        <f>L47</f>
        <v>1</v>
      </c>
      <c r="M46" s="60"/>
      <c r="N46" s="61"/>
      <c r="O46" s="22"/>
      <c r="P46" s="23"/>
      <c r="Q46" s="24"/>
      <c r="R46" s="23"/>
      <c r="S46" s="24">
        <f>S47</f>
        <v>1000000</v>
      </c>
      <c r="T46" s="23"/>
      <c r="U46" s="24"/>
      <c r="V46" s="23"/>
      <c r="W46" s="24"/>
      <c r="X46" s="23"/>
      <c r="Y46" s="24"/>
      <c r="Z46" s="23"/>
      <c r="AA46" s="24"/>
      <c r="AB46" s="23"/>
      <c r="AC46" s="24"/>
      <c r="AD46" s="23"/>
      <c r="AE46" s="78">
        <f>SUM(S46)</f>
        <v>1000000</v>
      </c>
      <c r="AF46" s="23"/>
      <c r="AG46" s="26"/>
      <c r="AH46" s="27"/>
      <c r="AI46" s="27"/>
      <c r="AJ46" s="28"/>
      <c r="AK46" s="76"/>
    </row>
    <row r="47" spans="2:37" ht="21" customHeight="1">
      <c r="B47" s="543" t="s">
        <v>268</v>
      </c>
      <c r="C47" s="100"/>
      <c r="D47" s="230" t="s">
        <v>474</v>
      </c>
      <c r="E47" s="230" t="s">
        <v>346</v>
      </c>
      <c r="F47" s="79"/>
      <c r="G47" s="80"/>
      <c r="H47" s="721" t="s">
        <v>171</v>
      </c>
      <c r="I47" s="722" t="s">
        <v>170</v>
      </c>
      <c r="J47" s="564">
        <v>67</v>
      </c>
      <c r="K47" s="724">
        <v>1</v>
      </c>
      <c r="L47" s="724">
        <v>1</v>
      </c>
      <c r="M47" s="730"/>
      <c r="N47" s="732"/>
      <c r="O47" s="728"/>
      <c r="P47" s="728"/>
      <c r="Q47" s="728"/>
      <c r="R47" s="728"/>
      <c r="S47" s="728">
        <v>1000000</v>
      </c>
      <c r="T47" s="728"/>
      <c r="U47" s="728"/>
      <c r="V47" s="728"/>
      <c r="W47" s="728"/>
      <c r="X47" s="728"/>
      <c r="Y47" s="728"/>
      <c r="Z47" s="728"/>
      <c r="AA47" s="728"/>
      <c r="AB47" s="728"/>
      <c r="AC47" s="728"/>
      <c r="AD47" s="728"/>
      <c r="AE47" s="618"/>
      <c r="AF47" s="618"/>
      <c r="AG47" s="622"/>
      <c r="AH47" s="639"/>
      <c r="AI47" s="639"/>
      <c r="AJ47" s="620"/>
      <c r="AK47" s="76"/>
    </row>
    <row r="48" spans="2:37" ht="21" customHeight="1">
      <c r="B48" s="544"/>
      <c r="C48" s="101"/>
      <c r="D48" s="636" t="s">
        <v>473</v>
      </c>
      <c r="E48" s="636" t="s">
        <v>346</v>
      </c>
      <c r="F48" s="735"/>
      <c r="G48" s="735"/>
      <c r="H48" s="605"/>
      <c r="I48" s="633"/>
      <c r="J48" s="565"/>
      <c r="K48" s="670"/>
      <c r="L48" s="726"/>
      <c r="M48" s="650"/>
      <c r="N48" s="644"/>
      <c r="O48" s="709"/>
      <c r="P48" s="709"/>
      <c r="Q48" s="709"/>
      <c r="R48" s="709"/>
      <c r="S48" s="709"/>
      <c r="T48" s="709"/>
      <c r="U48" s="709"/>
      <c r="V48" s="709"/>
      <c r="W48" s="709"/>
      <c r="X48" s="709"/>
      <c r="Y48" s="709"/>
      <c r="Z48" s="709"/>
      <c r="AA48" s="709"/>
      <c r="AB48" s="709"/>
      <c r="AC48" s="709"/>
      <c r="AD48" s="709"/>
      <c r="AE48" s="648"/>
      <c r="AF48" s="648"/>
      <c r="AG48" s="623"/>
      <c r="AH48" s="639"/>
      <c r="AI48" s="639"/>
      <c r="AJ48" s="620"/>
      <c r="AK48" s="76"/>
    </row>
    <row r="49" spans="2:36" ht="21" customHeight="1" thickBot="1">
      <c r="B49" s="545"/>
      <c r="C49" s="102"/>
      <c r="D49" s="667"/>
      <c r="E49" s="667"/>
      <c r="F49" s="736"/>
      <c r="G49" s="736"/>
      <c r="H49" s="606"/>
      <c r="I49" s="723"/>
      <c r="J49" s="566"/>
      <c r="K49" s="725"/>
      <c r="L49" s="727"/>
      <c r="M49" s="731"/>
      <c r="N49" s="733"/>
      <c r="O49" s="710"/>
      <c r="P49" s="710"/>
      <c r="Q49" s="710"/>
      <c r="R49" s="710"/>
      <c r="S49" s="710"/>
      <c r="T49" s="710"/>
      <c r="U49" s="710"/>
      <c r="V49" s="710"/>
      <c r="W49" s="710"/>
      <c r="X49" s="710"/>
      <c r="Y49" s="710"/>
      <c r="Z49" s="710"/>
      <c r="AA49" s="710"/>
      <c r="AB49" s="710"/>
      <c r="AC49" s="710"/>
      <c r="AD49" s="710"/>
      <c r="AE49" s="729"/>
      <c r="AF49" s="729"/>
      <c r="AG49" s="641"/>
      <c r="AH49" s="642"/>
      <c r="AI49" s="642"/>
      <c r="AJ49" s="621"/>
    </row>
    <row r="50" spans="2:37" ht="50.25" customHeight="1" thickBot="1">
      <c r="B50" s="18" t="s">
        <v>13</v>
      </c>
      <c r="C50" s="19" t="s">
        <v>41</v>
      </c>
      <c r="D50" s="19" t="s">
        <v>14</v>
      </c>
      <c r="E50" s="19" t="s">
        <v>40</v>
      </c>
      <c r="F50" s="20" t="s">
        <v>38</v>
      </c>
      <c r="G50" s="20" t="s">
        <v>39</v>
      </c>
      <c r="H50" s="107" t="s">
        <v>472</v>
      </c>
      <c r="I50" s="109" t="s">
        <v>42</v>
      </c>
      <c r="J50" s="21" t="str">
        <f>J51</f>
        <v>grupo adulto mayor</v>
      </c>
      <c r="K50" s="77">
        <f>K51</f>
        <v>4</v>
      </c>
      <c r="L50" s="59">
        <f>L51</f>
        <v>1</v>
      </c>
      <c r="M50" s="60"/>
      <c r="N50" s="61"/>
      <c r="O50" s="22"/>
      <c r="P50" s="23"/>
      <c r="Q50" s="24"/>
      <c r="R50" s="23"/>
      <c r="S50" s="24">
        <f>S51</f>
        <v>3000000</v>
      </c>
      <c r="T50" s="23"/>
      <c r="U50" s="24"/>
      <c r="V50" s="23"/>
      <c r="W50" s="24"/>
      <c r="X50" s="23"/>
      <c r="Y50" s="24"/>
      <c r="Z50" s="23"/>
      <c r="AA50" s="24"/>
      <c r="AB50" s="23"/>
      <c r="AC50" s="24"/>
      <c r="AD50" s="23"/>
      <c r="AE50" s="78">
        <f>SUM(S50)</f>
        <v>3000000</v>
      </c>
      <c r="AF50" s="23"/>
      <c r="AG50" s="26"/>
      <c r="AH50" s="27"/>
      <c r="AI50" s="27"/>
      <c r="AJ50" s="28"/>
      <c r="AK50" s="76"/>
    </row>
    <row r="51" spans="2:37" ht="21" customHeight="1">
      <c r="B51" s="543" t="s">
        <v>268</v>
      </c>
      <c r="C51" s="100"/>
      <c r="D51" s="230" t="s">
        <v>471</v>
      </c>
      <c r="E51" s="230" t="s">
        <v>346</v>
      </c>
      <c r="F51" s="79"/>
      <c r="G51" s="80"/>
      <c r="H51" s="721" t="s">
        <v>172</v>
      </c>
      <c r="I51" s="722" t="s">
        <v>173</v>
      </c>
      <c r="J51" s="564" t="s">
        <v>463</v>
      </c>
      <c r="K51" s="730">
        <v>4</v>
      </c>
      <c r="L51" s="730">
        <v>1</v>
      </c>
      <c r="M51" s="730"/>
      <c r="N51" s="732"/>
      <c r="O51" s="728"/>
      <c r="P51" s="728"/>
      <c r="Q51" s="728"/>
      <c r="R51" s="728"/>
      <c r="S51" s="728">
        <v>3000000</v>
      </c>
      <c r="T51" s="728"/>
      <c r="U51" s="728"/>
      <c r="V51" s="728"/>
      <c r="W51" s="728"/>
      <c r="X51" s="728"/>
      <c r="Y51" s="728"/>
      <c r="Z51" s="728"/>
      <c r="AA51" s="728"/>
      <c r="AB51" s="728"/>
      <c r="AC51" s="728"/>
      <c r="AD51" s="728"/>
      <c r="AE51" s="618"/>
      <c r="AF51" s="618"/>
      <c r="AG51" s="622"/>
      <c r="AH51" s="639"/>
      <c r="AI51" s="639"/>
      <c r="AJ51" s="620"/>
      <c r="AK51" s="76"/>
    </row>
    <row r="52" spans="2:37" ht="21" customHeight="1">
      <c r="B52" s="544"/>
      <c r="C52" s="101"/>
      <c r="D52" s="228" t="s">
        <v>470</v>
      </c>
      <c r="E52" s="228" t="s">
        <v>346</v>
      </c>
      <c r="F52" s="86"/>
      <c r="G52" s="31"/>
      <c r="H52" s="605"/>
      <c r="I52" s="633"/>
      <c r="J52" s="565"/>
      <c r="K52" s="650"/>
      <c r="L52" s="734"/>
      <c r="M52" s="650"/>
      <c r="N52" s="644"/>
      <c r="O52" s="709"/>
      <c r="P52" s="709"/>
      <c r="Q52" s="709"/>
      <c r="R52" s="709"/>
      <c r="S52" s="709"/>
      <c r="T52" s="709"/>
      <c r="U52" s="709"/>
      <c r="V52" s="709"/>
      <c r="W52" s="709"/>
      <c r="X52" s="709"/>
      <c r="Y52" s="709"/>
      <c r="Z52" s="709"/>
      <c r="AA52" s="709"/>
      <c r="AB52" s="709"/>
      <c r="AC52" s="709"/>
      <c r="AD52" s="709"/>
      <c r="AE52" s="648"/>
      <c r="AF52" s="648"/>
      <c r="AG52" s="623"/>
      <c r="AH52" s="639"/>
      <c r="AI52" s="639"/>
      <c r="AJ52" s="620"/>
      <c r="AK52" s="76"/>
    </row>
    <row r="53" spans="2:36" ht="21" customHeight="1" thickBot="1">
      <c r="B53" s="545"/>
      <c r="C53" s="102"/>
      <c r="D53" s="227" t="s">
        <v>469</v>
      </c>
      <c r="E53" s="227" t="s">
        <v>346</v>
      </c>
      <c r="F53" s="90"/>
      <c r="G53" s="50"/>
      <c r="H53" s="606"/>
      <c r="I53" s="723"/>
      <c r="J53" s="566"/>
      <c r="K53" s="731"/>
      <c r="L53" s="737"/>
      <c r="M53" s="731"/>
      <c r="N53" s="733"/>
      <c r="O53" s="710"/>
      <c r="P53" s="710"/>
      <c r="Q53" s="710"/>
      <c r="R53" s="710"/>
      <c r="S53" s="710"/>
      <c r="T53" s="710"/>
      <c r="U53" s="710"/>
      <c r="V53" s="710"/>
      <c r="W53" s="710"/>
      <c r="X53" s="710"/>
      <c r="Y53" s="710"/>
      <c r="Z53" s="710"/>
      <c r="AA53" s="710"/>
      <c r="AB53" s="710"/>
      <c r="AC53" s="710"/>
      <c r="AD53" s="710"/>
      <c r="AE53" s="729"/>
      <c r="AF53" s="729"/>
      <c r="AG53" s="641"/>
      <c r="AH53" s="642"/>
      <c r="AI53" s="642"/>
      <c r="AJ53" s="621"/>
    </row>
    <row r="54" spans="2:37" ht="50.25" customHeight="1" thickBot="1">
      <c r="B54" s="18" t="s">
        <v>13</v>
      </c>
      <c r="C54" s="19" t="s">
        <v>41</v>
      </c>
      <c r="D54" s="19" t="s">
        <v>14</v>
      </c>
      <c r="E54" s="19" t="s">
        <v>40</v>
      </c>
      <c r="F54" s="20" t="s">
        <v>38</v>
      </c>
      <c r="G54" s="20" t="s">
        <v>39</v>
      </c>
      <c r="H54" s="107" t="s">
        <v>468</v>
      </c>
      <c r="I54" s="109" t="s">
        <v>42</v>
      </c>
      <c r="J54" s="21">
        <f>J55</f>
        <v>0</v>
      </c>
      <c r="K54" s="77">
        <f>K55</f>
        <v>1</v>
      </c>
      <c r="L54" s="331">
        <f>L55</f>
        <v>0.25</v>
      </c>
      <c r="M54" s="60"/>
      <c r="N54" s="61"/>
      <c r="O54" s="22"/>
      <c r="P54" s="23"/>
      <c r="Q54" s="24"/>
      <c r="R54" s="23"/>
      <c r="S54" s="24">
        <f>S55</f>
        <v>10000000</v>
      </c>
      <c r="T54" s="23"/>
      <c r="U54" s="24"/>
      <c r="V54" s="23"/>
      <c r="W54" s="24"/>
      <c r="X54" s="23"/>
      <c r="Y54" s="24"/>
      <c r="Z54" s="23"/>
      <c r="AA54" s="24"/>
      <c r="AB54" s="23"/>
      <c r="AC54" s="24"/>
      <c r="AD54" s="23"/>
      <c r="AE54" s="78">
        <f>SUM(S54)</f>
        <v>10000000</v>
      </c>
      <c r="AF54" s="23"/>
      <c r="AG54" s="26"/>
      <c r="AH54" s="27"/>
      <c r="AI54" s="27"/>
      <c r="AJ54" s="28"/>
      <c r="AK54" s="76"/>
    </row>
    <row r="55" spans="2:37" ht="21" customHeight="1">
      <c r="B55" s="543" t="s">
        <v>268</v>
      </c>
      <c r="C55" s="100"/>
      <c r="D55" s="230" t="s">
        <v>467</v>
      </c>
      <c r="E55" s="230" t="s">
        <v>346</v>
      </c>
      <c r="F55" s="79"/>
      <c r="G55" s="80"/>
      <c r="H55" s="721" t="s">
        <v>174</v>
      </c>
      <c r="I55" s="722" t="s">
        <v>175</v>
      </c>
      <c r="J55" s="564">
        <v>0</v>
      </c>
      <c r="K55" s="730">
        <v>1</v>
      </c>
      <c r="L55" s="739">
        <v>0.25</v>
      </c>
      <c r="M55" s="730"/>
      <c r="N55" s="732"/>
      <c r="O55" s="728"/>
      <c r="P55" s="728"/>
      <c r="Q55" s="728"/>
      <c r="R55" s="728"/>
      <c r="S55" s="728">
        <v>10000000</v>
      </c>
      <c r="T55" s="728"/>
      <c r="U55" s="728"/>
      <c r="V55" s="728"/>
      <c r="W55" s="728"/>
      <c r="X55" s="728"/>
      <c r="Y55" s="728"/>
      <c r="Z55" s="728"/>
      <c r="AA55" s="728"/>
      <c r="AB55" s="728"/>
      <c r="AC55" s="728"/>
      <c r="AD55" s="728"/>
      <c r="AE55" s="618"/>
      <c r="AF55" s="618"/>
      <c r="AG55" s="622"/>
      <c r="AH55" s="639"/>
      <c r="AI55" s="639"/>
      <c r="AJ55" s="620"/>
      <c r="AK55" s="76"/>
    </row>
    <row r="56" spans="2:37" ht="21" customHeight="1">
      <c r="B56" s="544"/>
      <c r="C56" s="101"/>
      <c r="D56" s="636" t="s">
        <v>466</v>
      </c>
      <c r="E56" s="636" t="s">
        <v>346</v>
      </c>
      <c r="F56" s="636"/>
      <c r="G56" s="636"/>
      <c r="H56" s="605"/>
      <c r="I56" s="633"/>
      <c r="J56" s="565"/>
      <c r="K56" s="650"/>
      <c r="L56" s="740"/>
      <c r="M56" s="650"/>
      <c r="N56" s="644"/>
      <c r="O56" s="709"/>
      <c r="P56" s="709"/>
      <c r="Q56" s="709"/>
      <c r="R56" s="709"/>
      <c r="S56" s="709"/>
      <c r="T56" s="709"/>
      <c r="U56" s="709"/>
      <c r="V56" s="709"/>
      <c r="W56" s="709"/>
      <c r="X56" s="709"/>
      <c r="Y56" s="709"/>
      <c r="Z56" s="709"/>
      <c r="AA56" s="709"/>
      <c r="AB56" s="709"/>
      <c r="AC56" s="709"/>
      <c r="AD56" s="709"/>
      <c r="AE56" s="648"/>
      <c r="AF56" s="648"/>
      <c r="AG56" s="623"/>
      <c r="AH56" s="639"/>
      <c r="AI56" s="639"/>
      <c r="AJ56" s="620"/>
      <c r="AK56" s="76"/>
    </row>
    <row r="57" spans="2:36" ht="21" customHeight="1" thickBot="1">
      <c r="B57" s="545"/>
      <c r="C57" s="102"/>
      <c r="D57" s="667"/>
      <c r="E57" s="667"/>
      <c r="F57" s="667"/>
      <c r="G57" s="667"/>
      <c r="H57" s="606"/>
      <c r="I57" s="723"/>
      <c r="J57" s="566"/>
      <c r="K57" s="731"/>
      <c r="L57" s="741"/>
      <c r="M57" s="731"/>
      <c r="N57" s="733"/>
      <c r="O57" s="710"/>
      <c r="P57" s="710"/>
      <c r="Q57" s="710"/>
      <c r="R57" s="710"/>
      <c r="S57" s="710"/>
      <c r="T57" s="710"/>
      <c r="U57" s="710"/>
      <c r="V57" s="710"/>
      <c r="W57" s="710"/>
      <c r="X57" s="710"/>
      <c r="Y57" s="710"/>
      <c r="Z57" s="710"/>
      <c r="AA57" s="710"/>
      <c r="AB57" s="710"/>
      <c r="AC57" s="710"/>
      <c r="AD57" s="710"/>
      <c r="AE57" s="729"/>
      <c r="AF57" s="729"/>
      <c r="AG57" s="641"/>
      <c r="AH57" s="642"/>
      <c r="AI57" s="642"/>
      <c r="AJ57" s="621"/>
    </row>
    <row r="58" spans="2:37" ht="50.25" customHeight="1" thickBot="1">
      <c r="B58" s="18" t="s">
        <v>13</v>
      </c>
      <c r="C58" s="19" t="s">
        <v>41</v>
      </c>
      <c r="D58" s="19" t="s">
        <v>14</v>
      </c>
      <c r="E58" s="19" t="s">
        <v>40</v>
      </c>
      <c r="F58" s="20" t="s">
        <v>38</v>
      </c>
      <c r="G58" s="20" t="s">
        <v>39</v>
      </c>
      <c r="H58" s="107" t="s">
        <v>465</v>
      </c>
      <c r="I58" s="109" t="s">
        <v>42</v>
      </c>
      <c r="J58" s="21" t="str">
        <f>J59</f>
        <v>grupo adulto mayor</v>
      </c>
      <c r="K58" s="77">
        <f>K59</f>
        <v>4</v>
      </c>
      <c r="L58" s="59">
        <f>L59</f>
        <v>1</v>
      </c>
      <c r="M58" s="60"/>
      <c r="N58" s="61"/>
      <c r="O58" s="22"/>
      <c r="P58" s="23"/>
      <c r="Q58" s="24"/>
      <c r="R58" s="23"/>
      <c r="S58" s="24">
        <f>S59</f>
        <v>1000000</v>
      </c>
      <c r="T58" s="23"/>
      <c r="U58" s="24"/>
      <c r="V58" s="23"/>
      <c r="W58" s="24"/>
      <c r="X58" s="23"/>
      <c r="Y58" s="24"/>
      <c r="Z58" s="23"/>
      <c r="AA58" s="24"/>
      <c r="AB58" s="23"/>
      <c r="AC58" s="24"/>
      <c r="AD58" s="23"/>
      <c r="AE58" s="78">
        <f>SUM(S58)</f>
        <v>1000000</v>
      </c>
      <c r="AF58" s="23"/>
      <c r="AG58" s="26"/>
      <c r="AH58" s="27"/>
      <c r="AI58" s="27"/>
      <c r="AJ58" s="28"/>
      <c r="AK58" s="76"/>
    </row>
    <row r="59" spans="2:37" ht="21" customHeight="1">
      <c r="B59" s="543" t="s">
        <v>268</v>
      </c>
      <c r="C59" s="100"/>
      <c r="D59" s="230" t="s">
        <v>464</v>
      </c>
      <c r="E59" s="230" t="s">
        <v>346</v>
      </c>
      <c r="F59" s="79"/>
      <c r="G59" s="80"/>
      <c r="H59" s="721" t="s">
        <v>176</v>
      </c>
      <c r="I59" s="722" t="s">
        <v>177</v>
      </c>
      <c r="J59" s="564" t="s">
        <v>463</v>
      </c>
      <c r="K59" s="730">
        <v>4</v>
      </c>
      <c r="L59" s="730">
        <v>1</v>
      </c>
      <c r="M59" s="730"/>
      <c r="N59" s="732"/>
      <c r="O59" s="728"/>
      <c r="P59" s="728"/>
      <c r="Q59" s="728"/>
      <c r="R59" s="728"/>
      <c r="S59" s="728">
        <v>1000000</v>
      </c>
      <c r="T59" s="728"/>
      <c r="U59" s="728"/>
      <c r="V59" s="728"/>
      <c r="W59" s="728"/>
      <c r="X59" s="728"/>
      <c r="Y59" s="728"/>
      <c r="Z59" s="728"/>
      <c r="AA59" s="728"/>
      <c r="AB59" s="728"/>
      <c r="AC59" s="728"/>
      <c r="AD59" s="728"/>
      <c r="AE59" s="618"/>
      <c r="AF59" s="618"/>
      <c r="AG59" s="622"/>
      <c r="AH59" s="639"/>
      <c r="AI59" s="639"/>
      <c r="AJ59" s="620"/>
      <c r="AK59" s="76"/>
    </row>
    <row r="60" spans="2:37" ht="21" customHeight="1">
      <c r="B60" s="544"/>
      <c r="C60" s="101"/>
      <c r="D60" s="228" t="s">
        <v>462</v>
      </c>
      <c r="E60" s="228" t="s">
        <v>346</v>
      </c>
      <c r="F60" s="86"/>
      <c r="G60" s="31"/>
      <c r="H60" s="605"/>
      <c r="I60" s="633"/>
      <c r="J60" s="565"/>
      <c r="K60" s="650"/>
      <c r="L60" s="734"/>
      <c r="M60" s="650"/>
      <c r="N60" s="644"/>
      <c r="O60" s="709"/>
      <c r="P60" s="709"/>
      <c r="Q60" s="709"/>
      <c r="R60" s="709"/>
      <c r="S60" s="709"/>
      <c r="T60" s="709"/>
      <c r="U60" s="709"/>
      <c r="V60" s="709"/>
      <c r="W60" s="709"/>
      <c r="X60" s="709"/>
      <c r="Y60" s="709"/>
      <c r="Z60" s="709"/>
      <c r="AA60" s="709"/>
      <c r="AB60" s="709"/>
      <c r="AC60" s="709"/>
      <c r="AD60" s="709"/>
      <c r="AE60" s="648"/>
      <c r="AF60" s="648"/>
      <c r="AG60" s="623"/>
      <c r="AH60" s="639"/>
      <c r="AI60" s="639"/>
      <c r="AJ60" s="620"/>
      <c r="AK60" s="76"/>
    </row>
    <row r="61" spans="2:36" ht="21" customHeight="1" thickBot="1">
      <c r="B61" s="545"/>
      <c r="C61" s="102"/>
      <c r="D61" s="227" t="s">
        <v>461</v>
      </c>
      <c r="E61" s="227" t="s">
        <v>346</v>
      </c>
      <c r="F61" s="90"/>
      <c r="G61" s="329"/>
      <c r="H61" s="605"/>
      <c r="I61" s="633"/>
      <c r="J61" s="565"/>
      <c r="K61" s="650"/>
      <c r="L61" s="734"/>
      <c r="M61" s="650"/>
      <c r="N61" s="644"/>
      <c r="O61" s="710"/>
      <c r="P61" s="710"/>
      <c r="Q61" s="710"/>
      <c r="R61" s="710"/>
      <c r="S61" s="710"/>
      <c r="T61" s="710"/>
      <c r="U61" s="710"/>
      <c r="V61" s="710"/>
      <c r="W61" s="710"/>
      <c r="X61" s="710"/>
      <c r="Y61" s="710"/>
      <c r="Z61" s="710"/>
      <c r="AA61" s="710"/>
      <c r="AB61" s="710"/>
      <c r="AC61" s="710"/>
      <c r="AD61" s="710"/>
      <c r="AE61" s="729"/>
      <c r="AF61" s="729"/>
      <c r="AG61" s="641"/>
      <c r="AH61" s="642"/>
      <c r="AI61" s="642"/>
      <c r="AJ61" s="621"/>
    </row>
    <row r="62" spans="2:36" ht="60" customHeight="1" thickBot="1">
      <c r="B62" s="704" t="s">
        <v>657</v>
      </c>
      <c r="C62" s="704"/>
      <c r="D62" s="704"/>
      <c r="E62" s="704"/>
      <c r="F62" s="510" t="s">
        <v>659</v>
      </c>
      <c r="G62" s="510"/>
      <c r="H62" s="510"/>
      <c r="I62" s="510"/>
      <c r="J62" s="510"/>
      <c r="K62" s="510"/>
      <c r="L62" s="510"/>
      <c r="M62" s="510"/>
      <c r="N62" s="511"/>
      <c r="O62" s="600" t="s">
        <v>351</v>
      </c>
      <c r="P62" s="600"/>
      <c r="Q62" s="600"/>
      <c r="R62" s="600"/>
      <c r="S62" s="600"/>
      <c r="T62" s="600"/>
      <c r="U62" s="600"/>
      <c r="V62" s="600"/>
      <c r="W62" s="600"/>
      <c r="X62" s="600"/>
      <c r="Y62" s="600"/>
      <c r="Z62" s="598"/>
      <c r="AA62" s="599"/>
      <c r="AB62" s="599"/>
      <c r="AC62" s="599"/>
      <c r="AD62" s="599"/>
      <c r="AE62" s="599"/>
      <c r="AF62" s="717"/>
      <c r="AG62" s="718" t="s">
        <v>1</v>
      </c>
      <c r="AH62" s="719"/>
      <c r="AI62" s="719"/>
      <c r="AJ62" s="720"/>
    </row>
    <row r="63" spans="2:36" ht="16.5" customHeight="1">
      <c r="B63" s="706" t="s">
        <v>25</v>
      </c>
      <c r="C63" s="707" t="s">
        <v>370</v>
      </c>
      <c r="D63" s="593"/>
      <c r="E63" s="593"/>
      <c r="F63" s="502"/>
      <c r="G63" s="593"/>
      <c r="H63" s="593"/>
      <c r="I63" s="473" t="s">
        <v>3</v>
      </c>
      <c r="J63" s="475" t="s">
        <v>26</v>
      </c>
      <c r="K63" s="475" t="s">
        <v>4</v>
      </c>
      <c r="L63" s="477" t="s">
        <v>344</v>
      </c>
      <c r="M63" s="485" t="s">
        <v>28</v>
      </c>
      <c r="N63" s="487" t="s">
        <v>29</v>
      </c>
      <c r="O63" s="705" t="s">
        <v>43</v>
      </c>
      <c r="P63" s="616"/>
      <c r="Q63" s="615" t="s">
        <v>44</v>
      </c>
      <c r="R63" s="616"/>
      <c r="S63" s="615" t="s">
        <v>45</v>
      </c>
      <c r="T63" s="616"/>
      <c r="U63" s="615" t="s">
        <v>7</v>
      </c>
      <c r="V63" s="616"/>
      <c r="W63" s="615" t="s">
        <v>6</v>
      </c>
      <c r="X63" s="616"/>
      <c r="Y63" s="615" t="s">
        <v>46</v>
      </c>
      <c r="Z63" s="573"/>
      <c r="AA63" s="572" t="s">
        <v>5</v>
      </c>
      <c r="AB63" s="573"/>
      <c r="AC63" s="572" t="s">
        <v>8</v>
      </c>
      <c r="AD63" s="573"/>
      <c r="AE63" s="572" t="s">
        <v>9</v>
      </c>
      <c r="AF63" s="574"/>
      <c r="AG63" s="499" t="s">
        <v>10</v>
      </c>
      <c r="AH63" s="482" t="s">
        <v>11</v>
      </c>
      <c r="AI63" s="521" t="s">
        <v>12</v>
      </c>
      <c r="AJ63" s="505" t="s">
        <v>30</v>
      </c>
    </row>
    <row r="64" spans="2:36" ht="76.5" customHeight="1" thickBot="1">
      <c r="B64" s="568"/>
      <c r="C64" s="503"/>
      <c r="D64" s="504"/>
      <c r="E64" s="504"/>
      <c r="F64" s="504"/>
      <c r="G64" s="504"/>
      <c r="H64" s="504"/>
      <c r="I64" s="473"/>
      <c r="J64" s="475" t="s">
        <v>26</v>
      </c>
      <c r="K64" s="475"/>
      <c r="L64" s="477"/>
      <c r="M64" s="485"/>
      <c r="N64" s="487"/>
      <c r="O64" s="6" t="s">
        <v>31</v>
      </c>
      <c r="P64" s="98" t="s">
        <v>32</v>
      </c>
      <c r="Q64" s="7" t="s">
        <v>31</v>
      </c>
      <c r="R64" s="98" t="s">
        <v>32</v>
      </c>
      <c r="S64" s="7" t="s">
        <v>31</v>
      </c>
      <c r="T64" s="98" t="s">
        <v>32</v>
      </c>
      <c r="U64" s="7" t="s">
        <v>31</v>
      </c>
      <c r="V64" s="98" t="s">
        <v>32</v>
      </c>
      <c r="W64" s="7" t="s">
        <v>31</v>
      </c>
      <c r="X64" s="98" t="s">
        <v>32</v>
      </c>
      <c r="Y64" s="7" t="s">
        <v>31</v>
      </c>
      <c r="Z64" s="98" t="s">
        <v>32</v>
      </c>
      <c r="AA64" s="7" t="s">
        <v>31</v>
      </c>
      <c r="AB64" s="98" t="s">
        <v>33</v>
      </c>
      <c r="AC64" s="7" t="s">
        <v>31</v>
      </c>
      <c r="AD64" s="98" t="s">
        <v>33</v>
      </c>
      <c r="AE64" s="7" t="s">
        <v>31</v>
      </c>
      <c r="AF64" s="99" t="s">
        <v>33</v>
      </c>
      <c r="AG64" s="500"/>
      <c r="AH64" s="483"/>
      <c r="AI64" s="522"/>
      <c r="AJ64" s="506"/>
    </row>
    <row r="65" spans="2:36" ht="78" customHeight="1" thickBot="1">
      <c r="B65" s="8" t="s">
        <v>660</v>
      </c>
      <c r="C65" s="526" t="s">
        <v>668</v>
      </c>
      <c r="D65" s="527"/>
      <c r="E65" s="527"/>
      <c r="F65" s="527"/>
      <c r="G65" s="527"/>
      <c r="H65" s="527"/>
      <c r="I65" s="105" t="s">
        <v>669</v>
      </c>
      <c r="J65" s="9" t="s">
        <v>670</v>
      </c>
      <c r="K65" s="326" t="s">
        <v>671</v>
      </c>
      <c r="L65" s="332">
        <v>0</v>
      </c>
      <c r="M65" s="11"/>
      <c r="N65" s="106"/>
      <c r="O65" s="12"/>
      <c r="P65" s="13"/>
      <c r="Q65" s="13"/>
      <c r="R65" s="13"/>
      <c r="S65" s="13">
        <v>0</v>
      </c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>
        <f>SUM(S65)</f>
        <v>0</v>
      </c>
      <c r="AF65" s="14"/>
      <c r="AG65" s="15"/>
      <c r="AH65" s="16"/>
      <c r="AI65" s="16"/>
      <c r="AJ65" s="17"/>
    </row>
    <row r="66" spans="2:37" ht="50.25" customHeight="1" thickBot="1">
      <c r="B66" s="18" t="s">
        <v>13</v>
      </c>
      <c r="C66" s="19" t="s">
        <v>41</v>
      </c>
      <c r="D66" s="19" t="s">
        <v>14</v>
      </c>
      <c r="E66" s="19" t="s">
        <v>40</v>
      </c>
      <c r="F66" s="20" t="s">
        <v>38</v>
      </c>
      <c r="G66" s="20" t="s">
        <v>39</v>
      </c>
      <c r="H66" s="107" t="s">
        <v>460</v>
      </c>
      <c r="I66" s="109" t="s">
        <v>42</v>
      </c>
      <c r="J66" s="21">
        <f>J67</f>
        <v>0</v>
      </c>
      <c r="K66" s="77">
        <f>K67</f>
        <v>1</v>
      </c>
      <c r="L66" s="331">
        <f>L67</f>
        <v>0.25</v>
      </c>
      <c r="M66" s="60"/>
      <c r="N66" s="61"/>
      <c r="O66" s="22"/>
      <c r="P66" s="23"/>
      <c r="Q66" s="24"/>
      <c r="R66" s="23"/>
      <c r="S66" s="24">
        <f>S67</f>
        <v>500000</v>
      </c>
      <c r="T66" s="23"/>
      <c r="U66" s="24"/>
      <c r="V66" s="23"/>
      <c r="W66" s="24"/>
      <c r="X66" s="23"/>
      <c r="Y66" s="24"/>
      <c r="Z66" s="23"/>
      <c r="AA66" s="24"/>
      <c r="AB66" s="23"/>
      <c r="AC66" s="24"/>
      <c r="AD66" s="23"/>
      <c r="AE66" s="78">
        <f>SUM(S66)</f>
        <v>500000</v>
      </c>
      <c r="AF66" s="23"/>
      <c r="AG66" s="26"/>
      <c r="AH66" s="27"/>
      <c r="AI66" s="27"/>
      <c r="AJ66" s="28"/>
      <c r="AK66" s="76"/>
    </row>
    <row r="67" spans="2:37" ht="21" customHeight="1">
      <c r="B67" s="543" t="s">
        <v>269</v>
      </c>
      <c r="C67" s="100"/>
      <c r="D67" s="738" t="s">
        <v>459</v>
      </c>
      <c r="E67" s="738" t="s">
        <v>346</v>
      </c>
      <c r="F67" s="738"/>
      <c r="G67" s="738"/>
      <c r="H67" s="721" t="s">
        <v>178</v>
      </c>
      <c r="I67" s="722" t="s">
        <v>179</v>
      </c>
      <c r="J67" s="564">
        <v>0</v>
      </c>
      <c r="K67" s="730">
        <v>1</v>
      </c>
      <c r="L67" s="739">
        <v>0.25</v>
      </c>
      <c r="M67" s="730"/>
      <c r="N67" s="732"/>
      <c r="O67" s="728"/>
      <c r="P67" s="728"/>
      <c r="Q67" s="728"/>
      <c r="R67" s="728"/>
      <c r="S67" s="728">
        <v>500000</v>
      </c>
      <c r="T67" s="728"/>
      <c r="U67" s="728"/>
      <c r="V67" s="728"/>
      <c r="W67" s="728"/>
      <c r="X67" s="728"/>
      <c r="Y67" s="728"/>
      <c r="Z67" s="728"/>
      <c r="AA67" s="728"/>
      <c r="AB67" s="728"/>
      <c r="AC67" s="728"/>
      <c r="AD67" s="728"/>
      <c r="AE67" s="618"/>
      <c r="AF67" s="618"/>
      <c r="AG67" s="622"/>
      <c r="AH67" s="639"/>
      <c r="AI67" s="639"/>
      <c r="AJ67" s="620"/>
      <c r="AK67" s="76"/>
    </row>
    <row r="68" spans="2:37" ht="21" customHeight="1">
      <c r="B68" s="544"/>
      <c r="C68" s="101"/>
      <c r="D68" s="637"/>
      <c r="E68" s="637"/>
      <c r="F68" s="637"/>
      <c r="G68" s="637"/>
      <c r="H68" s="605"/>
      <c r="I68" s="633"/>
      <c r="J68" s="565"/>
      <c r="K68" s="650"/>
      <c r="L68" s="740"/>
      <c r="M68" s="650"/>
      <c r="N68" s="644"/>
      <c r="O68" s="709"/>
      <c r="P68" s="709"/>
      <c r="Q68" s="709"/>
      <c r="R68" s="709"/>
      <c r="S68" s="709"/>
      <c r="T68" s="709"/>
      <c r="U68" s="709"/>
      <c r="V68" s="709"/>
      <c r="W68" s="709"/>
      <c r="X68" s="709"/>
      <c r="Y68" s="709"/>
      <c r="Z68" s="709"/>
      <c r="AA68" s="709"/>
      <c r="AB68" s="709"/>
      <c r="AC68" s="709"/>
      <c r="AD68" s="709"/>
      <c r="AE68" s="648"/>
      <c r="AF68" s="648"/>
      <c r="AG68" s="623"/>
      <c r="AH68" s="639"/>
      <c r="AI68" s="639"/>
      <c r="AJ68" s="620"/>
      <c r="AK68" s="76"/>
    </row>
    <row r="69" spans="2:36" ht="21" customHeight="1" thickBot="1">
      <c r="B69" s="545"/>
      <c r="C69" s="102"/>
      <c r="D69" s="667"/>
      <c r="E69" s="667"/>
      <c r="F69" s="667"/>
      <c r="G69" s="667"/>
      <c r="H69" s="606"/>
      <c r="I69" s="723"/>
      <c r="J69" s="566"/>
      <c r="K69" s="731"/>
      <c r="L69" s="741"/>
      <c r="M69" s="731"/>
      <c r="N69" s="733"/>
      <c r="O69" s="710"/>
      <c r="P69" s="710"/>
      <c r="Q69" s="710"/>
      <c r="R69" s="710"/>
      <c r="S69" s="710"/>
      <c r="T69" s="710"/>
      <c r="U69" s="710"/>
      <c r="V69" s="710"/>
      <c r="W69" s="710"/>
      <c r="X69" s="710"/>
      <c r="Y69" s="710"/>
      <c r="Z69" s="710"/>
      <c r="AA69" s="710"/>
      <c r="AB69" s="710"/>
      <c r="AC69" s="710"/>
      <c r="AD69" s="710"/>
      <c r="AE69" s="729"/>
      <c r="AF69" s="729"/>
      <c r="AG69" s="641"/>
      <c r="AH69" s="642"/>
      <c r="AI69" s="642"/>
      <c r="AJ69" s="621"/>
    </row>
    <row r="70" spans="2:37" ht="50.25" customHeight="1" thickBot="1">
      <c r="B70" s="18" t="s">
        <v>13</v>
      </c>
      <c r="C70" s="19" t="s">
        <v>41</v>
      </c>
      <c r="D70" s="19" t="s">
        <v>14</v>
      </c>
      <c r="E70" s="19" t="s">
        <v>40</v>
      </c>
      <c r="F70" s="20" t="s">
        <v>38</v>
      </c>
      <c r="G70" s="20" t="s">
        <v>39</v>
      </c>
      <c r="H70" s="107" t="s">
        <v>458</v>
      </c>
      <c r="I70" s="109" t="s">
        <v>42</v>
      </c>
      <c r="J70" s="21" t="str">
        <f>J71</f>
        <v>434 familias en accion y 163 red unidos</v>
      </c>
      <c r="K70" s="77">
        <f>K71</f>
        <v>1</v>
      </c>
      <c r="L70" s="59">
        <f>L71</f>
        <v>1</v>
      </c>
      <c r="M70" s="60"/>
      <c r="N70" s="61"/>
      <c r="O70" s="22"/>
      <c r="P70" s="23"/>
      <c r="Q70" s="24"/>
      <c r="R70" s="23"/>
      <c r="S70" s="24">
        <f>S71</f>
        <v>1500000</v>
      </c>
      <c r="T70" s="23"/>
      <c r="U70" s="24"/>
      <c r="V70" s="23"/>
      <c r="W70" s="24"/>
      <c r="X70" s="23"/>
      <c r="Y70" s="24"/>
      <c r="Z70" s="23"/>
      <c r="AA70" s="24"/>
      <c r="AB70" s="23"/>
      <c r="AC70" s="24"/>
      <c r="AD70" s="23"/>
      <c r="AE70" s="78">
        <f>SUM(S70)</f>
        <v>1500000</v>
      </c>
      <c r="AF70" s="23"/>
      <c r="AG70" s="26"/>
      <c r="AH70" s="27"/>
      <c r="AI70" s="27"/>
      <c r="AJ70" s="28"/>
      <c r="AK70" s="76"/>
    </row>
    <row r="71" spans="2:37" ht="21" customHeight="1">
      <c r="B71" s="543" t="s">
        <v>270</v>
      </c>
      <c r="C71" s="100"/>
      <c r="D71" s="738" t="s">
        <v>457</v>
      </c>
      <c r="E71" s="738" t="s">
        <v>346</v>
      </c>
      <c r="F71" s="738"/>
      <c r="G71" s="738"/>
      <c r="H71" s="721" t="s">
        <v>180</v>
      </c>
      <c r="I71" s="722" t="s">
        <v>181</v>
      </c>
      <c r="J71" s="564" t="s">
        <v>456</v>
      </c>
      <c r="K71" s="724">
        <v>1</v>
      </c>
      <c r="L71" s="724">
        <v>1</v>
      </c>
      <c r="M71" s="730"/>
      <c r="N71" s="732"/>
      <c r="O71" s="728"/>
      <c r="P71" s="728"/>
      <c r="Q71" s="728"/>
      <c r="R71" s="728"/>
      <c r="S71" s="728">
        <v>1500000</v>
      </c>
      <c r="T71" s="728"/>
      <c r="U71" s="728"/>
      <c r="V71" s="728"/>
      <c r="W71" s="728"/>
      <c r="X71" s="728"/>
      <c r="Y71" s="728"/>
      <c r="Z71" s="728"/>
      <c r="AA71" s="728"/>
      <c r="AB71" s="728"/>
      <c r="AC71" s="728"/>
      <c r="AD71" s="728"/>
      <c r="AE71" s="618"/>
      <c r="AF71" s="618"/>
      <c r="AG71" s="622"/>
      <c r="AH71" s="639"/>
      <c r="AI71" s="639"/>
      <c r="AJ71" s="620"/>
      <c r="AK71" s="76"/>
    </row>
    <row r="72" spans="2:37" ht="21" customHeight="1">
      <c r="B72" s="544"/>
      <c r="C72" s="101"/>
      <c r="D72" s="638"/>
      <c r="E72" s="638"/>
      <c r="F72" s="638"/>
      <c r="G72" s="638"/>
      <c r="H72" s="605"/>
      <c r="I72" s="633"/>
      <c r="J72" s="565"/>
      <c r="K72" s="670"/>
      <c r="L72" s="726"/>
      <c r="M72" s="650"/>
      <c r="N72" s="644"/>
      <c r="O72" s="709"/>
      <c r="P72" s="709"/>
      <c r="Q72" s="709"/>
      <c r="R72" s="709"/>
      <c r="S72" s="709"/>
      <c r="T72" s="709"/>
      <c r="U72" s="709"/>
      <c r="V72" s="709"/>
      <c r="W72" s="709"/>
      <c r="X72" s="709"/>
      <c r="Y72" s="709"/>
      <c r="Z72" s="709"/>
      <c r="AA72" s="709"/>
      <c r="AB72" s="709"/>
      <c r="AC72" s="709"/>
      <c r="AD72" s="709"/>
      <c r="AE72" s="648"/>
      <c r="AF72" s="648"/>
      <c r="AG72" s="623"/>
      <c r="AH72" s="639"/>
      <c r="AI72" s="639"/>
      <c r="AJ72" s="620"/>
      <c r="AK72" s="76"/>
    </row>
    <row r="73" spans="2:36" ht="21" customHeight="1" thickBot="1">
      <c r="B73" s="545"/>
      <c r="C73" s="102"/>
      <c r="D73" s="227" t="s">
        <v>455</v>
      </c>
      <c r="E73" s="227" t="s">
        <v>346</v>
      </c>
      <c r="F73" s="330"/>
      <c r="G73" s="329"/>
      <c r="H73" s="605"/>
      <c r="I73" s="633"/>
      <c r="J73" s="565"/>
      <c r="K73" s="725"/>
      <c r="L73" s="727"/>
      <c r="M73" s="731"/>
      <c r="N73" s="733"/>
      <c r="O73" s="710"/>
      <c r="P73" s="710"/>
      <c r="Q73" s="710"/>
      <c r="R73" s="710"/>
      <c r="S73" s="710"/>
      <c r="T73" s="710"/>
      <c r="U73" s="710"/>
      <c r="V73" s="710"/>
      <c r="W73" s="710"/>
      <c r="X73" s="710"/>
      <c r="Y73" s="710"/>
      <c r="Z73" s="710"/>
      <c r="AA73" s="710"/>
      <c r="AB73" s="710"/>
      <c r="AC73" s="710"/>
      <c r="AD73" s="710"/>
      <c r="AE73" s="729"/>
      <c r="AF73" s="729"/>
      <c r="AG73" s="641"/>
      <c r="AH73" s="642"/>
      <c r="AI73" s="642"/>
      <c r="AJ73" s="621"/>
    </row>
    <row r="74" spans="2:36" ht="63.75" customHeight="1" thickBot="1">
      <c r="B74" s="704" t="s">
        <v>657</v>
      </c>
      <c r="C74" s="704"/>
      <c r="D74" s="704"/>
      <c r="E74" s="704"/>
      <c r="F74" s="510" t="s">
        <v>659</v>
      </c>
      <c r="G74" s="510"/>
      <c r="H74" s="510"/>
      <c r="I74" s="510"/>
      <c r="J74" s="510"/>
      <c r="K74" s="510"/>
      <c r="L74" s="510"/>
      <c r="M74" s="510"/>
      <c r="N74" s="511"/>
      <c r="O74" s="600" t="s">
        <v>351</v>
      </c>
      <c r="P74" s="600"/>
      <c r="Q74" s="600"/>
      <c r="R74" s="600"/>
      <c r="S74" s="600"/>
      <c r="T74" s="600"/>
      <c r="U74" s="600"/>
      <c r="V74" s="600"/>
      <c r="W74" s="600"/>
      <c r="X74" s="600"/>
      <c r="Y74" s="600"/>
      <c r="Z74" s="598"/>
      <c r="AA74" s="599"/>
      <c r="AB74" s="599"/>
      <c r="AC74" s="599"/>
      <c r="AD74" s="599"/>
      <c r="AE74" s="599"/>
      <c r="AF74" s="717"/>
      <c r="AG74" s="718" t="s">
        <v>1</v>
      </c>
      <c r="AH74" s="719"/>
      <c r="AI74" s="719"/>
      <c r="AJ74" s="720"/>
    </row>
    <row r="75" spans="2:36" ht="16.5" customHeight="1">
      <c r="B75" s="706" t="s">
        <v>25</v>
      </c>
      <c r="C75" s="707" t="s">
        <v>367</v>
      </c>
      <c r="D75" s="593"/>
      <c r="E75" s="593"/>
      <c r="F75" s="593"/>
      <c r="G75" s="593"/>
      <c r="H75" s="593"/>
      <c r="I75" s="473" t="s">
        <v>3</v>
      </c>
      <c r="J75" s="475" t="s">
        <v>26</v>
      </c>
      <c r="K75" s="474" t="s">
        <v>4</v>
      </c>
      <c r="L75" s="476" t="s">
        <v>344</v>
      </c>
      <c r="M75" s="484" t="s">
        <v>28</v>
      </c>
      <c r="N75" s="486" t="s">
        <v>29</v>
      </c>
      <c r="O75" s="705" t="s">
        <v>43</v>
      </c>
      <c r="P75" s="616"/>
      <c r="Q75" s="615" t="s">
        <v>44</v>
      </c>
      <c r="R75" s="616"/>
      <c r="S75" s="615" t="s">
        <v>45</v>
      </c>
      <c r="T75" s="616"/>
      <c r="U75" s="615" t="s">
        <v>7</v>
      </c>
      <c r="V75" s="616"/>
      <c r="W75" s="615" t="s">
        <v>6</v>
      </c>
      <c r="X75" s="616"/>
      <c r="Y75" s="615" t="s">
        <v>46</v>
      </c>
      <c r="Z75" s="573"/>
      <c r="AA75" s="572" t="s">
        <v>5</v>
      </c>
      <c r="AB75" s="573"/>
      <c r="AC75" s="572" t="s">
        <v>8</v>
      </c>
      <c r="AD75" s="573"/>
      <c r="AE75" s="572" t="s">
        <v>9</v>
      </c>
      <c r="AF75" s="574"/>
      <c r="AG75" s="499" t="s">
        <v>10</v>
      </c>
      <c r="AH75" s="482" t="s">
        <v>11</v>
      </c>
      <c r="AI75" s="521" t="s">
        <v>12</v>
      </c>
      <c r="AJ75" s="505" t="s">
        <v>30</v>
      </c>
    </row>
    <row r="76" spans="2:36" ht="76.5" customHeight="1" thickBot="1">
      <c r="B76" s="568"/>
      <c r="C76" s="503"/>
      <c r="D76" s="504"/>
      <c r="E76" s="504"/>
      <c r="F76" s="504"/>
      <c r="G76" s="504"/>
      <c r="H76" s="504"/>
      <c r="I76" s="473"/>
      <c r="J76" s="475" t="s">
        <v>26</v>
      </c>
      <c r="K76" s="475"/>
      <c r="L76" s="477"/>
      <c r="M76" s="485"/>
      <c r="N76" s="487"/>
      <c r="O76" s="6" t="s">
        <v>31</v>
      </c>
      <c r="P76" s="98" t="s">
        <v>32</v>
      </c>
      <c r="Q76" s="7" t="s">
        <v>31</v>
      </c>
      <c r="R76" s="98" t="s">
        <v>32</v>
      </c>
      <c r="S76" s="7" t="s">
        <v>31</v>
      </c>
      <c r="T76" s="98" t="s">
        <v>32</v>
      </c>
      <c r="U76" s="7" t="s">
        <v>31</v>
      </c>
      <c r="V76" s="98" t="s">
        <v>32</v>
      </c>
      <c r="W76" s="7" t="s">
        <v>31</v>
      </c>
      <c r="X76" s="98" t="s">
        <v>32</v>
      </c>
      <c r="Y76" s="7" t="s">
        <v>31</v>
      </c>
      <c r="Z76" s="98" t="s">
        <v>32</v>
      </c>
      <c r="AA76" s="7" t="s">
        <v>31</v>
      </c>
      <c r="AB76" s="98" t="s">
        <v>33</v>
      </c>
      <c r="AC76" s="7" t="s">
        <v>31</v>
      </c>
      <c r="AD76" s="98" t="s">
        <v>33</v>
      </c>
      <c r="AE76" s="7" t="s">
        <v>31</v>
      </c>
      <c r="AF76" s="99" t="s">
        <v>33</v>
      </c>
      <c r="AG76" s="500"/>
      <c r="AH76" s="483"/>
      <c r="AI76" s="522"/>
      <c r="AJ76" s="506"/>
    </row>
    <row r="77" spans="2:36" ht="78" customHeight="1" thickBot="1">
      <c r="B77" s="8" t="s">
        <v>660</v>
      </c>
      <c r="C77" s="526" t="s">
        <v>672</v>
      </c>
      <c r="D77" s="527"/>
      <c r="E77" s="527"/>
      <c r="F77" s="527"/>
      <c r="G77" s="527"/>
      <c r="H77" s="527"/>
      <c r="I77" s="105" t="s">
        <v>673</v>
      </c>
      <c r="J77" s="327" t="s">
        <v>674</v>
      </c>
      <c r="K77" s="326" t="s">
        <v>675</v>
      </c>
      <c r="L77" s="326">
        <v>0</v>
      </c>
      <c r="M77" s="11"/>
      <c r="N77" s="106"/>
      <c r="O77" s="12"/>
      <c r="P77" s="13"/>
      <c r="Q77" s="13"/>
      <c r="R77" s="13"/>
      <c r="S77" s="13">
        <v>0</v>
      </c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>
        <f>SUM(S77)</f>
        <v>0</v>
      </c>
      <c r="AF77" s="14"/>
      <c r="AG77" s="15"/>
      <c r="AH77" s="16"/>
      <c r="AI77" s="16"/>
      <c r="AJ77" s="17"/>
    </row>
    <row r="78" spans="2:37" ht="50.25" customHeight="1" thickBot="1">
      <c r="B78" s="18" t="s">
        <v>13</v>
      </c>
      <c r="C78" s="19" t="s">
        <v>41</v>
      </c>
      <c r="D78" s="19" t="s">
        <v>14</v>
      </c>
      <c r="E78" s="19" t="s">
        <v>40</v>
      </c>
      <c r="F78" s="20" t="s">
        <v>38</v>
      </c>
      <c r="G78" s="20" t="s">
        <v>39</v>
      </c>
      <c r="H78" s="107" t="s">
        <v>453</v>
      </c>
      <c r="I78" s="109" t="s">
        <v>42</v>
      </c>
      <c r="J78" s="21">
        <f>J79</f>
        <v>2</v>
      </c>
      <c r="K78" s="77">
        <f>K79</f>
        <v>4</v>
      </c>
      <c r="L78" s="59">
        <f>L79</f>
        <v>1</v>
      </c>
      <c r="M78" s="60"/>
      <c r="N78" s="61"/>
      <c r="O78" s="22"/>
      <c r="P78" s="23"/>
      <c r="Q78" s="24"/>
      <c r="R78" s="23"/>
      <c r="S78" s="24">
        <f>S79</f>
        <v>1000000</v>
      </c>
      <c r="T78" s="23"/>
      <c r="U78" s="24"/>
      <c r="V78" s="23"/>
      <c r="W78" s="24"/>
      <c r="X78" s="23"/>
      <c r="Y78" s="24"/>
      <c r="Z78" s="23"/>
      <c r="AA78" s="24"/>
      <c r="AB78" s="23"/>
      <c r="AC78" s="24"/>
      <c r="AD78" s="23"/>
      <c r="AE78" s="78">
        <f>SUM(S78)</f>
        <v>1000000</v>
      </c>
      <c r="AF78" s="23"/>
      <c r="AG78" s="26"/>
      <c r="AH78" s="27"/>
      <c r="AI78" s="27"/>
      <c r="AJ78" s="28"/>
      <c r="AK78" s="76"/>
    </row>
    <row r="79" spans="2:37" ht="21" customHeight="1">
      <c r="B79" s="543" t="s">
        <v>267</v>
      </c>
      <c r="C79" s="100"/>
      <c r="D79" s="230" t="s">
        <v>452</v>
      </c>
      <c r="E79" s="230" t="s">
        <v>346</v>
      </c>
      <c r="F79" s="79"/>
      <c r="G79" s="80"/>
      <c r="H79" s="721" t="s">
        <v>182</v>
      </c>
      <c r="I79" s="722" t="s">
        <v>183</v>
      </c>
      <c r="J79" s="564">
        <v>2</v>
      </c>
      <c r="K79" s="730">
        <v>4</v>
      </c>
      <c r="L79" s="730">
        <v>1</v>
      </c>
      <c r="M79" s="730"/>
      <c r="N79" s="732"/>
      <c r="O79" s="728"/>
      <c r="P79" s="728"/>
      <c r="Q79" s="728"/>
      <c r="R79" s="728"/>
      <c r="S79" s="728">
        <v>1000000</v>
      </c>
      <c r="T79" s="728"/>
      <c r="U79" s="728"/>
      <c r="V79" s="728"/>
      <c r="W79" s="728"/>
      <c r="X79" s="728"/>
      <c r="Y79" s="728"/>
      <c r="Z79" s="728"/>
      <c r="AA79" s="728"/>
      <c r="AB79" s="728"/>
      <c r="AC79" s="728"/>
      <c r="AD79" s="728"/>
      <c r="AE79" s="618"/>
      <c r="AF79" s="618"/>
      <c r="AG79" s="622"/>
      <c r="AH79" s="639"/>
      <c r="AI79" s="639"/>
      <c r="AJ79" s="620"/>
      <c r="AK79" s="76"/>
    </row>
    <row r="80" spans="2:37" ht="21" customHeight="1">
      <c r="B80" s="544"/>
      <c r="C80" s="101"/>
      <c r="D80" s="228" t="s">
        <v>451</v>
      </c>
      <c r="E80" s="228" t="s">
        <v>346</v>
      </c>
      <c r="F80" s="86"/>
      <c r="G80" s="31"/>
      <c r="H80" s="605"/>
      <c r="I80" s="633"/>
      <c r="J80" s="565"/>
      <c r="K80" s="650"/>
      <c r="L80" s="734"/>
      <c r="M80" s="650"/>
      <c r="N80" s="644"/>
      <c r="O80" s="709"/>
      <c r="P80" s="709"/>
      <c r="Q80" s="709"/>
      <c r="R80" s="709"/>
      <c r="S80" s="709"/>
      <c r="T80" s="709"/>
      <c r="U80" s="709"/>
      <c r="V80" s="709"/>
      <c r="W80" s="709"/>
      <c r="X80" s="709"/>
      <c r="Y80" s="709"/>
      <c r="Z80" s="709"/>
      <c r="AA80" s="709"/>
      <c r="AB80" s="709"/>
      <c r="AC80" s="709"/>
      <c r="AD80" s="709"/>
      <c r="AE80" s="648"/>
      <c r="AF80" s="648"/>
      <c r="AG80" s="623"/>
      <c r="AH80" s="639"/>
      <c r="AI80" s="639"/>
      <c r="AJ80" s="620"/>
      <c r="AK80" s="76"/>
    </row>
    <row r="81" spans="2:36" ht="21" customHeight="1" thickBot="1">
      <c r="B81" s="545"/>
      <c r="C81" s="102"/>
      <c r="D81" s="227" t="s">
        <v>450</v>
      </c>
      <c r="E81" s="227" t="s">
        <v>346</v>
      </c>
      <c r="F81" s="90"/>
      <c r="G81" s="50"/>
      <c r="H81" s="606"/>
      <c r="I81" s="723"/>
      <c r="J81" s="566"/>
      <c r="K81" s="731"/>
      <c r="L81" s="737"/>
      <c r="M81" s="731"/>
      <c r="N81" s="733"/>
      <c r="O81" s="710"/>
      <c r="P81" s="710"/>
      <c r="Q81" s="710"/>
      <c r="R81" s="710"/>
      <c r="S81" s="710"/>
      <c r="T81" s="710"/>
      <c r="U81" s="710"/>
      <c r="V81" s="710"/>
      <c r="W81" s="710"/>
      <c r="X81" s="710"/>
      <c r="Y81" s="710"/>
      <c r="Z81" s="710"/>
      <c r="AA81" s="710"/>
      <c r="AB81" s="710"/>
      <c r="AC81" s="710"/>
      <c r="AD81" s="710"/>
      <c r="AE81" s="729"/>
      <c r="AF81" s="729"/>
      <c r="AG81" s="641"/>
      <c r="AH81" s="642"/>
      <c r="AI81" s="642"/>
      <c r="AJ81" s="621"/>
    </row>
    <row r="82" spans="2:36" ht="61.5" customHeight="1" thickBot="1">
      <c r="B82" s="704" t="s">
        <v>657</v>
      </c>
      <c r="C82" s="704"/>
      <c r="D82" s="704"/>
      <c r="E82" s="704"/>
      <c r="F82" s="510" t="s">
        <v>659</v>
      </c>
      <c r="G82" s="510"/>
      <c r="H82" s="510"/>
      <c r="I82" s="510"/>
      <c r="J82" s="510"/>
      <c r="K82" s="510"/>
      <c r="L82" s="510"/>
      <c r="M82" s="510"/>
      <c r="N82" s="511"/>
      <c r="O82" s="600" t="s">
        <v>351</v>
      </c>
      <c r="P82" s="600"/>
      <c r="Q82" s="600"/>
      <c r="R82" s="600"/>
      <c r="S82" s="600"/>
      <c r="T82" s="600"/>
      <c r="U82" s="600"/>
      <c r="V82" s="600"/>
      <c r="W82" s="600"/>
      <c r="X82" s="600"/>
      <c r="Y82" s="600"/>
      <c r="Z82" s="598"/>
      <c r="AA82" s="599"/>
      <c r="AB82" s="599"/>
      <c r="AC82" s="599"/>
      <c r="AD82" s="599"/>
      <c r="AE82" s="599"/>
      <c r="AF82" s="717"/>
      <c r="AG82" s="718" t="s">
        <v>1</v>
      </c>
      <c r="AH82" s="719"/>
      <c r="AI82" s="719"/>
      <c r="AJ82" s="720"/>
    </row>
    <row r="83" spans="2:36" ht="15" customHeight="1">
      <c r="B83" s="706" t="s">
        <v>25</v>
      </c>
      <c r="C83" s="707" t="s">
        <v>454</v>
      </c>
      <c r="D83" s="593"/>
      <c r="E83" s="593"/>
      <c r="F83" s="593"/>
      <c r="G83" s="593"/>
      <c r="H83" s="593"/>
      <c r="I83" s="473" t="s">
        <v>3</v>
      </c>
      <c r="J83" s="475" t="s">
        <v>26</v>
      </c>
      <c r="K83" s="474" t="s">
        <v>4</v>
      </c>
      <c r="L83" s="476" t="s">
        <v>344</v>
      </c>
      <c r="M83" s="484" t="s">
        <v>28</v>
      </c>
      <c r="N83" s="486" t="s">
        <v>29</v>
      </c>
      <c r="O83" s="705" t="s">
        <v>43</v>
      </c>
      <c r="P83" s="616"/>
      <c r="Q83" s="615" t="s">
        <v>44</v>
      </c>
      <c r="R83" s="616"/>
      <c r="S83" s="615" t="s">
        <v>45</v>
      </c>
      <c r="T83" s="616"/>
      <c r="U83" s="615" t="s">
        <v>7</v>
      </c>
      <c r="V83" s="616"/>
      <c r="W83" s="615" t="s">
        <v>6</v>
      </c>
      <c r="X83" s="616"/>
      <c r="Y83" s="615" t="s">
        <v>46</v>
      </c>
      <c r="Z83" s="573"/>
      <c r="AA83" s="572" t="s">
        <v>5</v>
      </c>
      <c r="AB83" s="573"/>
      <c r="AC83" s="572" t="s">
        <v>8</v>
      </c>
      <c r="AD83" s="573"/>
      <c r="AE83" s="572" t="s">
        <v>9</v>
      </c>
      <c r="AF83" s="574"/>
      <c r="AG83" s="499" t="s">
        <v>10</v>
      </c>
      <c r="AH83" s="482" t="s">
        <v>11</v>
      </c>
      <c r="AI83" s="521" t="s">
        <v>12</v>
      </c>
      <c r="AJ83" s="505" t="s">
        <v>30</v>
      </c>
    </row>
    <row r="84" spans="2:36" ht="18.75" thickBot="1">
      <c r="B84" s="568"/>
      <c r="C84" s="503"/>
      <c r="D84" s="504"/>
      <c r="E84" s="504"/>
      <c r="F84" s="504"/>
      <c r="G84" s="504"/>
      <c r="H84" s="504"/>
      <c r="I84" s="473"/>
      <c r="J84" s="475" t="s">
        <v>26</v>
      </c>
      <c r="K84" s="475"/>
      <c r="L84" s="477"/>
      <c r="M84" s="485"/>
      <c r="N84" s="487"/>
      <c r="O84" s="6" t="s">
        <v>31</v>
      </c>
      <c r="P84" s="98" t="s">
        <v>32</v>
      </c>
      <c r="Q84" s="7" t="s">
        <v>31</v>
      </c>
      <c r="R84" s="98" t="s">
        <v>32</v>
      </c>
      <c r="S84" s="7" t="s">
        <v>31</v>
      </c>
      <c r="T84" s="98" t="s">
        <v>32</v>
      </c>
      <c r="U84" s="7" t="s">
        <v>31</v>
      </c>
      <c r="V84" s="98" t="s">
        <v>32</v>
      </c>
      <c r="W84" s="7" t="s">
        <v>31</v>
      </c>
      <c r="X84" s="98" t="s">
        <v>32</v>
      </c>
      <c r="Y84" s="7" t="s">
        <v>31</v>
      </c>
      <c r="Z84" s="98" t="s">
        <v>32</v>
      </c>
      <c r="AA84" s="7" t="s">
        <v>31</v>
      </c>
      <c r="AB84" s="98" t="s">
        <v>33</v>
      </c>
      <c r="AC84" s="7" t="s">
        <v>31</v>
      </c>
      <c r="AD84" s="98" t="s">
        <v>33</v>
      </c>
      <c r="AE84" s="7" t="s">
        <v>31</v>
      </c>
      <c r="AF84" s="99" t="s">
        <v>33</v>
      </c>
      <c r="AG84" s="500"/>
      <c r="AH84" s="483"/>
      <c r="AI84" s="522"/>
      <c r="AJ84" s="506"/>
    </row>
    <row r="85" spans="2:36" ht="81.75" customHeight="1" thickBot="1">
      <c r="B85" s="8" t="s">
        <v>660</v>
      </c>
      <c r="C85" s="526" t="s">
        <v>676</v>
      </c>
      <c r="D85" s="527"/>
      <c r="E85" s="527"/>
      <c r="F85" s="527"/>
      <c r="G85" s="527"/>
      <c r="H85" s="527"/>
      <c r="I85" s="105" t="s">
        <v>677</v>
      </c>
      <c r="J85" s="327" t="s">
        <v>678</v>
      </c>
      <c r="K85" s="326" t="s">
        <v>679</v>
      </c>
      <c r="L85" s="326">
        <v>0</v>
      </c>
      <c r="M85" s="11">
        <v>0</v>
      </c>
      <c r="N85" s="106"/>
      <c r="O85" s="12"/>
      <c r="P85" s="13"/>
      <c r="Q85" s="13"/>
      <c r="R85" s="13"/>
      <c r="S85" s="13">
        <f>SUM(S86)</f>
        <v>0</v>
      </c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>
        <f>SUM(S85)</f>
        <v>0</v>
      </c>
      <c r="AF85" s="14"/>
      <c r="AG85" s="15"/>
      <c r="AH85" s="16"/>
      <c r="AI85" s="16"/>
      <c r="AJ85" s="17"/>
    </row>
    <row r="86" ht="15"/>
    <row r="87" ht="15"/>
    <row r="88" ht="15"/>
    <row r="89" ht="15"/>
    <row r="90" ht="15"/>
    <row r="91" spans="9:10" ht="15">
      <c r="I91" s="97"/>
      <c r="J91" s="97"/>
    </row>
  </sheetData>
  <sheetProtection/>
  <mergeCells count="598">
    <mergeCell ref="AG83:AG84"/>
    <mergeCell ref="AH83:AH84"/>
    <mergeCell ref="AI83:AI84"/>
    <mergeCell ref="AJ83:AJ84"/>
    <mergeCell ref="C85:H85"/>
    <mergeCell ref="F62:N62"/>
    <mergeCell ref="F74:N74"/>
    <mergeCell ref="B82:E82"/>
    <mergeCell ref="F82:N82"/>
    <mergeCell ref="O82:Y82"/>
    <mergeCell ref="Z82:AF82"/>
    <mergeCell ref="AG82:AJ82"/>
    <mergeCell ref="B83:B84"/>
    <mergeCell ref="C83:H84"/>
    <mergeCell ref="I83:I84"/>
    <mergeCell ref="J83:J84"/>
    <mergeCell ref="K83:K84"/>
    <mergeCell ref="L83:L84"/>
    <mergeCell ref="M83:M84"/>
    <mergeCell ref="N83:N84"/>
    <mergeCell ref="O83:P83"/>
    <mergeCell ref="Q83:R83"/>
    <mergeCell ref="S83:T83"/>
    <mergeCell ref="U83:V83"/>
    <mergeCell ref="W83:X83"/>
    <mergeCell ref="Y83:Z83"/>
    <mergeCell ref="AA83:AB83"/>
    <mergeCell ref="AC83:AD83"/>
    <mergeCell ref="AE83:AF83"/>
    <mergeCell ref="L67:L69"/>
    <mergeCell ref="M67:M69"/>
    <mergeCell ref="N67:N69"/>
    <mergeCell ref="M71:M73"/>
    <mergeCell ref="N71:N73"/>
    <mergeCell ref="AE79:AE81"/>
    <mergeCell ref="AF79:AF81"/>
    <mergeCell ref="S79:S81"/>
    <mergeCell ref="T79:T81"/>
    <mergeCell ref="U79:U81"/>
    <mergeCell ref="V79:V81"/>
    <mergeCell ref="W79:W81"/>
    <mergeCell ref="X79:X81"/>
    <mergeCell ref="M79:M81"/>
    <mergeCell ref="N79:N81"/>
    <mergeCell ref="O79:O81"/>
    <mergeCell ref="P79:P81"/>
    <mergeCell ref="Q79:Q81"/>
    <mergeCell ref="R79:R81"/>
    <mergeCell ref="I39:I40"/>
    <mergeCell ref="J39:J40"/>
    <mergeCell ref="K39:K40"/>
    <mergeCell ref="L39:L40"/>
    <mergeCell ref="F38:N38"/>
    <mergeCell ref="D44:D45"/>
    <mergeCell ref="E44:E45"/>
    <mergeCell ref="F44:F45"/>
    <mergeCell ref="G44:G45"/>
    <mergeCell ref="G13:G14"/>
    <mergeCell ref="D19:D20"/>
    <mergeCell ref="E19:E20"/>
    <mergeCell ref="F19:F20"/>
    <mergeCell ref="G19:G20"/>
    <mergeCell ref="C17:C20"/>
    <mergeCell ref="D31:D33"/>
    <mergeCell ref="E31:E33"/>
    <mergeCell ref="F31:F33"/>
    <mergeCell ref="G31:G33"/>
    <mergeCell ref="C25:H25"/>
    <mergeCell ref="B22:E22"/>
    <mergeCell ref="AG79:AG81"/>
    <mergeCell ref="AH79:AH81"/>
    <mergeCell ref="AI79:AI81"/>
    <mergeCell ref="AJ79:AJ81"/>
    <mergeCell ref="Y79:Y81"/>
    <mergeCell ref="Z79:Z81"/>
    <mergeCell ref="AA79:AA81"/>
    <mergeCell ref="AB79:AB81"/>
    <mergeCell ref="AC79:AC81"/>
    <mergeCell ref="AD79:AD81"/>
    <mergeCell ref="AH75:AH76"/>
    <mergeCell ref="AI75:AI76"/>
    <mergeCell ref="AJ75:AJ76"/>
    <mergeCell ref="C77:H77"/>
    <mergeCell ref="B79:B81"/>
    <mergeCell ref="H79:H81"/>
    <mergeCell ref="I79:I81"/>
    <mergeCell ref="J79:J81"/>
    <mergeCell ref="K79:K81"/>
    <mergeCell ref="L79:L81"/>
    <mergeCell ref="W75:X75"/>
    <mergeCell ref="Y75:Z75"/>
    <mergeCell ref="AA75:AB75"/>
    <mergeCell ref="AC75:AD75"/>
    <mergeCell ref="AE75:AF75"/>
    <mergeCell ref="AG75:AG76"/>
    <mergeCell ref="M75:M76"/>
    <mergeCell ref="N75:N76"/>
    <mergeCell ref="O75:P75"/>
    <mergeCell ref="Q75:R75"/>
    <mergeCell ref="S75:T75"/>
    <mergeCell ref="U75:V75"/>
    <mergeCell ref="B75:B76"/>
    <mergeCell ref="C75:H76"/>
    <mergeCell ref="I75:I76"/>
    <mergeCell ref="J75:J76"/>
    <mergeCell ref="K75:K76"/>
    <mergeCell ref="L75:L76"/>
    <mergeCell ref="AH71:AH73"/>
    <mergeCell ref="AI71:AI73"/>
    <mergeCell ref="AJ71:AJ73"/>
    <mergeCell ref="B74:E74"/>
    <mergeCell ref="O74:Y74"/>
    <mergeCell ref="Z74:AF74"/>
    <mergeCell ref="AG74:AJ74"/>
    <mergeCell ref="AB71:AB73"/>
    <mergeCell ref="AC71:AC73"/>
    <mergeCell ref="AD71:AD73"/>
    <mergeCell ref="AE71:AE73"/>
    <mergeCell ref="AF71:AF73"/>
    <mergeCell ref="AG71:AG73"/>
    <mergeCell ref="V71:V73"/>
    <mergeCell ref="W71:W73"/>
    <mergeCell ref="X71:X73"/>
    <mergeCell ref="Y71:Y73"/>
    <mergeCell ref="Z71:Z73"/>
    <mergeCell ref="O71:O73"/>
    <mergeCell ref="AA71:AA73"/>
    <mergeCell ref="P71:P73"/>
    <mergeCell ref="Q71:Q73"/>
    <mergeCell ref="R71:R73"/>
    <mergeCell ref="S71:S73"/>
    <mergeCell ref="T71:T73"/>
    <mergeCell ref="U71:U73"/>
    <mergeCell ref="B71:B73"/>
    <mergeCell ref="H71:H73"/>
    <mergeCell ref="I71:I73"/>
    <mergeCell ref="J71:J73"/>
    <mergeCell ref="K71:K73"/>
    <mergeCell ref="L71:L73"/>
    <mergeCell ref="D71:D72"/>
    <mergeCell ref="E71:E72"/>
    <mergeCell ref="F71:F72"/>
    <mergeCell ref="G71:G72"/>
    <mergeCell ref="AE67:AE69"/>
    <mergeCell ref="AF67:AF69"/>
    <mergeCell ref="AG67:AG69"/>
    <mergeCell ref="AH67:AH69"/>
    <mergeCell ref="AI67:AI69"/>
    <mergeCell ref="AJ67:AJ69"/>
    <mergeCell ref="Y67:Y69"/>
    <mergeCell ref="Z67:Z69"/>
    <mergeCell ref="AA67:AA69"/>
    <mergeCell ref="AB67:AB69"/>
    <mergeCell ref="AC67:AC69"/>
    <mergeCell ref="AD67:AD69"/>
    <mergeCell ref="S63:T63"/>
    <mergeCell ref="S67:S69"/>
    <mergeCell ref="T67:T69"/>
    <mergeCell ref="U67:U69"/>
    <mergeCell ref="V67:V69"/>
    <mergeCell ref="W67:W69"/>
    <mergeCell ref="X67:X69"/>
    <mergeCell ref="O67:O69"/>
    <mergeCell ref="P67:P69"/>
    <mergeCell ref="Q67:Q69"/>
    <mergeCell ref="R67:R69"/>
    <mergeCell ref="C65:H65"/>
    <mergeCell ref="B67:B69"/>
    <mergeCell ref="H67:H69"/>
    <mergeCell ref="I67:I69"/>
    <mergeCell ref="J67:J69"/>
    <mergeCell ref="K67:K69"/>
    <mergeCell ref="D67:D69"/>
    <mergeCell ref="E67:E69"/>
    <mergeCell ref="F67:F69"/>
    <mergeCell ref="G67:G69"/>
    <mergeCell ref="AJ63:AJ64"/>
    <mergeCell ref="U63:V63"/>
    <mergeCell ref="W63:X63"/>
    <mergeCell ref="Y63:Z63"/>
    <mergeCell ref="B62:E62"/>
    <mergeCell ref="O62:Y62"/>
    <mergeCell ref="Z62:AF62"/>
    <mergeCell ref="AG62:AJ62"/>
    <mergeCell ref="B63:B64"/>
    <mergeCell ref="C63:H64"/>
    <mergeCell ref="I63:I64"/>
    <mergeCell ref="J63:J64"/>
    <mergeCell ref="K63:K64"/>
    <mergeCell ref="L63:L64"/>
    <mergeCell ref="AG63:AG64"/>
    <mergeCell ref="AH63:AH64"/>
    <mergeCell ref="AI63:AI64"/>
    <mergeCell ref="AA63:AB63"/>
    <mergeCell ref="AC63:AD63"/>
    <mergeCell ref="AE63:AF63"/>
    <mergeCell ref="M63:M64"/>
    <mergeCell ref="N63:N64"/>
    <mergeCell ref="O63:P63"/>
    <mergeCell ref="Q63:R63"/>
    <mergeCell ref="AE59:AE61"/>
    <mergeCell ref="AF59:AF61"/>
    <mergeCell ref="AG59:AG61"/>
    <mergeCell ref="AH59:AH61"/>
    <mergeCell ref="AI59:AI61"/>
    <mergeCell ref="AJ59:AJ61"/>
    <mergeCell ref="Y59:Y61"/>
    <mergeCell ref="Z59:Z61"/>
    <mergeCell ref="AA59:AA61"/>
    <mergeCell ref="AB59:AB61"/>
    <mergeCell ref="AC59:AC61"/>
    <mergeCell ref="AD59:AD61"/>
    <mergeCell ref="W59:W61"/>
    <mergeCell ref="X59:X61"/>
    <mergeCell ref="M59:M61"/>
    <mergeCell ref="N59:N61"/>
    <mergeCell ref="O59:O61"/>
    <mergeCell ref="P59:P61"/>
    <mergeCell ref="Q59:Q61"/>
    <mergeCell ref="R59:R61"/>
    <mergeCell ref="D56:D57"/>
    <mergeCell ref="E56:E57"/>
    <mergeCell ref="F56:F57"/>
    <mergeCell ref="G56:G57"/>
    <mergeCell ref="O55:O57"/>
    <mergeCell ref="P55:P57"/>
    <mergeCell ref="Q55:Q57"/>
    <mergeCell ref="R55:R57"/>
    <mergeCell ref="J55:J57"/>
    <mergeCell ref="K55:K57"/>
    <mergeCell ref="L55:L57"/>
    <mergeCell ref="B59:B61"/>
    <mergeCell ref="H59:H61"/>
    <mergeCell ref="I59:I61"/>
    <mergeCell ref="J59:J61"/>
    <mergeCell ref="K59:K61"/>
    <mergeCell ref="L59:L61"/>
    <mergeCell ref="AE55:AE57"/>
    <mergeCell ref="AF55:AF57"/>
    <mergeCell ref="AG55:AG57"/>
    <mergeCell ref="S55:S57"/>
    <mergeCell ref="T55:T57"/>
    <mergeCell ref="U55:U57"/>
    <mergeCell ref="V55:V57"/>
    <mergeCell ref="W55:W57"/>
    <mergeCell ref="X55:X57"/>
    <mergeCell ref="M55:M57"/>
    <mergeCell ref="N55:N57"/>
    <mergeCell ref="B55:B57"/>
    <mergeCell ref="H55:H57"/>
    <mergeCell ref="I55:I57"/>
    <mergeCell ref="S59:S61"/>
    <mergeCell ref="T59:T61"/>
    <mergeCell ref="U59:U61"/>
    <mergeCell ref="V59:V61"/>
    <mergeCell ref="AJ51:AJ53"/>
    <mergeCell ref="Y51:Y53"/>
    <mergeCell ref="Z51:Z53"/>
    <mergeCell ref="AA51:AA53"/>
    <mergeCell ref="AB51:AB53"/>
    <mergeCell ref="AJ55:AJ57"/>
    <mergeCell ref="Y55:Y57"/>
    <mergeCell ref="Z55:Z57"/>
    <mergeCell ref="AA55:AA57"/>
    <mergeCell ref="AB55:AB57"/>
    <mergeCell ref="AC55:AC57"/>
    <mergeCell ref="AD55:AD57"/>
    <mergeCell ref="AH55:AH57"/>
    <mergeCell ref="AI55:AI57"/>
    <mergeCell ref="AI51:AI53"/>
    <mergeCell ref="AE51:AE53"/>
    <mergeCell ref="B51:B53"/>
    <mergeCell ref="H51:H53"/>
    <mergeCell ref="I51:I53"/>
    <mergeCell ref="J51:J53"/>
    <mergeCell ref="K51:K53"/>
    <mergeCell ref="L51:L53"/>
    <mergeCell ref="AC51:AC53"/>
    <mergeCell ref="AD51:AD53"/>
    <mergeCell ref="S51:S53"/>
    <mergeCell ref="T51:T53"/>
    <mergeCell ref="U51:U53"/>
    <mergeCell ref="V51:V53"/>
    <mergeCell ref="W51:W53"/>
    <mergeCell ref="X51:X53"/>
    <mergeCell ref="M51:M53"/>
    <mergeCell ref="N51:N53"/>
    <mergeCell ref="O51:O53"/>
    <mergeCell ref="P51:P53"/>
    <mergeCell ref="Q51:Q53"/>
    <mergeCell ref="R51:R53"/>
    <mergeCell ref="S47:S49"/>
    <mergeCell ref="T47:T49"/>
    <mergeCell ref="U47:U49"/>
    <mergeCell ref="V47:V49"/>
    <mergeCell ref="W47:W49"/>
    <mergeCell ref="X47:X49"/>
    <mergeCell ref="AF51:AF53"/>
    <mergeCell ref="AG51:AG53"/>
    <mergeCell ref="AH51:AH53"/>
    <mergeCell ref="AH47:AH49"/>
    <mergeCell ref="M47:M49"/>
    <mergeCell ref="N47:N49"/>
    <mergeCell ref="O47:O49"/>
    <mergeCell ref="P47:P49"/>
    <mergeCell ref="Q47:Q49"/>
    <mergeCell ref="R47:R49"/>
    <mergeCell ref="B47:B49"/>
    <mergeCell ref="H47:H49"/>
    <mergeCell ref="I47:I49"/>
    <mergeCell ref="G48:G49"/>
    <mergeCell ref="J47:J49"/>
    <mergeCell ref="K47:K49"/>
    <mergeCell ref="L47:L49"/>
    <mergeCell ref="D48:D49"/>
    <mergeCell ref="E48:E49"/>
    <mergeCell ref="F48:F49"/>
    <mergeCell ref="AI47:AI49"/>
    <mergeCell ref="AJ47:AJ49"/>
    <mergeCell ref="Y47:Y49"/>
    <mergeCell ref="Z47:Z49"/>
    <mergeCell ref="AA47:AA49"/>
    <mergeCell ref="AB47:AB49"/>
    <mergeCell ref="AC47:AC49"/>
    <mergeCell ref="AD47:AD49"/>
    <mergeCell ref="AE47:AE49"/>
    <mergeCell ref="AF47:AF49"/>
    <mergeCell ref="AG47:AG49"/>
    <mergeCell ref="AE43:AE45"/>
    <mergeCell ref="AF43:AF45"/>
    <mergeCell ref="AG43:AG45"/>
    <mergeCell ref="AH43:AH45"/>
    <mergeCell ref="AI43:AI45"/>
    <mergeCell ref="AJ43:AJ45"/>
    <mergeCell ref="Y43:Y45"/>
    <mergeCell ref="Z43:Z45"/>
    <mergeCell ref="AA43:AA45"/>
    <mergeCell ref="AB43:AB45"/>
    <mergeCell ref="AC43:AC45"/>
    <mergeCell ref="AD43:AD45"/>
    <mergeCell ref="S43:S45"/>
    <mergeCell ref="T43:T45"/>
    <mergeCell ref="U43:U45"/>
    <mergeCell ref="V43:V45"/>
    <mergeCell ref="W43:W45"/>
    <mergeCell ref="X43:X45"/>
    <mergeCell ref="M43:M45"/>
    <mergeCell ref="N43:N45"/>
    <mergeCell ref="O43:O45"/>
    <mergeCell ref="P43:P45"/>
    <mergeCell ref="Q43:Q45"/>
    <mergeCell ref="R43:R45"/>
    <mergeCell ref="AH39:AH40"/>
    <mergeCell ref="AI39:AI40"/>
    <mergeCell ref="AJ39:AJ40"/>
    <mergeCell ref="C41:H41"/>
    <mergeCell ref="B43:B45"/>
    <mergeCell ref="H43:H45"/>
    <mergeCell ref="I43:I45"/>
    <mergeCell ref="J43:J45"/>
    <mergeCell ref="K43:K45"/>
    <mergeCell ref="L43:L45"/>
    <mergeCell ref="W39:X39"/>
    <mergeCell ref="Y39:Z39"/>
    <mergeCell ref="AA39:AB39"/>
    <mergeCell ref="AC39:AD39"/>
    <mergeCell ref="AE39:AF39"/>
    <mergeCell ref="AG39:AG40"/>
    <mergeCell ref="M39:M40"/>
    <mergeCell ref="N39:N40"/>
    <mergeCell ref="O39:P39"/>
    <mergeCell ref="Q39:R39"/>
    <mergeCell ref="S39:T39"/>
    <mergeCell ref="U39:V39"/>
    <mergeCell ref="B39:B40"/>
    <mergeCell ref="C39:H40"/>
    <mergeCell ref="AF35:AF37"/>
    <mergeCell ref="AG35:AG37"/>
    <mergeCell ref="AH35:AH37"/>
    <mergeCell ref="AI35:AI37"/>
    <mergeCell ref="AJ35:AJ37"/>
    <mergeCell ref="B38:E38"/>
    <mergeCell ref="O38:Y38"/>
    <mergeCell ref="Z38:AF38"/>
    <mergeCell ref="AG38:AJ38"/>
    <mergeCell ref="Z35:Z37"/>
    <mergeCell ref="AA35:AA37"/>
    <mergeCell ref="AB35:AB37"/>
    <mergeCell ref="AC35:AC37"/>
    <mergeCell ref="AD35:AD37"/>
    <mergeCell ref="AE35:AE37"/>
    <mergeCell ref="T35:T37"/>
    <mergeCell ref="U35:U37"/>
    <mergeCell ref="V35:V37"/>
    <mergeCell ref="W35:W37"/>
    <mergeCell ref="X35:X37"/>
    <mergeCell ref="M35:M37"/>
    <mergeCell ref="Y35:Y37"/>
    <mergeCell ref="N35:N37"/>
    <mergeCell ref="O35:O37"/>
    <mergeCell ref="P35:P37"/>
    <mergeCell ref="Q35:Q37"/>
    <mergeCell ref="R35:R37"/>
    <mergeCell ref="S35:S37"/>
    <mergeCell ref="B35:B37"/>
    <mergeCell ref="H35:H37"/>
    <mergeCell ref="I35:I37"/>
    <mergeCell ref="J35:J37"/>
    <mergeCell ref="K35:K37"/>
    <mergeCell ref="L35:L37"/>
    <mergeCell ref="AE31:AE33"/>
    <mergeCell ref="AF31:AF33"/>
    <mergeCell ref="AG31:AG33"/>
    <mergeCell ref="AH31:AH33"/>
    <mergeCell ref="AI31:AI33"/>
    <mergeCell ref="AJ31:AJ33"/>
    <mergeCell ref="Y31:Y33"/>
    <mergeCell ref="Z31:Z33"/>
    <mergeCell ref="AA31:AA33"/>
    <mergeCell ref="AB31:AB33"/>
    <mergeCell ref="AC31:AC33"/>
    <mergeCell ref="AD31:AD33"/>
    <mergeCell ref="V31:V33"/>
    <mergeCell ref="W31:W33"/>
    <mergeCell ref="X31:X33"/>
    <mergeCell ref="M31:M33"/>
    <mergeCell ref="N31:N33"/>
    <mergeCell ref="O31:O33"/>
    <mergeCell ref="P31:P33"/>
    <mergeCell ref="Q31:Q33"/>
    <mergeCell ref="R31:R33"/>
    <mergeCell ref="B31:B33"/>
    <mergeCell ref="H31:H33"/>
    <mergeCell ref="I31:I33"/>
    <mergeCell ref="J31:J33"/>
    <mergeCell ref="K31:K33"/>
    <mergeCell ref="L31:L33"/>
    <mergeCell ref="AE27:AE29"/>
    <mergeCell ref="AF27:AF29"/>
    <mergeCell ref="AG27:AG29"/>
    <mergeCell ref="S27:S29"/>
    <mergeCell ref="T27:T29"/>
    <mergeCell ref="U27:U29"/>
    <mergeCell ref="V27:V29"/>
    <mergeCell ref="W27:W29"/>
    <mergeCell ref="X27:X29"/>
    <mergeCell ref="M27:M29"/>
    <mergeCell ref="N27:N29"/>
    <mergeCell ref="O27:O29"/>
    <mergeCell ref="P27:P29"/>
    <mergeCell ref="Q27:Q29"/>
    <mergeCell ref="R27:R29"/>
    <mergeCell ref="S31:S33"/>
    <mergeCell ref="T31:T33"/>
    <mergeCell ref="U31:U33"/>
    <mergeCell ref="AH27:AH29"/>
    <mergeCell ref="AI27:AI29"/>
    <mergeCell ref="AJ27:AJ29"/>
    <mergeCell ref="Y27:Y29"/>
    <mergeCell ref="Z27:Z29"/>
    <mergeCell ref="AA27:AA29"/>
    <mergeCell ref="AB27:AB29"/>
    <mergeCell ref="AC27:AC29"/>
    <mergeCell ref="AD27:AD29"/>
    <mergeCell ref="B27:B29"/>
    <mergeCell ref="H27:H29"/>
    <mergeCell ref="I27:I29"/>
    <mergeCell ref="J27:J29"/>
    <mergeCell ref="K27:K29"/>
    <mergeCell ref="L27:L29"/>
    <mergeCell ref="W23:X23"/>
    <mergeCell ref="Y23:Z23"/>
    <mergeCell ref="M23:M24"/>
    <mergeCell ref="N23:N24"/>
    <mergeCell ref="O23:P23"/>
    <mergeCell ref="Q23:R23"/>
    <mergeCell ref="S23:T23"/>
    <mergeCell ref="U23:V23"/>
    <mergeCell ref="E28:E29"/>
    <mergeCell ref="F28:F29"/>
    <mergeCell ref="G28:G29"/>
    <mergeCell ref="AA6:AB6"/>
    <mergeCell ref="AC6:AD6"/>
    <mergeCell ref="AE6:AF6"/>
    <mergeCell ref="O22:Y22"/>
    <mergeCell ref="Z22:AF22"/>
    <mergeCell ref="AG22:AJ22"/>
    <mergeCell ref="B23:B24"/>
    <mergeCell ref="C23:H24"/>
    <mergeCell ref="I23:I24"/>
    <mergeCell ref="J23:J24"/>
    <mergeCell ref="K23:K24"/>
    <mergeCell ref="L23:L24"/>
    <mergeCell ref="AH23:AH24"/>
    <mergeCell ref="AI23:AI24"/>
    <mergeCell ref="AJ23:AJ24"/>
    <mergeCell ref="AA23:AB23"/>
    <mergeCell ref="AC23:AD23"/>
    <mergeCell ref="AE23:AF23"/>
    <mergeCell ref="AG23:AG24"/>
    <mergeCell ref="F22:N22"/>
    <mergeCell ref="C11:C14"/>
    <mergeCell ref="D13:D14"/>
    <mergeCell ref="E13:E14"/>
    <mergeCell ref="F13:F14"/>
    <mergeCell ref="Z17:Z20"/>
    <mergeCell ref="AA17:AA20"/>
    <mergeCell ref="AB17:AB20"/>
    <mergeCell ref="AC17:AC20"/>
    <mergeCell ref="AD17:AD20"/>
    <mergeCell ref="O17:O20"/>
    <mergeCell ref="P17:P20"/>
    <mergeCell ref="Q17:Q20"/>
    <mergeCell ref="R17:R20"/>
    <mergeCell ref="S17:S20"/>
    <mergeCell ref="AG17:AG20"/>
    <mergeCell ref="T17:T20"/>
    <mergeCell ref="U17:U20"/>
    <mergeCell ref="V17:V20"/>
    <mergeCell ref="W17:W20"/>
    <mergeCell ref="X17:X20"/>
    <mergeCell ref="Y17:Y20"/>
    <mergeCell ref="C8:H8"/>
    <mergeCell ref="B9:AJ9"/>
    <mergeCell ref="B11:B14"/>
    <mergeCell ref="H11:H14"/>
    <mergeCell ref="J11:J14"/>
    <mergeCell ref="L11:L14"/>
    <mergeCell ref="L17:L20"/>
    <mergeCell ref="J17:J20"/>
    <mergeCell ref="AI17:AI20"/>
    <mergeCell ref="AJ17:AJ20"/>
    <mergeCell ref="AG11:AG14"/>
    <mergeCell ref="O11:O14"/>
    <mergeCell ref="P11:P14"/>
    <mergeCell ref="Q11:Q14"/>
    <mergeCell ref="R11:R14"/>
    <mergeCell ref="S11:S14"/>
    <mergeCell ref="T11:T14"/>
    <mergeCell ref="B21:AJ21"/>
    <mergeCell ref="N6:N7"/>
    <mergeCell ref="O6:P6"/>
    <mergeCell ref="Q6:R6"/>
    <mergeCell ref="S6:T6"/>
    <mergeCell ref="U6:V6"/>
    <mergeCell ref="AH6:AH7"/>
    <mergeCell ref="AI6:AI7"/>
    <mergeCell ref="AJ6:AJ7"/>
    <mergeCell ref="B15:AJ15"/>
    <mergeCell ref="B17:B20"/>
    <mergeCell ref="H17:H20"/>
    <mergeCell ref="I17:I20"/>
    <mergeCell ref="K17:K20"/>
    <mergeCell ref="M17:M20"/>
    <mergeCell ref="N17:N20"/>
    <mergeCell ref="AE17:AE20"/>
    <mergeCell ref="AF17:AF20"/>
    <mergeCell ref="AH17:AH20"/>
    <mergeCell ref="AJ11:AJ14"/>
    <mergeCell ref="B6:B7"/>
    <mergeCell ref="C6:H7"/>
    <mergeCell ref="I6:I7"/>
    <mergeCell ref="J6:J7"/>
    <mergeCell ref="B2:AJ2"/>
    <mergeCell ref="B3:AJ3"/>
    <mergeCell ref="B4:H4"/>
    <mergeCell ref="U4:AJ4"/>
    <mergeCell ref="F5:N5"/>
    <mergeCell ref="AG5:AJ5"/>
    <mergeCell ref="B5:E5"/>
    <mergeCell ref="I4:O4"/>
    <mergeCell ref="P4:T4"/>
    <mergeCell ref="O5:Y5"/>
    <mergeCell ref="Z5:AF5"/>
    <mergeCell ref="K6:K7"/>
    <mergeCell ref="L6:L7"/>
    <mergeCell ref="N11:N14"/>
    <mergeCell ref="AH11:AH14"/>
    <mergeCell ref="AI11:AI14"/>
    <mergeCell ref="I11:I14"/>
    <mergeCell ref="K11:K14"/>
    <mergeCell ref="M11:M14"/>
    <mergeCell ref="AG6:AG7"/>
    <mergeCell ref="M6:M7"/>
    <mergeCell ref="U11:U14"/>
    <mergeCell ref="Z11:Z14"/>
    <mergeCell ref="AA11:AA14"/>
    <mergeCell ref="AE11:AE14"/>
    <mergeCell ref="AF11:AF14"/>
    <mergeCell ref="V11:V14"/>
    <mergeCell ref="W11:W14"/>
    <mergeCell ref="X11:X14"/>
    <mergeCell ref="Y11:Y14"/>
    <mergeCell ref="AB11:AB14"/>
    <mergeCell ref="AC11:AC14"/>
    <mergeCell ref="AD11:AD14"/>
    <mergeCell ref="W6:X6"/>
    <mergeCell ref="Y6:Z6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AJ33"/>
  <sheetViews>
    <sheetView zoomScale="75" zoomScaleNormal="75" zoomScalePageLayoutView="0" workbookViewId="0" topLeftCell="B22">
      <selection activeCell="F38" sqref="F38"/>
    </sheetView>
  </sheetViews>
  <sheetFormatPr defaultColWidth="11.421875" defaultRowHeight="15"/>
  <cols>
    <col min="1" max="1" width="4.57421875" style="1" customWidth="1"/>
    <col min="2" max="2" width="15.8515625" style="92" customWidth="1"/>
    <col min="3" max="3" width="17.00390625" style="92" customWidth="1"/>
    <col min="4" max="4" width="32.57421875" style="1" customWidth="1"/>
    <col min="5" max="6" width="14.421875" style="1" customWidth="1"/>
    <col min="7" max="7" width="14.00390625" style="1" customWidth="1"/>
    <col min="8" max="8" width="19.28125" style="93" customWidth="1"/>
    <col min="9" max="9" width="20.7109375" style="93" customWidth="1"/>
    <col min="10" max="10" width="11.28125" style="93" customWidth="1"/>
    <col min="11" max="12" width="5.7109375" style="1" customWidth="1"/>
    <col min="13" max="13" width="6.57421875" style="1" customWidth="1"/>
    <col min="14" max="14" width="6.140625" style="1" customWidth="1"/>
    <col min="15" max="32" width="5.00390625" style="117" customWidth="1"/>
    <col min="33" max="33" width="5.140625" style="94" customWidth="1"/>
    <col min="34" max="34" width="5.421875" style="1" customWidth="1"/>
    <col min="35" max="35" width="4.8515625" style="1" customWidth="1"/>
    <col min="36" max="36" width="7.140625" style="1" customWidth="1"/>
    <col min="37" max="16384" width="11.421875" style="1" customWidth="1"/>
  </cols>
  <sheetData>
    <row r="1" spans="2:36" ht="15.75" thickBot="1">
      <c r="B1" s="2"/>
      <c r="C1" s="2"/>
      <c r="D1" s="3"/>
      <c r="E1" s="3"/>
      <c r="F1" s="3"/>
      <c r="G1" s="3"/>
      <c r="H1" s="4"/>
      <c r="I1" s="4"/>
      <c r="J1" s="4"/>
      <c r="K1" s="3"/>
      <c r="L1" s="3"/>
      <c r="M1" s="3"/>
      <c r="N1" s="3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3"/>
      <c r="AH1" s="3"/>
      <c r="AI1" s="3"/>
      <c r="AJ1" s="3"/>
    </row>
    <row r="2" spans="2:36" ht="15">
      <c r="B2" s="467" t="s">
        <v>615</v>
      </c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8"/>
      <c r="AJ2" s="469"/>
    </row>
    <row r="3" spans="2:36" ht="15.75" thickBot="1">
      <c r="B3" s="488" t="s">
        <v>856</v>
      </c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89"/>
      <c r="AC3" s="489"/>
      <c r="AD3" s="489"/>
      <c r="AE3" s="489"/>
      <c r="AF3" s="489"/>
      <c r="AG3" s="489"/>
      <c r="AH3" s="489"/>
      <c r="AI3" s="489"/>
      <c r="AJ3" s="490"/>
    </row>
    <row r="4" spans="2:36" ht="33.75" customHeight="1">
      <c r="B4" s="491" t="s">
        <v>693</v>
      </c>
      <c r="C4" s="492"/>
      <c r="D4" s="492"/>
      <c r="E4" s="492"/>
      <c r="F4" s="492"/>
      <c r="G4" s="492"/>
      <c r="H4" s="493"/>
      <c r="I4" s="494" t="s">
        <v>614</v>
      </c>
      <c r="J4" s="495"/>
      <c r="K4" s="495"/>
      <c r="L4" s="495"/>
      <c r="M4" s="495"/>
      <c r="N4" s="495"/>
      <c r="O4" s="495"/>
      <c r="P4" s="495"/>
      <c r="Q4" s="495"/>
      <c r="R4" s="495"/>
      <c r="S4" s="495"/>
      <c r="T4" s="496"/>
      <c r="U4" s="494" t="s">
        <v>22</v>
      </c>
      <c r="V4" s="497"/>
      <c r="W4" s="497"/>
      <c r="X4" s="497"/>
      <c r="Y4" s="497"/>
      <c r="Z4" s="497"/>
      <c r="AA4" s="497"/>
      <c r="AB4" s="497"/>
      <c r="AC4" s="497"/>
      <c r="AD4" s="497"/>
      <c r="AE4" s="497"/>
      <c r="AF4" s="497"/>
      <c r="AG4" s="497"/>
      <c r="AH4" s="497"/>
      <c r="AI4" s="497"/>
      <c r="AJ4" s="498"/>
    </row>
    <row r="5" spans="2:36" ht="39" customHeight="1" thickBot="1">
      <c r="B5" s="507" t="s">
        <v>694</v>
      </c>
      <c r="C5" s="508"/>
      <c r="D5" s="509"/>
      <c r="E5" s="116"/>
      <c r="F5" s="510" t="s">
        <v>695</v>
      </c>
      <c r="G5" s="510"/>
      <c r="H5" s="510"/>
      <c r="I5" s="510"/>
      <c r="J5" s="510"/>
      <c r="K5" s="510"/>
      <c r="L5" s="510"/>
      <c r="M5" s="510"/>
      <c r="N5" s="511"/>
      <c r="O5" s="512" t="s">
        <v>0</v>
      </c>
      <c r="P5" s="513"/>
      <c r="Q5" s="513"/>
      <c r="R5" s="513"/>
      <c r="S5" s="513"/>
      <c r="T5" s="513"/>
      <c r="U5" s="513"/>
      <c r="V5" s="513"/>
      <c r="W5" s="513"/>
      <c r="X5" s="513"/>
      <c r="Y5" s="513"/>
      <c r="Z5" s="513"/>
      <c r="AA5" s="513"/>
      <c r="AB5" s="513"/>
      <c r="AC5" s="513"/>
      <c r="AD5" s="513"/>
      <c r="AE5" s="513"/>
      <c r="AF5" s="514"/>
      <c r="AG5" s="523" t="s">
        <v>1</v>
      </c>
      <c r="AH5" s="524"/>
      <c r="AI5" s="524"/>
      <c r="AJ5" s="525"/>
    </row>
    <row r="6" spans="2:36" ht="16.5" customHeight="1">
      <c r="B6" s="567" t="s">
        <v>25</v>
      </c>
      <c r="C6" s="501" t="s">
        <v>345</v>
      </c>
      <c r="D6" s="502"/>
      <c r="E6" s="502"/>
      <c r="F6" s="502"/>
      <c r="G6" s="502"/>
      <c r="H6" s="502"/>
      <c r="I6" s="472" t="s">
        <v>3</v>
      </c>
      <c r="J6" s="474" t="s">
        <v>26</v>
      </c>
      <c r="K6" s="474" t="s">
        <v>4</v>
      </c>
      <c r="L6" s="476" t="s">
        <v>318</v>
      </c>
      <c r="M6" s="484" t="s">
        <v>28</v>
      </c>
      <c r="N6" s="486" t="s">
        <v>29</v>
      </c>
      <c r="O6" s="478" t="s">
        <v>43</v>
      </c>
      <c r="P6" s="479"/>
      <c r="Q6" s="480" t="s">
        <v>44</v>
      </c>
      <c r="R6" s="479"/>
      <c r="S6" s="480" t="s">
        <v>45</v>
      </c>
      <c r="T6" s="479"/>
      <c r="U6" s="480" t="s">
        <v>7</v>
      </c>
      <c r="V6" s="479"/>
      <c r="W6" s="480" t="s">
        <v>6</v>
      </c>
      <c r="X6" s="479"/>
      <c r="Y6" s="480" t="s">
        <v>46</v>
      </c>
      <c r="Z6" s="479"/>
      <c r="AA6" s="480" t="s">
        <v>5</v>
      </c>
      <c r="AB6" s="479"/>
      <c r="AC6" s="480" t="s">
        <v>8</v>
      </c>
      <c r="AD6" s="479"/>
      <c r="AE6" s="480" t="s">
        <v>9</v>
      </c>
      <c r="AF6" s="481"/>
      <c r="AG6" s="499" t="s">
        <v>10</v>
      </c>
      <c r="AH6" s="482" t="s">
        <v>11</v>
      </c>
      <c r="AI6" s="521" t="s">
        <v>12</v>
      </c>
      <c r="AJ6" s="505" t="s">
        <v>30</v>
      </c>
    </row>
    <row r="7" spans="2:36" ht="76.5" customHeight="1" thickBot="1">
      <c r="B7" s="568"/>
      <c r="C7" s="503"/>
      <c r="D7" s="504"/>
      <c r="E7" s="504"/>
      <c r="F7" s="504"/>
      <c r="G7" s="504"/>
      <c r="H7" s="504"/>
      <c r="I7" s="473"/>
      <c r="J7" s="475" t="s">
        <v>26</v>
      </c>
      <c r="K7" s="475"/>
      <c r="L7" s="477"/>
      <c r="M7" s="485"/>
      <c r="N7" s="487"/>
      <c r="O7" s="129" t="s">
        <v>31</v>
      </c>
      <c r="P7" s="128" t="s">
        <v>32</v>
      </c>
      <c r="Q7" s="127" t="s">
        <v>31</v>
      </c>
      <c r="R7" s="128" t="s">
        <v>32</v>
      </c>
      <c r="S7" s="127" t="s">
        <v>31</v>
      </c>
      <c r="T7" s="128" t="s">
        <v>32</v>
      </c>
      <c r="U7" s="127" t="s">
        <v>31</v>
      </c>
      <c r="V7" s="128" t="s">
        <v>32</v>
      </c>
      <c r="W7" s="127" t="s">
        <v>31</v>
      </c>
      <c r="X7" s="128" t="s">
        <v>32</v>
      </c>
      <c r="Y7" s="127" t="s">
        <v>31</v>
      </c>
      <c r="Z7" s="128" t="s">
        <v>32</v>
      </c>
      <c r="AA7" s="127" t="s">
        <v>31</v>
      </c>
      <c r="AB7" s="128" t="s">
        <v>33</v>
      </c>
      <c r="AC7" s="127" t="s">
        <v>31</v>
      </c>
      <c r="AD7" s="128" t="s">
        <v>33</v>
      </c>
      <c r="AE7" s="127" t="s">
        <v>31</v>
      </c>
      <c r="AF7" s="126" t="s">
        <v>33</v>
      </c>
      <c r="AG7" s="500"/>
      <c r="AH7" s="483"/>
      <c r="AI7" s="522"/>
      <c r="AJ7" s="506"/>
    </row>
    <row r="8" spans="2:36" ht="96" customHeight="1" thickBot="1">
      <c r="B8" s="8" t="s">
        <v>696</v>
      </c>
      <c r="C8" s="526" t="s">
        <v>697</v>
      </c>
      <c r="D8" s="527"/>
      <c r="E8" s="527"/>
      <c r="F8" s="527"/>
      <c r="G8" s="527"/>
      <c r="H8" s="527"/>
      <c r="I8" s="105" t="s">
        <v>698</v>
      </c>
      <c r="J8" s="9" t="s">
        <v>699</v>
      </c>
      <c r="K8" s="10" t="s">
        <v>700</v>
      </c>
      <c r="L8" s="10">
        <v>25</v>
      </c>
      <c r="M8" s="11">
        <v>0</v>
      </c>
      <c r="N8" s="11">
        <v>0</v>
      </c>
      <c r="O8" s="124"/>
      <c r="P8" s="124"/>
      <c r="Q8" s="124" t="e">
        <f>SUM(Q11,#REF!,#REF!,#REF!)</f>
        <v>#REF!</v>
      </c>
      <c r="R8" s="124"/>
      <c r="S8" s="124" t="e">
        <f>SUM(S11,#REF!,#REF!,#REF!)</f>
        <v>#REF!</v>
      </c>
      <c r="T8" s="124"/>
      <c r="U8" s="124" t="e">
        <f>SUM(U11,#REF!,#REF!,#REF!)</f>
        <v>#REF!</v>
      </c>
      <c r="V8" s="124"/>
      <c r="W8" s="124">
        <v>270000000</v>
      </c>
      <c r="X8" s="124"/>
      <c r="Y8" s="124" t="e">
        <f>SUM(Y11,#REF!,#REF!,#REF!)</f>
        <v>#REF!</v>
      </c>
      <c r="Z8" s="124"/>
      <c r="AA8" s="124" t="e">
        <f>SUM(AA11,#REF!,#REF!,#REF!)</f>
        <v>#REF!</v>
      </c>
      <c r="AB8" s="124"/>
      <c r="AC8" s="124" t="e">
        <f>SUM(AC11,#REF!,#REF!,#REF!)</f>
        <v>#REF!</v>
      </c>
      <c r="AD8" s="124"/>
      <c r="AE8" s="124">
        <v>0</v>
      </c>
      <c r="AF8" s="123"/>
      <c r="AG8" s="15"/>
      <c r="AH8" s="16"/>
      <c r="AI8" s="16"/>
      <c r="AJ8" s="17"/>
    </row>
    <row r="9" spans="2:36" ht="5.25" customHeight="1" thickBot="1">
      <c r="B9" s="518"/>
      <c r="C9" s="519"/>
      <c r="D9" s="519"/>
      <c r="E9" s="519"/>
      <c r="F9" s="519"/>
      <c r="G9" s="519"/>
      <c r="H9" s="519"/>
      <c r="I9" s="519"/>
      <c r="J9" s="519"/>
      <c r="K9" s="519"/>
      <c r="L9" s="519"/>
      <c r="M9" s="519"/>
      <c r="N9" s="519"/>
      <c r="O9" s="519"/>
      <c r="P9" s="519"/>
      <c r="Q9" s="519"/>
      <c r="R9" s="519"/>
      <c r="S9" s="519"/>
      <c r="T9" s="519"/>
      <c r="U9" s="519"/>
      <c r="V9" s="519"/>
      <c r="W9" s="519"/>
      <c r="X9" s="519"/>
      <c r="Y9" s="519"/>
      <c r="Z9" s="519"/>
      <c r="AA9" s="519"/>
      <c r="AB9" s="519"/>
      <c r="AC9" s="519"/>
      <c r="AD9" s="519"/>
      <c r="AE9" s="519"/>
      <c r="AF9" s="519"/>
      <c r="AG9" s="519"/>
      <c r="AH9" s="519"/>
      <c r="AI9" s="519"/>
      <c r="AJ9" s="520"/>
    </row>
    <row r="10" spans="2:36" ht="105.75" customHeight="1" thickBot="1">
      <c r="B10" s="18" t="s">
        <v>13</v>
      </c>
      <c r="C10" s="19" t="s">
        <v>41</v>
      </c>
      <c r="D10" s="19" t="s">
        <v>14</v>
      </c>
      <c r="E10" s="19" t="s">
        <v>37</v>
      </c>
      <c r="F10" s="122" t="s">
        <v>38</v>
      </c>
      <c r="G10" s="122" t="s">
        <v>39</v>
      </c>
      <c r="H10" s="107" t="s">
        <v>15</v>
      </c>
      <c r="I10" s="109" t="s">
        <v>42</v>
      </c>
      <c r="J10" s="110"/>
      <c r="K10" s="110"/>
      <c r="L10" s="110"/>
      <c r="M10" s="110"/>
      <c r="N10" s="111"/>
      <c r="O10" s="121"/>
      <c r="P10" s="118"/>
      <c r="Q10" s="120"/>
      <c r="R10" s="118"/>
      <c r="S10" s="120"/>
      <c r="T10" s="118"/>
      <c r="U10" s="120"/>
      <c r="V10" s="118"/>
      <c r="W10" s="120"/>
      <c r="X10" s="118"/>
      <c r="Y10" s="120"/>
      <c r="Z10" s="118"/>
      <c r="AA10" s="120"/>
      <c r="AB10" s="118"/>
      <c r="AC10" s="120"/>
      <c r="AD10" s="118"/>
      <c r="AE10" s="119"/>
      <c r="AF10" s="118"/>
      <c r="AG10" s="26"/>
      <c r="AH10" s="27"/>
      <c r="AI10" s="27"/>
      <c r="AJ10" s="28"/>
    </row>
    <row r="11" spans="2:36" ht="29.25" customHeight="1" thickBot="1">
      <c r="B11" s="543" t="s">
        <v>857</v>
      </c>
      <c r="C11" s="100"/>
      <c r="D11" s="158" t="s">
        <v>336</v>
      </c>
      <c r="E11" s="155">
        <v>0</v>
      </c>
      <c r="F11" s="130" t="s">
        <v>315</v>
      </c>
      <c r="G11" s="130" t="s">
        <v>315</v>
      </c>
      <c r="H11" s="604" t="s">
        <v>859</v>
      </c>
      <c r="I11" s="549" t="s">
        <v>860</v>
      </c>
      <c r="J11" s="564" t="s">
        <v>699</v>
      </c>
      <c r="K11" s="554" t="s">
        <v>337</v>
      </c>
      <c r="L11" s="742">
        <v>0.12</v>
      </c>
      <c r="M11" s="554" t="s">
        <v>315</v>
      </c>
      <c r="N11" s="554" t="s">
        <v>315</v>
      </c>
      <c r="O11" s="534"/>
      <c r="P11" s="534"/>
      <c r="Q11" s="534"/>
      <c r="R11" s="534"/>
      <c r="S11" s="534"/>
      <c r="T11" s="534"/>
      <c r="U11" s="534"/>
      <c r="V11" s="534"/>
      <c r="W11" s="534">
        <v>270000000</v>
      </c>
      <c r="X11" s="534"/>
      <c r="Y11" s="534"/>
      <c r="Z11" s="534"/>
      <c r="AA11" s="534"/>
      <c r="AB11" s="534"/>
      <c r="AC11" s="534"/>
      <c r="AD11" s="534"/>
      <c r="AE11" s="528">
        <f>SUM(O11,Q11,S11,U11,W11,Y11,AA11,AC11)</f>
        <v>270000000</v>
      </c>
      <c r="AF11" s="528"/>
      <c r="AG11" s="39"/>
      <c r="AH11" s="530"/>
      <c r="AI11" s="530"/>
      <c r="AJ11" s="532"/>
    </row>
    <row r="12" spans="2:36" ht="21.75" customHeight="1" thickBot="1">
      <c r="B12" s="544"/>
      <c r="C12" s="101"/>
      <c r="D12" s="157" t="s">
        <v>335</v>
      </c>
      <c r="E12" s="155">
        <v>1</v>
      </c>
      <c r="F12" s="130" t="s">
        <v>315</v>
      </c>
      <c r="G12" s="130" t="s">
        <v>315</v>
      </c>
      <c r="H12" s="605"/>
      <c r="I12" s="549"/>
      <c r="J12" s="565"/>
      <c r="K12" s="554"/>
      <c r="L12" s="554"/>
      <c r="M12" s="554"/>
      <c r="N12" s="554"/>
      <c r="O12" s="535"/>
      <c r="P12" s="535"/>
      <c r="Q12" s="535"/>
      <c r="R12" s="535"/>
      <c r="S12" s="535"/>
      <c r="T12" s="535"/>
      <c r="U12" s="535"/>
      <c r="V12" s="535"/>
      <c r="W12" s="535"/>
      <c r="X12" s="535"/>
      <c r="Y12" s="535"/>
      <c r="Z12" s="535"/>
      <c r="AA12" s="535"/>
      <c r="AB12" s="535"/>
      <c r="AC12" s="535"/>
      <c r="AD12" s="535"/>
      <c r="AE12" s="528"/>
      <c r="AF12" s="528"/>
      <c r="AG12" s="39"/>
      <c r="AH12" s="530"/>
      <c r="AI12" s="530"/>
      <c r="AJ12" s="532"/>
    </row>
    <row r="13" spans="2:36" ht="30.75" customHeight="1" thickBot="1">
      <c r="B13" s="544"/>
      <c r="C13" s="101" t="s">
        <v>858</v>
      </c>
      <c r="D13" s="157" t="s">
        <v>334</v>
      </c>
      <c r="E13" s="155">
        <v>1</v>
      </c>
      <c r="F13" s="130" t="s">
        <v>315</v>
      </c>
      <c r="G13" s="130" t="s">
        <v>315</v>
      </c>
      <c r="H13" s="605"/>
      <c r="I13" s="549"/>
      <c r="J13" s="565"/>
      <c r="K13" s="554"/>
      <c r="L13" s="554"/>
      <c r="M13" s="554"/>
      <c r="N13" s="554"/>
      <c r="O13" s="535"/>
      <c r="P13" s="535"/>
      <c r="Q13" s="535"/>
      <c r="R13" s="535"/>
      <c r="S13" s="535"/>
      <c r="T13" s="535"/>
      <c r="U13" s="535"/>
      <c r="V13" s="535"/>
      <c r="W13" s="535"/>
      <c r="X13" s="535"/>
      <c r="Y13" s="535"/>
      <c r="Z13" s="535"/>
      <c r="AA13" s="535"/>
      <c r="AB13" s="535"/>
      <c r="AC13" s="535"/>
      <c r="AD13" s="535"/>
      <c r="AE13" s="528"/>
      <c r="AF13" s="528"/>
      <c r="AG13" s="47"/>
      <c r="AH13" s="530"/>
      <c r="AI13" s="530"/>
      <c r="AJ13" s="532"/>
    </row>
    <row r="14" spans="2:36" ht="39.75" customHeight="1" thickBot="1">
      <c r="B14" s="545"/>
      <c r="C14" s="102"/>
      <c r="D14" s="156" t="s">
        <v>333</v>
      </c>
      <c r="E14" s="155">
        <v>100</v>
      </c>
      <c r="F14" s="130" t="s">
        <v>315</v>
      </c>
      <c r="G14" s="130" t="s">
        <v>315</v>
      </c>
      <c r="H14" s="606"/>
      <c r="I14" s="550"/>
      <c r="J14" s="566"/>
      <c r="K14" s="555"/>
      <c r="L14" s="555"/>
      <c r="M14" s="555"/>
      <c r="N14" s="555"/>
      <c r="O14" s="536"/>
      <c r="P14" s="536"/>
      <c r="Q14" s="536"/>
      <c r="R14" s="536"/>
      <c r="S14" s="536"/>
      <c r="T14" s="536"/>
      <c r="U14" s="536"/>
      <c r="V14" s="536"/>
      <c r="W14" s="536"/>
      <c r="X14" s="536"/>
      <c r="Y14" s="536"/>
      <c r="Z14" s="536"/>
      <c r="AA14" s="536"/>
      <c r="AB14" s="536"/>
      <c r="AC14" s="536"/>
      <c r="AD14" s="536"/>
      <c r="AE14" s="529"/>
      <c r="AF14" s="529"/>
      <c r="AG14" s="58"/>
      <c r="AH14" s="531"/>
      <c r="AI14" s="531"/>
      <c r="AJ14" s="533"/>
    </row>
    <row r="15" spans="2:36" ht="4.5" customHeight="1" thickBot="1">
      <c r="B15" s="515"/>
      <c r="C15" s="516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6"/>
      <c r="R15" s="516"/>
      <c r="S15" s="516"/>
      <c r="T15" s="516"/>
      <c r="U15" s="516"/>
      <c r="V15" s="516"/>
      <c r="W15" s="516"/>
      <c r="X15" s="516"/>
      <c r="Y15" s="516"/>
      <c r="Z15" s="516"/>
      <c r="AA15" s="516"/>
      <c r="AB15" s="516"/>
      <c r="AC15" s="516"/>
      <c r="AD15" s="516"/>
      <c r="AE15" s="516"/>
      <c r="AF15" s="516"/>
      <c r="AG15" s="516"/>
      <c r="AH15" s="516"/>
      <c r="AI15" s="516"/>
      <c r="AJ15" s="517"/>
    </row>
    <row r="16" ht="15"/>
    <row r="17" spans="2:36" ht="54" customHeight="1">
      <c r="B17" s="491" t="s">
        <v>693</v>
      </c>
      <c r="C17" s="492"/>
      <c r="D17" s="492"/>
      <c r="E17" s="492"/>
      <c r="F17" s="492"/>
      <c r="G17" s="492"/>
      <c r="H17" s="493"/>
      <c r="I17" s="494" t="s">
        <v>614</v>
      </c>
      <c r="J17" s="495"/>
      <c r="K17" s="495"/>
      <c r="L17" s="495"/>
      <c r="M17" s="495"/>
      <c r="N17" s="495"/>
      <c r="O17" s="495"/>
      <c r="P17" s="495"/>
      <c r="Q17" s="495"/>
      <c r="R17" s="495"/>
      <c r="S17" s="495"/>
      <c r="T17" s="496"/>
      <c r="U17" s="494" t="s">
        <v>22</v>
      </c>
      <c r="V17" s="497"/>
      <c r="W17" s="497"/>
      <c r="X17" s="497"/>
      <c r="Y17" s="497"/>
      <c r="Z17" s="497"/>
      <c r="AA17" s="497"/>
      <c r="AB17" s="497"/>
      <c r="AC17" s="497"/>
      <c r="AD17" s="497"/>
      <c r="AE17" s="497"/>
      <c r="AF17" s="497"/>
      <c r="AG17" s="497"/>
      <c r="AH17" s="497"/>
      <c r="AI17" s="497"/>
      <c r="AJ17" s="498"/>
    </row>
    <row r="18" spans="2:36" ht="87" customHeight="1" thickBot="1">
      <c r="B18" s="507" t="s">
        <v>694</v>
      </c>
      <c r="C18" s="508"/>
      <c r="D18" s="509"/>
      <c r="E18" s="406"/>
      <c r="F18" s="510" t="s">
        <v>695</v>
      </c>
      <c r="G18" s="510"/>
      <c r="H18" s="510"/>
      <c r="I18" s="510"/>
      <c r="J18" s="510"/>
      <c r="K18" s="510"/>
      <c r="L18" s="510"/>
      <c r="M18" s="510"/>
      <c r="N18" s="511"/>
      <c r="O18" s="512" t="s">
        <v>0</v>
      </c>
      <c r="P18" s="513"/>
      <c r="Q18" s="513"/>
      <c r="R18" s="513"/>
      <c r="S18" s="513"/>
      <c r="T18" s="513"/>
      <c r="U18" s="513"/>
      <c r="V18" s="513"/>
      <c r="W18" s="513"/>
      <c r="X18" s="513"/>
      <c r="Y18" s="513"/>
      <c r="Z18" s="513"/>
      <c r="AA18" s="513"/>
      <c r="AB18" s="513"/>
      <c r="AC18" s="513"/>
      <c r="AD18" s="513"/>
      <c r="AE18" s="513"/>
      <c r="AF18" s="514"/>
      <c r="AG18" s="523" t="s">
        <v>1</v>
      </c>
      <c r="AH18" s="524"/>
      <c r="AI18" s="524"/>
      <c r="AJ18" s="525"/>
    </row>
    <row r="19" spans="2:36" ht="60.75" customHeight="1">
      <c r="B19" s="567" t="s">
        <v>25</v>
      </c>
      <c r="C19" s="501" t="s">
        <v>372</v>
      </c>
      <c r="D19" s="502"/>
      <c r="E19" s="502"/>
      <c r="F19" s="502"/>
      <c r="G19" s="502"/>
      <c r="H19" s="502"/>
      <c r="I19" s="472" t="s">
        <v>3</v>
      </c>
      <c r="J19" s="474" t="s">
        <v>26</v>
      </c>
      <c r="K19" s="474" t="s">
        <v>4</v>
      </c>
      <c r="L19" s="476" t="s">
        <v>318</v>
      </c>
      <c r="M19" s="484" t="s">
        <v>28</v>
      </c>
      <c r="N19" s="486" t="s">
        <v>29</v>
      </c>
      <c r="O19" s="478" t="s">
        <v>43</v>
      </c>
      <c r="P19" s="479"/>
      <c r="Q19" s="480" t="s">
        <v>44</v>
      </c>
      <c r="R19" s="479"/>
      <c r="S19" s="480" t="s">
        <v>45</v>
      </c>
      <c r="T19" s="479"/>
      <c r="U19" s="480" t="s">
        <v>7</v>
      </c>
      <c r="V19" s="479"/>
      <c r="W19" s="480" t="s">
        <v>6</v>
      </c>
      <c r="X19" s="479"/>
      <c r="Y19" s="480" t="s">
        <v>46</v>
      </c>
      <c r="Z19" s="479"/>
      <c r="AA19" s="480" t="s">
        <v>5</v>
      </c>
      <c r="AB19" s="479"/>
      <c r="AC19" s="480" t="s">
        <v>8</v>
      </c>
      <c r="AD19" s="479"/>
      <c r="AE19" s="480" t="s">
        <v>9</v>
      </c>
      <c r="AF19" s="481"/>
      <c r="AG19" s="499" t="s">
        <v>10</v>
      </c>
      <c r="AH19" s="482" t="s">
        <v>11</v>
      </c>
      <c r="AI19" s="521" t="s">
        <v>12</v>
      </c>
      <c r="AJ19" s="505" t="s">
        <v>30</v>
      </c>
    </row>
    <row r="20" spans="2:36" ht="91.5" customHeight="1" thickBot="1">
      <c r="B20" s="568"/>
      <c r="C20" s="503"/>
      <c r="D20" s="504"/>
      <c r="E20" s="504"/>
      <c r="F20" s="504"/>
      <c r="G20" s="504"/>
      <c r="H20" s="504"/>
      <c r="I20" s="473"/>
      <c r="J20" s="475" t="s">
        <v>26</v>
      </c>
      <c r="K20" s="475"/>
      <c r="L20" s="477"/>
      <c r="M20" s="485"/>
      <c r="N20" s="487"/>
      <c r="O20" s="129" t="s">
        <v>31</v>
      </c>
      <c r="P20" s="128" t="s">
        <v>32</v>
      </c>
      <c r="Q20" s="127" t="s">
        <v>31</v>
      </c>
      <c r="R20" s="128" t="s">
        <v>32</v>
      </c>
      <c r="S20" s="127" t="s">
        <v>31</v>
      </c>
      <c r="T20" s="128" t="s">
        <v>32</v>
      </c>
      <c r="U20" s="127" t="s">
        <v>31</v>
      </c>
      <c r="V20" s="128" t="s">
        <v>32</v>
      </c>
      <c r="W20" s="127" t="s">
        <v>31</v>
      </c>
      <c r="X20" s="128" t="s">
        <v>32</v>
      </c>
      <c r="Y20" s="127" t="s">
        <v>31</v>
      </c>
      <c r="Z20" s="128" t="s">
        <v>32</v>
      </c>
      <c r="AA20" s="127" t="s">
        <v>31</v>
      </c>
      <c r="AB20" s="128" t="s">
        <v>33</v>
      </c>
      <c r="AC20" s="127" t="s">
        <v>31</v>
      </c>
      <c r="AD20" s="128" t="s">
        <v>33</v>
      </c>
      <c r="AE20" s="127" t="s">
        <v>31</v>
      </c>
      <c r="AF20" s="126" t="s">
        <v>33</v>
      </c>
      <c r="AG20" s="500"/>
      <c r="AH20" s="483"/>
      <c r="AI20" s="522"/>
      <c r="AJ20" s="506"/>
    </row>
    <row r="21" spans="2:36" ht="109.5" thickBot="1">
      <c r="B21" s="8" t="s">
        <v>696</v>
      </c>
      <c r="C21" s="526" t="s">
        <v>701</v>
      </c>
      <c r="D21" s="527"/>
      <c r="E21" s="527"/>
      <c r="F21" s="527"/>
      <c r="G21" s="527"/>
      <c r="H21" s="527"/>
      <c r="I21" s="105" t="s">
        <v>702</v>
      </c>
      <c r="J21" s="9" t="s">
        <v>703</v>
      </c>
      <c r="K21" s="10" t="s">
        <v>704</v>
      </c>
      <c r="L21" s="10">
        <v>0</v>
      </c>
      <c r="M21" s="11" t="s">
        <v>315</v>
      </c>
      <c r="N21" s="11" t="s">
        <v>315</v>
      </c>
      <c r="O21" s="124">
        <v>0</v>
      </c>
      <c r="P21" s="124"/>
      <c r="Q21" s="124" t="e">
        <f>SUM(Q24,Q30,#REF!,Q37)</f>
        <v>#REF!</v>
      </c>
      <c r="R21" s="124"/>
      <c r="S21" s="124" t="e">
        <f>SUM(S24,S30,#REF!,S37)</f>
        <v>#REF!</v>
      </c>
      <c r="T21" s="124"/>
      <c r="U21" s="124" t="e">
        <f>SUM(U24,U30,#REF!,U37)</f>
        <v>#REF!</v>
      </c>
      <c r="V21" s="124"/>
      <c r="W21" s="124" t="e">
        <f>SUM(W24,W30,#REF!,W37)</f>
        <v>#REF!</v>
      </c>
      <c r="X21" s="124"/>
      <c r="Y21" s="124" t="e">
        <f>SUM(Y24,Y30,#REF!,Y37)</f>
        <v>#REF!</v>
      </c>
      <c r="Z21" s="124"/>
      <c r="AA21" s="124" t="e">
        <f>SUM(AA24,AA30,#REF!,AA37)</f>
        <v>#REF!</v>
      </c>
      <c r="AB21" s="124"/>
      <c r="AC21" s="124" t="e">
        <f>SUM(AC24,AC30,#REF!,AC37)</f>
        <v>#REF!</v>
      </c>
      <c r="AD21" s="124"/>
      <c r="AE21" s="124">
        <v>0</v>
      </c>
      <c r="AF21" s="123"/>
      <c r="AG21" s="15"/>
      <c r="AH21" s="16"/>
      <c r="AI21" s="16"/>
      <c r="AJ21" s="17"/>
    </row>
    <row r="22" spans="2:36" ht="87.75" customHeight="1" thickBot="1">
      <c r="B22" s="18" t="s">
        <v>13</v>
      </c>
      <c r="C22" s="19" t="s">
        <v>41</v>
      </c>
      <c r="D22" s="19" t="s">
        <v>14</v>
      </c>
      <c r="E22" s="19" t="s">
        <v>37</v>
      </c>
      <c r="F22" s="122" t="s">
        <v>38</v>
      </c>
      <c r="G22" s="122" t="s">
        <v>39</v>
      </c>
      <c r="H22" s="107" t="s">
        <v>322</v>
      </c>
      <c r="I22" s="109" t="s">
        <v>42</v>
      </c>
      <c r="J22" s="110"/>
      <c r="K22" s="110"/>
      <c r="L22" s="110"/>
      <c r="M22" s="110"/>
      <c r="N22" s="111"/>
      <c r="O22" s="121"/>
      <c r="P22" s="118"/>
      <c r="Q22" s="120"/>
      <c r="R22" s="118"/>
      <c r="S22" s="120"/>
      <c r="T22" s="118"/>
      <c r="U22" s="120"/>
      <c r="V22" s="118"/>
      <c r="W22" s="120"/>
      <c r="X22" s="118"/>
      <c r="Y22" s="120"/>
      <c r="Z22" s="118"/>
      <c r="AA22" s="120"/>
      <c r="AB22" s="118"/>
      <c r="AC22" s="120"/>
      <c r="AD22" s="118"/>
      <c r="AE22" s="119"/>
      <c r="AF22" s="118"/>
      <c r="AG22" s="26"/>
      <c r="AH22" s="27"/>
      <c r="AI22" s="27"/>
      <c r="AJ22" s="28"/>
    </row>
    <row r="23" spans="2:36" ht="29.25" customHeight="1" thickBot="1">
      <c r="B23" s="543" t="s">
        <v>863</v>
      </c>
      <c r="C23" s="100"/>
      <c r="D23" s="158" t="s">
        <v>336</v>
      </c>
      <c r="E23" s="155">
        <v>0</v>
      </c>
      <c r="F23" s="130" t="s">
        <v>315</v>
      </c>
      <c r="G23" s="130" t="s">
        <v>315</v>
      </c>
      <c r="H23" s="604" t="s">
        <v>861</v>
      </c>
      <c r="I23" s="565" t="s">
        <v>862</v>
      </c>
      <c r="J23" s="743">
        <v>0</v>
      </c>
      <c r="K23" s="557">
        <v>100</v>
      </c>
      <c r="L23" s="559">
        <v>20</v>
      </c>
      <c r="M23" s="541" t="s">
        <v>315</v>
      </c>
      <c r="N23" s="541" t="s">
        <v>315</v>
      </c>
      <c r="O23" s="534"/>
      <c r="P23" s="534"/>
      <c r="Q23" s="534"/>
      <c r="R23" s="534"/>
      <c r="S23" s="534"/>
      <c r="T23" s="534"/>
      <c r="U23" s="534"/>
      <c r="V23" s="534"/>
      <c r="W23" s="534"/>
      <c r="X23" s="534"/>
      <c r="Y23" s="534"/>
      <c r="Z23" s="534"/>
      <c r="AA23" s="534">
        <v>200000000</v>
      </c>
      <c r="AB23" s="534"/>
      <c r="AC23" s="534"/>
      <c r="AD23" s="534"/>
      <c r="AE23" s="528">
        <f>SUM(O23,Q23,S23,U23,W23,Y23,AB23,AA23,AC23)</f>
        <v>200000000</v>
      </c>
      <c r="AF23" s="528"/>
      <c r="AG23" s="39"/>
      <c r="AH23" s="530"/>
      <c r="AI23" s="530"/>
      <c r="AJ23" s="532"/>
    </row>
    <row r="24" spans="2:36" ht="23.25" customHeight="1" thickBot="1">
      <c r="B24" s="544"/>
      <c r="C24" s="101" t="s">
        <v>864</v>
      </c>
      <c r="D24" s="157" t="s">
        <v>335</v>
      </c>
      <c r="E24" s="155">
        <v>0</v>
      </c>
      <c r="F24" s="130" t="s">
        <v>315</v>
      </c>
      <c r="G24" s="130" t="s">
        <v>315</v>
      </c>
      <c r="H24" s="605"/>
      <c r="I24" s="565"/>
      <c r="J24" s="744"/>
      <c r="K24" s="557"/>
      <c r="L24" s="541"/>
      <c r="M24" s="541"/>
      <c r="N24" s="541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35"/>
      <c r="AA24" s="535"/>
      <c r="AB24" s="535"/>
      <c r="AC24" s="535"/>
      <c r="AD24" s="535"/>
      <c r="AE24" s="528"/>
      <c r="AF24" s="528"/>
      <c r="AG24" s="39"/>
      <c r="AH24" s="530"/>
      <c r="AI24" s="530"/>
      <c r="AJ24" s="532"/>
    </row>
    <row r="25" spans="2:36" ht="15.75" customHeight="1" thickBot="1">
      <c r="B25" s="544"/>
      <c r="C25" s="101"/>
      <c r="D25" s="157" t="s">
        <v>334</v>
      </c>
      <c r="E25" s="155">
        <v>1</v>
      </c>
      <c r="F25" s="130" t="s">
        <v>315</v>
      </c>
      <c r="G25" s="130" t="s">
        <v>315</v>
      </c>
      <c r="H25" s="605"/>
      <c r="I25" s="565"/>
      <c r="J25" s="744"/>
      <c r="K25" s="557"/>
      <c r="L25" s="541"/>
      <c r="M25" s="541"/>
      <c r="N25" s="541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35"/>
      <c r="AA25" s="535"/>
      <c r="AB25" s="535"/>
      <c r="AC25" s="535"/>
      <c r="AD25" s="535"/>
      <c r="AE25" s="528"/>
      <c r="AF25" s="528"/>
      <c r="AG25" s="47"/>
      <c r="AH25" s="530"/>
      <c r="AI25" s="530"/>
      <c r="AJ25" s="532"/>
    </row>
    <row r="26" spans="2:36" ht="24.75" customHeight="1" thickBot="1">
      <c r="B26" s="545"/>
      <c r="C26" s="102"/>
      <c r="D26" s="156" t="s">
        <v>333</v>
      </c>
      <c r="E26" s="155">
        <v>100</v>
      </c>
      <c r="F26" s="130" t="s">
        <v>315</v>
      </c>
      <c r="G26" s="130" t="s">
        <v>315</v>
      </c>
      <c r="H26" s="606"/>
      <c r="I26" s="566"/>
      <c r="J26" s="745"/>
      <c r="K26" s="558"/>
      <c r="L26" s="542"/>
      <c r="M26" s="542"/>
      <c r="N26" s="542"/>
      <c r="O26" s="536"/>
      <c r="P26" s="536"/>
      <c r="Q26" s="536"/>
      <c r="R26" s="536"/>
      <c r="S26" s="536"/>
      <c r="T26" s="536"/>
      <c r="U26" s="536"/>
      <c r="V26" s="536"/>
      <c r="W26" s="536"/>
      <c r="X26" s="536"/>
      <c r="Y26" s="536"/>
      <c r="Z26" s="536"/>
      <c r="AA26" s="536"/>
      <c r="AB26" s="536"/>
      <c r="AC26" s="536"/>
      <c r="AD26" s="536"/>
      <c r="AE26" s="529"/>
      <c r="AF26" s="529"/>
      <c r="AG26" s="58"/>
      <c r="AH26" s="531"/>
      <c r="AI26" s="531"/>
      <c r="AJ26" s="533"/>
    </row>
    <row r="27" spans="2:36" ht="15.75" thickBot="1">
      <c r="B27" s="515"/>
      <c r="C27" s="516"/>
      <c r="D27" s="516"/>
      <c r="E27" s="516"/>
      <c r="F27" s="516"/>
      <c r="G27" s="516"/>
      <c r="H27" s="516"/>
      <c r="I27" s="516"/>
      <c r="J27" s="516"/>
      <c r="K27" s="516"/>
      <c r="L27" s="516"/>
      <c r="M27" s="516"/>
      <c r="N27" s="516"/>
      <c r="O27" s="516"/>
      <c r="P27" s="516"/>
      <c r="Q27" s="516"/>
      <c r="R27" s="516"/>
      <c r="S27" s="516"/>
      <c r="T27" s="516"/>
      <c r="U27" s="516"/>
      <c r="V27" s="516"/>
      <c r="W27" s="516"/>
      <c r="X27" s="516"/>
      <c r="Y27" s="516"/>
      <c r="Z27" s="516"/>
      <c r="AA27" s="516"/>
      <c r="AB27" s="516"/>
      <c r="AC27" s="516"/>
      <c r="AD27" s="516"/>
      <c r="AE27" s="516"/>
      <c r="AF27" s="516"/>
      <c r="AG27" s="516"/>
      <c r="AH27" s="516"/>
      <c r="AI27" s="516"/>
      <c r="AJ27" s="517"/>
    </row>
    <row r="28" spans="2:36" ht="93" customHeight="1" thickBot="1">
      <c r="B28" s="18" t="s">
        <v>13</v>
      </c>
      <c r="C28" s="19" t="s">
        <v>41</v>
      </c>
      <c r="D28" s="19" t="s">
        <v>14</v>
      </c>
      <c r="E28" s="19" t="s">
        <v>40</v>
      </c>
      <c r="F28" s="122" t="s">
        <v>38</v>
      </c>
      <c r="G28" s="122" t="s">
        <v>39</v>
      </c>
      <c r="H28" s="107" t="s">
        <v>321</v>
      </c>
      <c r="I28" s="109" t="s">
        <v>42</v>
      </c>
      <c r="J28" s="21"/>
      <c r="K28" s="59"/>
      <c r="L28" s="59"/>
      <c r="M28" s="60"/>
      <c r="N28" s="61"/>
      <c r="O28" s="121"/>
      <c r="P28" s="118"/>
      <c r="Q28" s="120"/>
      <c r="R28" s="118"/>
      <c r="S28" s="120"/>
      <c r="T28" s="118"/>
      <c r="U28" s="120"/>
      <c r="V28" s="118"/>
      <c r="W28" s="120"/>
      <c r="X28" s="118"/>
      <c r="Y28" s="120"/>
      <c r="Z28" s="118"/>
      <c r="AA28" s="120"/>
      <c r="AB28" s="118"/>
      <c r="AC28" s="120"/>
      <c r="AD28" s="118"/>
      <c r="AE28" s="120"/>
      <c r="AF28" s="118"/>
      <c r="AG28" s="26"/>
      <c r="AH28" s="27"/>
      <c r="AI28" s="27"/>
      <c r="AJ28" s="28"/>
    </row>
    <row r="29" spans="2:36" ht="18.75" customHeight="1" thickBot="1">
      <c r="B29" s="543" t="s">
        <v>865</v>
      </c>
      <c r="C29" s="100"/>
      <c r="D29" s="158" t="s">
        <v>336</v>
      </c>
      <c r="E29" s="155" t="s">
        <v>316</v>
      </c>
      <c r="F29" s="130" t="s">
        <v>315</v>
      </c>
      <c r="G29" s="130" t="s">
        <v>315</v>
      </c>
      <c r="H29" s="604" t="s">
        <v>866</v>
      </c>
      <c r="I29" s="656" t="s">
        <v>867</v>
      </c>
      <c r="J29" s="625">
        <v>0</v>
      </c>
      <c r="K29" s="749">
        <v>4</v>
      </c>
      <c r="L29" s="649">
        <v>1</v>
      </c>
      <c r="M29" s="661" t="s">
        <v>315</v>
      </c>
      <c r="N29" s="661" t="s">
        <v>315</v>
      </c>
      <c r="O29" s="746"/>
      <c r="P29" s="746"/>
      <c r="Q29" s="746"/>
      <c r="R29" s="746"/>
      <c r="S29" s="746"/>
      <c r="T29" s="746">
        <v>15000000</v>
      </c>
      <c r="U29" s="746"/>
      <c r="V29" s="746"/>
      <c r="W29" s="746"/>
      <c r="X29" s="746"/>
      <c r="Y29" s="746"/>
      <c r="Z29" s="746"/>
      <c r="AA29" s="746"/>
      <c r="AB29" s="746"/>
      <c r="AC29" s="746"/>
      <c r="AD29" s="746"/>
      <c r="AE29" s="528">
        <f>SUM(O29,Q29,S29,U29,W29,Y29,AB29,AA29,AC29)</f>
        <v>0</v>
      </c>
      <c r="AF29" s="528"/>
      <c r="AG29" s="67"/>
      <c r="AH29" s="530"/>
      <c r="AI29" s="639"/>
      <c r="AJ29" s="620"/>
    </row>
    <row r="30" spans="2:36" ht="21.75" customHeight="1" thickBot="1">
      <c r="B30" s="544"/>
      <c r="C30" s="101"/>
      <c r="D30" s="157" t="s">
        <v>335</v>
      </c>
      <c r="E30" s="155" t="s">
        <v>316</v>
      </c>
      <c r="F30" s="130" t="s">
        <v>315</v>
      </c>
      <c r="G30" s="130" t="s">
        <v>315</v>
      </c>
      <c r="H30" s="605"/>
      <c r="I30" s="656"/>
      <c r="J30" s="565"/>
      <c r="K30" s="648"/>
      <c r="L30" s="734"/>
      <c r="M30" s="661"/>
      <c r="N30" s="661"/>
      <c r="O30" s="747"/>
      <c r="P30" s="747"/>
      <c r="Q30" s="747"/>
      <c r="R30" s="747"/>
      <c r="S30" s="747"/>
      <c r="T30" s="747"/>
      <c r="U30" s="747"/>
      <c r="V30" s="747"/>
      <c r="W30" s="747"/>
      <c r="X30" s="747"/>
      <c r="Y30" s="747"/>
      <c r="Z30" s="747"/>
      <c r="AA30" s="747"/>
      <c r="AB30" s="747"/>
      <c r="AC30" s="747"/>
      <c r="AD30" s="747"/>
      <c r="AE30" s="528"/>
      <c r="AF30" s="528"/>
      <c r="AG30" s="67"/>
      <c r="AH30" s="530"/>
      <c r="AI30" s="639"/>
      <c r="AJ30" s="620"/>
    </row>
    <row r="31" spans="2:36" ht="21.75" customHeight="1" thickBot="1">
      <c r="B31" s="544"/>
      <c r="C31" s="101" t="s">
        <v>864</v>
      </c>
      <c r="D31" s="157" t="s">
        <v>334</v>
      </c>
      <c r="E31" s="155" t="s">
        <v>316</v>
      </c>
      <c r="F31" s="130" t="s">
        <v>315</v>
      </c>
      <c r="G31" s="130" t="s">
        <v>315</v>
      </c>
      <c r="H31" s="605"/>
      <c r="I31" s="656"/>
      <c r="J31" s="565"/>
      <c r="K31" s="648"/>
      <c r="L31" s="734"/>
      <c r="M31" s="661"/>
      <c r="N31" s="661"/>
      <c r="O31" s="747"/>
      <c r="P31" s="747"/>
      <c r="Q31" s="747"/>
      <c r="R31" s="747"/>
      <c r="S31" s="747"/>
      <c r="T31" s="747"/>
      <c r="U31" s="747"/>
      <c r="V31" s="747"/>
      <c r="W31" s="747"/>
      <c r="X31" s="747"/>
      <c r="Y31" s="747"/>
      <c r="Z31" s="747"/>
      <c r="AA31" s="747"/>
      <c r="AB31" s="747"/>
      <c r="AC31" s="747"/>
      <c r="AD31" s="747"/>
      <c r="AE31" s="528"/>
      <c r="AF31" s="528"/>
      <c r="AG31" s="69"/>
      <c r="AH31" s="530"/>
      <c r="AI31" s="639"/>
      <c r="AJ31" s="620"/>
    </row>
    <row r="32" spans="2:36" ht="24" customHeight="1" thickBot="1">
      <c r="B32" s="545"/>
      <c r="C32" s="102"/>
      <c r="D32" s="156" t="s">
        <v>333</v>
      </c>
      <c r="E32" s="155" t="s">
        <v>316</v>
      </c>
      <c r="F32" s="130" t="s">
        <v>315</v>
      </c>
      <c r="G32" s="130" t="s">
        <v>315</v>
      </c>
      <c r="H32" s="606"/>
      <c r="I32" s="657"/>
      <c r="J32" s="566"/>
      <c r="K32" s="729"/>
      <c r="L32" s="737"/>
      <c r="M32" s="662"/>
      <c r="N32" s="662"/>
      <c r="O32" s="748"/>
      <c r="P32" s="748"/>
      <c r="Q32" s="748"/>
      <c r="R32" s="748"/>
      <c r="S32" s="748"/>
      <c r="T32" s="748"/>
      <c r="U32" s="748"/>
      <c r="V32" s="748"/>
      <c r="W32" s="748"/>
      <c r="X32" s="748"/>
      <c r="Y32" s="748"/>
      <c r="Z32" s="748"/>
      <c r="AA32" s="748"/>
      <c r="AB32" s="748"/>
      <c r="AC32" s="748"/>
      <c r="AD32" s="748"/>
      <c r="AE32" s="529"/>
      <c r="AF32" s="529"/>
      <c r="AG32" s="75"/>
      <c r="AH32" s="531"/>
      <c r="AI32" s="642"/>
      <c r="AJ32" s="621"/>
    </row>
    <row r="33" spans="2:36" ht="15.75" thickBot="1">
      <c r="B33" s="515"/>
      <c r="C33" s="516"/>
      <c r="D33" s="516"/>
      <c r="E33" s="516"/>
      <c r="F33" s="516"/>
      <c r="G33" s="516"/>
      <c r="H33" s="516"/>
      <c r="I33" s="516"/>
      <c r="J33" s="516"/>
      <c r="K33" s="516"/>
      <c r="L33" s="516"/>
      <c r="M33" s="516"/>
      <c r="N33" s="516"/>
      <c r="O33" s="516"/>
      <c r="P33" s="516"/>
      <c r="Q33" s="516"/>
      <c r="R33" s="516"/>
      <c r="S33" s="516"/>
      <c r="T33" s="516"/>
      <c r="U33" s="516"/>
      <c r="V33" s="516"/>
      <c r="W33" s="516"/>
      <c r="X33" s="516"/>
      <c r="Y33" s="516"/>
      <c r="Z33" s="516"/>
      <c r="AA33" s="516"/>
      <c r="AB33" s="516"/>
      <c r="AC33" s="516"/>
      <c r="AD33" s="516"/>
      <c r="AE33" s="516"/>
      <c r="AF33" s="516"/>
      <c r="AG33" s="516"/>
      <c r="AH33" s="516"/>
      <c r="AI33" s="516"/>
      <c r="AJ33" s="517"/>
    </row>
  </sheetData>
  <sheetProtection/>
  <mergeCells count="151">
    <mergeCell ref="C21:H21"/>
    <mergeCell ref="B17:H17"/>
    <mergeCell ref="I17:T17"/>
    <mergeCell ref="U17:AJ17"/>
    <mergeCell ref="B18:D18"/>
    <mergeCell ref="F18:N18"/>
    <mergeCell ref="O18:AF18"/>
    <mergeCell ref="AG18:AJ18"/>
    <mergeCell ref="B19:B20"/>
    <mergeCell ref="C19:H20"/>
    <mergeCell ref="I19:I20"/>
    <mergeCell ref="J19:J20"/>
    <mergeCell ref="K19:K20"/>
    <mergeCell ref="L19:L20"/>
    <mergeCell ref="M19:M20"/>
    <mergeCell ref="N19:N20"/>
    <mergeCell ref="O19:P19"/>
    <mergeCell ref="Q19:R19"/>
    <mergeCell ref="S19:T19"/>
    <mergeCell ref="U19:V19"/>
    <mergeCell ref="AH19:AH20"/>
    <mergeCell ref="AJ19:AJ20"/>
    <mergeCell ref="B33:AJ33"/>
    <mergeCell ref="AF29:AF32"/>
    <mergeCell ref="AH29:AH32"/>
    <mergeCell ref="V29:V32"/>
    <mergeCell ref="W29:W32"/>
    <mergeCell ref="X29:X32"/>
    <mergeCell ref="X23:X26"/>
    <mergeCell ref="Y23:Y26"/>
    <mergeCell ref="Z23:Z26"/>
    <mergeCell ref="AA23:AA26"/>
    <mergeCell ref="AB23:AB26"/>
    <mergeCell ref="AC23:AC26"/>
    <mergeCell ref="AD23:AD26"/>
    <mergeCell ref="AE23:AE26"/>
    <mergeCell ref="AF23:AF26"/>
    <mergeCell ref="AH23:AH26"/>
    <mergeCell ref="B27:AJ27"/>
    <mergeCell ref="B29:B32"/>
    <mergeCell ref="H29:H32"/>
    <mergeCell ref="I29:I32"/>
    <mergeCell ref="AI29:AI32"/>
    <mergeCell ref="K29:K32"/>
    <mergeCell ref="J29:J32"/>
    <mergeCell ref="L29:L32"/>
    <mergeCell ref="M29:M32"/>
    <mergeCell ref="N29:N32"/>
    <mergeCell ref="O29:O32"/>
    <mergeCell ref="P29:P32"/>
    <mergeCell ref="Q29:Q32"/>
    <mergeCell ref="W19:X19"/>
    <mergeCell ref="AI19:AI20"/>
    <mergeCell ref="AJ29:AJ32"/>
    <mergeCell ref="AB29:AB32"/>
    <mergeCell ref="AC29:AC32"/>
    <mergeCell ref="AD29:AD32"/>
    <mergeCell ref="AE29:AE32"/>
    <mergeCell ref="R29:R32"/>
    <mergeCell ref="S29:S32"/>
    <mergeCell ref="T29:T32"/>
    <mergeCell ref="U29:U32"/>
    <mergeCell ref="Y29:Y32"/>
    <mergeCell ref="Z29:Z32"/>
    <mergeCell ref="AA29:AA32"/>
    <mergeCell ref="Y19:Z19"/>
    <mergeCell ref="AA19:AB19"/>
    <mergeCell ref="AC19:AD19"/>
    <mergeCell ref="AE19:AF19"/>
    <mergeCell ref="AG19:AG20"/>
    <mergeCell ref="AI23:AI26"/>
    <mergeCell ref="AJ23:AJ26"/>
    <mergeCell ref="V23:V26"/>
    <mergeCell ref="W23:W26"/>
    <mergeCell ref="B23:B26"/>
    <mergeCell ref="H23:H26"/>
    <mergeCell ref="I23:I26"/>
    <mergeCell ref="J23:J26"/>
    <mergeCell ref="K23:K26"/>
    <mergeCell ref="P23:P26"/>
    <mergeCell ref="Q23:Q26"/>
    <mergeCell ref="R23:R26"/>
    <mergeCell ref="L23:L26"/>
    <mergeCell ref="M23:M26"/>
    <mergeCell ref="N23:N26"/>
    <mergeCell ref="O23:O26"/>
    <mergeCell ref="S23:S26"/>
    <mergeCell ref="T23:T26"/>
    <mergeCell ref="U23:U26"/>
    <mergeCell ref="B15:AJ15"/>
    <mergeCell ref="AJ11:AJ14"/>
    <mergeCell ref="X11:X14"/>
    <mergeCell ref="Y11:Y14"/>
    <mergeCell ref="Z11:Z14"/>
    <mergeCell ref="AA11:AA14"/>
    <mergeCell ref="AB11:AB14"/>
    <mergeCell ref="AC11:AC14"/>
    <mergeCell ref="Q11:Q14"/>
    <mergeCell ref="AD11:AD14"/>
    <mergeCell ref="AE11:AE14"/>
    <mergeCell ref="AF11:AF14"/>
    <mergeCell ref="AH11:AH14"/>
    <mergeCell ref="AI11:AI14"/>
    <mergeCell ref="C8:H8"/>
    <mergeCell ref="B6:B7"/>
    <mergeCell ref="C6:H7"/>
    <mergeCell ref="R11:R14"/>
    <mergeCell ref="S11:S14"/>
    <mergeCell ref="T11:T14"/>
    <mergeCell ref="U11:U14"/>
    <mergeCell ref="L11:L14"/>
    <mergeCell ref="M11:M14"/>
    <mergeCell ref="N11:N14"/>
    <mergeCell ref="O11:O14"/>
    <mergeCell ref="B9:AJ9"/>
    <mergeCell ref="B11:B14"/>
    <mergeCell ref="H11:H14"/>
    <mergeCell ref="I11:I14"/>
    <mergeCell ref="J11:J14"/>
    <mergeCell ref="K11:K14"/>
    <mergeCell ref="V11:V14"/>
    <mergeCell ref="W11:W14"/>
    <mergeCell ref="P11:P14"/>
    <mergeCell ref="AH6:AH7"/>
    <mergeCell ref="AI6:AI7"/>
    <mergeCell ref="AJ6:AJ7"/>
    <mergeCell ref="W6:X6"/>
    <mergeCell ref="Y6:Z6"/>
    <mergeCell ref="AA6:AB6"/>
    <mergeCell ref="AC6:AD6"/>
    <mergeCell ref="I6:I7"/>
    <mergeCell ref="J6:J7"/>
    <mergeCell ref="K6:K7"/>
    <mergeCell ref="L6:L7"/>
    <mergeCell ref="AE6:AF6"/>
    <mergeCell ref="AG6:AG7"/>
    <mergeCell ref="M6:M7"/>
    <mergeCell ref="N6:N7"/>
    <mergeCell ref="O6:P6"/>
    <mergeCell ref="Q6:R6"/>
    <mergeCell ref="S6:T6"/>
    <mergeCell ref="U6:V6"/>
    <mergeCell ref="B2:AJ2"/>
    <mergeCell ref="B3:AJ3"/>
    <mergeCell ref="B4:H4"/>
    <mergeCell ref="I4:T4"/>
    <mergeCell ref="U4:AJ4"/>
    <mergeCell ref="B5:D5"/>
    <mergeCell ref="F5:N5"/>
    <mergeCell ref="O5:AF5"/>
    <mergeCell ref="AG5:AJ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C2:AK25"/>
  <sheetViews>
    <sheetView zoomScale="75" zoomScaleNormal="75" zoomScalePageLayoutView="0" workbookViewId="0" topLeftCell="B3">
      <selection activeCell="C12" sqref="C12:C13"/>
    </sheetView>
  </sheetViews>
  <sheetFormatPr defaultColWidth="9.140625" defaultRowHeight="15"/>
  <cols>
    <col min="1" max="2" width="9.140625" style="1" customWidth="1"/>
    <col min="3" max="3" width="20.8515625" style="1" customWidth="1"/>
    <col min="4" max="4" width="9.140625" style="1" customWidth="1"/>
    <col min="5" max="5" width="17.00390625" style="1" customWidth="1"/>
    <col min="6" max="6" width="12.28125" style="1" customWidth="1"/>
    <col min="7" max="7" width="12.00390625" style="1" customWidth="1"/>
    <col min="8" max="8" width="12.8515625" style="1" customWidth="1"/>
    <col min="9" max="9" width="18.8515625" style="1" customWidth="1"/>
    <col min="10" max="10" width="21.421875" style="1" customWidth="1"/>
    <col min="11" max="11" width="10.421875" style="1" customWidth="1"/>
    <col min="12" max="12" width="9.8515625" style="1" customWidth="1"/>
    <col min="13" max="16384" width="9.140625" style="1" customWidth="1"/>
  </cols>
  <sheetData>
    <row r="1" ht="15"/>
    <row r="2" spans="3:37" ht="15.75" thickBot="1">
      <c r="C2" s="2"/>
      <c r="D2" s="2"/>
      <c r="E2" s="3"/>
      <c r="F2" s="3"/>
      <c r="G2" s="3"/>
      <c r="H2" s="3"/>
      <c r="I2" s="4"/>
      <c r="J2" s="4"/>
      <c r="K2" s="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3:37" ht="15">
      <c r="C3" s="467" t="s">
        <v>615</v>
      </c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  <c r="AF3" s="468"/>
      <c r="AG3" s="468"/>
      <c r="AH3" s="468"/>
      <c r="AI3" s="468"/>
      <c r="AJ3" s="468"/>
      <c r="AK3" s="469"/>
    </row>
    <row r="4" spans="3:37" ht="33.75" customHeight="1" thickBot="1">
      <c r="C4" s="488" t="s">
        <v>324</v>
      </c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489"/>
      <c r="W4" s="489"/>
      <c r="X4" s="489"/>
      <c r="Y4" s="489"/>
      <c r="Z4" s="489"/>
      <c r="AA4" s="489"/>
      <c r="AB4" s="489"/>
      <c r="AC4" s="489"/>
      <c r="AD4" s="489"/>
      <c r="AE4" s="489"/>
      <c r="AF4" s="489"/>
      <c r="AG4" s="489"/>
      <c r="AH4" s="489"/>
      <c r="AI4" s="489"/>
      <c r="AJ4" s="489"/>
      <c r="AK4" s="490"/>
    </row>
    <row r="5" spans="3:37" ht="15" customHeight="1">
      <c r="C5" s="756" t="s">
        <v>807</v>
      </c>
      <c r="D5" s="757"/>
      <c r="E5" s="757"/>
      <c r="F5" s="757"/>
      <c r="G5" s="757"/>
      <c r="H5" s="757"/>
      <c r="I5" s="758"/>
      <c r="J5" s="759" t="s">
        <v>808</v>
      </c>
      <c r="K5" s="760"/>
      <c r="L5" s="760"/>
      <c r="M5" s="760"/>
      <c r="N5" s="760"/>
      <c r="O5" s="760"/>
      <c r="P5" s="760"/>
      <c r="Q5" s="760"/>
      <c r="R5" s="760"/>
      <c r="S5" s="760"/>
      <c r="T5" s="760"/>
      <c r="U5" s="761"/>
      <c r="V5" s="759" t="s">
        <v>22</v>
      </c>
      <c r="W5" s="760"/>
      <c r="X5" s="760"/>
      <c r="Y5" s="760"/>
      <c r="Z5" s="760"/>
      <c r="AA5" s="760"/>
      <c r="AB5" s="760"/>
      <c r="AC5" s="760"/>
      <c r="AD5" s="760"/>
      <c r="AE5" s="760"/>
      <c r="AF5" s="760"/>
      <c r="AG5" s="760"/>
      <c r="AH5" s="760"/>
      <c r="AI5" s="760"/>
      <c r="AJ5" s="760"/>
      <c r="AK5" s="761"/>
    </row>
    <row r="6" spans="3:37" ht="67.5" customHeight="1" thickBot="1">
      <c r="C6" s="507" t="s">
        <v>809</v>
      </c>
      <c r="D6" s="508"/>
      <c r="E6" s="509"/>
      <c r="F6" s="116"/>
      <c r="G6" s="510" t="s">
        <v>810</v>
      </c>
      <c r="H6" s="510"/>
      <c r="I6" s="510"/>
      <c r="J6" s="510"/>
      <c r="K6" s="510"/>
      <c r="L6" s="510"/>
      <c r="M6" s="510"/>
      <c r="N6" s="510"/>
      <c r="O6" s="511"/>
      <c r="P6" s="578" t="s">
        <v>0</v>
      </c>
      <c r="Q6" s="579"/>
      <c r="R6" s="579"/>
      <c r="S6" s="579"/>
      <c r="T6" s="579"/>
      <c r="U6" s="579"/>
      <c r="V6" s="579"/>
      <c r="W6" s="579"/>
      <c r="X6" s="579"/>
      <c r="Y6" s="579"/>
      <c r="Z6" s="579"/>
      <c r="AA6" s="579"/>
      <c r="AB6" s="579"/>
      <c r="AC6" s="579"/>
      <c r="AD6" s="579"/>
      <c r="AE6" s="579"/>
      <c r="AF6" s="579"/>
      <c r="AG6" s="580"/>
      <c r="AH6" s="523" t="s">
        <v>1</v>
      </c>
      <c r="AI6" s="524"/>
      <c r="AJ6" s="524"/>
      <c r="AK6" s="525"/>
    </row>
    <row r="7" spans="3:37" ht="15">
      <c r="C7" s="567" t="s">
        <v>25</v>
      </c>
      <c r="D7" s="501" t="s">
        <v>345</v>
      </c>
      <c r="E7" s="502"/>
      <c r="F7" s="502"/>
      <c r="G7" s="502"/>
      <c r="H7" s="502"/>
      <c r="I7" s="502"/>
      <c r="J7" s="472" t="s">
        <v>3</v>
      </c>
      <c r="K7" s="474" t="s">
        <v>26</v>
      </c>
      <c r="L7" s="474" t="s">
        <v>4</v>
      </c>
      <c r="M7" s="476" t="s">
        <v>344</v>
      </c>
      <c r="N7" s="484" t="s">
        <v>28</v>
      </c>
      <c r="O7" s="486" t="s">
        <v>29</v>
      </c>
      <c r="P7" s="581" t="s">
        <v>43</v>
      </c>
      <c r="Q7" s="573"/>
      <c r="R7" s="572" t="s">
        <v>44</v>
      </c>
      <c r="S7" s="573"/>
      <c r="T7" s="572" t="s">
        <v>45</v>
      </c>
      <c r="U7" s="573"/>
      <c r="V7" s="572" t="s">
        <v>7</v>
      </c>
      <c r="W7" s="573"/>
      <c r="X7" s="572" t="s">
        <v>6</v>
      </c>
      <c r="Y7" s="573"/>
      <c r="Z7" s="572" t="s">
        <v>46</v>
      </c>
      <c r="AA7" s="573"/>
      <c r="AB7" s="572" t="s">
        <v>5</v>
      </c>
      <c r="AC7" s="573"/>
      <c r="AD7" s="572" t="s">
        <v>8</v>
      </c>
      <c r="AE7" s="573"/>
      <c r="AF7" s="572" t="s">
        <v>9</v>
      </c>
      <c r="AG7" s="574"/>
      <c r="AH7" s="499" t="s">
        <v>10</v>
      </c>
      <c r="AI7" s="482" t="s">
        <v>11</v>
      </c>
      <c r="AJ7" s="521" t="s">
        <v>12</v>
      </c>
      <c r="AK7" s="505" t="s">
        <v>30</v>
      </c>
    </row>
    <row r="8" spans="3:37" ht="70.5" customHeight="1" thickBot="1">
      <c r="C8" s="568"/>
      <c r="D8" s="503"/>
      <c r="E8" s="504"/>
      <c r="F8" s="504"/>
      <c r="G8" s="504"/>
      <c r="H8" s="504"/>
      <c r="I8" s="504"/>
      <c r="J8" s="473"/>
      <c r="K8" s="475" t="s">
        <v>26</v>
      </c>
      <c r="L8" s="475"/>
      <c r="M8" s="477"/>
      <c r="N8" s="485"/>
      <c r="O8" s="487"/>
      <c r="P8" s="6" t="s">
        <v>31</v>
      </c>
      <c r="Q8" s="98" t="s">
        <v>32</v>
      </c>
      <c r="R8" s="7" t="s">
        <v>31</v>
      </c>
      <c r="S8" s="98" t="s">
        <v>32</v>
      </c>
      <c r="T8" s="7" t="s">
        <v>31</v>
      </c>
      <c r="U8" s="98" t="s">
        <v>32</v>
      </c>
      <c r="V8" s="7" t="s">
        <v>31</v>
      </c>
      <c r="W8" s="98" t="s">
        <v>32</v>
      </c>
      <c r="X8" s="7" t="s">
        <v>31</v>
      </c>
      <c r="Y8" s="98" t="s">
        <v>32</v>
      </c>
      <c r="Z8" s="7" t="s">
        <v>31</v>
      </c>
      <c r="AA8" s="98" t="s">
        <v>32</v>
      </c>
      <c r="AB8" s="7" t="s">
        <v>31</v>
      </c>
      <c r="AC8" s="98" t="s">
        <v>33</v>
      </c>
      <c r="AD8" s="7" t="s">
        <v>31</v>
      </c>
      <c r="AE8" s="98" t="s">
        <v>33</v>
      </c>
      <c r="AF8" s="7" t="s">
        <v>31</v>
      </c>
      <c r="AG8" s="99" t="s">
        <v>33</v>
      </c>
      <c r="AH8" s="500"/>
      <c r="AI8" s="483"/>
      <c r="AJ8" s="522"/>
      <c r="AK8" s="506"/>
    </row>
    <row r="9" spans="3:37" ht="51" customHeight="1" thickBot="1">
      <c r="C9" s="8" t="s">
        <v>684</v>
      </c>
      <c r="D9" s="526" t="s">
        <v>811</v>
      </c>
      <c r="E9" s="527"/>
      <c r="F9" s="527"/>
      <c r="G9" s="527"/>
      <c r="H9" s="527"/>
      <c r="I9" s="527"/>
      <c r="J9" s="105" t="s">
        <v>812</v>
      </c>
      <c r="K9" s="9" t="s">
        <v>814</v>
      </c>
      <c r="L9" s="226" t="s">
        <v>813</v>
      </c>
      <c r="M9" s="225"/>
      <c r="N9" s="11" t="s">
        <v>287</v>
      </c>
      <c r="O9" s="224" t="s">
        <v>287</v>
      </c>
      <c r="P9" s="12">
        <v>0</v>
      </c>
      <c r="Q9" s="12" t="e">
        <f>(Q11+#REF!+#REF!+#REF!+#REF!+#REF!+#REF!+#REF!)</f>
        <v>#REF!</v>
      </c>
      <c r="R9" s="12" t="e">
        <f>(R11+#REF!+#REF!+#REF!+#REF!+#REF!+#REF!+#REF!)</f>
        <v>#REF!</v>
      </c>
      <c r="S9" s="12" t="e">
        <f>(S11+#REF!+#REF!+#REF!+#REF!+#REF!+#REF!+#REF!)</f>
        <v>#REF!</v>
      </c>
      <c r="T9" s="12">
        <v>0</v>
      </c>
      <c r="U9" s="12" t="e">
        <f>(U11+#REF!+#REF!+#REF!+#REF!+#REF!+#REF!+#REF!)</f>
        <v>#REF!</v>
      </c>
      <c r="V9" s="12" t="e">
        <f>(V11+#REF!+#REF!+#REF!+#REF!+#REF!+#REF!+#REF!)</f>
        <v>#REF!</v>
      </c>
      <c r="W9" s="12" t="e">
        <f>(W11+#REF!+#REF!+#REF!+#REF!+#REF!+#REF!+#REF!)</f>
        <v>#REF!</v>
      </c>
      <c r="X9" s="12" t="e">
        <f>(X11+#REF!+#REF!+#REF!+#REF!+#REF!+#REF!+#REF!)</f>
        <v>#REF!</v>
      </c>
      <c r="Y9" s="12" t="e">
        <f>(Y11+#REF!+#REF!+#REF!+#REF!+#REF!+#REF!+#REF!)</f>
        <v>#REF!</v>
      </c>
      <c r="Z9" s="12" t="e">
        <f>(Z11+#REF!+#REF!+#REF!+#REF!+#REF!+#REF!+#REF!)</f>
        <v>#REF!</v>
      </c>
      <c r="AA9" s="12" t="e">
        <f>(AA11+#REF!+#REF!+#REF!+#REF!+#REF!+#REF!+#REF!)</f>
        <v>#REF!</v>
      </c>
      <c r="AB9" s="12" t="e">
        <f>(AB11+#REF!+#REF!+#REF!+#REF!+#REF!+#REF!+#REF!)</f>
        <v>#REF!</v>
      </c>
      <c r="AC9" s="12" t="e">
        <f>(AC11+#REF!+#REF!+#REF!+#REF!+#REF!+#REF!+#REF!)</f>
        <v>#REF!</v>
      </c>
      <c r="AD9" s="12" t="e">
        <f>(AD11+#REF!+#REF!+#REF!+#REF!+#REF!+#REF!+#REF!)</f>
        <v>#REF!</v>
      </c>
      <c r="AE9" s="12" t="e">
        <f>(AE11+#REF!+#REF!+#REF!+#REF!+#REF!+#REF!+#REF!)</f>
        <v>#REF!</v>
      </c>
      <c r="AF9" s="12">
        <v>0</v>
      </c>
      <c r="AG9" s="12" t="e">
        <f>(AG11+#REF!+#REF!+#REF!+#REF!+#REF!+#REF!+#REF!)</f>
        <v>#REF!</v>
      </c>
      <c r="AH9" s="16">
        <v>0</v>
      </c>
      <c r="AI9" s="16"/>
      <c r="AJ9" s="16"/>
      <c r="AK9" s="17"/>
    </row>
    <row r="10" spans="3:37" ht="15.75" thickBot="1">
      <c r="C10" s="518"/>
      <c r="D10" s="519"/>
      <c r="E10" s="519"/>
      <c r="F10" s="519"/>
      <c r="G10" s="519"/>
      <c r="H10" s="519"/>
      <c r="I10" s="519"/>
      <c r="J10" s="519"/>
      <c r="K10" s="519"/>
      <c r="L10" s="519"/>
      <c r="M10" s="519"/>
      <c r="N10" s="519"/>
      <c r="O10" s="519"/>
      <c r="P10" s="519"/>
      <c r="Q10" s="519"/>
      <c r="R10" s="519"/>
      <c r="S10" s="519"/>
      <c r="T10" s="519"/>
      <c r="U10" s="519"/>
      <c r="V10" s="519"/>
      <c r="W10" s="519"/>
      <c r="X10" s="519"/>
      <c r="Y10" s="519"/>
      <c r="Z10" s="519"/>
      <c r="AA10" s="519"/>
      <c r="AB10" s="519"/>
      <c r="AC10" s="519"/>
      <c r="AD10" s="519"/>
      <c r="AE10" s="519"/>
      <c r="AF10" s="519"/>
      <c r="AG10" s="519"/>
      <c r="AH10" s="519"/>
      <c r="AI10" s="519"/>
      <c r="AJ10" s="519"/>
      <c r="AK10" s="520"/>
    </row>
    <row r="11" spans="3:37" ht="60.75" thickBot="1">
      <c r="C11" s="223" t="s">
        <v>13</v>
      </c>
      <c r="D11" s="122" t="s">
        <v>41</v>
      </c>
      <c r="E11" s="122" t="s">
        <v>14</v>
      </c>
      <c r="F11" s="122" t="s">
        <v>37</v>
      </c>
      <c r="G11" s="122" t="s">
        <v>38</v>
      </c>
      <c r="H11" s="122" t="s">
        <v>39</v>
      </c>
      <c r="I11" s="222" t="s">
        <v>15</v>
      </c>
      <c r="J11" s="221" t="s">
        <v>42</v>
      </c>
      <c r="K11" s="220"/>
      <c r="L11" s="220" t="s">
        <v>343</v>
      </c>
      <c r="M11" s="220"/>
      <c r="N11" s="220"/>
      <c r="O11" s="219"/>
      <c r="P11" s="218">
        <v>14000000</v>
      </c>
      <c r="Q11" s="216">
        <f>SUM(Q12:Q13)</f>
        <v>0</v>
      </c>
      <c r="R11" s="217">
        <f>SUM(R12:R13)</f>
        <v>0</v>
      </c>
      <c r="S11" s="216">
        <f>SUM(S12:S13)</f>
        <v>0</v>
      </c>
      <c r="T11" s="24"/>
      <c r="U11" s="23"/>
      <c r="V11" s="24"/>
      <c r="W11" s="23"/>
      <c r="X11" s="24"/>
      <c r="Y11" s="23"/>
      <c r="Z11" s="24"/>
      <c r="AA11" s="23"/>
      <c r="AB11" s="24"/>
      <c r="AC11" s="23"/>
      <c r="AD11" s="24"/>
      <c r="AE11" s="23"/>
      <c r="AF11" s="25">
        <f>(P11+R11+T11+V11+X11+Z11+AB11+AD11)</f>
        <v>14000000</v>
      </c>
      <c r="AG11" s="23">
        <f>AG12</f>
        <v>0</v>
      </c>
      <c r="AH11" s="16" t="s">
        <v>338</v>
      </c>
      <c r="AI11" s="27"/>
      <c r="AJ11" s="27"/>
      <c r="AK11" s="28"/>
    </row>
    <row r="12" spans="3:37" ht="45.75" customHeight="1" thickBot="1">
      <c r="C12" s="750" t="s">
        <v>870</v>
      </c>
      <c r="D12" s="210"/>
      <c r="E12" s="163" t="s">
        <v>342</v>
      </c>
      <c r="F12" s="152" t="s">
        <v>341</v>
      </c>
      <c r="G12" s="215" t="s">
        <v>203</v>
      </c>
      <c r="H12" s="159">
        <v>1</v>
      </c>
      <c r="I12" s="672" t="s">
        <v>868</v>
      </c>
      <c r="J12" s="556" t="s">
        <v>869</v>
      </c>
      <c r="K12" s="556" t="s">
        <v>290</v>
      </c>
      <c r="L12" s="752">
        <v>0.64</v>
      </c>
      <c r="M12" s="752">
        <v>0.25</v>
      </c>
      <c r="N12" s="755">
        <v>0</v>
      </c>
      <c r="O12" s="752">
        <v>0.25</v>
      </c>
      <c r="P12" s="213"/>
      <c r="Q12" s="182"/>
      <c r="R12" s="212"/>
      <c r="S12" s="211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7"/>
      <c r="AE12" s="37"/>
      <c r="AF12" s="618"/>
      <c r="AG12" s="618"/>
      <c r="AH12" s="39"/>
      <c r="AI12" s="530"/>
      <c r="AJ12" s="530"/>
      <c r="AK12" s="532"/>
    </row>
    <row r="13" spans="3:37" ht="36">
      <c r="C13" s="750"/>
      <c r="D13" s="210"/>
      <c r="E13" s="161" t="s">
        <v>340</v>
      </c>
      <c r="F13" s="193" t="s">
        <v>339</v>
      </c>
      <c r="G13" s="160" t="s">
        <v>203</v>
      </c>
      <c r="H13" s="159">
        <v>1</v>
      </c>
      <c r="I13" s="751" t="s">
        <v>288</v>
      </c>
      <c r="J13" s="751" t="s">
        <v>289</v>
      </c>
      <c r="K13" s="751" t="s">
        <v>290</v>
      </c>
      <c r="L13" s="753">
        <v>1</v>
      </c>
      <c r="M13" s="754"/>
      <c r="N13" s="754"/>
      <c r="O13" s="754"/>
      <c r="P13" s="209"/>
      <c r="Q13" s="182"/>
      <c r="R13" s="208"/>
      <c r="S13" s="20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618"/>
      <c r="AG13" s="618"/>
      <c r="AH13" s="39"/>
      <c r="AI13" s="530"/>
      <c r="AJ13" s="530"/>
      <c r="AK13" s="532"/>
    </row>
    <row r="14" spans="3:37" ht="15">
      <c r="C14" s="138"/>
      <c r="D14" s="206"/>
      <c r="E14" s="205"/>
      <c r="F14" s="205"/>
      <c r="G14" s="204"/>
      <c r="H14" s="203"/>
      <c r="I14" s="187"/>
      <c r="J14" s="187"/>
      <c r="K14" s="187"/>
      <c r="L14" s="202"/>
      <c r="M14" s="201"/>
      <c r="N14" s="201"/>
      <c r="O14" s="201"/>
      <c r="P14" s="200"/>
      <c r="Q14" s="199"/>
      <c r="R14" s="198"/>
      <c r="S14" s="197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83"/>
      <c r="AG14" s="183"/>
      <c r="AH14" s="195"/>
      <c r="AI14" s="140"/>
      <c r="AJ14" s="140"/>
      <c r="AK14" s="194"/>
    </row>
    <row r="15" spans="3:37" ht="15.75" thickBot="1">
      <c r="C15" s="515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6"/>
      <c r="R15" s="516"/>
      <c r="S15" s="516"/>
      <c r="T15" s="516"/>
      <c r="U15" s="516"/>
      <c r="V15" s="516"/>
      <c r="W15" s="516"/>
      <c r="X15" s="516"/>
      <c r="Y15" s="516"/>
      <c r="Z15" s="516"/>
      <c r="AA15" s="516"/>
      <c r="AB15" s="516"/>
      <c r="AC15" s="516"/>
      <c r="AD15" s="516"/>
      <c r="AE15" s="516"/>
      <c r="AF15" s="516"/>
      <c r="AG15" s="516"/>
      <c r="AH15" s="516"/>
      <c r="AI15" s="516"/>
      <c r="AJ15" s="516"/>
      <c r="AK15" s="517"/>
    </row>
    <row r="16" spans="3:34" ht="15">
      <c r="C16" s="92"/>
      <c r="D16" s="92"/>
      <c r="I16" s="93"/>
      <c r="J16" s="93"/>
      <c r="K16" s="93"/>
      <c r="AH16" s="94"/>
    </row>
    <row r="17" spans="3:37" ht="45" customHeight="1" thickBot="1">
      <c r="C17" s="507" t="s">
        <v>809</v>
      </c>
      <c r="D17" s="508"/>
      <c r="E17" s="509"/>
      <c r="F17" s="408"/>
      <c r="G17" s="510" t="s">
        <v>810</v>
      </c>
      <c r="H17" s="510"/>
      <c r="I17" s="510"/>
      <c r="J17" s="510"/>
      <c r="K17" s="510"/>
      <c r="L17" s="510"/>
      <c r="M17" s="510"/>
      <c r="N17" s="510"/>
      <c r="O17" s="511"/>
      <c r="P17" s="578" t="s">
        <v>0</v>
      </c>
      <c r="Q17" s="579"/>
      <c r="R17" s="579"/>
      <c r="S17" s="579"/>
      <c r="T17" s="579"/>
      <c r="U17" s="579"/>
      <c r="V17" s="579"/>
      <c r="W17" s="579"/>
      <c r="X17" s="579"/>
      <c r="Y17" s="579"/>
      <c r="Z17" s="579"/>
      <c r="AA17" s="579"/>
      <c r="AB17" s="579"/>
      <c r="AC17" s="579"/>
      <c r="AD17" s="579"/>
      <c r="AE17" s="579"/>
      <c r="AF17" s="579"/>
      <c r="AG17" s="580"/>
      <c r="AH17" s="523" t="s">
        <v>1</v>
      </c>
      <c r="AI17" s="524"/>
      <c r="AJ17" s="524"/>
      <c r="AK17" s="525"/>
    </row>
    <row r="18" spans="3:37" ht="15">
      <c r="C18" s="567" t="s">
        <v>25</v>
      </c>
      <c r="D18" s="501" t="s">
        <v>372</v>
      </c>
      <c r="E18" s="502"/>
      <c r="F18" s="502"/>
      <c r="G18" s="502"/>
      <c r="H18" s="502"/>
      <c r="I18" s="502"/>
      <c r="J18" s="472" t="s">
        <v>3</v>
      </c>
      <c r="K18" s="474" t="s">
        <v>26</v>
      </c>
      <c r="L18" s="474" t="s">
        <v>4</v>
      </c>
      <c r="M18" s="476" t="s">
        <v>344</v>
      </c>
      <c r="N18" s="484" t="s">
        <v>28</v>
      </c>
      <c r="O18" s="486" t="s">
        <v>29</v>
      </c>
      <c r="P18" s="581" t="s">
        <v>43</v>
      </c>
      <c r="Q18" s="573"/>
      <c r="R18" s="572" t="s">
        <v>44</v>
      </c>
      <c r="S18" s="573"/>
      <c r="T18" s="572" t="s">
        <v>45</v>
      </c>
      <c r="U18" s="573"/>
      <c r="V18" s="572" t="s">
        <v>7</v>
      </c>
      <c r="W18" s="573"/>
      <c r="X18" s="572" t="s">
        <v>6</v>
      </c>
      <c r="Y18" s="573"/>
      <c r="Z18" s="572" t="s">
        <v>46</v>
      </c>
      <c r="AA18" s="573"/>
      <c r="AB18" s="572" t="s">
        <v>5</v>
      </c>
      <c r="AC18" s="573"/>
      <c r="AD18" s="572" t="s">
        <v>8</v>
      </c>
      <c r="AE18" s="573"/>
      <c r="AF18" s="572" t="s">
        <v>9</v>
      </c>
      <c r="AG18" s="574"/>
      <c r="AH18" s="499" t="s">
        <v>10</v>
      </c>
      <c r="AI18" s="482" t="s">
        <v>11</v>
      </c>
      <c r="AJ18" s="521" t="s">
        <v>12</v>
      </c>
      <c r="AK18" s="505" t="s">
        <v>30</v>
      </c>
    </row>
    <row r="19" spans="3:37" ht="50.25" customHeight="1" thickBot="1">
      <c r="C19" s="568"/>
      <c r="D19" s="503"/>
      <c r="E19" s="504"/>
      <c r="F19" s="504"/>
      <c r="G19" s="504"/>
      <c r="H19" s="504"/>
      <c r="I19" s="504"/>
      <c r="J19" s="473"/>
      <c r="K19" s="475" t="s">
        <v>26</v>
      </c>
      <c r="L19" s="475"/>
      <c r="M19" s="477"/>
      <c r="N19" s="485"/>
      <c r="O19" s="487"/>
      <c r="P19" s="6" t="s">
        <v>31</v>
      </c>
      <c r="Q19" s="98" t="s">
        <v>32</v>
      </c>
      <c r="R19" s="7" t="s">
        <v>31</v>
      </c>
      <c r="S19" s="98" t="s">
        <v>32</v>
      </c>
      <c r="T19" s="7" t="s">
        <v>31</v>
      </c>
      <c r="U19" s="98" t="s">
        <v>32</v>
      </c>
      <c r="V19" s="7" t="s">
        <v>31</v>
      </c>
      <c r="W19" s="98" t="s">
        <v>32</v>
      </c>
      <c r="X19" s="7" t="s">
        <v>31</v>
      </c>
      <c r="Y19" s="98" t="s">
        <v>32</v>
      </c>
      <c r="Z19" s="7" t="s">
        <v>31</v>
      </c>
      <c r="AA19" s="98" t="s">
        <v>32</v>
      </c>
      <c r="AB19" s="7" t="s">
        <v>31</v>
      </c>
      <c r="AC19" s="98" t="s">
        <v>33</v>
      </c>
      <c r="AD19" s="7" t="s">
        <v>31</v>
      </c>
      <c r="AE19" s="98" t="s">
        <v>33</v>
      </c>
      <c r="AF19" s="7" t="s">
        <v>31</v>
      </c>
      <c r="AG19" s="99" t="s">
        <v>33</v>
      </c>
      <c r="AH19" s="500"/>
      <c r="AI19" s="483"/>
      <c r="AJ19" s="522"/>
      <c r="AK19" s="506"/>
    </row>
    <row r="20" spans="3:37" ht="81.75" customHeight="1" thickBot="1">
      <c r="C20" s="8" t="s">
        <v>684</v>
      </c>
      <c r="D20" s="526" t="s">
        <v>815</v>
      </c>
      <c r="E20" s="527"/>
      <c r="F20" s="527"/>
      <c r="G20" s="527"/>
      <c r="H20" s="527"/>
      <c r="I20" s="527"/>
      <c r="J20" s="105" t="s">
        <v>816</v>
      </c>
      <c r="K20" s="9" t="s">
        <v>817</v>
      </c>
      <c r="L20" s="226" t="s">
        <v>818</v>
      </c>
      <c r="M20" s="225"/>
      <c r="N20" s="11" t="s">
        <v>287</v>
      </c>
      <c r="O20" s="224" t="s">
        <v>287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6">
        <v>0</v>
      </c>
      <c r="AI20" s="16"/>
      <c r="AJ20" s="16"/>
      <c r="AK20" s="17"/>
    </row>
    <row r="21" ht="15"/>
    <row r="22" ht="15.75" thickBot="1"/>
    <row r="23" spans="3:37" ht="60.75" thickBot="1">
      <c r="C23" s="223" t="s">
        <v>13</v>
      </c>
      <c r="D23" s="122" t="s">
        <v>41</v>
      </c>
      <c r="E23" s="122" t="s">
        <v>14</v>
      </c>
      <c r="F23" s="122" t="s">
        <v>37</v>
      </c>
      <c r="G23" s="122" t="s">
        <v>38</v>
      </c>
      <c r="H23" s="122" t="s">
        <v>39</v>
      </c>
      <c r="I23" s="222" t="s">
        <v>15</v>
      </c>
      <c r="J23" s="221" t="s">
        <v>42</v>
      </c>
      <c r="K23" s="220"/>
      <c r="L23" s="220" t="s">
        <v>343</v>
      </c>
      <c r="M23" s="220"/>
      <c r="N23" s="220"/>
      <c r="O23" s="219"/>
      <c r="P23" s="218">
        <v>14000000</v>
      </c>
      <c r="Q23" s="216">
        <f>SUM(Q24:Q25)</f>
        <v>0</v>
      </c>
      <c r="R23" s="217">
        <f>SUM(R24:R25)</f>
        <v>0</v>
      </c>
      <c r="S23" s="216">
        <f>SUM(S24:S25)</f>
        <v>0</v>
      </c>
      <c r="T23" s="24"/>
      <c r="U23" s="23"/>
      <c r="V23" s="24"/>
      <c r="W23" s="23"/>
      <c r="X23" s="24"/>
      <c r="Y23" s="23"/>
      <c r="Z23" s="24"/>
      <c r="AA23" s="23"/>
      <c r="AB23" s="24"/>
      <c r="AC23" s="23"/>
      <c r="AD23" s="24"/>
      <c r="AE23" s="23"/>
      <c r="AF23" s="25">
        <f>(P23+R23+T23+V23+X23+Z23+AB23+AD23)</f>
        <v>14000000</v>
      </c>
      <c r="AG23" s="23">
        <f>AG24</f>
        <v>0</v>
      </c>
      <c r="AH23" s="16" t="s">
        <v>338</v>
      </c>
      <c r="AI23" s="27"/>
      <c r="AJ23" s="27"/>
      <c r="AK23" s="28"/>
    </row>
    <row r="24" spans="3:37" ht="36.75" thickBot="1">
      <c r="C24" s="750"/>
      <c r="D24" s="210"/>
      <c r="E24" s="163" t="s">
        <v>342</v>
      </c>
      <c r="F24" s="415" t="s">
        <v>341</v>
      </c>
      <c r="G24" s="215" t="s">
        <v>203</v>
      </c>
      <c r="H24" s="159">
        <v>1</v>
      </c>
      <c r="I24" s="672" t="s">
        <v>288</v>
      </c>
      <c r="J24" s="556" t="s">
        <v>289</v>
      </c>
      <c r="K24" s="556" t="s">
        <v>290</v>
      </c>
      <c r="L24" s="752">
        <v>1</v>
      </c>
      <c r="M24" s="752">
        <v>0.25</v>
      </c>
      <c r="N24" s="755">
        <v>0</v>
      </c>
      <c r="O24" s="752">
        <v>0.25</v>
      </c>
      <c r="P24" s="213"/>
      <c r="Q24" s="182"/>
      <c r="R24" s="212"/>
      <c r="S24" s="211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7"/>
      <c r="AE24" s="37"/>
      <c r="AF24" s="618"/>
      <c r="AG24" s="618"/>
      <c r="AH24" s="39"/>
      <c r="AI24" s="530"/>
      <c r="AJ24" s="530"/>
      <c r="AK24" s="532"/>
    </row>
    <row r="25" spans="3:37" ht="36">
      <c r="C25" s="750"/>
      <c r="D25" s="210"/>
      <c r="E25" s="161" t="s">
        <v>340</v>
      </c>
      <c r="F25" s="193" t="s">
        <v>339</v>
      </c>
      <c r="G25" s="160" t="s">
        <v>203</v>
      </c>
      <c r="H25" s="159">
        <v>1</v>
      </c>
      <c r="I25" s="751" t="s">
        <v>288</v>
      </c>
      <c r="J25" s="751" t="s">
        <v>289</v>
      </c>
      <c r="K25" s="751" t="s">
        <v>290</v>
      </c>
      <c r="L25" s="753">
        <v>1</v>
      </c>
      <c r="M25" s="754"/>
      <c r="N25" s="754"/>
      <c r="O25" s="754"/>
      <c r="P25" s="209"/>
      <c r="Q25" s="182"/>
      <c r="R25" s="208"/>
      <c r="S25" s="20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618"/>
      <c r="AG25" s="618"/>
      <c r="AH25" s="39"/>
      <c r="AI25" s="530"/>
      <c r="AJ25" s="530"/>
      <c r="AK25" s="532"/>
    </row>
  </sheetData>
  <sheetProtection/>
  <mergeCells count="85">
    <mergeCell ref="P6:AG6"/>
    <mergeCell ref="AH6:AK6"/>
    <mergeCell ref="C6:E6"/>
    <mergeCell ref="G6:O6"/>
    <mergeCell ref="C3:AK3"/>
    <mergeCell ref="C4:AK4"/>
    <mergeCell ref="C5:I5"/>
    <mergeCell ref="J5:U5"/>
    <mergeCell ref="V5:AK5"/>
    <mergeCell ref="C7:C8"/>
    <mergeCell ref="D7:I8"/>
    <mergeCell ref="AF7:AG7"/>
    <mergeCell ref="AH7:AH8"/>
    <mergeCell ref="AK7:AK8"/>
    <mergeCell ref="X7:Y7"/>
    <mergeCell ref="Z7:AA7"/>
    <mergeCell ref="D9:I9"/>
    <mergeCell ref="C10:AK10"/>
    <mergeCell ref="P7:Q7"/>
    <mergeCell ref="R7:S7"/>
    <mergeCell ref="T7:U7"/>
    <mergeCell ref="V7:W7"/>
    <mergeCell ref="L7:L8"/>
    <mergeCell ref="M7:M8"/>
    <mergeCell ref="AB7:AC7"/>
    <mergeCell ref="AD7:AE7"/>
    <mergeCell ref="J7:J8"/>
    <mergeCell ref="K7:K8"/>
    <mergeCell ref="N7:N8"/>
    <mergeCell ref="O7:O8"/>
    <mergeCell ref="AI7:AI8"/>
    <mergeCell ref="AJ7:AJ8"/>
    <mergeCell ref="AI18:AI19"/>
    <mergeCell ref="AJ18:AJ19"/>
    <mergeCell ref="C15:AK15"/>
    <mergeCell ref="C12:C13"/>
    <mergeCell ref="I12:I13"/>
    <mergeCell ref="J12:J13"/>
    <mergeCell ref="K12:K13"/>
    <mergeCell ref="L12:L13"/>
    <mergeCell ref="AJ12:AJ13"/>
    <mergeCell ref="AK12:AK13"/>
    <mergeCell ref="M12:M13"/>
    <mergeCell ref="N12:N13"/>
    <mergeCell ref="O12:O13"/>
    <mergeCell ref="AF12:AF13"/>
    <mergeCell ref="AG12:AG13"/>
    <mergeCell ref="AI12:AI13"/>
    <mergeCell ref="Z18:AA18"/>
    <mergeCell ref="AB18:AC18"/>
    <mergeCell ref="AD18:AE18"/>
    <mergeCell ref="AF18:AG18"/>
    <mergeCell ref="AH18:AH19"/>
    <mergeCell ref="C17:E17"/>
    <mergeCell ref="G17:O17"/>
    <mergeCell ref="P17:AG17"/>
    <mergeCell ref="AH17:AK17"/>
    <mergeCell ref="C18:C19"/>
    <mergeCell ref="D18:I19"/>
    <mergeCell ref="J18:J19"/>
    <mergeCell ref="K18:K19"/>
    <mergeCell ref="L18:L19"/>
    <mergeCell ref="M18:M19"/>
    <mergeCell ref="N18:N19"/>
    <mergeCell ref="O18:O19"/>
    <mergeCell ref="P18:Q18"/>
    <mergeCell ref="R18:S18"/>
    <mergeCell ref="T18:U18"/>
    <mergeCell ref="V18:W18"/>
    <mergeCell ref="AK18:AK19"/>
    <mergeCell ref="D20:I20"/>
    <mergeCell ref="C24:C25"/>
    <mergeCell ref="I24:I25"/>
    <mergeCell ref="J24:J25"/>
    <mergeCell ref="K24:K25"/>
    <mergeCell ref="L24:L25"/>
    <mergeCell ref="M24:M25"/>
    <mergeCell ref="N24:N25"/>
    <mergeCell ref="O24:O25"/>
    <mergeCell ref="AF24:AF25"/>
    <mergeCell ref="AG24:AG25"/>
    <mergeCell ref="AI24:AI25"/>
    <mergeCell ref="AJ24:AJ25"/>
    <mergeCell ref="AK24:AK25"/>
    <mergeCell ref="X18:Y18"/>
  </mergeCells>
  <printOptions/>
  <pageMargins left="0.7" right="0.7" top="0.75" bottom="0.75" header="0.3" footer="0.3"/>
  <pageSetup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1:AK36"/>
  <sheetViews>
    <sheetView zoomScale="75" zoomScaleNormal="75" zoomScalePageLayoutView="0" workbookViewId="0" topLeftCell="A15">
      <selection activeCell="I35" sqref="I35"/>
    </sheetView>
  </sheetViews>
  <sheetFormatPr defaultColWidth="11.421875" defaultRowHeight="15"/>
  <cols>
    <col min="1" max="1" width="4.57421875" style="1" customWidth="1"/>
    <col min="2" max="2" width="15.8515625" style="92" customWidth="1"/>
    <col min="3" max="3" width="10.00390625" style="92" customWidth="1"/>
    <col min="4" max="4" width="27.7109375" style="1" customWidth="1"/>
    <col min="5" max="5" width="10.00390625" style="1" customWidth="1"/>
    <col min="6" max="7" width="11.421875" style="1" customWidth="1"/>
    <col min="8" max="8" width="21.28125" style="93" customWidth="1"/>
    <col min="9" max="9" width="30.8515625" style="93" customWidth="1"/>
    <col min="10" max="10" width="10.140625" style="93" customWidth="1"/>
    <col min="11" max="11" width="10.28125" style="1" customWidth="1"/>
    <col min="12" max="12" width="11.00390625" style="1" customWidth="1"/>
    <col min="13" max="13" width="6.57421875" style="1" customWidth="1"/>
    <col min="14" max="14" width="18.00390625" style="1" customWidth="1"/>
    <col min="15" max="32" width="5.00390625" style="1" customWidth="1"/>
    <col min="33" max="33" width="5.140625" style="94" customWidth="1"/>
    <col min="34" max="34" width="5.421875" style="1" customWidth="1"/>
    <col min="35" max="35" width="4.8515625" style="1" customWidth="1"/>
    <col min="36" max="36" width="7.140625" style="1" customWidth="1"/>
    <col min="37" max="16384" width="11.421875" style="1" customWidth="1"/>
  </cols>
  <sheetData>
    <row r="1" spans="2:36" ht="15.75" thickBot="1">
      <c r="B1" s="2"/>
      <c r="C1" s="2"/>
      <c r="D1" s="3"/>
      <c r="E1" s="3"/>
      <c r="F1" s="3"/>
      <c r="G1" s="3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2:36" ht="15">
      <c r="B2" s="467" t="s">
        <v>819</v>
      </c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8"/>
      <c r="AJ2" s="469"/>
    </row>
    <row r="3" spans="2:36" ht="15.75" thickBot="1">
      <c r="B3" s="488" t="s">
        <v>324</v>
      </c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89"/>
      <c r="AC3" s="489"/>
      <c r="AD3" s="489"/>
      <c r="AE3" s="489"/>
      <c r="AF3" s="489"/>
      <c r="AG3" s="489"/>
      <c r="AH3" s="489"/>
      <c r="AI3" s="489"/>
      <c r="AJ3" s="490"/>
    </row>
    <row r="4" spans="2:36" ht="33.75" customHeight="1">
      <c r="B4" s="491" t="s">
        <v>820</v>
      </c>
      <c r="C4" s="492"/>
      <c r="D4" s="492"/>
      <c r="E4" s="492"/>
      <c r="F4" s="492"/>
      <c r="G4" s="492"/>
      <c r="H4" s="493"/>
      <c r="I4" s="594" t="s">
        <v>821</v>
      </c>
      <c r="J4" s="594"/>
      <c r="K4" s="594"/>
      <c r="L4" s="594"/>
      <c r="M4" s="594"/>
      <c r="N4" s="594"/>
      <c r="O4" s="594"/>
      <c r="P4" s="595"/>
      <c r="Q4" s="596"/>
      <c r="R4" s="596"/>
      <c r="S4" s="596"/>
      <c r="T4" s="597"/>
      <c r="U4" s="494" t="s">
        <v>618</v>
      </c>
      <c r="V4" s="497"/>
      <c r="W4" s="497"/>
      <c r="X4" s="497"/>
      <c r="Y4" s="497"/>
      <c r="Z4" s="497"/>
      <c r="AA4" s="497"/>
      <c r="AB4" s="497"/>
      <c r="AC4" s="497"/>
      <c r="AD4" s="497"/>
      <c r="AE4" s="497"/>
      <c r="AF4" s="497"/>
      <c r="AG4" s="497"/>
      <c r="AH4" s="497"/>
      <c r="AI4" s="497"/>
      <c r="AJ4" s="498"/>
    </row>
    <row r="5" spans="2:36" ht="79.5" customHeight="1" thickBot="1">
      <c r="B5" s="231" t="s">
        <v>352</v>
      </c>
      <c r="C5" s="777" t="s">
        <v>822</v>
      </c>
      <c r="D5" s="778"/>
      <c r="E5" s="778"/>
      <c r="F5" s="778"/>
      <c r="G5" s="778"/>
      <c r="H5" s="779"/>
      <c r="I5" s="233" t="s">
        <v>358</v>
      </c>
      <c r="J5" s="601" t="s">
        <v>823</v>
      </c>
      <c r="K5" s="602"/>
      <c r="L5" s="602"/>
      <c r="M5" s="602"/>
      <c r="N5" s="603"/>
      <c r="O5" s="598" t="s">
        <v>351</v>
      </c>
      <c r="P5" s="599"/>
      <c r="Q5" s="599"/>
      <c r="R5" s="599"/>
      <c r="S5" s="599"/>
      <c r="T5" s="599"/>
      <c r="U5" s="599"/>
      <c r="V5" s="599"/>
      <c r="W5" s="599"/>
      <c r="X5" s="599"/>
      <c r="Y5" s="599"/>
      <c r="Z5" s="599"/>
      <c r="AA5" s="599"/>
      <c r="AB5" s="600"/>
      <c r="AC5" s="600"/>
      <c r="AD5" s="600"/>
      <c r="AE5" s="600"/>
      <c r="AF5" s="600"/>
      <c r="AG5" s="774" t="s">
        <v>1</v>
      </c>
      <c r="AH5" s="775"/>
      <c r="AI5" s="775"/>
      <c r="AJ5" s="776"/>
    </row>
    <row r="6" spans="2:36" ht="16.5" customHeight="1">
      <c r="B6" s="567" t="s">
        <v>25</v>
      </c>
      <c r="C6" s="707" t="s">
        <v>345</v>
      </c>
      <c r="D6" s="593"/>
      <c r="E6" s="593"/>
      <c r="F6" s="593"/>
      <c r="G6" s="593"/>
      <c r="H6" s="770"/>
      <c r="I6" s="472" t="s">
        <v>3</v>
      </c>
      <c r="J6" s="475" t="s">
        <v>26</v>
      </c>
      <c r="K6" s="475" t="s">
        <v>4</v>
      </c>
      <c r="L6" s="477" t="s">
        <v>344</v>
      </c>
      <c r="M6" s="484" t="s">
        <v>28</v>
      </c>
      <c r="N6" s="486" t="s">
        <v>29</v>
      </c>
      <c r="O6" s="581" t="s">
        <v>43</v>
      </c>
      <c r="P6" s="573"/>
      <c r="Q6" s="572" t="s">
        <v>44</v>
      </c>
      <c r="R6" s="573"/>
      <c r="S6" s="572" t="s">
        <v>45</v>
      </c>
      <c r="T6" s="573"/>
      <c r="U6" s="572" t="s">
        <v>7</v>
      </c>
      <c r="V6" s="573"/>
      <c r="W6" s="572" t="s">
        <v>6</v>
      </c>
      <c r="X6" s="573"/>
      <c r="Y6" s="572" t="s">
        <v>46</v>
      </c>
      <c r="Z6" s="573"/>
      <c r="AA6" s="572" t="s">
        <v>5</v>
      </c>
      <c r="AB6" s="616"/>
      <c r="AC6" s="615" t="s">
        <v>8</v>
      </c>
      <c r="AD6" s="616"/>
      <c r="AE6" s="615" t="s">
        <v>9</v>
      </c>
      <c r="AF6" s="617"/>
      <c r="AG6" s="766" t="s">
        <v>10</v>
      </c>
      <c r="AH6" s="482" t="s">
        <v>11</v>
      </c>
      <c r="AI6" s="521" t="s">
        <v>12</v>
      </c>
      <c r="AJ6" s="505" t="s">
        <v>30</v>
      </c>
    </row>
    <row r="7" spans="2:36" ht="39" customHeight="1" thickBot="1">
      <c r="B7" s="568"/>
      <c r="C7" s="503"/>
      <c r="D7" s="504"/>
      <c r="E7" s="504"/>
      <c r="F7" s="504"/>
      <c r="G7" s="504"/>
      <c r="H7" s="666"/>
      <c r="I7" s="771"/>
      <c r="J7" s="772" t="s">
        <v>26</v>
      </c>
      <c r="K7" s="772"/>
      <c r="L7" s="773"/>
      <c r="M7" s="768"/>
      <c r="N7" s="769"/>
      <c r="O7" s="6" t="s">
        <v>31</v>
      </c>
      <c r="P7" s="98" t="s">
        <v>32</v>
      </c>
      <c r="Q7" s="7" t="s">
        <v>31</v>
      </c>
      <c r="R7" s="98" t="s">
        <v>32</v>
      </c>
      <c r="S7" s="7" t="s">
        <v>31</v>
      </c>
      <c r="T7" s="98" t="s">
        <v>32</v>
      </c>
      <c r="U7" s="7" t="s">
        <v>31</v>
      </c>
      <c r="V7" s="98" t="s">
        <v>32</v>
      </c>
      <c r="W7" s="7" t="s">
        <v>31</v>
      </c>
      <c r="X7" s="98" t="s">
        <v>32</v>
      </c>
      <c r="Y7" s="7" t="s">
        <v>31</v>
      </c>
      <c r="Z7" s="98" t="s">
        <v>32</v>
      </c>
      <c r="AA7" s="7" t="s">
        <v>31</v>
      </c>
      <c r="AB7" s="98" t="s">
        <v>33</v>
      </c>
      <c r="AC7" s="7" t="s">
        <v>31</v>
      </c>
      <c r="AD7" s="98" t="s">
        <v>33</v>
      </c>
      <c r="AE7" s="7" t="s">
        <v>31</v>
      </c>
      <c r="AF7" s="99" t="s">
        <v>33</v>
      </c>
      <c r="AG7" s="767"/>
      <c r="AH7" s="763"/>
      <c r="AI7" s="764"/>
      <c r="AJ7" s="765"/>
    </row>
    <row r="8" spans="2:36" ht="48" customHeight="1" thickBot="1">
      <c r="B8" s="8" t="s">
        <v>684</v>
      </c>
      <c r="C8" s="526" t="s">
        <v>824</v>
      </c>
      <c r="D8" s="527"/>
      <c r="E8" s="527"/>
      <c r="F8" s="527"/>
      <c r="G8" s="527"/>
      <c r="H8" s="668"/>
      <c r="I8" s="105" t="s">
        <v>825</v>
      </c>
      <c r="J8" s="327">
        <v>0.3</v>
      </c>
      <c r="K8" s="326">
        <v>0.7</v>
      </c>
      <c r="L8" s="10">
        <v>0</v>
      </c>
      <c r="M8" s="11"/>
      <c r="N8" s="106"/>
      <c r="O8" s="12"/>
      <c r="P8" s="13"/>
      <c r="Q8" s="13"/>
      <c r="R8" s="13"/>
      <c r="S8" s="13">
        <v>0</v>
      </c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>
        <f>SUM(S8)</f>
        <v>0</v>
      </c>
      <c r="AF8" s="14"/>
      <c r="AG8" s="15"/>
      <c r="AH8" s="16"/>
      <c r="AI8" s="16"/>
      <c r="AJ8" s="17"/>
    </row>
    <row r="9" spans="2:36" ht="5.25" customHeight="1" thickBot="1">
      <c r="B9" s="518"/>
      <c r="C9" s="519"/>
      <c r="D9" s="519"/>
      <c r="E9" s="519"/>
      <c r="F9" s="519"/>
      <c r="G9" s="519"/>
      <c r="H9" s="519"/>
      <c r="I9" s="519"/>
      <c r="J9" s="519"/>
      <c r="K9" s="519"/>
      <c r="L9" s="519"/>
      <c r="M9" s="519"/>
      <c r="N9" s="519"/>
      <c r="O9" s="519"/>
      <c r="P9" s="519"/>
      <c r="Q9" s="519"/>
      <c r="R9" s="519"/>
      <c r="S9" s="519"/>
      <c r="T9" s="519"/>
      <c r="U9" s="519"/>
      <c r="V9" s="519"/>
      <c r="W9" s="519"/>
      <c r="X9" s="519"/>
      <c r="Y9" s="519"/>
      <c r="Z9" s="519"/>
      <c r="AA9" s="519"/>
      <c r="AB9" s="519"/>
      <c r="AC9" s="519"/>
      <c r="AD9" s="519"/>
      <c r="AE9" s="519"/>
      <c r="AF9" s="519"/>
      <c r="AG9" s="519"/>
      <c r="AH9" s="519"/>
      <c r="AI9" s="519"/>
      <c r="AJ9" s="520"/>
    </row>
    <row r="10" spans="2:36" ht="58.5" customHeight="1" thickBot="1">
      <c r="B10" s="18" t="s">
        <v>13</v>
      </c>
      <c r="C10" s="19" t="s">
        <v>41</v>
      </c>
      <c r="D10" s="19" t="s">
        <v>14</v>
      </c>
      <c r="E10" s="19" t="s">
        <v>37</v>
      </c>
      <c r="F10" s="20" t="s">
        <v>38</v>
      </c>
      <c r="G10" s="20" t="s">
        <v>39</v>
      </c>
      <c r="H10" s="107" t="s">
        <v>357</v>
      </c>
      <c r="I10" s="109" t="s">
        <v>42</v>
      </c>
      <c r="J10" s="110" t="str">
        <f>J11</f>
        <v>25%.</v>
      </c>
      <c r="K10" s="232">
        <f>K11</f>
        <v>1</v>
      </c>
      <c r="L10" s="232">
        <f>L11</f>
        <v>0.25</v>
      </c>
      <c r="M10" s="110"/>
      <c r="N10" s="111"/>
      <c r="O10" s="22"/>
      <c r="P10" s="23"/>
      <c r="Q10" s="24"/>
      <c r="R10" s="23"/>
      <c r="S10" s="24">
        <f>S11</f>
        <v>300000</v>
      </c>
      <c r="T10" s="23"/>
      <c r="U10" s="24"/>
      <c r="V10" s="23"/>
      <c r="W10" s="24"/>
      <c r="X10" s="23"/>
      <c r="Y10" s="24"/>
      <c r="Z10" s="23"/>
      <c r="AA10" s="24"/>
      <c r="AB10" s="23"/>
      <c r="AC10" s="24"/>
      <c r="AD10" s="23"/>
      <c r="AE10" s="25">
        <f>SUM(S10)</f>
        <v>300000</v>
      </c>
      <c r="AF10" s="23"/>
      <c r="AG10" s="26"/>
      <c r="AH10" s="27"/>
      <c r="AI10" s="27"/>
      <c r="AJ10" s="28"/>
    </row>
    <row r="11" spans="2:36" ht="17.25" customHeight="1">
      <c r="B11" s="543" t="s">
        <v>266</v>
      </c>
      <c r="C11" s="677"/>
      <c r="D11" s="230" t="s">
        <v>356</v>
      </c>
      <c r="E11" s="230" t="s">
        <v>346</v>
      </c>
      <c r="F11" s="30"/>
      <c r="G11" s="31"/>
      <c r="H11" s="604" t="s">
        <v>159</v>
      </c>
      <c r="I11" s="565" t="s">
        <v>160</v>
      </c>
      <c r="J11" s="564" t="s">
        <v>355</v>
      </c>
      <c r="K11" s="551">
        <v>1</v>
      </c>
      <c r="L11" s="635">
        <v>0.25</v>
      </c>
      <c r="M11" s="541"/>
      <c r="N11" s="560"/>
      <c r="O11" s="716"/>
      <c r="P11" s="716"/>
      <c r="Q11" s="716"/>
      <c r="R11" s="716"/>
      <c r="S11" s="716">
        <v>300000</v>
      </c>
      <c r="T11" s="716"/>
      <c r="U11" s="716"/>
      <c r="V11" s="716"/>
      <c r="W11" s="716"/>
      <c r="X11" s="716"/>
      <c r="Y11" s="716"/>
      <c r="Z11" s="716"/>
      <c r="AA11" s="716"/>
      <c r="AB11" s="716"/>
      <c r="AC11" s="716"/>
      <c r="AD11" s="716"/>
      <c r="AE11" s="618"/>
      <c r="AF11" s="618"/>
      <c r="AG11" s="612"/>
      <c r="AH11" s="530"/>
      <c r="AI11" s="530"/>
      <c r="AJ11" s="532"/>
    </row>
    <row r="12" spans="2:36" ht="17.25" customHeight="1">
      <c r="B12" s="544"/>
      <c r="C12" s="570"/>
      <c r="D12" s="228" t="s">
        <v>354</v>
      </c>
      <c r="E12" s="228" t="s">
        <v>346</v>
      </c>
      <c r="F12" s="41"/>
      <c r="G12" s="31"/>
      <c r="H12" s="605"/>
      <c r="I12" s="565"/>
      <c r="J12" s="565"/>
      <c r="K12" s="551"/>
      <c r="L12" s="714"/>
      <c r="M12" s="541"/>
      <c r="N12" s="560"/>
      <c r="O12" s="693"/>
      <c r="P12" s="693"/>
      <c r="Q12" s="693"/>
      <c r="R12" s="693"/>
      <c r="S12" s="693"/>
      <c r="T12" s="693"/>
      <c r="U12" s="693"/>
      <c r="V12" s="693"/>
      <c r="W12" s="693"/>
      <c r="X12" s="693"/>
      <c r="Y12" s="693"/>
      <c r="Z12" s="693"/>
      <c r="AA12" s="693"/>
      <c r="AB12" s="693"/>
      <c r="AC12" s="693"/>
      <c r="AD12" s="693"/>
      <c r="AE12" s="618"/>
      <c r="AF12" s="618"/>
      <c r="AG12" s="613"/>
      <c r="AH12" s="530"/>
      <c r="AI12" s="530"/>
      <c r="AJ12" s="532"/>
    </row>
    <row r="13" spans="2:36" ht="17.25" customHeight="1">
      <c r="B13" s="544"/>
      <c r="C13" s="570"/>
      <c r="D13" s="636" t="s">
        <v>353</v>
      </c>
      <c r="E13" s="636" t="s">
        <v>346</v>
      </c>
      <c r="F13" s="780"/>
      <c r="G13" s="780"/>
      <c r="H13" s="605"/>
      <c r="I13" s="565"/>
      <c r="J13" s="565"/>
      <c r="K13" s="551"/>
      <c r="L13" s="714"/>
      <c r="M13" s="541"/>
      <c r="N13" s="560"/>
      <c r="O13" s="693"/>
      <c r="P13" s="693"/>
      <c r="Q13" s="693"/>
      <c r="R13" s="693"/>
      <c r="S13" s="693"/>
      <c r="T13" s="693"/>
      <c r="U13" s="693"/>
      <c r="V13" s="693"/>
      <c r="W13" s="693"/>
      <c r="X13" s="693"/>
      <c r="Y13" s="693"/>
      <c r="Z13" s="693"/>
      <c r="AA13" s="693"/>
      <c r="AB13" s="693"/>
      <c r="AC13" s="693"/>
      <c r="AD13" s="693"/>
      <c r="AE13" s="618"/>
      <c r="AF13" s="618"/>
      <c r="AG13" s="613"/>
      <c r="AH13" s="530"/>
      <c r="AI13" s="530"/>
      <c r="AJ13" s="532"/>
    </row>
    <row r="14" spans="2:36" ht="28.5" customHeight="1" thickBot="1">
      <c r="B14" s="545"/>
      <c r="C14" s="571"/>
      <c r="D14" s="667"/>
      <c r="E14" s="667"/>
      <c r="F14" s="781"/>
      <c r="G14" s="781"/>
      <c r="H14" s="606"/>
      <c r="I14" s="566"/>
      <c r="J14" s="566"/>
      <c r="K14" s="607"/>
      <c r="L14" s="715"/>
      <c r="M14" s="542"/>
      <c r="N14" s="561"/>
      <c r="O14" s="694"/>
      <c r="P14" s="694"/>
      <c r="Q14" s="694"/>
      <c r="R14" s="694"/>
      <c r="S14" s="694"/>
      <c r="T14" s="694"/>
      <c r="U14" s="694"/>
      <c r="V14" s="694"/>
      <c r="W14" s="694"/>
      <c r="X14" s="694"/>
      <c r="Y14" s="694"/>
      <c r="Z14" s="694"/>
      <c r="AA14" s="694"/>
      <c r="AB14" s="694"/>
      <c r="AC14" s="694"/>
      <c r="AD14" s="694"/>
      <c r="AE14" s="619"/>
      <c r="AF14" s="619"/>
      <c r="AG14" s="614"/>
      <c r="AH14" s="531"/>
      <c r="AI14" s="531"/>
      <c r="AJ14" s="533"/>
    </row>
    <row r="15" spans="2:36" ht="4.5" customHeight="1" thickBot="1">
      <c r="B15" s="515"/>
      <c r="C15" s="516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6"/>
      <c r="R15" s="516"/>
      <c r="S15" s="516"/>
      <c r="T15" s="516"/>
      <c r="U15" s="516"/>
      <c r="V15" s="516"/>
      <c r="W15" s="516"/>
      <c r="X15" s="516"/>
      <c r="Y15" s="516"/>
      <c r="Z15" s="516"/>
      <c r="AA15" s="516"/>
      <c r="AB15" s="516"/>
      <c r="AC15" s="516"/>
      <c r="AD15" s="516"/>
      <c r="AE15" s="516"/>
      <c r="AF15" s="516"/>
      <c r="AG15" s="516"/>
      <c r="AH15" s="516"/>
      <c r="AI15" s="516"/>
      <c r="AJ15" s="517"/>
    </row>
    <row r="16" spans="2:37" ht="4.5" customHeight="1" thickBot="1">
      <c r="B16" s="515"/>
      <c r="C16" s="516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  <c r="O16" s="516"/>
      <c r="P16" s="516"/>
      <c r="Q16" s="516"/>
      <c r="R16" s="516"/>
      <c r="S16" s="516"/>
      <c r="T16" s="516"/>
      <c r="U16" s="516"/>
      <c r="V16" s="516"/>
      <c r="W16" s="516"/>
      <c r="X16" s="516"/>
      <c r="Y16" s="516"/>
      <c r="Z16" s="516"/>
      <c r="AA16" s="516"/>
      <c r="AB16" s="762"/>
      <c r="AC16" s="762"/>
      <c r="AD16" s="762"/>
      <c r="AE16" s="762"/>
      <c r="AF16" s="762"/>
      <c r="AG16" s="516"/>
      <c r="AH16" s="516"/>
      <c r="AI16" s="516"/>
      <c r="AJ16" s="517"/>
      <c r="AK16" s="76"/>
    </row>
    <row r="17" spans="2:36" ht="56.25" customHeight="1" thickBot="1">
      <c r="B17" s="231" t="s">
        <v>352</v>
      </c>
      <c r="C17" s="777" t="s">
        <v>822</v>
      </c>
      <c r="D17" s="778"/>
      <c r="E17" s="778"/>
      <c r="F17" s="778"/>
      <c r="G17" s="778"/>
      <c r="H17" s="779"/>
      <c r="I17" s="233" t="s">
        <v>358</v>
      </c>
      <c r="J17" s="601" t="s">
        <v>823</v>
      </c>
      <c r="K17" s="602"/>
      <c r="L17" s="602"/>
      <c r="M17" s="602"/>
      <c r="N17" s="603"/>
      <c r="O17" s="598" t="s">
        <v>351</v>
      </c>
      <c r="P17" s="599"/>
      <c r="Q17" s="599"/>
      <c r="R17" s="599"/>
      <c r="S17" s="599"/>
      <c r="T17" s="599"/>
      <c r="U17" s="599"/>
      <c r="V17" s="599"/>
      <c r="W17" s="599"/>
      <c r="X17" s="599"/>
      <c r="Y17" s="599"/>
      <c r="Z17" s="599"/>
      <c r="AA17" s="599"/>
      <c r="AB17" s="600"/>
      <c r="AC17" s="600"/>
      <c r="AD17" s="600"/>
      <c r="AE17" s="600"/>
      <c r="AF17" s="600"/>
      <c r="AG17" s="774" t="s">
        <v>1</v>
      </c>
      <c r="AH17" s="775"/>
      <c r="AI17" s="775"/>
      <c r="AJ17" s="776"/>
    </row>
    <row r="18" spans="2:36" ht="16.5" customHeight="1">
      <c r="B18" s="567" t="s">
        <v>25</v>
      </c>
      <c r="C18" s="707" t="s">
        <v>372</v>
      </c>
      <c r="D18" s="593"/>
      <c r="E18" s="593"/>
      <c r="F18" s="593"/>
      <c r="G18" s="593"/>
      <c r="H18" s="770"/>
      <c r="I18" s="472" t="s">
        <v>3</v>
      </c>
      <c r="J18" s="475" t="s">
        <v>26</v>
      </c>
      <c r="K18" s="475" t="s">
        <v>4</v>
      </c>
      <c r="L18" s="477" t="s">
        <v>344</v>
      </c>
      <c r="M18" s="484" t="s">
        <v>28</v>
      </c>
      <c r="N18" s="486" t="s">
        <v>29</v>
      </c>
      <c r="O18" s="581" t="s">
        <v>43</v>
      </c>
      <c r="P18" s="573"/>
      <c r="Q18" s="572" t="s">
        <v>44</v>
      </c>
      <c r="R18" s="573"/>
      <c r="S18" s="572" t="s">
        <v>45</v>
      </c>
      <c r="T18" s="573"/>
      <c r="U18" s="572" t="s">
        <v>7</v>
      </c>
      <c r="V18" s="573"/>
      <c r="W18" s="572" t="s">
        <v>6</v>
      </c>
      <c r="X18" s="573"/>
      <c r="Y18" s="572" t="s">
        <v>46</v>
      </c>
      <c r="Z18" s="573"/>
      <c r="AA18" s="572" t="s">
        <v>5</v>
      </c>
      <c r="AB18" s="616"/>
      <c r="AC18" s="615" t="s">
        <v>8</v>
      </c>
      <c r="AD18" s="616"/>
      <c r="AE18" s="615" t="s">
        <v>9</v>
      </c>
      <c r="AF18" s="617"/>
      <c r="AG18" s="766" t="s">
        <v>10</v>
      </c>
      <c r="AH18" s="482" t="s">
        <v>11</v>
      </c>
      <c r="AI18" s="521" t="s">
        <v>12</v>
      </c>
      <c r="AJ18" s="505" t="s">
        <v>30</v>
      </c>
    </row>
    <row r="19" spans="2:36" ht="76.5" customHeight="1" thickBot="1">
      <c r="B19" s="568"/>
      <c r="C19" s="503"/>
      <c r="D19" s="504"/>
      <c r="E19" s="504"/>
      <c r="F19" s="504"/>
      <c r="G19" s="504"/>
      <c r="H19" s="666"/>
      <c r="I19" s="771"/>
      <c r="J19" s="772" t="s">
        <v>26</v>
      </c>
      <c r="K19" s="772"/>
      <c r="L19" s="773"/>
      <c r="M19" s="768"/>
      <c r="N19" s="769"/>
      <c r="O19" s="6" t="s">
        <v>31</v>
      </c>
      <c r="P19" s="98" t="s">
        <v>32</v>
      </c>
      <c r="Q19" s="7" t="s">
        <v>31</v>
      </c>
      <c r="R19" s="98" t="s">
        <v>32</v>
      </c>
      <c r="S19" s="7" t="s">
        <v>31</v>
      </c>
      <c r="T19" s="98" t="s">
        <v>32</v>
      </c>
      <c r="U19" s="7" t="s">
        <v>31</v>
      </c>
      <c r="V19" s="98" t="s">
        <v>32</v>
      </c>
      <c r="W19" s="7" t="s">
        <v>31</v>
      </c>
      <c r="X19" s="98" t="s">
        <v>32</v>
      </c>
      <c r="Y19" s="7" t="s">
        <v>31</v>
      </c>
      <c r="Z19" s="98" t="s">
        <v>32</v>
      </c>
      <c r="AA19" s="7" t="s">
        <v>31</v>
      </c>
      <c r="AB19" s="98" t="s">
        <v>33</v>
      </c>
      <c r="AC19" s="7" t="s">
        <v>31</v>
      </c>
      <c r="AD19" s="98" t="s">
        <v>33</v>
      </c>
      <c r="AE19" s="7" t="s">
        <v>31</v>
      </c>
      <c r="AF19" s="99" t="s">
        <v>33</v>
      </c>
      <c r="AG19" s="767"/>
      <c r="AH19" s="763"/>
      <c r="AI19" s="764"/>
      <c r="AJ19" s="765"/>
    </row>
    <row r="20" spans="2:36" ht="78" customHeight="1" thickBot="1">
      <c r="B20" s="8" t="s">
        <v>684</v>
      </c>
      <c r="C20" s="526" t="s">
        <v>826</v>
      </c>
      <c r="D20" s="527"/>
      <c r="E20" s="527"/>
      <c r="F20" s="527"/>
      <c r="G20" s="527"/>
      <c r="H20" s="668"/>
      <c r="I20" s="105" t="s">
        <v>827</v>
      </c>
      <c r="J20" s="327" t="s">
        <v>828</v>
      </c>
      <c r="K20" s="417" t="s">
        <v>829</v>
      </c>
      <c r="L20" s="10">
        <v>0</v>
      </c>
      <c r="M20" s="11"/>
      <c r="N20" s="106"/>
      <c r="O20" s="12"/>
      <c r="P20" s="13"/>
      <c r="Q20" s="13"/>
      <c r="R20" s="13"/>
      <c r="S20" s="13">
        <v>0</v>
      </c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>
        <f>SUM(S20)</f>
        <v>0</v>
      </c>
      <c r="AF20" s="14"/>
      <c r="AG20" s="15"/>
      <c r="AH20" s="16"/>
      <c r="AI20" s="16"/>
      <c r="AJ20" s="17"/>
    </row>
    <row r="21" spans="2:36" ht="5.25" customHeight="1" thickBot="1">
      <c r="B21" s="518"/>
      <c r="C21" s="519"/>
      <c r="D21" s="519"/>
      <c r="E21" s="519"/>
      <c r="F21" s="519"/>
      <c r="G21" s="519"/>
      <c r="H21" s="519"/>
      <c r="I21" s="519"/>
      <c r="J21" s="519"/>
      <c r="K21" s="519"/>
      <c r="L21" s="519"/>
      <c r="M21" s="519"/>
      <c r="N21" s="519"/>
      <c r="O21" s="519"/>
      <c r="P21" s="519"/>
      <c r="Q21" s="519"/>
      <c r="R21" s="519"/>
      <c r="S21" s="519"/>
      <c r="T21" s="519"/>
      <c r="U21" s="519"/>
      <c r="V21" s="519"/>
      <c r="W21" s="519"/>
      <c r="X21" s="519"/>
      <c r="Y21" s="519"/>
      <c r="Z21" s="519"/>
      <c r="AA21" s="519"/>
      <c r="AB21" s="519"/>
      <c r="AC21" s="519"/>
      <c r="AD21" s="519"/>
      <c r="AE21" s="519"/>
      <c r="AF21" s="519"/>
      <c r="AG21" s="519"/>
      <c r="AH21" s="519"/>
      <c r="AI21" s="519"/>
      <c r="AJ21" s="520"/>
    </row>
    <row r="22" spans="2:37" ht="50.25" customHeight="1" thickBot="1">
      <c r="B22" s="18" t="s">
        <v>13</v>
      </c>
      <c r="C22" s="19" t="s">
        <v>41</v>
      </c>
      <c r="D22" s="19" t="s">
        <v>14</v>
      </c>
      <c r="E22" s="19" t="s">
        <v>40</v>
      </c>
      <c r="F22" s="20" t="s">
        <v>38</v>
      </c>
      <c r="G22" s="20" t="s">
        <v>39</v>
      </c>
      <c r="H22" s="107" t="s">
        <v>350</v>
      </c>
      <c r="I22" s="109" t="s">
        <v>42</v>
      </c>
      <c r="J22" s="21">
        <f>J23</f>
        <v>0</v>
      </c>
      <c r="K22" s="77">
        <f>K23</f>
        <v>4</v>
      </c>
      <c r="L22" s="59">
        <f>L23</f>
        <v>1</v>
      </c>
      <c r="M22" s="60"/>
      <c r="N22" s="61"/>
      <c r="O22" s="22"/>
      <c r="P22" s="23"/>
      <c r="Q22" s="24"/>
      <c r="R22" s="23"/>
      <c r="S22" s="24">
        <f>S23</f>
        <v>500000</v>
      </c>
      <c r="T22" s="23"/>
      <c r="U22" s="24"/>
      <c r="V22" s="23"/>
      <c r="W22" s="24"/>
      <c r="X22" s="23"/>
      <c r="Y22" s="24"/>
      <c r="Z22" s="23"/>
      <c r="AA22" s="24"/>
      <c r="AB22" s="23"/>
      <c r="AC22" s="24"/>
      <c r="AD22" s="23"/>
      <c r="AE22" s="78">
        <f>SUM(S22)</f>
        <v>500000</v>
      </c>
      <c r="AF22" s="23"/>
      <c r="AG22" s="26"/>
      <c r="AH22" s="27"/>
      <c r="AI22" s="27"/>
      <c r="AJ22" s="28"/>
      <c r="AK22" s="76"/>
    </row>
    <row r="23" spans="2:37" ht="31.5" customHeight="1">
      <c r="B23" s="543" t="s">
        <v>265</v>
      </c>
      <c r="C23" s="677"/>
      <c r="D23" s="230" t="s">
        <v>349</v>
      </c>
      <c r="E23" s="230" t="s">
        <v>346</v>
      </c>
      <c r="F23" s="79"/>
      <c r="G23" s="80"/>
      <c r="H23" s="721" t="s">
        <v>161</v>
      </c>
      <c r="I23" s="722" t="s">
        <v>348</v>
      </c>
      <c r="J23" s="564">
        <v>0</v>
      </c>
      <c r="K23" s="730">
        <v>4</v>
      </c>
      <c r="L23" s="564">
        <v>1</v>
      </c>
      <c r="M23" s="730"/>
      <c r="N23" s="732"/>
      <c r="O23" s="728"/>
      <c r="P23" s="728"/>
      <c r="Q23" s="728"/>
      <c r="R23" s="728"/>
      <c r="S23" s="728">
        <v>500000</v>
      </c>
      <c r="T23" s="728"/>
      <c r="U23" s="728"/>
      <c r="V23" s="728"/>
      <c r="W23" s="728"/>
      <c r="X23" s="728"/>
      <c r="Y23" s="728"/>
      <c r="Z23" s="728"/>
      <c r="AA23" s="728"/>
      <c r="AB23" s="728"/>
      <c r="AC23" s="728"/>
      <c r="AD23" s="728"/>
      <c r="AE23" s="618"/>
      <c r="AF23" s="618"/>
      <c r="AG23" s="622"/>
      <c r="AH23" s="639"/>
      <c r="AI23" s="639"/>
      <c r="AJ23" s="620"/>
      <c r="AK23" s="76"/>
    </row>
    <row r="24" spans="2:37" ht="21" customHeight="1">
      <c r="B24" s="544"/>
      <c r="C24" s="570"/>
      <c r="D24" s="636" t="s">
        <v>347</v>
      </c>
      <c r="E24" s="228" t="s">
        <v>346</v>
      </c>
      <c r="F24" s="86"/>
      <c r="G24" s="31"/>
      <c r="H24" s="605"/>
      <c r="I24" s="633"/>
      <c r="J24" s="565"/>
      <c r="K24" s="650"/>
      <c r="L24" s="565"/>
      <c r="M24" s="650"/>
      <c r="N24" s="644"/>
      <c r="O24" s="709"/>
      <c r="P24" s="709"/>
      <c r="Q24" s="709"/>
      <c r="R24" s="709"/>
      <c r="S24" s="709"/>
      <c r="T24" s="709"/>
      <c r="U24" s="709"/>
      <c r="V24" s="709"/>
      <c r="W24" s="709"/>
      <c r="X24" s="709"/>
      <c r="Y24" s="709"/>
      <c r="Z24" s="709"/>
      <c r="AA24" s="709"/>
      <c r="AB24" s="709"/>
      <c r="AC24" s="709"/>
      <c r="AD24" s="709"/>
      <c r="AE24" s="648"/>
      <c r="AF24" s="648"/>
      <c r="AG24" s="623"/>
      <c r="AH24" s="639"/>
      <c r="AI24" s="639"/>
      <c r="AJ24" s="620"/>
      <c r="AK24" s="76"/>
    </row>
    <row r="25" spans="2:36" ht="21" customHeight="1" thickBot="1">
      <c r="B25" s="545"/>
      <c r="C25" s="571"/>
      <c r="D25" s="667"/>
      <c r="E25" s="227" t="s">
        <v>346</v>
      </c>
      <c r="F25" s="90"/>
      <c r="G25" s="50"/>
      <c r="H25" s="606"/>
      <c r="I25" s="723"/>
      <c r="J25" s="566"/>
      <c r="K25" s="731"/>
      <c r="L25" s="566"/>
      <c r="M25" s="731"/>
      <c r="N25" s="733"/>
      <c r="O25" s="710"/>
      <c r="P25" s="710"/>
      <c r="Q25" s="710"/>
      <c r="R25" s="710"/>
      <c r="S25" s="710"/>
      <c r="T25" s="710"/>
      <c r="U25" s="710"/>
      <c r="V25" s="710"/>
      <c r="W25" s="710"/>
      <c r="X25" s="710"/>
      <c r="Y25" s="710"/>
      <c r="Z25" s="710"/>
      <c r="AA25" s="710"/>
      <c r="AB25" s="710"/>
      <c r="AC25" s="710"/>
      <c r="AD25" s="710"/>
      <c r="AE25" s="729"/>
      <c r="AF25" s="729"/>
      <c r="AG25" s="641"/>
      <c r="AH25" s="642"/>
      <c r="AI25" s="642"/>
      <c r="AJ25" s="621"/>
    </row>
    <row r="27" spans="4:5" ht="15">
      <c r="D27" s="95"/>
      <c r="E27" s="95"/>
    </row>
    <row r="28" spans="4:5" ht="15">
      <c r="D28" s="95"/>
      <c r="E28" s="95"/>
    </row>
    <row r="29" spans="9:10" ht="15">
      <c r="I29" s="96"/>
      <c r="J29" s="96"/>
    </row>
    <row r="30" spans="9:10" ht="15">
      <c r="I30" s="96"/>
      <c r="J30" s="96"/>
    </row>
    <row r="36" spans="9:10" ht="15">
      <c r="I36" s="97"/>
      <c r="J36" s="97"/>
    </row>
  </sheetData>
  <sheetProtection/>
  <mergeCells count="131">
    <mergeCell ref="AA23:AA25"/>
    <mergeCell ref="P23:P25"/>
    <mergeCell ref="Q23:Q25"/>
    <mergeCell ref="R23:R25"/>
    <mergeCell ref="S23:S25"/>
    <mergeCell ref="T23:T25"/>
    <mergeCell ref="U23:U25"/>
    <mergeCell ref="V23:V25"/>
    <mergeCell ref="W18:X18"/>
    <mergeCell ref="Y18:Z18"/>
    <mergeCell ref="W23:W25"/>
    <mergeCell ref="N11:N14"/>
    <mergeCell ref="AE11:AE14"/>
    <mergeCell ref="U11:U14"/>
    <mergeCell ref="V11:V14"/>
    <mergeCell ref="X23:X25"/>
    <mergeCell ref="Y23:Y25"/>
    <mergeCell ref="Z23:Z25"/>
    <mergeCell ref="AG11:AG14"/>
    <mergeCell ref="Q18:R18"/>
    <mergeCell ref="S18:T18"/>
    <mergeCell ref="U18:V18"/>
    <mergeCell ref="AG17:AJ17"/>
    <mergeCell ref="AF11:AF14"/>
    <mergeCell ref="AH11:AH14"/>
    <mergeCell ref="AI11:AI14"/>
    <mergeCell ref="AJ11:AJ14"/>
    <mergeCell ref="W11:W14"/>
    <mergeCell ref="X11:X14"/>
    <mergeCell ref="AC23:AC25"/>
    <mergeCell ref="AD23:AD25"/>
    <mergeCell ref="AG23:AG25"/>
    <mergeCell ref="AB17:AF17"/>
    <mergeCell ref="AB23:AB25"/>
    <mergeCell ref="O23:O25"/>
    <mergeCell ref="L11:L14"/>
    <mergeCell ref="J23:J25"/>
    <mergeCell ref="L23:L25"/>
    <mergeCell ref="C23:C25"/>
    <mergeCell ref="C18:H19"/>
    <mergeCell ref="I18:I19"/>
    <mergeCell ref="J18:J19"/>
    <mergeCell ref="K18:K19"/>
    <mergeCell ref="L18:L19"/>
    <mergeCell ref="D24:D25"/>
    <mergeCell ref="C17:H17"/>
    <mergeCell ref="C20:H20"/>
    <mergeCell ref="B21:AJ21"/>
    <mergeCell ref="P11:P14"/>
    <mergeCell ref="Q11:Q14"/>
    <mergeCell ref="R11:R14"/>
    <mergeCell ref="S11:S14"/>
    <mergeCell ref="C11:C14"/>
    <mergeCell ref="D13:D14"/>
    <mergeCell ref="E13:E14"/>
    <mergeCell ref="F13:F14"/>
    <mergeCell ref="G13:G14"/>
    <mergeCell ref="B15:AJ15"/>
    <mergeCell ref="B11:B14"/>
    <mergeCell ref="B2:AJ2"/>
    <mergeCell ref="B6:B7"/>
    <mergeCell ref="I6:I7"/>
    <mergeCell ref="J6:J7"/>
    <mergeCell ref="K6:K7"/>
    <mergeCell ref="L6:L7"/>
    <mergeCell ref="O6:P6"/>
    <mergeCell ref="Q6:R6"/>
    <mergeCell ref="B3:AJ3"/>
    <mergeCell ref="B4:H4"/>
    <mergeCell ref="I4:O4"/>
    <mergeCell ref="O5:AA5"/>
    <mergeCell ref="P4:T4"/>
    <mergeCell ref="AJ6:AJ7"/>
    <mergeCell ref="U6:V6"/>
    <mergeCell ref="AC6:AD6"/>
    <mergeCell ref="AG6:AG7"/>
    <mergeCell ref="U4:AJ4"/>
    <mergeCell ref="AG5:AJ5"/>
    <mergeCell ref="AE6:AF6"/>
    <mergeCell ref="M6:M7"/>
    <mergeCell ref="N6:N7"/>
    <mergeCell ref="C5:H5"/>
    <mergeCell ref="AB5:AF5"/>
    <mergeCell ref="N18:N19"/>
    <mergeCell ref="O18:P18"/>
    <mergeCell ref="AH6:AH7"/>
    <mergeCell ref="AI6:AI7"/>
    <mergeCell ref="AB11:AB14"/>
    <mergeCell ref="AC11:AC14"/>
    <mergeCell ref="AD11:AD14"/>
    <mergeCell ref="W6:X6"/>
    <mergeCell ref="Y6:Z6"/>
    <mergeCell ref="AA6:AB6"/>
    <mergeCell ref="S6:T6"/>
    <mergeCell ref="B9:AJ9"/>
    <mergeCell ref="O11:O14"/>
    <mergeCell ref="T11:T14"/>
    <mergeCell ref="Y11:Y14"/>
    <mergeCell ref="Z11:Z14"/>
    <mergeCell ref="AA11:AA14"/>
    <mergeCell ref="H11:H14"/>
    <mergeCell ref="I11:I14"/>
    <mergeCell ref="K11:K14"/>
    <mergeCell ref="M11:M14"/>
    <mergeCell ref="C6:H7"/>
    <mergeCell ref="C8:H8"/>
    <mergeCell ref="J11:J14"/>
    <mergeCell ref="J5:N5"/>
    <mergeCell ref="J17:N17"/>
    <mergeCell ref="AI23:AI25"/>
    <mergeCell ref="AJ23:AJ25"/>
    <mergeCell ref="B16:AJ16"/>
    <mergeCell ref="B23:B25"/>
    <mergeCell ref="H23:H25"/>
    <mergeCell ref="I23:I25"/>
    <mergeCell ref="K23:K25"/>
    <mergeCell ref="M23:M25"/>
    <mergeCell ref="N23:N25"/>
    <mergeCell ref="AE23:AE25"/>
    <mergeCell ref="AF23:AF25"/>
    <mergeCell ref="AH23:AH25"/>
    <mergeCell ref="B18:B19"/>
    <mergeCell ref="AA18:AB18"/>
    <mergeCell ref="AC18:AD18"/>
    <mergeCell ref="AE18:AF18"/>
    <mergeCell ref="O17:AA17"/>
    <mergeCell ref="AH18:AH19"/>
    <mergeCell ref="AI18:AI19"/>
    <mergeCell ref="AJ18:AJ19"/>
    <mergeCell ref="AG18:AG19"/>
    <mergeCell ref="M18:M19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1:AK125"/>
  <sheetViews>
    <sheetView zoomScale="75" zoomScaleNormal="75" zoomScalePageLayoutView="0" workbookViewId="0" topLeftCell="K1">
      <selection activeCell="I4" sqref="I4:N4"/>
    </sheetView>
  </sheetViews>
  <sheetFormatPr defaultColWidth="11.421875" defaultRowHeight="15"/>
  <cols>
    <col min="1" max="1" width="4.57421875" style="261" customWidth="1"/>
    <col min="2" max="2" width="24.28125" style="262" customWidth="1"/>
    <col min="3" max="3" width="17.57421875" style="262" customWidth="1"/>
    <col min="4" max="4" width="27.7109375" style="261" customWidth="1"/>
    <col min="5" max="5" width="14.28125" style="261" customWidth="1"/>
    <col min="6" max="6" width="11.421875" style="261" customWidth="1"/>
    <col min="7" max="7" width="13.57421875" style="261" customWidth="1"/>
    <col min="8" max="8" width="26.7109375" style="263" customWidth="1"/>
    <col min="9" max="9" width="30.140625" style="263" customWidth="1"/>
    <col min="10" max="10" width="18.28125" style="263" customWidth="1"/>
    <col min="11" max="12" width="11.421875" style="261" customWidth="1"/>
    <col min="13" max="13" width="6.57421875" style="261" customWidth="1"/>
    <col min="14" max="14" width="6.140625" style="261" customWidth="1"/>
    <col min="15" max="32" width="9.421875" style="261" customWidth="1"/>
    <col min="33" max="33" width="5.140625" style="262" customWidth="1"/>
    <col min="34" max="34" width="5.421875" style="261" customWidth="1"/>
    <col min="35" max="35" width="4.8515625" style="261" customWidth="1"/>
    <col min="36" max="36" width="7.140625" style="261" customWidth="1"/>
    <col min="37" max="16384" width="11.421875" style="261" customWidth="1"/>
  </cols>
  <sheetData>
    <row r="1" spans="2:36" ht="12.75" thickBot="1">
      <c r="B1" s="324"/>
      <c r="C1" s="324"/>
      <c r="D1" s="324"/>
      <c r="E1" s="324"/>
      <c r="F1" s="324"/>
      <c r="G1" s="324"/>
      <c r="H1" s="325"/>
      <c r="I1" s="325"/>
      <c r="J1" s="325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</row>
    <row r="2" spans="2:36" ht="12">
      <c r="B2" s="467" t="s">
        <v>449</v>
      </c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8"/>
      <c r="AJ2" s="469"/>
    </row>
    <row r="3" spans="2:36" ht="12.75" thickBot="1">
      <c r="B3" s="488" t="s">
        <v>324</v>
      </c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89"/>
      <c r="AC3" s="489"/>
      <c r="AD3" s="489"/>
      <c r="AE3" s="489"/>
      <c r="AF3" s="489"/>
      <c r="AG3" s="489"/>
      <c r="AH3" s="489"/>
      <c r="AI3" s="489"/>
      <c r="AJ3" s="490"/>
    </row>
    <row r="4" spans="2:36" ht="33.75" customHeight="1">
      <c r="B4" s="821" t="s">
        <v>20</v>
      </c>
      <c r="C4" s="822"/>
      <c r="D4" s="822"/>
      <c r="E4" s="822"/>
      <c r="F4" s="822"/>
      <c r="G4" s="822"/>
      <c r="H4" s="823"/>
      <c r="I4" s="831" t="s">
        <v>448</v>
      </c>
      <c r="J4" s="832"/>
      <c r="K4" s="832"/>
      <c r="L4" s="832"/>
      <c r="M4" s="832"/>
      <c r="N4" s="832"/>
      <c r="O4" s="831" t="s">
        <v>447</v>
      </c>
      <c r="P4" s="832"/>
      <c r="Q4" s="832"/>
      <c r="R4" s="833">
        <f>SUM(AE8,AE19,AE54,AE71,AE85,AE99,AE110,AE121)</f>
        <v>2900000</v>
      </c>
      <c r="S4" s="833"/>
      <c r="T4" s="834"/>
      <c r="U4" s="824" t="s">
        <v>22</v>
      </c>
      <c r="V4" s="825"/>
      <c r="W4" s="825"/>
      <c r="X4" s="825"/>
      <c r="Y4" s="825"/>
      <c r="Z4" s="825"/>
      <c r="AA4" s="825"/>
      <c r="AB4" s="825"/>
      <c r="AC4" s="825"/>
      <c r="AD4" s="825"/>
      <c r="AE4" s="825"/>
      <c r="AF4" s="825"/>
      <c r="AG4" s="825"/>
      <c r="AH4" s="825"/>
      <c r="AI4" s="825"/>
      <c r="AJ4" s="826"/>
    </row>
    <row r="5" spans="2:36" ht="35.25" customHeight="1" thickBot="1">
      <c r="B5" s="827" t="s">
        <v>446</v>
      </c>
      <c r="C5" s="576"/>
      <c r="D5" s="577"/>
      <c r="E5" s="307"/>
      <c r="F5" s="576" t="s">
        <v>379</v>
      </c>
      <c r="G5" s="576"/>
      <c r="H5" s="576"/>
      <c r="I5" s="576"/>
      <c r="J5" s="576"/>
      <c r="K5" s="576"/>
      <c r="L5" s="576"/>
      <c r="M5" s="576"/>
      <c r="N5" s="577"/>
      <c r="O5" s="828" t="s">
        <v>0</v>
      </c>
      <c r="P5" s="829"/>
      <c r="Q5" s="829"/>
      <c r="R5" s="829"/>
      <c r="S5" s="829"/>
      <c r="T5" s="829"/>
      <c r="U5" s="829"/>
      <c r="V5" s="829"/>
      <c r="W5" s="829"/>
      <c r="X5" s="829"/>
      <c r="Y5" s="829"/>
      <c r="Z5" s="829"/>
      <c r="AA5" s="829"/>
      <c r="AB5" s="829"/>
      <c r="AC5" s="829"/>
      <c r="AD5" s="829"/>
      <c r="AE5" s="829"/>
      <c r="AF5" s="830"/>
      <c r="AG5" s="803" t="s">
        <v>1</v>
      </c>
      <c r="AH5" s="804"/>
      <c r="AI5" s="804"/>
      <c r="AJ5" s="805"/>
    </row>
    <row r="6" spans="2:36" ht="36" customHeight="1">
      <c r="B6" s="815" t="s">
        <v>25</v>
      </c>
      <c r="C6" s="806" t="s">
        <v>445</v>
      </c>
      <c r="D6" s="807"/>
      <c r="E6" s="807"/>
      <c r="F6" s="807"/>
      <c r="G6" s="807"/>
      <c r="H6" s="807"/>
      <c r="I6" s="817" t="s">
        <v>3</v>
      </c>
      <c r="J6" s="799" t="s">
        <v>26</v>
      </c>
      <c r="K6" s="799" t="s">
        <v>4</v>
      </c>
      <c r="L6" s="801" t="s">
        <v>377</v>
      </c>
      <c r="M6" s="813" t="s">
        <v>28</v>
      </c>
      <c r="N6" s="810" t="s">
        <v>29</v>
      </c>
      <c r="O6" s="812" t="s">
        <v>43</v>
      </c>
      <c r="P6" s="786"/>
      <c r="Q6" s="785" t="s">
        <v>44</v>
      </c>
      <c r="R6" s="786"/>
      <c r="S6" s="785" t="s">
        <v>45</v>
      </c>
      <c r="T6" s="786"/>
      <c r="U6" s="785" t="s">
        <v>7</v>
      </c>
      <c r="V6" s="786"/>
      <c r="W6" s="785" t="s">
        <v>6</v>
      </c>
      <c r="X6" s="786"/>
      <c r="Y6" s="785" t="s">
        <v>46</v>
      </c>
      <c r="Z6" s="786"/>
      <c r="AA6" s="785" t="s">
        <v>5</v>
      </c>
      <c r="AB6" s="786"/>
      <c r="AC6" s="785" t="s">
        <v>8</v>
      </c>
      <c r="AD6" s="786"/>
      <c r="AE6" s="785" t="s">
        <v>9</v>
      </c>
      <c r="AF6" s="792"/>
      <c r="AG6" s="793" t="s">
        <v>10</v>
      </c>
      <c r="AH6" s="795" t="s">
        <v>11</v>
      </c>
      <c r="AI6" s="797" t="s">
        <v>12</v>
      </c>
      <c r="AJ6" s="819" t="s">
        <v>30</v>
      </c>
    </row>
    <row r="7" spans="2:36" ht="80.25" customHeight="1" thickBot="1">
      <c r="B7" s="816"/>
      <c r="C7" s="808"/>
      <c r="D7" s="809"/>
      <c r="E7" s="809"/>
      <c r="F7" s="809"/>
      <c r="G7" s="809"/>
      <c r="H7" s="809"/>
      <c r="I7" s="818"/>
      <c r="J7" s="800" t="s">
        <v>26</v>
      </c>
      <c r="K7" s="800"/>
      <c r="L7" s="802"/>
      <c r="M7" s="814"/>
      <c r="N7" s="811"/>
      <c r="O7" s="306" t="s">
        <v>31</v>
      </c>
      <c r="P7" s="305" t="s">
        <v>32</v>
      </c>
      <c r="Q7" s="304" t="s">
        <v>31</v>
      </c>
      <c r="R7" s="305" t="s">
        <v>32</v>
      </c>
      <c r="S7" s="304" t="s">
        <v>31</v>
      </c>
      <c r="T7" s="305" t="s">
        <v>32</v>
      </c>
      <c r="U7" s="304" t="s">
        <v>31</v>
      </c>
      <c r="V7" s="305" t="s">
        <v>32</v>
      </c>
      <c r="W7" s="304" t="s">
        <v>31</v>
      </c>
      <c r="X7" s="305" t="s">
        <v>32</v>
      </c>
      <c r="Y7" s="304" t="s">
        <v>31</v>
      </c>
      <c r="Z7" s="305" t="s">
        <v>32</v>
      </c>
      <c r="AA7" s="304" t="s">
        <v>31</v>
      </c>
      <c r="AB7" s="305" t="s">
        <v>33</v>
      </c>
      <c r="AC7" s="304" t="s">
        <v>31</v>
      </c>
      <c r="AD7" s="305" t="s">
        <v>33</v>
      </c>
      <c r="AE7" s="304" t="s">
        <v>31</v>
      </c>
      <c r="AF7" s="303" t="s">
        <v>33</v>
      </c>
      <c r="AG7" s="794"/>
      <c r="AH7" s="796"/>
      <c r="AI7" s="798"/>
      <c r="AJ7" s="820"/>
    </row>
    <row r="8" spans="2:36" ht="108" customHeight="1" thickBot="1">
      <c r="B8" s="302" t="s">
        <v>34</v>
      </c>
      <c r="C8" s="787" t="s">
        <v>47</v>
      </c>
      <c r="D8" s="788"/>
      <c r="E8" s="788"/>
      <c r="F8" s="788"/>
      <c r="G8" s="788"/>
      <c r="H8" s="788"/>
      <c r="I8" s="301" t="s">
        <v>48</v>
      </c>
      <c r="J8" s="300">
        <v>0</v>
      </c>
      <c r="K8" s="299">
        <v>0</v>
      </c>
      <c r="L8" s="299"/>
      <c r="M8" s="298"/>
      <c r="N8" s="297"/>
      <c r="O8" s="296">
        <f aca="true" t="shared" si="0" ref="O8:AD8">O10+O13</f>
        <v>0</v>
      </c>
      <c r="P8" s="295">
        <f t="shared" si="0"/>
        <v>0</v>
      </c>
      <c r="Q8" s="295">
        <f t="shared" si="0"/>
        <v>0</v>
      </c>
      <c r="R8" s="295">
        <f t="shared" si="0"/>
        <v>0</v>
      </c>
      <c r="S8" s="295">
        <f t="shared" si="0"/>
        <v>200000</v>
      </c>
      <c r="T8" s="295">
        <f t="shared" si="0"/>
        <v>0</v>
      </c>
      <c r="U8" s="295">
        <f t="shared" si="0"/>
        <v>0</v>
      </c>
      <c r="V8" s="295">
        <f t="shared" si="0"/>
        <v>0</v>
      </c>
      <c r="W8" s="295">
        <f t="shared" si="0"/>
        <v>0</v>
      </c>
      <c r="X8" s="295">
        <f t="shared" si="0"/>
        <v>0</v>
      </c>
      <c r="Y8" s="295">
        <f t="shared" si="0"/>
        <v>0</v>
      </c>
      <c r="Z8" s="295">
        <f t="shared" si="0"/>
        <v>0</v>
      </c>
      <c r="AA8" s="295">
        <f t="shared" si="0"/>
        <v>0</v>
      </c>
      <c r="AB8" s="295">
        <f t="shared" si="0"/>
        <v>0</v>
      </c>
      <c r="AC8" s="295">
        <f t="shared" si="0"/>
        <v>0</v>
      </c>
      <c r="AD8" s="295">
        <f t="shared" si="0"/>
        <v>0</v>
      </c>
      <c r="AE8" s="295">
        <f>SUM(O8,Q8,S8,U8,W8,Y8,AA8,AC8)</f>
        <v>200000</v>
      </c>
      <c r="AF8" s="294">
        <f>SUM(P8,R8,T8,V8,X8,Z8,AB8,AD8)</f>
        <v>0</v>
      </c>
      <c r="AG8" s="293">
        <f>AG10+AG13</f>
        <v>0</v>
      </c>
      <c r="AH8" s="292"/>
      <c r="AI8" s="292"/>
      <c r="AJ8" s="291"/>
    </row>
    <row r="9" spans="2:36" ht="5.25" customHeight="1" thickBot="1">
      <c r="B9" s="789"/>
      <c r="C9" s="790"/>
      <c r="D9" s="790"/>
      <c r="E9" s="790"/>
      <c r="F9" s="790"/>
      <c r="G9" s="790"/>
      <c r="H9" s="790"/>
      <c r="I9" s="790"/>
      <c r="J9" s="790"/>
      <c r="K9" s="790"/>
      <c r="L9" s="790"/>
      <c r="M9" s="790"/>
      <c r="N9" s="790"/>
      <c r="O9" s="790"/>
      <c r="P9" s="790"/>
      <c r="Q9" s="790"/>
      <c r="R9" s="790"/>
      <c r="S9" s="790"/>
      <c r="T9" s="790"/>
      <c r="U9" s="790"/>
      <c r="V9" s="790"/>
      <c r="W9" s="790"/>
      <c r="X9" s="790"/>
      <c r="Y9" s="790"/>
      <c r="Z9" s="790"/>
      <c r="AA9" s="790"/>
      <c r="AB9" s="790"/>
      <c r="AC9" s="790"/>
      <c r="AD9" s="790"/>
      <c r="AE9" s="790"/>
      <c r="AF9" s="790"/>
      <c r="AG9" s="790"/>
      <c r="AH9" s="790"/>
      <c r="AI9" s="790"/>
      <c r="AJ9" s="791"/>
    </row>
    <row r="10" spans="2:36" ht="108" customHeight="1" thickBot="1">
      <c r="B10" s="290" t="s">
        <v>13</v>
      </c>
      <c r="C10" s="247" t="s">
        <v>41</v>
      </c>
      <c r="D10" s="247" t="s">
        <v>14</v>
      </c>
      <c r="E10" s="247" t="s">
        <v>37</v>
      </c>
      <c r="F10" s="247" t="s">
        <v>38</v>
      </c>
      <c r="G10" s="247" t="s">
        <v>39</v>
      </c>
      <c r="H10" s="289" t="s">
        <v>444</v>
      </c>
      <c r="I10" s="288" t="s">
        <v>443</v>
      </c>
      <c r="J10" s="287"/>
      <c r="K10" s="287"/>
      <c r="L10" s="287"/>
      <c r="M10" s="287"/>
      <c r="N10" s="286"/>
      <c r="O10" s="285">
        <f aca="true" t="shared" si="1" ref="O10:AD10">SUM(O11:O11)</f>
        <v>0</v>
      </c>
      <c r="P10" s="283">
        <f t="shared" si="1"/>
        <v>0</v>
      </c>
      <c r="Q10" s="284">
        <f t="shared" si="1"/>
        <v>0</v>
      </c>
      <c r="R10" s="283">
        <f t="shared" si="1"/>
        <v>0</v>
      </c>
      <c r="S10" s="284">
        <f t="shared" si="1"/>
        <v>100000</v>
      </c>
      <c r="T10" s="283">
        <f t="shared" si="1"/>
        <v>0</v>
      </c>
      <c r="U10" s="284">
        <f t="shared" si="1"/>
        <v>0</v>
      </c>
      <c r="V10" s="283">
        <f t="shared" si="1"/>
        <v>0</v>
      </c>
      <c r="W10" s="284">
        <f t="shared" si="1"/>
        <v>0</v>
      </c>
      <c r="X10" s="283">
        <f t="shared" si="1"/>
        <v>0</v>
      </c>
      <c r="Y10" s="284">
        <f t="shared" si="1"/>
        <v>0</v>
      </c>
      <c r="Z10" s="283">
        <f t="shared" si="1"/>
        <v>0</v>
      </c>
      <c r="AA10" s="284">
        <f t="shared" si="1"/>
        <v>0</v>
      </c>
      <c r="AB10" s="283">
        <f t="shared" si="1"/>
        <v>0</v>
      </c>
      <c r="AC10" s="284">
        <f t="shared" si="1"/>
        <v>0</v>
      </c>
      <c r="AD10" s="283">
        <f t="shared" si="1"/>
        <v>0</v>
      </c>
      <c r="AE10" s="284">
        <f>SUM(O10,Q10,S10,U10,W10,Y10,AA10,AC10)</f>
        <v>100000</v>
      </c>
      <c r="AF10" s="283">
        <f>SUM(P10,R10,T10,V10,X10,Z10,AB10,AD10)</f>
        <v>0</v>
      </c>
      <c r="AG10" s="282">
        <f>SUM(AG11:AG11)</f>
        <v>0</v>
      </c>
      <c r="AH10" s="281"/>
      <c r="AI10" s="281"/>
      <c r="AJ10" s="280"/>
    </row>
    <row r="11" spans="2:36" ht="108" customHeight="1" thickBot="1">
      <c r="B11" s="279" t="s">
        <v>277</v>
      </c>
      <c r="C11" s="278"/>
      <c r="D11" s="276"/>
      <c r="E11" s="276"/>
      <c r="F11" s="277"/>
      <c r="G11" s="276"/>
      <c r="H11" s="275" t="s">
        <v>49</v>
      </c>
      <c r="I11" s="275" t="s">
        <v>50</v>
      </c>
      <c r="J11" s="275">
        <v>0</v>
      </c>
      <c r="K11" s="274"/>
      <c r="L11" s="273"/>
      <c r="M11" s="273"/>
      <c r="N11" s="272"/>
      <c r="O11" s="271"/>
      <c r="P11" s="270"/>
      <c r="Q11" s="269"/>
      <c r="R11" s="268"/>
      <c r="S11" s="267">
        <v>100000</v>
      </c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7"/>
      <c r="AF11" s="267"/>
      <c r="AG11" s="266"/>
      <c r="AH11" s="265"/>
      <c r="AI11" s="265"/>
      <c r="AJ11" s="264"/>
    </row>
    <row r="12" spans="2:36" ht="4.5" customHeight="1" thickBot="1">
      <c r="B12" s="782"/>
      <c r="C12" s="783"/>
      <c r="D12" s="783"/>
      <c r="E12" s="783"/>
      <c r="F12" s="783"/>
      <c r="G12" s="783"/>
      <c r="H12" s="783"/>
      <c r="I12" s="783"/>
      <c r="J12" s="783"/>
      <c r="K12" s="783"/>
      <c r="L12" s="783"/>
      <c r="M12" s="783"/>
      <c r="N12" s="783"/>
      <c r="O12" s="783"/>
      <c r="P12" s="783"/>
      <c r="Q12" s="783"/>
      <c r="R12" s="783"/>
      <c r="S12" s="783"/>
      <c r="T12" s="783"/>
      <c r="U12" s="783"/>
      <c r="V12" s="783"/>
      <c r="W12" s="783"/>
      <c r="X12" s="783"/>
      <c r="Y12" s="783"/>
      <c r="Z12" s="783"/>
      <c r="AA12" s="783"/>
      <c r="AB12" s="783"/>
      <c r="AC12" s="783"/>
      <c r="AD12" s="783"/>
      <c r="AE12" s="783"/>
      <c r="AF12" s="783"/>
      <c r="AG12" s="783"/>
      <c r="AH12" s="783"/>
      <c r="AI12" s="783"/>
      <c r="AJ12" s="784"/>
    </row>
    <row r="13" spans="2:36" ht="108" customHeight="1" thickBot="1">
      <c r="B13" s="290" t="s">
        <v>13</v>
      </c>
      <c r="C13" s="247" t="s">
        <v>41</v>
      </c>
      <c r="D13" s="247" t="s">
        <v>14</v>
      </c>
      <c r="E13" s="247" t="s">
        <v>40</v>
      </c>
      <c r="F13" s="247" t="s">
        <v>38</v>
      </c>
      <c r="G13" s="247" t="s">
        <v>39</v>
      </c>
      <c r="H13" s="289" t="s">
        <v>442</v>
      </c>
      <c r="I13" s="288" t="s">
        <v>441</v>
      </c>
      <c r="J13" s="247"/>
      <c r="K13" s="318"/>
      <c r="L13" s="318"/>
      <c r="M13" s="287"/>
      <c r="N13" s="286"/>
      <c r="O13" s="285">
        <f aca="true" t="shared" si="2" ref="O13:AD13">SUM(O14:O14)</f>
        <v>0</v>
      </c>
      <c r="P13" s="283">
        <f t="shared" si="2"/>
        <v>0</v>
      </c>
      <c r="Q13" s="284">
        <f t="shared" si="2"/>
        <v>0</v>
      </c>
      <c r="R13" s="283">
        <f t="shared" si="2"/>
        <v>0</v>
      </c>
      <c r="S13" s="284">
        <f t="shared" si="2"/>
        <v>100000</v>
      </c>
      <c r="T13" s="283">
        <f t="shared" si="2"/>
        <v>0</v>
      </c>
      <c r="U13" s="284">
        <f t="shared" si="2"/>
        <v>0</v>
      </c>
      <c r="V13" s="283">
        <f t="shared" si="2"/>
        <v>0</v>
      </c>
      <c r="W13" s="284">
        <f t="shared" si="2"/>
        <v>0</v>
      </c>
      <c r="X13" s="283">
        <f t="shared" si="2"/>
        <v>0</v>
      </c>
      <c r="Y13" s="284">
        <f t="shared" si="2"/>
        <v>0</v>
      </c>
      <c r="Z13" s="283">
        <f t="shared" si="2"/>
        <v>0</v>
      </c>
      <c r="AA13" s="284">
        <f t="shared" si="2"/>
        <v>0</v>
      </c>
      <c r="AB13" s="283">
        <f t="shared" si="2"/>
        <v>0</v>
      </c>
      <c r="AC13" s="284">
        <f t="shared" si="2"/>
        <v>0</v>
      </c>
      <c r="AD13" s="283">
        <f t="shared" si="2"/>
        <v>0</v>
      </c>
      <c r="AE13" s="284">
        <f>SUM(O13,Q13,S13,U13,W13,Y13,AA13,AC13)</f>
        <v>100000</v>
      </c>
      <c r="AF13" s="283">
        <f>SUM(P13,R13,T13,V13,X13,Z13,AB13,AD13)</f>
        <v>0</v>
      </c>
      <c r="AG13" s="282">
        <f>SUM(AG14:AG14)</f>
        <v>0</v>
      </c>
      <c r="AH13" s="281"/>
      <c r="AI13" s="281"/>
      <c r="AJ13" s="280"/>
    </row>
    <row r="14" spans="2:37" ht="108" customHeight="1" thickBot="1">
      <c r="B14" s="279" t="s">
        <v>277</v>
      </c>
      <c r="C14" s="278"/>
      <c r="D14" s="276"/>
      <c r="E14" s="276"/>
      <c r="F14" s="317"/>
      <c r="G14" s="276"/>
      <c r="H14" s="316" t="s">
        <v>51</v>
      </c>
      <c r="I14" s="315" t="s">
        <v>52</v>
      </c>
      <c r="J14" s="275">
        <v>0</v>
      </c>
      <c r="K14" s="314"/>
      <c r="L14" s="313"/>
      <c r="M14" s="309"/>
      <c r="N14" s="312"/>
      <c r="O14" s="311"/>
      <c r="P14" s="267"/>
      <c r="Q14" s="267"/>
      <c r="R14" s="267"/>
      <c r="S14" s="267">
        <v>100000</v>
      </c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310"/>
      <c r="AH14" s="265"/>
      <c r="AI14" s="309"/>
      <c r="AJ14" s="308"/>
      <c r="AK14" s="323"/>
    </row>
    <row r="15" spans="2:37" ht="4.5" customHeight="1" thickBot="1">
      <c r="B15" s="782"/>
      <c r="C15" s="783"/>
      <c r="D15" s="783"/>
      <c r="E15" s="783"/>
      <c r="F15" s="783"/>
      <c r="G15" s="783"/>
      <c r="H15" s="783"/>
      <c r="I15" s="783"/>
      <c r="J15" s="783"/>
      <c r="K15" s="783"/>
      <c r="L15" s="783"/>
      <c r="M15" s="783"/>
      <c r="N15" s="783"/>
      <c r="O15" s="783"/>
      <c r="P15" s="783"/>
      <c r="Q15" s="783"/>
      <c r="R15" s="783"/>
      <c r="S15" s="783"/>
      <c r="T15" s="783"/>
      <c r="U15" s="783"/>
      <c r="V15" s="783"/>
      <c r="W15" s="783"/>
      <c r="X15" s="783"/>
      <c r="Y15" s="783"/>
      <c r="Z15" s="783"/>
      <c r="AA15" s="783"/>
      <c r="AB15" s="783"/>
      <c r="AC15" s="783"/>
      <c r="AD15" s="783"/>
      <c r="AE15" s="783"/>
      <c r="AF15" s="783"/>
      <c r="AG15" s="783"/>
      <c r="AH15" s="783"/>
      <c r="AI15" s="783"/>
      <c r="AJ15" s="784"/>
      <c r="AK15" s="323"/>
    </row>
    <row r="16" spans="2:36" ht="35.25" customHeight="1" thickBot="1">
      <c r="B16" s="827" t="s">
        <v>440</v>
      </c>
      <c r="C16" s="576"/>
      <c r="D16" s="577"/>
      <c r="E16" s="307"/>
      <c r="F16" s="576" t="s">
        <v>379</v>
      </c>
      <c r="G16" s="576"/>
      <c r="H16" s="576"/>
      <c r="I16" s="576"/>
      <c r="J16" s="576"/>
      <c r="K16" s="576"/>
      <c r="L16" s="576"/>
      <c r="M16" s="576"/>
      <c r="N16" s="577"/>
      <c r="O16" s="828" t="s">
        <v>0</v>
      </c>
      <c r="P16" s="829"/>
      <c r="Q16" s="829"/>
      <c r="R16" s="829"/>
      <c r="S16" s="829"/>
      <c r="T16" s="829"/>
      <c r="U16" s="829"/>
      <c r="V16" s="829"/>
      <c r="W16" s="829"/>
      <c r="X16" s="829"/>
      <c r="Y16" s="829"/>
      <c r="Z16" s="829"/>
      <c r="AA16" s="829"/>
      <c r="AB16" s="829"/>
      <c r="AC16" s="829"/>
      <c r="AD16" s="829"/>
      <c r="AE16" s="829"/>
      <c r="AF16" s="830"/>
      <c r="AG16" s="803" t="s">
        <v>1</v>
      </c>
      <c r="AH16" s="804"/>
      <c r="AI16" s="804"/>
      <c r="AJ16" s="805"/>
    </row>
    <row r="17" spans="2:36" ht="35.25" customHeight="1">
      <c r="B17" s="815" t="s">
        <v>25</v>
      </c>
      <c r="C17" s="806" t="s">
        <v>439</v>
      </c>
      <c r="D17" s="807"/>
      <c r="E17" s="807"/>
      <c r="F17" s="807"/>
      <c r="G17" s="807"/>
      <c r="H17" s="807"/>
      <c r="I17" s="817" t="s">
        <v>3</v>
      </c>
      <c r="J17" s="799" t="s">
        <v>26</v>
      </c>
      <c r="K17" s="799" t="s">
        <v>4</v>
      </c>
      <c r="L17" s="801" t="s">
        <v>377</v>
      </c>
      <c r="M17" s="813" t="s">
        <v>28</v>
      </c>
      <c r="N17" s="810" t="s">
        <v>29</v>
      </c>
      <c r="O17" s="812" t="s">
        <v>43</v>
      </c>
      <c r="P17" s="786"/>
      <c r="Q17" s="785" t="s">
        <v>44</v>
      </c>
      <c r="R17" s="786"/>
      <c r="S17" s="785" t="s">
        <v>45</v>
      </c>
      <c r="T17" s="786"/>
      <c r="U17" s="785" t="s">
        <v>7</v>
      </c>
      <c r="V17" s="786"/>
      <c r="W17" s="785" t="s">
        <v>6</v>
      </c>
      <c r="X17" s="786"/>
      <c r="Y17" s="785" t="s">
        <v>46</v>
      </c>
      <c r="Z17" s="786"/>
      <c r="AA17" s="785" t="s">
        <v>5</v>
      </c>
      <c r="AB17" s="786"/>
      <c r="AC17" s="785" t="s">
        <v>8</v>
      </c>
      <c r="AD17" s="786"/>
      <c r="AE17" s="785" t="s">
        <v>9</v>
      </c>
      <c r="AF17" s="792"/>
      <c r="AG17" s="793" t="s">
        <v>10</v>
      </c>
      <c r="AH17" s="795" t="s">
        <v>11</v>
      </c>
      <c r="AI17" s="797" t="s">
        <v>12</v>
      </c>
      <c r="AJ17" s="819" t="s">
        <v>30</v>
      </c>
    </row>
    <row r="18" spans="2:36" ht="81" customHeight="1" thickBot="1">
      <c r="B18" s="816"/>
      <c r="C18" s="808"/>
      <c r="D18" s="809"/>
      <c r="E18" s="809"/>
      <c r="F18" s="809"/>
      <c r="G18" s="809"/>
      <c r="H18" s="809"/>
      <c r="I18" s="818"/>
      <c r="J18" s="800" t="s">
        <v>26</v>
      </c>
      <c r="K18" s="800"/>
      <c r="L18" s="802"/>
      <c r="M18" s="814"/>
      <c r="N18" s="811"/>
      <c r="O18" s="306" t="s">
        <v>31</v>
      </c>
      <c r="P18" s="305" t="s">
        <v>32</v>
      </c>
      <c r="Q18" s="304" t="s">
        <v>31</v>
      </c>
      <c r="R18" s="305" t="s">
        <v>32</v>
      </c>
      <c r="S18" s="304" t="s">
        <v>31</v>
      </c>
      <c r="T18" s="305" t="s">
        <v>32</v>
      </c>
      <c r="U18" s="304" t="s">
        <v>31</v>
      </c>
      <c r="V18" s="305" t="s">
        <v>32</v>
      </c>
      <c r="W18" s="304" t="s">
        <v>31</v>
      </c>
      <c r="X18" s="305" t="s">
        <v>32</v>
      </c>
      <c r="Y18" s="304" t="s">
        <v>31</v>
      </c>
      <c r="Z18" s="305" t="s">
        <v>32</v>
      </c>
      <c r="AA18" s="304" t="s">
        <v>31</v>
      </c>
      <c r="AB18" s="305" t="s">
        <v>33</v>
      </c>
      <c r="AC18" s="304" t="s">
        <v>31</v>
      </c>
      <c r="AD18" s="305" t="s">
        <v>33</v>
      </c>
      <c r="AE18" s="304" t="s">
        <v>31</v>
      </c>
      <c r="AF18" s="303" t="s">
        <v>33</v>
      </c>
      <c r="AG18" s="794"/>
      <c r="AH18" s="796"/>
      <c r="AI18" s="798"/>
      <c r="AJ18" s="820"/>
    </row>
    <row r="19" spans="2:36" ht="108" customHeight="1" thickBot="1">
      <c r="B19" s="302" t="s">
        <v>34</v>
      </c>
      <c r="C19" s="787" t="s">
        <v>53</v>
      </c>
      <c r="D19" s="788"/>
      <c r="E19" s="788"/>
      <c r="F19" s="788"/>
      <c r="G19" s="788"/>
      <c r="H19" s="788"/>
      <c r="I19" s="301" t="s">
        <v>54</v>
      </c>
      <c r="J19" s="300"/>
      <c r="K19" s="299">
        <v>0</v>
      </c>
      <c r="L19" s="299"/>
      <c r="M19" s="298"/>
      <c r="N19" s="297"/>
      <c r="O19" s="322">
        <f aca="true" t="shared" si="3" ref="O19:AD19">SUM(O21+O24+O27,O30,O33,O36,O39,O42,O45,O48)</f>
        <v>0</v>
      </c>
      <c r="P19" s="321">
        <f t="shared" si="3"/>
        <v>0</v>
      </c>
      <c r="Q19" s="321">
        <f t="shared" si="3"/>
        <v>0</v>
      </c>
      <c r="R19" s="321">
        <f t="shared" si="3"/>
        <v>0</v>
      </c>
      <c r="S19" s="321">
        <f t="shared" si="3"/>
        <v>1100000</v>
      </c>
      <c r="T19" s="321">
        <f t="shared" si="3"/>
        <v>0</v>
      </c>
      <c r="U19" s="321">
        <f t="shared" si="3"/>
        <v>0</v>
      </c>
      <c r="V19" s="321">
        <f t="shared" si="3"/>
        <v>0</v>
      </c>
      <c r="W19" s="321">
        <f t="shared" si="3"/>
        <v>0</v>
      </c>
      <c r="X19" s="321">
        <f t="shared" si="3"/>
        <v>0</v>
      </c>
      <c r="Y19" s="321">
        <f t="shared" si="3"/>
        <v>0</v>
      </c>
      <c r="Z19" s="321">
        <f t="shared" si="3"/>
        <v>0</v>
      </c>
      <c r="AA19" s="321">
        <f t="shared" si="3"/>
        <v>0</v>
      </c>
      <c r="AB19" s="321">
        <f t="shared" si="3"/>
        <v>0</v>
      </c>
      <c r="AC19" s="321">
        <f t="shared" si="3"/>
        <v>0</v>
      </c>
      <c r="AD19" s="321">
        <f t="shared" si="3"/>
        <v>0</v>
      </c>
      <c r="AE19" s="295">
        <f>SUM(O19,Q19,S19,U19,W19,Y19,AA19,AC19)</f>
        <v>1100000</v>
      </c>
      <c r="AF19" s="294">
        <f>SUM(P19,R19,T19,V19,X19,Z19,AB19,AD19)</f>
        <v>0</v>
      </c>
      <c r="AG19" s="293">
        <f>AG21+AG24</f>
        <v>0</v>
      </c>
      <c r="AH19" s="292"/>
      <c r="AI19" s="292"/>
      <c r="AJ19" s="291"/>
    </row>
    <row r="20" spans="2:36" ht="4.5" customHeight="1" thickBot="1">
      <c r="B20" s="789"/>
      <c r="C20" s="790"/>
      <c r="D20" s="790"/>
      <c r="E20" s="790"/>
      <c r="F20" s="790"/>
      <c r="G20" s="790"/>
      <c r="H20" s="790"/>
      <c r="I20" s="790"/>
      <c r="J20" s="790"/>
      <c r="K20" s="790"/>
      <c r="L20" s="790"/>
      <c r="M20" s="790"/>
      <c r="N20" s="790"/>
      <c r="O20" s="790"/>
      <c r="P20" s="790"/>
      <c r="Q20" s="790"/>
      <c r="R20" s="790"/>
      <c r="S20" s="790"/>
      <c r="T20" s="790"/>
      <c r="U20" s="790"/>
      <c r="V20" s="790"/>
      <c r="W20" s="790"/>
      <c r="X20" s="790"/>
      <c r="Y20" s="790"/>
      <c r="Z20" s="790"/>
      <c r="AA20" s="790"/>
      <c r="AB20" s="790"/>
      <c r="AC20" s="790"/>
      <c r="AD20" s="790"/>
      <c r="AE20" s="790"/>
      <c r="AF20" s="790"/>
      <c r="AG20" s="790"/>
      <c r="AH20" s="790"/>
      <c r="AI20" s="790"/>
      <c r="AJ20" s="791"/>
    </row>
    <row r="21" spans="2:36" ht="108" customHeight="1" thickBot="1">
      <c r="B21" s="290" t="s">
        <v>13</v>
      </c>
      <c r="C21" s="247" t="s">
        <v>41</v>
      </c>
      <c r="D21" s="247" t="s">
        <v>14</v>
      </c>
      <c r="E21" s="247" t="s">
        <v>37</v>
      </c>
      <c r="F21" s="247" t="s">
        <v>38</v>
      </c>
      <c r="G21" s="247" t="s">
        <v>39</v>
      </c>
      <c r="H21" s="289" t="s">
        <v>438</v>
      </c>
      <c r="I21" s="288" t="s">
        <v>437</v>
      </c>
      <c r="J21" s="287"/>
      <c r="K21" s="287"/>
      <c r="L21" s="287"/>
      <c r="M21" s="287"/>
      <c r="N21" s="286"/>
      <c r="O21" s="285">
        <f aca="true" t="shared" si="4" ref="O21:AD21">SUM(O22:O22)</f>
        <v>0</v>
      </c>
      <c r="P21" s="283">
        <f t="shared" si="4"/>
        <v>0</v>
      </c>
      <c r="Q21" s="284">
        <f t="shared" si="4"/>
        <v>0</v>
      </c>
      <c r="R21" s="283">
        <f t="shared" si="4"/>
        <v>0</v>
      </c>
      <c r="S21" s="284">
        <f t="shared" si="4"/>
        <v>100000</v>
      </c>
      <c r="T21" s="283">
        <f t="shared" si="4"/>
        <v>0</v>
      </c>
      <c r="U21" s="284">
        <f t="shared" si="4"/>
        <v>0</v>
      </c>
      <c r="V21" s="283">
        <f t="shared" si="4"/>
        <v>0</v>
      </c>
      <c r="W21" s="284">
        <f t="shared" si="4"/>
        <v>0</v>
      </c>
      <c r="X21" s="283">
        <f t="shared" si="4"/>
        <v>0</v>
      </c>
      <c r="Y21" s="284">
        <f t="shared" si="4"/>
        <v>0</v>
      </c>
      <c r="Z21" s="283">
        <f t="shared" si="4"/>
        <v>0</v>
      </c>
      <c r="AA21" s="284">
        <f t="shared" si="4"/>
        <v>0</v>
      </c>
      <c r="AB21" s="283">
        <f t="shared" si="4"/>
        <v>0</v>
      </c>
      <c r="AC21" s="284">
        <f t="shared" si="4"/>
        <v>0</v>
      </c>
      <c r="AD21" s="283">
        <f t="shared" si="4"/>
        <v>0</v>
      </c>
      <c r="AE21" s="284">
        <f>SUM(O21,Q21,S21,U21,W21,Y21,AA21,AC21)</f>
        <v>100000</v>
      </c>
      <c r="AF21" s="283">
        <f>SUM(P21,R21,T21,V21,X21,Z21,AB21,AD21)</f>
        <v>0</v>
      </c>
      <c r="AG21" s="282">
        <f>SUM(AG22:AG22)</f>
        <v>0</v>
      </c>
      <c r="AH21" s="281"/>
      <c r="AI21" s="281"/>
      <c r="AJ21" s="280"/>
    </row>
    <row r="22" spans="2:36" ht="108" customHeight="1" thickBot="1">
      <c r="B22" s="279" t="s">
        <v>277</v>
      </c>
      <c r="C22" s="278"/>
      <c r="D22" s="276"/>
      <c r="E22" s="276"/>
      <c r="F22" s="277"/>
      <c r="G22" s="276"/>
      <c r="H22" s="275" t="s">
        <v>55</v>
      </c>
      <c r="I22" s="275" t="s">
        <v>155</v>
      </c>
      <c r="J22" s="275">
        <v>0</v>
      </c>
      <c r="K22" s="274"/>
      <c r="L22" s="273"/>
      <c r="M22" s="273"/>
      <c r="N22" s="272"/>
      <c r="O22" s="271"/>
      <c r="P22" s="270"/>
      <c r="Q22" s="269"/>
      <c r="R22" s="268"/>
      <c r="S22" s="267">
        <v>100000</v>
      </c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7"/>
      <c r="AF22" s="267"/>
      <c r="AG22" s="266"/>
      <c r="AH22" s="265"/>
      <c r="AI22" s="265"/>
      <c r="AJ22" s="264"/>
    </row>
    <row r="23" spans="2:36" ht="4.5" customHeight="1" thickBot="1">
      <c r="B23" s="782"/>
      <c r="C23" s="783"/>
      <c r="D23" s="783"/>
      <c r="E23" s="783"/>
      <c r="F23" s="783"/>
      <c r="G23" s="783"/>
      <c r="H23" s="783"/>
      <c r="I23" s="783"/>
      <c r="J23" s="783"/>
      <c r="K23" s="783"/>
      <c r="L23" s="783"/>
      <c r="M23" s="783"/>
      <c r="N23" s="783"/>
      <c r="O23" s="783"/>
      <c r="P23" s="783"/>
      <c r="Q23" s="783"/>
      <c r="R23" s="783"/>
      <c r="S23" s="783"/>
      <c r="T23" s="783"/>
      <c r="U23" s="783"/>
      <c r="V23" s="783"/>
      <c r="W23" s="783"/>
      <c r="X23" s="783"/>
      <c r="Y23" s="783"/>
      <c r="Z23" s="783"/>
      <c r="AA23" s="783"/>
      <c r="AB23" s="783"/>
      <c r="AC23" s="783"/>
      <c r="AD23" s="783"/>
      <c r="AE23" s="783"/>
      <c r="AF23" s="783"/>
      <c r="AG23" s="783"/>
      <c r="AH23" s="783"/>
      <c r="AI23" s="783"/>
      <c r="AJ23" s="784"/>
    </row>
    <row r="24" spans="2:36" ht="108" customHeight="1" thickBot="1">
      <c r="B24" s="290" t="s">
        <v>13</v>
      </c>
      <c r="C24" s="247" t="s">
        <v>41</v>
      </c>
      <c r="D24" s="247" t="s">
        <v>14</v>
      </c>
      <c r="E24" s="247" t="s">
        <v>40</v>
      </c>
      <c r="F24" s="247" t="s">
        <v>38</v>
      </c>
      <c r="G24" s="247" t="s">
        <v>39</v>
      </c>
      <c r="H24" s="289" t="s">
        <v>436</v>
      </c>
      <c r="I24" s="288" t="s">
        <v>435</v>
      </c>
      <c r="J24" s="247"/>
      <c r="K24" s="318"/>
      <c r="L24" s="318"/>
      <c r="M24" s="287"/>
      <c r="N24" s="286"/>
      <c r="O24" s="285">
        <f aca="true" t="shared" si="5" ref="O24:AD24">SUM(O25:O25)</f>
        <v>0</v>
      </c>
      <c r="P24" s="283">
        <f t="shared" si="5"/>
        <v>0</v>
      </c>
      <c r="Q24" s="284">
        <f t="shared" si="5"/>
        <v>0</v>
      </c>
      <c r="R24" s="283">
        <f t="shared" si="5"/>
        <v>0</v>
      </c>
      <c r="S24" s="284">
        <f t="shared" si="5"/>
        <v>100000</v>
      </c>
      <c r="T24" s="283">
        <f t="shared" si="5"/>
        <v>0</v>
      </c>
      <c r="U24" s="284">
        <f t="shared" si="5"/>
        <v>0</v>
      </c>
      <c r="V24" s="283">
        <f t="shared" si="5"/>
        <v>0</v>
      </c>
      <c r="W24" s="284">
        <f t="shared" si="5"/>
        <v>0</v>
      </c>
      <c r="X24" s="283">
        <f t="shared" si="5"/>
        <v>0</v>
      </c>
      <c r="Y24" s="284">
        <f t="shared" si="5"/>
        <v>0</v>
      </c>
      <c r="Z24" s="283">
        <f t="shared" si="5"/>
        <v>0</v>
      </c>
      <c r="AA24" s="284">
        <f t="shared" si="5"/>
        <v>0</v>
      </c>
      <c r="AB24" s="283">
        <f t="shared" si="5"/>
        <v>0</v>
      </c>
      <c r="AC24" s="284">
        <f t="shared" si="5"/>
        <v>0</v>
      </c>
      <c r="AD24" s="283">
        <f t="shared" si="5"/>
        <v>0</v>
      </c>
      <c r="AE24" s="284">
        <f>SUM(O24,Q24,S24,U24,W24,Y24,AA24,AC24)</f>
        <v>100000</v>
      </c>
      <c r="AF24" s="283">
        <f>SUM(P24,R24,T24,V24,X24,Z24,AB24,AD24)</f>
        <v>0</v>
      </c>
      <c r="AG24" s="282">
        <f>SUM(AG25:AG25)</f>
        <v>0</v>
      </c>
      <c r="AH24" s="281"/>
      <c r="AI24" s="281"/>
      <c r="AJ24" s="280"/>
    </row>
    <row r="25" spans="2:36" ht="108" customHeight="1" thickBot="1">
      <c r="B25" s="279" t="s">
        <v>277</v>
      </c>
      <c r="C25" s="278"/>
      <c r="D25" s="276"/>
      <c r="E25" s="276"/>
      <c r="F25" s="317"/>
      <c r="G25" s="276"/>
      <c r="H25" s="316" t="s">
        <v>56</v>
      </c>
      <c r="I25" s="315" t="s">
        <v>57</v>
      </c>
      <c r="J25" s="320">
        <v>0.3111</v>
      </c>
      <c r="K25" s="314"/>
      <c r="L25" s="313"/>
      <c r="M25" s="309"/>
      <c r="N25" s="312"/>
      <c r="O25" s="311"/>
      <c r="P25" s="267"/>
      <c r="Q25" s="267"/>
      <c r="R25" s="267"/>
      <c r="S25" s="267">
        <v>100000</v>
      </c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310"/>
      <c r="AH25" s="265"/>
      <c r="AI25" s="309"/>
      <c r="AJ25" s="308"/>
    </row>
    <row r="26" spans="2:36" ht="4.5" customHeight="1" thickBot="1">
      <c r="B26" s="782"/>
      <c r="C26" s="783"/>
      <c r="D26" s="783"/>
      <c r="E26" s="783"/>
      <c r="F26" s="783"/>
      <c r="G26" s="783"/>
      <c r="H26" s="783"/>
      <c r="I26" s="783"/>
      <c r="J26" s="783"/>
      <c r="K26" s="783"/>
      <c r="L26" s="783"/>
      <c r="M26" s="783"/>
      <c r="N26" s="783"/>
      <c r="O26" s="783"/>
      <c r="P26" s="783"/>
      <c r="Q26" s="783"/>
      <c r="R26" s="783"/>
      <c r="S26" s="783"/>
      <c r="T26" s="783"/>
      <c r="U26" s="783"/>
      <c r="V26" s="783"/>
      <c r="W26" s="783"/>
      <c r="X26" s="783"/>
      <c r="Y26" s="783"/>
      <c r="Z26" s="783"/>
      <c r="AA26" s="783"/>
      <c r="AB26" s="783"/>
      <c r="AC26" s="783"/>
      <c r="AD26" s="783"/>
      <c r="AE26" s="783"/>
      <c r="AF26" s="783"/>
      <c r="AG26" s="783"/>
      <c r="AH26" s="783"/>
      <c r="AI26" s="783"/>
      <c r="AJ26" s="784"/>
    </row>
    <row r="27" spans="2:36" ht="108" customHeight="1" thickBot="1">
      <c r="B27" s="290" t="s">
        <v>13</v>
      </c>
      <c r="C27" s="247" t="s">
        <v>41</v>
      </c>
      <c r="D27" s="247" t="s">
        <v>14</v>
      </c>
      <c r="E27" s="247" t="s">
        <v>37</v>
      </c>
      <c r="F27" s="247" t="s">
        <v>38</v>
      </c>
      <c r="G27" s="247" t="s">
        <v>39</v>
      </c>
      <c r="H27" s="289" t="s">
        <v>434</v>
      </c>
      <c r="I27" s="288" t="s">
        <v>433</v>
      </c>
      <c r="J27" s="287"/>
      <c r="K27" s="287"/>
      <c r="L27" s="287"/>
      <c r="M27" s="287"/>
      <c r="N27" s="286"/>
      <c r="O27" s="285">
        <f aca="true" t="shared" si="6" ref="O27:AD27">SUM(O28:O28)</f>
        <v>0</v>
      </c>
      <c r="P27" s="283">
        <f t="shared" si="6"/>
        <v>0</v>
      </c>
      <c r="Q27" s="284">
        <f t="shared" si="6"/>
        <v>0</v>
      </c>
      <c r="R27" s="283">
        <f t="shared" si="6"/>
        <v>0</v>
      </c>
      <c r="S27" s="284">
        <f t="shared" si="6"/>
        <v>100000</v>
      </c>
      <c r="T27" s="283">
        <f t="shared" si="6"/>
        <v>0</v>
      </c>
      <c r="U27" s="284">
        <f t="shared" si="6"/>
        <v>0</v>
      </c>
      <c r="V27" s="283">
        <f t="shared" si="6"/>
        <v>0</v>
      </c>
      <c r="W27" s="284">
        <f t="shared" si="6"/>
        <v>0</v>
      </c>
      <c r="X27" s="283">
        <f t="shared" si="6"/>
        <v>0</v>
      </c>
      <c r="Y27" s="284">
        <f t="shared" si="6"/>
        <v>0</v>
      </c>
      <c r="Z27" s="283">
        <f t="shared" si="6"/>
        <v>0</v>
      </c>
      <c r="AA27" s="284">
        <f t="shared" si="6"/>
        <v>0</v>
      </c>
      <c r="AB27" s="283">
        <f t="shared" si="6"/>
        <v>0</v>
      </c>
      <c r="AC27" s="284">
        <f t="shared" si="6"/>
        <v>0</v>
      </c>
      <c r="AD27" s="283">
        <f t="shared" si="6"/>
        <v>0</v>
      </c>
      <c r="AE27" s="284">
        <f>SUM(O27,Q27,S27,U27,W27,Y27,AA27,AC27)</f>
        <v>100000</v>
      </c>
      <c r="AF27" s="283">
        <f>SUM(P27,R27,T27,V27,X27,Z27,AB27,AD27)</f>
        <v>0</v>
      </c>
      <c r="AG27" s="282">
        <f>SUM(AG28:AG28)</f>
        <v>0</v>
      </c>
      <c r="AH27" s="281"/>
      <c r="AI27" s="281"/>
      <c r="AJ27" s="280"/>
    </row>
    <row r="28" spans="2:36" ht="108" customHeight="1" thickBot="1">
      <c r="B28" s="279" t="s">
        <v>277</v>
      </c>
      <c r="C28" s="278"/>
      <c r="D28" s="276"/>
      <c r="E28" s="276"/>
      <c r="F28" s="277"/>
      <c r="G28" s="276"/>
      <c r="H28" s="275" t="s">
        <v>58</v>
      </c>
      <c r="I28" s="275" t="s">
        <v>57</v>
      </c>
      <c r="J28" s="320">
        <v>0.1259</v>
      </c>
      <c r="K28" s="274"/>
      <c r="L28" s="273"/>
      <c r="M28" s="273"/>
      <c r="N28" s="272"/>
      <c r="O28" s="271"/>
      <c r="P28" s="270"/>
      <c r="Q28" s="269"/>
      <c r="R28" s="268"/>
      <c r="S28" s="267">
        <v>100000</v>
      </c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7"/>
      <c r="AF28" s="267"/>
      <c r="AG28" s="266"/>
      <c r="AH28" s="265"/>
      <c r="AI28" s="265"/>
      <c r="AJ28" s="264"/>
    </row>
    <row r="29" spans="2:36" ht="4.5" customHeight="1" thickBot="1">
      <c r="B29" s="782"/>
      <c r="C29" s="783"/>
      <c r="D29" s="783"/>
      <c r="E29" s="783"/>
      <c r="F29" s="783"/>
      <c r="G29" s="783"/>
      <c r="H29" s="783"/>
      <c r="I29" s="783"/>
      <c r="J29" s="783"/>
      <c r="K29" s="783"/>
      <c r="L29" s="783"/>
      <c r="M29" s="783"/>
      <c r="N29" s="783"/>
      <c r="O29" s="783"/>
      <c r="P29" s="783"/>
      <c r="Q29" s="783"/>
      <c r="R29" s="783"/>
      <c r="S29" s="783"/>
      <c r="T29" s="783"/>
      <c r="U29" s="783"/>
      <c r="V29" s="783"/>
      <c r="W29" s="783"/>
      <c r="X29" s="783"/>
      <c r="Y29" s="783"/>
      <c r="Z29" s="783"/>
      <c r="AA29" s="783"/>
      <c r="AB29" s="783"/>
      <c r="AC29" s="783"/>
      <c r="AD29" s="783"/>
      <c r="AE29" s="783"/>
      <c r="AF29" s="783"/>
      <c r="AG29" s="783"/>
      <c r="AH29" s="783"/>
      <c r="AI29" s="783"/>
      <c r="AJ29" s="784"/>
    </row>
    <row r="30" spans="2:36" ht="108" customHeight="1" thickBot="1">
      <c r="B30" s="290" t="s">
        <v>13</v>
      </c>
      <c r="C30" s="247" t="s">
        <v>41</v>
      </c>
      <c r="D30" s="247" t="s">
        <v>14</v>
      </c>
      <c r="E30" s="247" t="s">
        <v>40</v>
      </c>
      <c r="F30" s="247" t="s">
        <v>38</v>
      </c>
      <c r="G30" s="247" t="s">
        <v>39</v>
      </c>
      <c r="H30" s="289" t="s">
        <v>432</v>
      </c>
      <c r="I30" s="288" t="s">
        <v>431</v>
      </c>
      <c r="J30" s="247"/>
      <c r="K30" s="318"/>
      <c r="L30" s="318"/>
      <c r="M30" s="287"/>
      <c r="N30" s="286"/>
      <c r="O30" s="285">
        <f aca="true" t="shared" si="7" ref="O30:AD30">SUM(O31:O31)</f>
        <v>0</v>
      </c>
      <c r="P30" s="283">
        <f t="shared" si="7"/>
        <v>0</v>
      </c>
      <c r="Q30" s="284">
        <f t="shared" si="7"/>
        <v>0</v>
      </c>
      <c r="R30" s="283">
        <f t="shared" si="7"/>
        <v>0</v>
      </c>
      <c r="S30" s="284">
        <f t="shared" si="7"/>
        <v>100000</v>
      </c>
      <c r="T30" s="283">
        <f t="shared" si="7"/>
        <v>0</v>
      </c>
      <c r="U30" s="284">
        <f t="shared" si="7"/>
        <v>0</v>
      </c>
      <c r="V30" s="283">
        <f t="shared" si="7"/>
        <v>0</v>
      </c>
      <c r="W30" s="284">
        <f t="shared" si="7"/>
        <v>0</v>
      </c>
      <c r="X30" s="283">
        <f t="shared" si="7"/>
        <v>0</v>
      </c>
      <c r="Y30" s="284">
        <f t="shared" si="7"/>
        <v>0</v>
      </c>
      <c r="Z30" s="283">
        <f t="shared" si="7"/>
        <v>0</v>
      </c>
      <c r="AA30" s="284">
        <f t="shared" si="7"/>
        <v>0</v>
      </c>
      <c r="AB30" s="283">
        <f t="shared" si="7"/>
        <v>0</v>
      </c>
      <c r="AC30" s="284">
        <f t="shared" si="7"/>
        <v>0</v>
      </c>
      <c r="AD30" s="283">
        <f t="shared" si="7"/>
        <v>0</v>
      </c>
      <c r="AE30" s="284">
        <f>SUM(O30,Q30,S30,U30,W30,Y30,AA30,AC30)</f>
        <v>100000</v>
      </c>
      <c r="AF30" s="283">
        <f>SUM(P30,R30,T30,V30,X30,Z30,AB30,AD30)</f>
        <v>0</v>
      </c>
      <c r="AG30" s="282">
        <f>SUM(AG31:AG31)</f>
        <v>0</v>
      </c>
      <c r="AH30" s="281"/>
      <c r="AI30" s="281"/>
      <c r="AJ30" s="280"/>
    </row>
    <row r="31" spans="2:36" ht="108" customHeight="1" thickBot="1">
      <c r="B31" s="279" t="s">
        <v>277</v>
      </c>
      <c r="C31" s="278"/>
      <c r="D31" s="276"/>
      <c r="E31" s="276"/>
      <c r="F31" s="317"/>
      <c r="G31" s="276"/>
      <c r="H31" s="316" t="s">
        <v>59</v>
      </c>
      <c r="I31" s="315" t="s">
        <v>57</v>
      </c>
      <c r="J31" s="320">
        <v>0.1148</v>
      </c>
      <c r="K31" s="314"/>
      <c r="L31" s="313"/>
      <c r="M31" s="309"/>
      <c r="N31" s="312"/>
      <c r="O31" s="311"/>
      <c r="P31" s="267"/>
      <c r="Q31" s="267"/>
      <c r="R31" s="267"/>
      <c r="S31" s="267">
        <v>100000</v>
      </c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310"/>
      <c r="AH31" s="265"/>
      <c r="AI31" s="309"/>
      <c r="AJ31" s="308"/>
    </row>
    <row r="32" spans="2:36" ht="4.5" customHeight="1" thickBot="1">
      <c r="B32" s="782"/>
      <c r="C32" s="783"/>
      <c r="D32" s="783"/>
      <c r="E32" s="783"/>
      <c r="F32" s="783"/>
      <c r="G32" s="783"/>
      <c r="H32" s="783"/>
      <c r="I32" s="783"/>
      <c r="J32" s="783"/>
      <c r="K32" s="783"/>
      <c r="L32" s="783"/>
      <c r="M32" s="783"/>
      <c r="N32" s="783"/>
      <c r="O32" s="783"/>
      <c r="P32" s="783"/>
      <c r="Q32" s="783"/>
      <c r="R32" s="783"/>
      <c r="S32" s="783"/>
      <c r="T32" s="783"/>
      <c r="U32" s="783"/>
      <c r="V32" s="783"/>
      <c r="W32" s="783"/>
      <c r="X32" s="783"/>
      <c r="Y32" s="783"/>
      <c r="Z32" s="783"/>
      <c r="AA32" s="783"/>
      <c r="AB32" s="783"/>
      <c r="AC32" s="783"/>
      <c r="AD32" s="783"/>
      <c r="AE32" s="783"/>
      <c r="AF32" s="783"/>
      <c r="AG32" s="783"/>
      <c r="AH32" s="783"/>
      <c r="AI32" s="783"/>
      <c r="AJ32" s="784"/>
    </row>
    <row r="33" spans="2:36" ht="108" customHeight="1" thickBot="1">
      <c r="B33" s="290" t="s">
        <v>13</v>
      </c>
      <c r="C33" s="247" t="s">
        <v>41</v>
      </c>
      <c r="D33" s="247" t="s">
        <v>14</v>
      </c>
      <c r="E33" s="247" t="s">
        <v>37</v>
      </c>
      <c r="F33" s="247" t="s">
        <v>38</v>
      </c>
      <c r="G33" s="247" t="s">
        <v>39</v>
      </c>
      <c r="H33" s="289" t="s">
        <v>430</v>
      </c>
      <c r="I33" s="288" t="s">
        <v>429</v>
      </c>
      <c r="J33" s="287"/>
      <c r="K33" s="287"/>
      <c r="L33" s="287"/>
      <c r="M33" s="287"/>
      <c r="N33" s="286"/>
      <c r="O33" s="285">
        <f aca="true" t="shared" si="8" ref="O33:AD33">SUM(O34:O34)</f>
        <v>0</v>
      </c>
      <c r="P33" s="283">
        <f t="shared" si="8"/>
        <v>0</v>
      </c>
      <c r="Q33" s="284">
        <f t="shared" si="8"/>
        <v>0</v>
      </c>
      <c r="R33" s="283">
        <f t="shared" si="8"/>
        <v>0</v>
      </c>
      <c r="S33" s="284">
        <f t="shared" si="8"/>
        <v>200000</v>
      </c>
      <c r="T33" s="283">
        <f t="shared" si="8"/>
        <v>0</v>
      </c>
      <c r="U33" s="284">
        <f t="shared" si="8"/>
        <v>0</v>
      </c>
      <c r="V33" s="283">
        <f t="shared" si="8"/>
        <v>0</v>
      </c>
      <c r="W33" s="284">
        <f t="shared" si="8"/>
        <v>0</v>
      </c>
      <c r="X33" s="283">
        <f t="shared" si="8"/>
        <v>0</v>
      </c>
      <c r="Y33" s="284">
        <f t="shared" si="8"/>
        <v>0</v>
      </c>
      <c r="Z33" s="283">
        <f t="shared" si="8"/>
        <v>0</v>
      </c>
      <c r="AA33" s="284">
        <f t="shared" si="8"/>
        <v>0</v>
      </c>
      <c r="AB33" s="283">
        <f t="shared" si="8"/>
        <v>0</v>
      </c>
      <c r="AC33" s="284">
        <f t="shared" si="8"/>
        <v>0</v>
      </c>
      <c r="AD33" s="283">
        <f t="shared" si="8"/>
        <v>0</v>
      </c>
      <c r="AE33" s="284">
        <f>SUM(O33,Q33,S33,U33,W33,Y33,AA33,AC33)</f>
        <v>200000</v>
      </c>
      <c r="AF33" s="283">
        <f>SUM(P33,R33,T33,V33,X33,Z33,AB33,AD33)</f>
        <v>0</v>
      </c>
      <c r="AG33" s="282">
        <f>SUM(AG34:AG34)</f>
        <v>0</v>
      </c>
      <c r="AH33" s="281"/>
      <c r="AI33" s="281"/>
      <c r="AJ33" s="280"/>
    </row>
    <row r="34" spans="2:36" ht="108" customHeight="1" thickBot="1">
      <c r="B34" s="279" t="s">
        <v>277</v>
      </c>
      <c r="C34" s="278"/>
      <c r="D34" s="276"/>
      <c r="E34" s="276"/>
      <c r="F34" s="277"/>
      <c r="G34" s="276"/>
      <c r="H34" s="275" t="s">
        <v>60</v>
      </c>
      <c r="I34" s="275" t="s">
        <v>61</v>
      </c>
      <c r="J34" s="320">
        <v>0.229</v>
      </c>
      <c r="K34" s="274"/>
      <c r="L34" s="273"/>
      <c r="M34" s="273"/>
      <c r="N34" s="272"/>
      <c r="O34" s="271"/>
      <c r="P34" s="270"/>
      <c r="Q34" s="269"/>
      <c r="R34" s="268"/>
      <c r="S34" s="267">
        <v>200000</v>
      </c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7"/>
      <c r="AF34" s="267"/>
      <c r="AG34" s="266"/>
      <c r="AH34" s="265"/>
      <c r="AI34" s="265"/>
      <c r="AJ34" s="264"/>
    </row>
    <row r="35" spans="2:36" ht="4.5" customHeight="1" thickBot="1">
      <c r="B35" s="782"/>
      <c r="C35" s="783"/>
      <c r="D35" s="783"/>
      <c r="E35" s="783"/>
      <c r="F35" s="783"/>
      <c r="G35" s="783"/>
      <c r="H35" s="783"/>
      <c r="I35" s="783"/>
      <c r="J35" s="783"/>
      <c r="K35" s="783"/>
      <c r="L35" s="783"/>
      <c r="M35" s="783"/>
      <c r="N35" s="783"/>
      <c r="O35" s="783"/>
      <c r="P35" s="783"/>
      <c r="Q35" s="783"/>
      <c r="R35" s="783"/>
      <c r="S35" s="783"/>
      <c r="T35" s="783"/>
      <c r="U35" s="783"/>
      <c r="V35" s="783"/>
      <c r="W35" s="783"/>
      <c r="X35" s="783"/>
      <c r="Y35" s="783"/>
      <c r="Z35" s="783"/>
      <c r="AA35" s="783"/>
      <c r="AB35" s="783"/>
      <c r="AC35" s="783"/>
      <c r="AD35" s="783"/>
      <c r="AE35" s="783"/>
      <c r="AF35" s="783"/>
      <c r="AG35" s="783"/>
      <c r="AH35" s="783"/>
      <c r="AI35" s="783"/>
      <c r="AJ35" s="784"/>
    </row>
    <row r="36" spans="2:36" ht="108" customHeight="1" thickBot="1">
      <c r="B36" s="290" t="s">
        <v>13</v>
      </c>
      <c r="C36" s="247" t="s">
        <v>41</v>
      </c>
      <c r="D36" s="247" t="s">
        <v>14</v>
      </c>
      <c r="E36" s="247" t="s">
        <v>40</v>
      </c>
      <c r="F36" s="247" t="s">
        <v>38</v>
      </c>
      <c r="G36" s="247" t="s">
        <v>39</v>
      </c>
      <c r="H36" s="289" t="s">
        <v>428</v>
      </c>
      <c r="I36" s="288" t="s">
        <v>427</v>
      </c>
      <c r="J36" s="247"/>
      <c r="K36" s="318"/>
      <c r="L36" s="318"/>
      <c r="M36" s="287"/>
      <c r="N36" s="286"/>
      <c r="O36" s="285">
        <f aca="true" t="shared" si="9" ref="O36:AD36">SUM(O37:O37)</f>
        <v>0</v>
      </c>
      <c r="P36" s="283">
        <f t="shared" si="9"/>
        <v>0</v>
      </c>
      <c r="Q36" s="284">
        <f t="shared" si="9"/>
        <v>0</v>
      </c>
      <c r="R36" s="283">
        <f t="shared" si="9"/>
        <v>0</v>
      </c>
      <c r="S36" s="284">
        <f t="shared" si="9"/>
        <v>100000</v>
      </c>
      <c r="T36" s="283">
        <f t="shared" si="9"/>
        <v>0</v>
      </c>
      <c r="U36" s="284">
        <f t="shared" si="9"/>
        <v>0</v>
      </c>
      <c r="V36" s="283">
        <f t="shared" si="9"/>
        <v>0</v>
      </c>
      <c r="W36" s="284">
        <f t="shared" si="9"/>
        <v>0</v>
      </c>
      <c r="X36" s="283">
        <f t="shared" si="9"/>
        <v>0</v>
      </c>
      <c r="Y36" s="284">
        <f t="shared" si="9"/>
        <v>0</v>
      </c>
      <c r="Z36" s="283">
        <f t="shared" si="9"/>
        <v>0</v>
      </c>
      <c r="AA36" s="284">
        <f t="shared" si="9"/>
        <v>0</v>
      </c>
      <c r="AB36" s="283">
        <f t="shared" si="9"/>
        <v>0</v>
      </c>
      <c r="AC36" s="284">
        <f t="shared" si="9"/>
        <v>0</v>
      </c>
      <c r="AD36" s="283">
        <f t="shared" si="9"/>
        <v>0</v>
      </c>
      <c r="AE36" s="284">
        <f>SUM(O36,Q36,S36,U36,W36,Y36,AA36,AC36)</f>
        <v>100000</v>
      </c>
      <c r="AF36" s="283">
        <f>SUM(P36,R36,T36,V36,X36,Z36,AB36,AD36)</f>
        <v>0</v>
      </c>
      <c r="AG36" s="282">
        <f>SUM(AG37:AG37)</f>
        <v>0</v>
      </c>
      <c r="AH36" s="281"/>
      <c r="AI36" s="281"/>
      <c r="AJ36" s="280"/>
    </row>
    <row r="37" spans="2:36" ht="108" customHeight="1" thickBot="1">
      <c r="B37" s="279" t="s">
        <v>277</v>
      </c>
      <c r="C37" s="278"/>
      <c r="D37" s="276"/>
      <c r="E37" s="276"/>
      <c r="F37" s="317"/>
      <c r="G37" s="276"/>
      <c r="H37" s="316" t="s">
        <v>62</v>
      </c>
      <c r="I37" s="315" t="s">
        <v>61</v>
      </c>
      <c r="J37" s="320">
        <v>0.2903</v>
      </c>
      <c r="K37" s="314"/>
      <c r="L37" s="313"/>
      <c r="M37" s="309"/>
      <c r="N37" s="312"/>
      <c r="O37" s="311"/>
      <c r="P37" s="267"/>
      <c r="Q37" s="267"/>
      <c r="R37" s="267"/>
      <c r="S37" s="267">
        <v>100000</v>
      </c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310"/>
      <c r="AH37" s="265"/>
      <c r="AI37" s="309"/>
      <c r="AJ37" s="308"/>
    </row>
    <row r="38" spans="2:36" ht="4.5" customHeight="1" thickBot="1">
      <c r="B38" s="782"/>
      <c r="C38" s="783"/>
      <c r="D38" s="783"/>
      <c r="E38" s="783"/>
      <c r="F38" s="783"/>
      <c r="G38" s="783"/>
      <c r="H38" s="783"/>
      <c r="I38" s="783"/>
      <c r="J38" s="783"/>
      <c r="K38" s="783"/>
      <c r="L38" s="783"/>
      <c r="M38" s="783"/>
      <c r="N38" s="783"/>
      <c r="O38" s="783"/>
      <c r="P38" s="783"/>
      <c r="Q38" s="783"/>
      <c r="R38" s="783"/>
      <c r="S38" s="783"/>
      <c r="T38" s="783"/>
      <c r="U38" s="783"/>
      <c r="V38" s="783"/>
      <c r="W38" s="783"/>
      <c r="X38" s="783"/>
      <c r="Y38" s="783"/>
      <c r="Z38" s="783"/>
      <c r="AA38" s="783"/>
      <c r="AB38" s="783"/>
      <c r="AC38" s="783"/>
      <c r="AD38" s="783"/>
      <c r="AE38" s="783"/>
      <c r="AF38" s="783"/>
      <c r="AG38" s="783"/>
      <c r="AH38" s="783"/>
      <c r="AI38" s="783"/>
      <c r="AJ38" s="784"/>
    </row>
    <row r="39" spans="2:36" ht="108" customHeight="1" thickBot="1">
      <c r="B39" s="290" t="s">
        <v>13</v>
      </c>
      <c r="C39" s="247" t="s">
        <v>41</v>
      </c>
      <c r="D39" s="247" t="s">
        <v>14</v>
      </c>
      <c r="E39" s="247" t="s">
        <v>37</v>
      </c>
      <c r="F39" s="247" t="s">
        <v>38</v>
      </c>
      <c r="G39" s="247" t="s">
        <v>39</v>
      </c>
      <c r="H39" s="289" t="s">
        <v>426</v>
      </c>
      <c r="I39" s="288" t="s">
        <v>425</v>
      </c>
      <c r="J39" s="287"/>
      <c r="K39" s="287"/>
      <c r="L39" s="287"/>
      <c r="M39" s="287"/>
      <c r="N39" s="286"/>
      <c r="O39" s="285">
        <f aca="true" t="shared" si="10" ref="O39:AD39">SUM(O40:O40)</f>
        <v>0</v>
      </c>
      <c r="P39" s="283">
        <f t="shared" si="10"/>
        <v>0</v>
      </c>
      <c r="Q39" s="284">
        <f t="shared" si="10"/>
        <v>0</v>
      </c>
      <c r="R39" s="283">
        <f t="shared" si="10"/>
        <v>0</v>
      </c>
      <c r="S39" s="284">
        <f t="shared" si="10"/>
        <v>100000</v>
      </c>
      <c r="T39" s="283">
        <f t="shared" si="10"/>
        <v>0</v>
      </c>
      <c r="U39" s="284">
        <f t="shared" si="10"/>
        <v>0</v>
      </c>
      <c r="V39" s="283">
        <f t="shared" si="10"/>
        <v>0</v>
      </c>
      <c r="W39" s="284">
        <f t="shared" si="10"/>
        <v>0</v>
      </c>
      <c r="X39" s="283">
        <f t="shared" si="10"/>
        <v>0</v>
      </c>
      <c r="Y39" s="284">
        <f t="shared" si="10"/>
        <v>0</v>
      </c>
      <c r="Z39" s="283">
        <f t="shared" si="10"/>
        <v>0</v>
      </c>
      <c r="AA39" s="284">
        <f t="shared" si="10"/>
        <v>0</v>
      </c>
      <c r="AB39" s="283">
        <f t="shared" si="10"/>
        <v>0</v>
      </c>
      <c r="AC39" s="284">
        <f t="shared" si="10"/>
        <v>0</v>
      </c>
      <c r="AD39" s="283">
        <f t="shared" si="10"/>
        <v>0</v>
      </c>
      <c r="AE39" s="284">
        <f>SUM(O39,Q39,S39,U39,W39,Y39,AA39,AC39)</f>
        <v>100000</v>
      </c>
      <c r="AF39" s="283">
        <f>SUM(P39,R39,T39,V39,X39,Z39,AB39,AD39)</f>
        <v>0</v>
      </c>
      <c r="AG39" s="282">
        <f>SUM(AG40:AG40)</f>
        <v>0</v>
      </c>
      <c r="AH39" s="281"/>
      <c r="AI39" s="281"/>
      <c r="AJ39" s="280"/>
    </row>
    <row r="40" spans="2:36" ht="108" customHeight="1" thickBot="1">
      <c r="B40" s="279" t="s">
        <v>277</v>
      </c>
      <c r="C40" s="278"/>
      <c r="D40" s="276"/>
      <c r="E40" s="276"/>
      <c r="F40" s="277"/>
      <c r="G40" s="276"/>
      <c r="H40" s="275" t="s">
        <v>63</v>
      </c>
      <c r="I40" s="275" t="s">
        <v>64</v>
      </c>
      <c r="J40" s="320">
        <v>0.2564</v>
      </c>
      <c r="K40" s="274"/>
      <c r="L40" s="273"/>
      <c r="M40" s="273"/>
      <c r="N40" s="272"/>
      <c r="O40" s="271"/>
      <c r="P40" s="270"/>
      <c r="Q40" s="269"/>
      <c r="R40" s="268"/>
      <c r="S40" s="267">
        <v>100000</v>
      </c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67"/>
      <c r="AF40" s="267"/>
      <c r="AG40" s="266"/>
      <c r="AH40" s="265"/>
      <c r="AI40" s="265"/>
      <c r="AJ40" s="264"/>
    </row>
    <row r="41" spans="2:36" ht="4.5" customHeight="1" thickBot="1">
      <c r="B41" s="782"/>
      <c r="C41" s="783"/>
      <c r="D41" s="783"/>
      <c r="E41" s="783"/>
      <c r="F41" s="783"/>
      <c r="G41" s="783"/>
      <c r="H41" s="783"/>
      <c r="I41" s="783"/>
      <c r="J41" s="783"/>
      <c r="K41" s="783"/>
      <c r="L41" s="783"/>
      <c r="M41" s="783"/>
      <c r="N41" s="783"/>
      <c r="O41" s="783"/>
      <c r="P41" s="783"/>
      <c r="Q41" s="783"/>
      <c r="R41" s="783"/>
      <c r="S41" s="783"/>
      <c r="T41" s="783"/>
      <c r="U41" s="783"/>
      <c r="V41" s="783"/>
      <c r="W41" s="783"/>
      <c r="X41" s="783"/>
      <c r="Y41" s="783"/>
      <c r="Z41" s="783"/>
      <c r="AA41" s="783"/>
      <c r="AB41" s="783"/>
      <c r="AC41" s="783"/>
      <c r="AD41" s="783"/>
      <c r="AE41" s="783"/>
      <c r="AF41" s="783"/>
      <c r="AG41" s="783"/>
      <c r="AH41" s="783"/>
      <c r="AI41" s="783"/>
      <c r="AJ41" s="784"/>
    </row>
    <row r="42" spans="2:36" ht="108" customHeight="1" thickBot="1">
      <c r="B42" s="290" t="s">
        <v>13</v>
      </c>
      <c r="C42" s="247" t="s">
        <v>41</v>
      </c>
      <c r="D42" s="247" t="s">
        <v>14</v>
      </c>
      <c r="E42" s="247" t="s">
        <v>40</v>
      </c>
      <c r="F42" s="247" t="s">
        <v>38</v>
      </c>
      <c r="G42" s="247" t="s">
        <v>39</v>
      </c>
      <c r="H42" s="289" t="s">
        <v>424</v>
      </c>
      <c r="I42" s="288" t="s">
        <v>423</v>
      </c>
      <c r="J42" s="247"/>
      <c r="K42" s="318"/>
      <c r="L42" s="318"/>
      <c r="M42" s="287"/>
      <c r="N42" s="286"/>
      <c r="O42" s="285">
        <f aca="true" t="shared" si="11" ref="O42:AD42">SUM(O43:O43)</f>
        <v>0</v>
      </c>
      <c r="P42" s="283">
        <f t="shared" si="11"/>
        <v>0</v>
      </c>
      <c r="Q42" s="284">
        <f t="shared" si="11"/>
        <v>0</v>
      </c>
      <c r="R42" s="283">
        <f t="shared" si="11"/>
        <v>0</v>
      </c>
      <c r="S42" s="284">
        <f t="shared" si="11"/>
        <v>100000</v>
      </c>
      <c r="T42" s="283">
        <f t="shared" si="11"/>
        <v>0</v>
      </c>
      <c r="U42" s="284">
        <f t="shared" si="11"/>
        <v>0</v>
      </c>
      <c r="V42" s="283">
        <f t="shared" si="11"/>
        <v>0</v>
      </c>
      <c r="W42" s="284">
        <f t="shared" si="11"/>
        <v>0</v>
      </c>
      <c r="X42" s="283">
        <f t="shared" si="11"/>
        <v>0</v>
      </c>
      <c r="Y42" s="284">
        <f t="shared" si="11"/>
        <v>0</v>
      </c>
      <c r="Z42" s="283">
        <f t="shared" si="11"/>
        <v>0</v>
      </c>
      <c r="AA42" s="284">
        <f t="shared" si="11"/>
        <v>0</v>
      </c>
      <c r="AB42" s="283">
        <f t="shared" si="11"/>
        <v>0</v>
      </c>
      <c r="AC42" s="284">
        <f t="shared" si="11"/>
        <v>0</v>
      </c>
      <c r="AD42" s="283">
        <f t="shared" si="11"/>
        <v>0</v>
      </c>
      <c r="AE42" s="284">
        <f>SUM(O42,Q42,S42,U42,W42,Y42,AA42,AC42)</f>
        <v>100000</v>
      </c>
      <c r="AF42" s="283">
        <f>SUM(P42,R42,T42,V42,X42,Z42,AB42,AD42)</f>
        <v>0</v>
      </c>
      <c r="AG42" s="282">
        <f>SUM(AG43:AG43)</f>
        <v>0</v>
      </c>
      <c r="AH42" s="281"/>
      <c r="AI42" s="281"/>
      <c r="AJ42" s="280"/>
    </row>
    <row r="43" spans="2:36" ht="108" customHeight="1" thickBot="1">
      <c r="B43" s="279" t="s">
        <v>277</v>
      </c>
      <c r="C43" s="278"/>
      <c r="D43" s="276"/>
      <c r="E43" s="276"/>
      <c r="F43" s="317"/>
      <c r="G43" s="276"/>
      <c r="H43" s="316" t="s">
        <v>65</v>
      </c>
      <c r="I43" s="315" t="s">
        <v>66</v>
      </c>
      <c r="J43" s="320">
        <v>0.314</v>
      </c>
      <c r="K43" s="314"/>
      <c r="L43" s="313"/>
      <c r="M43" s="309"/>
      <c r="N43" s="312"/>
      <c r="O43" s="311"/>
      <c r="P43" s="267"/>
      <c r="Q43" s="267"/>
      <c r="R43" s="267"/>
      <c r="S43" s="267">
        <v>100000</v>
      </c>
      <c r="T43" s="267"/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  <c r="AE43" s="267"/>
      <c r="AF43" s="267"/>
      <c r="AG43" s="310"/>
      <c r="AH43" s="265"/>
      <c r="AI43" s="309"/>
      <c r="AJ43" s="308"/>
    </row>
    <row r="44" spans="2:36" ht="4.5" customHeight="1" thickBot="1">
      <c r="B44" s="782"/>
      <c r="C44" s="783"/>
      <c r="D44" s="783"/>
      <c r="E44" s="783"/>
      <c r="F44" s="783"/>
      <c r="G44" s="783"/>
      <c r="H44" s="783"/>
      <c r="I44" s="783"/>
      <c r="J44" s="783"/>
      <c r="K44" s="783"/>
      <c r="L44" s="783"/>
      <c r="M44" s="783"/>
      <c r="N44" s="783"/>
      <c r="O44" s="783"/>
      <c r="P44" s="783"/>
      <c r="Q44" s="783"/>
      <c r="R44" s="783"/>
      <c r="S44" s="783"/>
      <c r="T44" s="783"/>
      <c r="U44" s="783"/>
      <c r="V44" s="783"/>
      <c r="W44" s="783"/>
      <c r="X44" s="783"/>
      <c r="Y44" s="783"/>
      <c r="Z44" s="783"/>
      <c r="AA44" s="783"/>
      <c r="AB44" s="783"/>
      <c r="AC44" s="783"/>
      <c r="AD44" s="783"/>
      <c r="AE44" s="783"/>
      <c r="AF44" s="783"/>
      <c r="AG44" s="783"/>
      <c r="AH44" s="783"/>
      <c r="AI44" s="783"/>
      <c r="AJ44" s="784"/>
    </row>
    <row r="45" spans="2:36" ht="108" customHeight="1" thickBot="1">
      <c r="B45" s="290" t="s">
        <v>13</v>
      </c>
      <c r="C45" s="247" t="s">
        <v>41</v>
      </c>
      <c r="D45" s="247" t="s">
        <v>14</v>
      </c>
      <c r="E45" s="247" t="s">
        <v>37</v>
      </c>
      <c r="F45" s="247" t="s">
        <v>38</v>
      </c>
      <c r="G45" s="247" t="s">
        <v>39</v>
      </c>
      <c r="H45" s="289" t="s">
        <v>422</v>
      </c>
      <c r="I45" s="288" t="s">
        <v>421</v>
      </c>
      <c r="J45" s="287"/>
      <c r="K45" s="287"/>
      <c r="L45" s="287"/>
      <c r="M45" s="287"/>
      <c r="N45" s="286"/>
      <c r="O45" s="285">
        <f aca="true" t="shared" si="12" ref="O45:AD45">SUM(O46:O46)</f>
        <v>0</v>
      </c>
      <c r="P45" s="283">
        <f t="shared" si="12"/>
        <v>0</v>
      </c>
      <c r="Q45" s="284">
        <f t="shared" si="12"/>
        <v>0</v>
      </c>
      <c r="R45" s="283">
        <f t="shared" si="12"/>
        <v>0</v>
      </c>
      <c r="S45" s="284">
        <f t="shared" si="12"/>
        <v>100000</v>
      </c>
      <c r="T45" s="283">
        <f t="shared" si="12"/>
        <v>0</v>
      </c>
      <c r="U45" s="284">
        <f t="shared" si="12"/>
        <v>0</v>
      </c>
      <c r="V45" s="283">
        <f t="shared" si="12"/>
        <v>0</v>
      </c>
      <c r="W45" s="284">
        <f t="shared" si="12"/>
        <v>0</v>
      </c>
      <c r="X45" s="283">
        <f t="shared" si="12"/>
        <v>0</v>
      </c>
      <c r="Y45" s="284">
        <f t="shared" si="12"/>
        <v>0</v>
      </c>
      <c r="Z45" s="283">
        <f t="shared" si="12"/>
        <v>0</v>
      </c>
      <c r="AA45" s="284">
        <f t="shared" si="12"/>
        <v>0</v>
      </c>
      <c r="AB45" s="283">
        <f t="shared" si="12"/>
        <v>0</v>
      </c>
      <c r="AC45" s="284">
        <f t="shared" si="12"/>
        <v>0</v>
      </c>
      <c r="AD45" s="283">
        <f t="shared" si="12"/>
        <v>0</v>
      </c>
      <c r="AE45" s="284">
        <f>SUM(O45,Q45,S45,U45,W45,Y45,AA45,AC45)</f>
        <v>100000</v>
      </c>
      <c r="AF45" s="283">
        <f>SUM(P45,R45,T45,V45,X45,Z45,AB45,AD45)</f>
        <v>0</v>
      </c>
      <c r="AG45" s="282">
        <f>SUM(AG46:AG46)</f>
        <v>0</v>
      </c>
      <c r="AH45" s="281"/>
      <c r="AI45" s="281"/>
      <c r="AJ45" s="280"/>
    </row>
    <row r="46" spans="2:36" ht="108" customHeight="1" thickBot="1">
      <c r="B46" s="279" t="s">
        <v>277</v>
      </c>
      <c r="C46" s="278"/>
      <c r="D46" s="276"/>
      <c r="E46" s="276"/>
      <c r="F46" s="277"/>
      <c r="G46" s="276"/>
      <c r="H46" s="275" t="s">
        <v>67</v>
      </c>
      <c r="I46" s="275" t="s">
        <v>66</v>
      </c>
      <c r="J46" s="320">
        <v>0.088</v>
      </c>
      <c r="K46" s="274"/>
      <c r="L46" s="273"/>
      <c r="M46" s="273"/>
      <c r="N46" s="272"/>
      <c r="O46" s="271"/>
      <c r="P46" s="270"/>
      <c r="Q46" s="269"/>
      <c r="R46" s="268"/>
      <c r="S46" s="267">
        <v>100000</v>
      </c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7"/>
      <c r="AF46" s="267"/>
      <c r="AG46" s="266"/>
      <c r="AH46" s="265"/>
      <c r="AI46" s="265"/>
      <c r="AJ46" s="264"/>
    </row>
    <row r="47" spans="2:36" ht="4.5" customHeight="1" thickBot="1">
      <c r="B47" s="782"/>
      <c r="C47" s="783"/>
      <c r="D47" s="783"/>
      <c r="E47" s="783"/>
      <c r="F47" s="783"/>
      <c r="G47" s="783"/>
      <c r="H47" s="783"/>
      <c r="I47" s="783"/>
      <c r="J47" s="783"/>
      <c r="K47" s="783"/>
      <c r="L47" s="783"/>
      <c r="M47" s="783"/>
      <c r="N47" s="783"/>
      <c r="O47" s="783"/>
      <c r="P47" s="783"/>
      <c r="Q47" s="783"/>
      <c r="R47" s="783"/>
      <c r="S47" s="783"/>
      <c r="T47" s="783"/>
      <c r="U47" s="783"/>
      <c r="V47" s="783"/>
      <c r="W47" s="783"/>
      <c r="X47" s="783"/>
      <c r="Y47" s="783"/>
      <c r="Z47" s="783"/>
      <c r="AA47" s="783"/>
      <c r="AB47" s="783"/>
      <c r="AC47" s="783"/>
      <c r="AD47" s="783"/>
      <c r="AE47" s="783"/>
      <c r="AF47" s="783"/>
      <c r="AG47" s="783"/>
      <c r="AH47" s="783"/>
      <c r="AI47" s="783"/>
      <c r="AJ47" s="784"/>
    </row>
    <row r="48" spans="2:36" ht="108" customHeight="1" thickBot="1">
      <c r="B48" s="290" t="s">
        <v>13</v>
      </c>
      <c r="C48" s="247" t="s">
        <v>41</v>
      </c>
      <c r="D48" s="247" t="s">
        <v>14</v>
      </c>
      <c r="E48" s="247" t="s">
        <v>40</v>
      </c>
      <c r="F48" s="247" t="s">
        <v>38</v>
      </c>
      <c r="G48" s="247" t="s">
        <v>39</v>
      </c>
      <c r="H48" s="289" t="s">
        <v>420</v>
      </c>
      <c r="I48" s="288" t="s">
        <v>419</v>
      </c>
      <c r="J48" s="247"/>
      <c r="K48" s="318"/>
      <c r="L48" s="318"/>
      <c r="M48" s="287"/>
      <c r="N48" s="286"/>
      <c r="O48" s="285">
        <f aca="true" t="shared" si="13" ref="O48:AD48">SUM(O49:O49)</f>
        <v>0</v>
      </c>
      <c r="P48" s="283">
        <f t="shared" si="13"/>
        <v>0</v>
      </c>
      <c r="Q48" s="284">
        <f t="shared" si="13"/>
        <v>0</v>
      </c>
      <c r="R48" s="283">
        <f t="shared" si="13"/>
        <v>0</v>
      </c>
      <c r="S48" s="284">
        <f t="shared" si="13"/>
        <v>100000</v>
      </c>
      <c r="T48" s="283">
        <f t="shared" si="13"/>
        <v>0</v>
      </c>
      <c r="U48" s="284">
        <f t="shared" si="13"/>
        <v>0</v>
      </c>
      <c r="V48" s="283">
        <f t="shared" si="13"/>
        <v>0</v>
      </c>
      <c r="W48" s="284">
        <f t="shared" si="13"/>
        <v>0</v>
      </c>
      <c r="X48" s="283">
        <f t="shared" si="13"/>
        <v>0</v>
      </c>
      <c r="Y48" s="284">
        <f t="shared" si="13"/>
        <v>0</v>
      </c>
      <c r="Z48" s="283">
        <f t="shared" si="13"/>
        <v>0</v>
      </c>
      <c r="AA48" s="284">
        <f t="shared" si="13"/>
        <v>0</v>
      </c>
      <c r="AB48" s="283">
        <f t="shared" si="13"/>
        <v>0</v>
      </c>
      <c r="AC48" s="284">
        <f t="shared" si="13"/>
        <v>0</v>
      </c>
      <c r="AD48" s="283">
        <f t="shared" si="13"/>
        <v>0</v>
      </c>
      <c r="AE48" s="284">
        <f>SUM(O48,Q48,S48,U48,W48,Y48,AA48,AC48)</f>
        <v>100000</v>
      </c>
      <c r="AF48" s="283">
        <f>SUM(P48,R48,T48,V48,X48,Z48,AB48,AD48)</f>
        <v>0</v>
      </c>
      <c r="AG48" s="282">
        <f>SUM(AG49:AG49)</f>
        <v>0</v>
      </c>
      <c r="AH48" s="281"/>
      <c r="AI48" s="281"/>
      <c r="AJ48" s="280"/>
    </row>
    <row r="49" spans="2:36" ht="108" customHeight="1" thickBot="1">
      <c r="B49" s="279" t="s">
        <v>277</v>
      </c>
      <c r="C49" s="278"/>
      <c r="D49" s="276"/>
      <c r="E49" s="276"/>
      <c r="F49" s="317"/>
      <c r="G49" s="276"/>
      <c r="H49" s="316" t="s">
        <v>68</v>
      </c>
      <c r="I49" s="315" t="s">
        <v>69</v>
      </c>
      <c r="J49" s="320">
        <v>0.036</v>
      </c>
      <c r="K49" s="314"/>
      <c r="L49" s="313"/>
      <c r="M49" s="309"/>
      <c r="N49" s="312"/>
      <c r="O49" s="311"/>
      <c r="P49" s="267"/>
      <c r="Q49" s="267"/>
      <c r="R49" s="267"/>
      <c r="S49" s="267">
        <v>100000</v>
      </c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310"/>
      <c r="AH49" s="265"/>
      <c r="AI49" s="309"/>
      <c r="AJ49" s="308"/>
    </row>
    <row r="50" spans="2:36" ht="4.5" customHeight="1" thickBot="1">
      <c r="B50" s="782"/>
      <c r="C50" s="783"/>
      <c r="D50" s="783"/>
      <c r="E50" s="783"/>
      <c r="F50" s="783"/>
      <c r="G50" s="783"/>
      <c r="H50" s="783"/>
      <c r="I50" s="783"/>
      <c r="J50" s="783"/>
      <c r="K50" s="783"/>
      <c r="L50" s="783"/>
      <c r="M50" s="783"/>
      <c r="N50" s="783"/>
      <c r="O50" s="783"/>
      <c r="P50" s="783"/>
      <c r="Q50" s="783"/>
      <c r="R50" s="783"/>
      <c r="S50" s="783"/>
      <c r="T50" s="783"/>
      <c r="U50" s="783"/>
      <c r="V50" s="783"/>
      <c r="W50" s="783"/>
      <c r="X50" s="783"/>
      <c r="Y50" s="783"/>
      <c r="Z50" s="783"/>
      <c r="AA50" s="783"/>
      <c r="AB50" s="783"/>
      <c r="AC50" s="783"/>
      <c r="AD50" s="783"/>
      <c r="AE50" s="783"/>
      <c r="AF50" s="783"/>
      <c r="AG50" s="783"/>
      <c r="AH50" s="783"/>
      <c r="AI50" s="783"/>
      <c r="AJ50" s="784"/>
    </row>
    <row r="51" spans="2:36" ht="35.25" customHeight="1" thickBot="1">
      <c r="B51" s="827" t="s">
        <v>418</v>
      </c>
      <c r="C51" s="576"/>
      <c r="D51" s="577"/>
      <c r="E51" s="307"/>
      <c r="F51" s="576" t="s">
        <v>379</v>
      </c>
      <c r="G51" s="576"/>
      <c r="H51" s="576"/>
      <c r="I51" s="576"/>
      <c r="J51" s="576"/>
      <c r="K51" s="576"/>
      <c r="L51" s="576"/>
      <c r="M51" s="576"/>
      <c r="N51" s="577"/>
      <c r="O51" s="828" t="s">
        <v>0</v>
      </c>
      <c r="P51" s="829"/>
      <c r="Q51" s="829"/>
      <c r="R51" s="829"/>
      <c r="S51" s="829"/>
      <c r="T51" s="829"/>
      <c r="U51" s="829"/>
      <c r="V51" s="829"/>
      <c r="W51" s="829"/>
      <c r="X51" s="829"/>
      <c r="Y51" s="829"/>
      <c r="Z51" s="829"/>
      <c r="AA51" s="829"/>
      <c r="AB51" s="829"/>
      <c r="AC51" s="829"/>
      <c r="AD51" s="829"/>
      <c r="AE51" s="829"/>
      <c r="AF51" s="830"/>
      <c r="AG51" s="803" t="s">
        <v>1</v>
      </c>
      <c r="AH51" s="804"/>
      <c r="AI51" s="804"/>
      <c r="AJ51" s="805"/>
    </row>
    <row r="52" spans="2:36" ht="35.25" customHeight="1">
      <c r="B52" s="815" t="s">
        <v>25</v>
      </c>
      <c r="C52" s="806" t="s">
        <v>417</v>
      </c>
      <c r="D52" s="807"/>
      <c r="E52" s="807"/>
      <c r="F52" s="807"/>
      <c r="G52" s="807"/>
      <c r="H52" s="807"/>
      <c r="I52" s="817" t="s">
        <v>3</v>
      </c>
      <c r="J52" s="799" t="s">
        <v>26</v>
      </c>
      <c r="K52" s="799" t="s">
        <v>4</v>
      </c>
      <c r="L52" s="801" t="s">
        <v>377</v>
      </c>
      <c r="M52" s="813" t="s">
        <v>28</v>
      </c>
      <c r="N52" s="810" t="s">
        <v>29</v>
      </c>
      <c r="O52" s="812" t="s">
        <v>43</v>
      </c>
      <c r="P52" s="786"/>
      <c r="Q52" s="785" t="s">
        <v>44</v>
      </c>
      <c r="R52" s="786"/>
      <c r="S52" s="785" t="s">
        <v>45</v>
      </c>
      <c r="T52" s="786"/>
      <c r="U52" s="785" t="s">
        <v>7</v>
      </c>
      <c r="V52" s="786"/>
      <c r="W52" s="785" t="s">
        <v>6</v>
      </c>
      <c r="X52" s="786"/>
      <c r="Y52" s="785" t="s">
        <v>46</v>
      </c>
      <c r="Z52" s="786"/>
      <c r="AA52" s="785" t="s">
        <v>5</v>
      </c>
      <c r="AB52" s="786"/>
      <c r="AC52" s="785" t="s">
        <v>8</v>
      </c>
      <c r="AD52" s="786"/>
      <c r="AE52" s="785" t="s">
        <v>9</v>
      </c>
      <c r="AF52" s="792"/>
      <c r="AG52" s="793" t="s">
        <v>10</v>
      </c>
      <c r="AH52" s="795" t="s">
        <v>11</v>
      </c>
      <c r="AI52" s="797" t="s">
        <v>12</v>
      </c>
      <c r="AJ52" s="819" t="s">
        <v>30</v>
      </c>
    </row>
    <row r="53" spans="2:36" ht="80.25" customHeight="1" thickBot="1">
      <c r="B53" s="816"/>
      <c r="C53" s="808"/>
      <c r="D53" s="809"/>
      <c r="E53" s="809"/>
      <c r="F53" s="809"/>
      <c r="G53" s="809"/>
      <c r="H53" s="809"/>
      <c r="I53" s="818"/>
      <c r="J53" s="800" t="s">
        <v>26</v>
      </c>
      <c r="K53" s="800"/>
      <c r="L53" s="802"/>
      <c r="M53" s="814"/>
      <c r="N53" s="811"/>
      <c r="O53" s="306" t="s">
        <v>31</v>
      </c>
      <c r="P53" s="305" t="s">
        <v>32</v>
      </c>
      <c r="Q53" s="304" t="s">
        <v>31</v>
      </c>
      <c r="R53" s="305" t="s">
        <v>32</v>
      </c>
      <c r="S53" s="304" t="s">
        <v>31</v>
      </c>
      <c r="T53" s="305" t="s">
        <v>32</v>
      </c>
      <c r="U53" s="304" t="s">
        <v>31</v>
      </c>
      <c r="V53" s="305" t="s">
        <v>32</v>
      </c>
      <c r="W53" s="304" t="s">
        <v>31</v>
      </c>
      <c r="X53" s="305" t="s">
        <v>32</v>
      </c>
      <c r="Y53" s="304" t="s">
        <v>31</v>
      </c>
      <c r="Z53" s="305" t="s">
        <v>32</v>
      </c>
      <c r="AA53" s="304" t="s">
        <v>31</v>
      </c>
      <c r="AB53" s="305" t="s">
        <v>33</v>
      </c>
      <c r="AC53" s="304" t="s">
        <v>31</v>
      </c>
      <c r="AD53" s="305" t="s">
        <v>33</v>
      </c>
      <c r="AE53" s="304" t="s">
        <v>31</v>
      </c>
      <c r="AF53" s="303" t="s">
        <v>33</v>
      </c>
      <c r="AG53" s="794"/>
      <c r="AH53" s="796"/>
      <c r="AI53" s="798"/>
      <c r="AJ53" s="820"/>
    </row>
    <row r="54" spans="2:36" ht="108" customHeight="1" thickBot="1">
      <c r="B54" s="302" t="s">
        <v>34</v>
      </c>
      <c r="C54" s="787" t="s">
        <v>416</v>
      </c>
      <c r="D54" s="788"/>
      <c r="E54" s="788"/>
      <c r="F54" s="788"/>
      <c r="G54" s="788"/>
      <c r="H54" s="788"/>
      <c r="I54" s="301" t="s">
        <v>70</v>
      </c>
      <c r="J54" s="300"/>
      <c r="K54" s="299">
        <v>100</v>
      </c>
      <c r="L54" s="299"/>
      <c r="M54" s="298"/>
      <c r="N54" s="297"/>
      <c r="O54" s="296">
        <f aca="true" t="shared" si="14" ref="O54:AD54">SUM(O56,O59,O62,O65)</f>
        <v>0</v>
      </c>
      <c r="P54" s="295">
        <f t="shared" si="14"/>
        <v>0</v>
      </c>
      <c r="Q54" s="295">
        <f t="shared" si="14"/>
        <v>0</v>
      </c>
      <c r="R54" s="295">
        <f t="shared" si="14"/>
        <v>0</v>
      </c>
      <c r="S54" s="295">
        <f t="shared" si="14"/>
        <v>500000</v>
      </c>
      <c r="T54" s="295">
        <f t="shared" si="14"/>
        <v>0</v>
      </c>
      <c r="U54" s="295">
        <f t="shared" si="14"/>
        <v>0</v>
      </c>
      <c r="V54" s="295">
        <f t="shared" si="14"/>
        <v>0</v>
      </c>
      <c r="W54" s="295">
        <f t="shared" si="14"/>
        <v>0</v>
      </c>
      <c r="X54" s="295">
        <f t="shared" si="14"/>
        <v>0</v>
      </c>
      <c r="Y54" s="295">
        <f t="shared" si="14"/>
        <v>0</v>
      </c>
      <c r="Z54" s="295">
        <f t="shared" si="14"/>
        <v>0</v>
      </c>
      <c r="AA54" s="295">
        <f t="shared" si="14"/>
        <v>0</v>
      </c>
      <c r="AB54" s="295">
        <f t="shared" si="14"/>
        <v>0</v>
      </c>
      <c r="AC54" s="295">
        <f t="shared" si="14"/>
        <v>0</v>
      </c>
      <c r="AD54" s="295">
        <f t="shared" si="14"/>
        <v>0</v>
      </c>
      <c r="AE54" s="295">
        <f>SUM(O54,Q54,S54,U54,W54,Y54,AA54,AC54)</f>
        <v>500000</v>
      </c>
      <c r="AF54" s="294">
        <f>SUM(P54,R54,T54,V54,X54,Z54,AB54,AD54)</f>
        <v>0</v>
      </c>
      <c r="AG54" s="293">
        <f>AG56+AG59</f>
        <v>0</v>
      </c>
      <c r="AH54" s="292"/>
      <c r="AI54" s="292"/>
      <c r="AJ54" s="291"/>
    </row>
    <row r="55" spans="2:36" ht="4.5" customHeight="1" thickBot="1">
      <c r="B55" s="789"/>
      <c r="C55" s="790"/>
      <c r="D55" s="790"/>
      <c r="E55" s="790"/>
      <c r="F55" s="790"/>
      <c r="G55" s="790"/>
      <c r="H55" s="790"/>
      <c r="I55" s="790"/>
      <c r="J55" s="790"/>
      <c r="K55" s="790"/>
      <c r="L55" s="790"/>
      <c r="M55" s="790"/>
      <c r="N55" s="790"/>
      <c r="O55" s="790"/>
      <c r="P55" s="790"/>
      <c r="Q55" s="790"/>
      <c r="R55" s="790"/>
      <c r="S55" s="790"/>
      <c r="T55" s="790"/>
      <c r="U55" s="790"/>
      <c r="V55" s="790"/>
      <c r="W55" s="790"/>
      <c r="X55" s="790"/>
      <c r="Y55" s="790"/>
      <c r="Z55" s="790"/>
      <c r="AA55" s="790"/>
      <c r="AB55" s="790"/>
      <c r="AC55" s="790"/>
      <c r="AD55" s="790"/>
      <c r="AE55" s="790"/>
      <c r="AF55" s="790"/>
      <c r="AG55" s="790"/>
      <c r="AH55" s="790"/>
      <c r="AI55" s="790"/>
      <c r="AJ55" s="791"/>
    </row>
    <row r="56" spans="2:36" ht="108" customHeight="1" thickBot="1">
      <c r="B56" s="290" t="s">
        <v>13</v>
      </c>
      <c r="C56" s="247" t="s">
        <v>41</v>
      </c>
      <c r="D56" s="247" t="s">
        <v>14</v>
      </c>
      <c r="E56" s="247" t="s">
        <v>37</v>
      </c>
      <c r="F56" s="247" t="s">
        <v>38</v>
      </c>
      <c r="G56" s="247" t="s">
        <v>39</v>
      </c>
      <c r="H56" s="289" t="s">
        <v>415</v>
      </c>
      <c r="I56" s="288" t="s">
        <v>414</v>
      </c>
      <c r="J56" s="287"/>
      <c r="K56" s="287"/>
      <c r="L56" s="287"/>
      <c r="M56" s="287"/>
      <c r="N56" s="286"/>
      <c r="O56" s="285">
        <f aca="true" t="shared" si="15" ref="O56:AD56">SUM(O57:O57)</f>
        <v>0</v>
      </c>
      <c r="P56" s="283">
        <f t="shared" si="15"/>
        <v>0</v>
      </c>
      <c r="Q56" s="284">
        <f t="shared" si="15"/>
        <v>0</v>
      </c>
      <c r="R56" s="283">
        <f t="shared" si="15"/>
        <v>0</v>
      </c>
      <c r="S56" s="284">
        <f t="shared" si="15"/>
        <v>100000</v>
      </c>
      <c r="T56" s="283">
        <f t="shared" si="15"/>
        <v>0</v>
      </c>
      <c r="U56" s="284">
        <f t="shared" si="15"/>
        <v>0</v>
      </c>
      <c r="V56" s="283">
        <f t="shared" si="15"/>
        <v>0</v>
      </c>
      <c r="W56" s="284">
        <f t="shared" si="15"/>
        <v>0</v>
      </c>
      <c r="X56" s="283">
        <f t="shared" si="15"/>
        <v>0</v>
      </c>
      <c r="Y56" s="284">
        <f t="shared" si="15"/>
        <v>0</v>
      </c>
      <c r="Z56" s="283">
        <f t="shared" si="15"/>
        <v>0</v>
      </c>
      <c r="AA56" s="284">
        <f t="shared" si="15"/>
        <v>0</v>
      </c>
      <c r="AB56" s="283">
        <f t="shared" si="15"/>
        <v>0</v>
      </c>
      <c r="AC56" s="284">
        <f t="shared" si="15"/>
        <v>0</v>
      </c>
      <c r="AD56" s="283">
        <f t="shared" si="15"/>
        <v>0</v>
      </c>
      <c r="AE56" s="284">
        <f>SUM(O56,Q56,S56,U56,W56,Y56,AA56,AC56)</f>
        <v>100000</v>
      </c>
      <c r="AF56" s="283">
        <f>SUM(P56,R56,T56,V56,X56,Z56,AB56,AD56)</f>
        <v>0</v>
      </c>
      <c r="AG56" s="282">
        <f>SUM(AG57:AG57)</f>
        <v>0</v>
      </c>
      <c r="AH56" s="281"/>
      <c r="AI56" s="281"/>
      <c r="AJ56" s="280"/>
    </row>
    <row r="57" spans="2:36" ht="108" customHeight="1" thickBot="1">
      <c r="B57" s="279" t="s">
        <v>278</v>
      </c>
      <c r="C57" s="278"/>
      <c r="D57" s="276"/>
      <c r="E57" s="276"/>
      <c r="F57" s="277"/>
      <c r="G57" s="276"/>
      <c r="H57" s="275" t="s">
        <v>71</v>
      </c>
      <c r="I57" s="275" t="s">
        <v>72</v>
      </c>
      <c r="J57" s="319">
        <v>0.54</v>
      </c>
      <c r="K57" s="274"/>
      <c r="L57" s="273"/>
      <c r="M57" s="273"/>
      <c r="N57" s="272"/>
      <c r="O57" s="271"/>
      <c r="P57" s="270"/>
      <c r="Q57" s="269"/>
      <c r="R57" s="268"/>
      <c r="S57" s="267">
        <v>100000</v>
      </c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7"/>
      <c r="AF57" s="267"/>
      <c r="AG57" s="266"/>
      <c r="AH57" s="265"/>
      <c r="AI57" s="265"/>
      <c r="AJ57" s="264"/>
    </row>
    <row r="58" spans="2:36" ht="4.5" customHeight="1" thickBot="1">
      <c r="B58" s="782"/>
      <c r="C58" s="783"/>
      <c r="D58" s="783"/>
      <c r="E58" s="783"/>
      <c r="F58" s="783"/>
      <c r="G58" s="783"/>
      <c r="H58" s="783"/>
      <c r="I58" s="783"/>
      <c r="J58" s="783"/>
      <c r="K58" s="783"/>
      <c r="L58" s="783"/>
      <c r="M58" s="783"/>
      <c r="N58" s="783"/>
      <c r="O58" s="783"/>
      <c r="P58" s="783"/>
      <c r="Q58" s="783"/>
      <c r="R58" s="783"/>
      <c r="S58" s="783"/>
      <c r="T58" s="783"/>
      <c r="U58" s="783"/>
      <c r="V58" s="783"/>
      <c r="W58" s="783"/>
      <c r="X58" s="783"/>
      <c r="Y58" s="783"/>
      <c r="Z58" s="783"/>
      <c r="AA58" s="783"/>
      <c r="AB58" s="783"/>
      <c r="AC58" s="783"/>
      <c r="AD58" s="783"/>
      <c r="AE58" s="783"/>
      <c r="AF58" s="783"/>
      <c r="AG58" s="783"/>
      <c r="AH58" s="783"/>
      <c r="AI58" s="783"/>
      <c r="AJ58" s="784"/>
    </row>
    <row r="59" spans="2:36" ht="108" customHeight="1" thickBot="1">
      <c r="B59" s="290" t="s">
        <v>13</v>
      </c>
      <c r="C59" s="247" t="s">
        <v>41</v>
      </c>
      <c r="D59" s="247" t="s">
        <v>14</v>
      </c>
      <c r="E59" s="247" t="s">
        <v>40</v>
      </c>
      <c r="F59" s="247" t="s">
        <v>38</v>
      </c>
      <c r="G59" s="247" t="s">
        <v>39</v>
      </c>
      <c r="H59" s="289" t="s">
        <v>413</v>
      </c>
      <c r="I59" s="288" t="s">
        <v>412</v>
      </c>
      <c r="J59" s="247"/>
      <c r="K59" s="318"/>
      <c r="L59" s="318"/>
      <c r="M59" s="287"/>
      <c r="N59" s="286"/>
      <c r="O59" s="285">
        <f aca="true" t="shared" si="16" ref="O59:AD59">SUM(O60:O60)</f>
        <v>0</v>
      </c>
      <c r="P59" s="283">
        <f t="shared" si="16"/>
        <v>0</v>
      </c>
      <c r="Q59" s="284">
        <f t="shared" si="16"/>
        <v>0</v>
      </c>
      <c r="R59" s="283">
        <f t="shared" si="16"/>
        <v>0</v>
      </c>
      <c r="S59" s="284">
        <f t="shared" si="16"/>
        <v>100000</v>
      </c>
      <c r="T59" s="283">
        <f t="shared" si="16"/>
        <v>0</v>
      </c>
      <c r="U59" s="284">
        <f t="shared" si="16"/>
        <v>0</v>
      </c>
      <c r="V59" s="283">
        <f t="shared" si="16"/>
        <v>0</v>
      </c>
      <c r="W59" s="284">
        <f t="shared" si="16"/>
        <v>0</v>
      </c>
      <c r="X59" s="283">
        <f t="shared" si="16"/>
        <v>0</v>
      </c>
      <c r="Y59" s="284">
        <f t="shared" si="16"/>
        <v>0</v>
      </c>
      <c r="Z59" s="283">
        <f t="shared" si="16"/>
        <v>0</v>
      </c>
      <c r="AA59" s="284">
        <f t="shared" si="16"/>
        <v>0</v>
      </c>
      <c r="AB59" s="283">
        <f t="shared" si="16"/>
        <v>0</v>
      </c>
      <c r="AC59" s="284">
        <f t="shared" si="16"/>
        <v>0</v>
      </c>
      <c r="AD59" s="283">
        <f t="shared" si="16"/>
        <v>0</v>
      </c>
      <c r="AE59" s="284">
        <f>SUM(O59,Q59,S59,U59,W59,Y59,AA59,AC59)</f>
        <v>100000</v>
      </c>
      <c r="AF59" s="283">
        <f>SUM(P59,R59,T59,V59,X59,Z59,AB59,AD59)</f>
        <v>0</v>
      </c>
      <c r="AG59" s="282">
        <f>SUM(AG60:AG60)</f>
        <v>0</v>
      </c>
      <c r="AH59" s="281"/>
      <c r="AI59" s="281"/>
      <c r="AJ59" s="280"/>
    </row>
    <row r="60" spans="2:36" ht="108" customHeight="1" thickBot="1">
      <c r="B60" s="279" t="s">
        <v>278</v>
      </c>
      <c r="C60" s="278"/>
      <c r="D60" s="276"/>
      <c r="E60" s="276"/>
      <c r="F60" s="317"/>
      <c r="G60" s="276"/>
      <c r="H60" s="316" t="s">
        <v>73</v>
      </c>
      <c r="I60" s="315" t="s">
        <v>72</v>
      </c>
      <c r="J60" s="320">
        <v>0.38366</v>
      </c>
      <c r="K60" s="314"/>
      <c r="L60" s="313"/>
      <c r="M60" s="309"/>
      <c r="N60" s="312"/>
      <c r="O60" s="311"/>
      <c r="P60" s="267"/>
      <c r="Q60" s="267"/>
      <c r="R60" s="267"/>
      <c r="S60" s="267">
        <v>100000</v>
      </c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310"/>
      <c r="AH60" s="265"/>
      <c r="AI60" s="309"/>
      <c r="AJ60" s="308"/>
    </row>
    <row r="61" spans="2:36" ht="4.5" customHeight="1" thickBot="1">
      <c r="B61" s="782"/>
      <c r="C61" s="783"/>
      <c r="D61" s="783"/>
      <c r="E61" s="783"/>
      <c r="F61" s="783"/>
      <c r="G61" s="783"/>
      <c r="H61" s="783"/>
      <c r="I61" s="783"/>
      <c r="J61" s="783"/>
      <c r="K61" s="783"/>
      <c r="L61" s="783"/>
      <c r="M61" s="783"/>
      <c r="N61" s="783"/>
      <c r="O61" s="783"/>
      <c r="P61" s="783"/>
      <c r="Q61" s="783"/>
      <c r="R61" s="783"/>
      <c r="S61" s="783"/>
      <c r="T61" s="783"/>
      <c r="U61" s="783"/>
      <c r="V61" s="783"/>
      <c r="W61" s="783"/>
      <c r="X61" s="783"/>
      <c r="Y61" s="783"/>
      <c r="Z61" s="783"/>
      <c r="AA61" s="783"/>
      <c r="AB61" s="783"/>
      <c r="AC61" s="783"/>
      <c r="AD61" s="783"/>
      <c r="AE61" s="783"/>
      <c r="AF61" s="783"/>
      <c r="AG61" s="783"/>
      <c r="AH61" s="783"/>
      <c r="AI61" s="783"/>
      <c r="AJ61" s="784"/>
    </row>
    <row r="62" spans="2:36" ht="108" customHeight="1" thickBot="1">
      <c r="B62" s="290" t="s">
        <v>13</v>
      </c>
      <c r="C62" s="247" t="s">
        <v>41</v>
      </c>
      <c r="D62" s="247" t="s">
        <v>14</v>
      </c>
      <c r="E62" s="247" t="s">
        <v>37</v>
      </c>
      <c r="F62" s="247" t="s">
        <v>38</v>
      </c>
      <c r="G62" s="247" t="s">
        <v>39</v>
      </c>
      <c r="H62" s="289" t="s">
        <v>411</v>
      </c>
      <c r="I62" s="288" t="s">
        <v>410</v>
      </c>
      <c r="J62" s="287"/>
      <c r="K62" s="287"/>
      <c r="L62" s="287"/>
      <c r="M62" s="287"/>
      <c r="N62" s="286"/>
      <c r="O62" s="285">
        <f aca="true" t="shared" si="17" ref="O62:AD62">SUM(O63:O63)</f>
        <v>0</v>
      </c>
      <c r="P62" s="283">
        <f t="shared" si="17"/>
        <v>0</v>
      </c>
      <c r="Q62" s="284">
        <f t="shared" si="17"/>
        <v>0</v>
      </c>
      <c r="R62" s="283">
        <f t="shared" si="17"/>
        <v>0</v>
      </c>
      <c r="S62" s="284">
        <f t="shared" si="17"/>
        <v>100000</v>
      </c>
      <c r="T62" s="283">
        <f t="shared" si="17"/>
        <v>0</v>
      </c>
      <c r="U62" s="284">
        <f t="shared" si="17"/>
        <v>0</v>
      </c>
      <c r="V62" s="283">
        <f t="shared" si="17"/>
        <v>0</v>
      </c>
      <c r="W62" s="284">
        <f t="shared" si="17"/>
        <v>0</v>
      </c>
      <c r="X62" s="283">
        <f t="shared" si="17"/>
        <v>0</v>
      </c>
      <c r="Y62" s="284">
        <f t="shared" si="17"/>
        <v>0</v>
      </c>
      <c r="Z62" s="283">
        <f t="shared" si="17"/>
        <v>0</v>
      </c>
      <c r="AA62" s="284">
        <f t="shared" si="17"/>
        <v>0</v>
      </c>
      <c r="AB62" s="283">
        <f t="shared" si="17"/>
        <v>0</v>
      </c>
      <c r="AC62" s="284">
        <f t="shared" si="17"/>
        <v>0</v>
      </c>
      <c r="AD62" s="283">
        <f t="shared" si="17"/>
        <v>0</v>
      </c>
      <c r="AE62" s="284">
        <f>SUM(O62,Q62,S62,U62,W62,Y62,AA62,AC62)</f>
        <v>100000</v>
      </c>
      <c r="AF62" s="283">
        <f>SUM(P62,R62,T62,V62,X62,Z62,AB62,AD62)</f>
        <v>0</v>
      </c>
      <c r="AG62" s="282">
        <f>SUM(AG63:AG63)</f>
        <v>0</v>
      </c>
      <c r="AH62" s="281"/>
      <c r="AI62" s="281"/>
      <c r="AJ62" s="280"/>
    </row>
    <row r="63" spans="2:36" ht="108" customHeight="1" thickBot="1">
      <c r="B63" s="279" t="s">
        <v>278</v>
      </c>
      <c r="C63" s="278"/>
      <c r="D63" s="276"/>
      <c r="E63" s="276"/>
      <c r="F63" s="277"/>
      <c r="G63" s="276"/>
      <c r="H63" s="275" t="s">
        <v>74</v>
      </c>
      <c r="I63" s="275" t="s">
        <v>75</v>
      </c>
      <c r="J63" s="320">
        <v>0.8841</v>
      </c>
      <c r="K63" s="274"/>
      <c r="L63" s="273"/>
      <c r="M63" s="273"/>
      <c r="N63" s="272"/>
      <c r="O63" s="271"/>
      <c r="P63" s="270"/>
      <c r="Q63" s="269"/>
      <c r="R63" s="268"/>
      <c r="S63" s="267">
        <v>100000</v>
      </c>
      <c r="T63" s="268"/>
      <c r="U63" s="268"/>
      <c r="V63" s="268"/>
      <c r="W63" s="268"/>
      <c r="X63" s="268"/>
      <c r="Y63" s="268"/>
      <c r="Z63" s="268"/>
      <c r="AA63" s="268"/>
      <c r="AB63" s="268"/>
      <c r="AC63" s="268"/>
      <c r="AD63" s="268"/>
      <c r="AE63" s="267"/>
      <c r="AF63" s="267"/>
      <c r="AG63" s="266"/>
      <c r="AH63" s="265"/>
      <c r="AI63" s="265"/>
      <c r="AJ63" s="264"/>
    </row>
    <row r="64" spans="2:36" ht="4.5" customHeight="1" thickBot="1">
      <c r="B64" s="782"/>
      <c r="C64" s="783"/>
      <c r="D64" s="783"/>
      <c r="E64" s="783"/>
      <c r="F64" s="783"/>
      <c r="G64" s="783"/>
      <c r="H64" s="783"/>
      <c r="I64" s="783"/>
      <c r="J64" s="783"/>
      <c r="K64" s="783"/>
      <c r="L64" s="783"/>
      <c r="M64" s="783"/>
      <c r="N64" s="783"/>
      <c r="O64" s="783"/>
      <c r="P64" s="783"/>
      <c r="Q64" s="783"/>
      <c r="R64" s="783"/>
      <c r="S64" s="783"/>
      <c r="T64" s="783"/>
      <c r="U64" s="783"/>
      <c r="V64" s="783"/>
      <c r="W64" s="783"/>
      <c r="X64" s="783"/>
      <c r="Y64" s="783"/>
      <c r="Z64" s="783"/>
      <c r="AA64" s="783"/>
      <c r="AB64" s="783"/>
      <c r="AC64" s="783"/>
      <c r="AD64" s="783"/>
      <c r="AE64" s="783"/>
      <c r="AF64" s="783"/>
      <c r="AG64" s="783"/>
      <c r="AH64" s="783"/>
      <c r="AI64" s="783"/>
      <c r="AJ64" s="784"/>
    </row>
    <row r="65" spans="2:36" ht="108" customHeight="1" thickBot="1">
      <c r="B65" s="290" t="s">
        <v>13</v>
      </c>
      <c r="C65" s="247" t="s">
        <v>41</v>
      </c>
      <c r="D65" s="247" t="s">
        <v>14</v>
      </c>
      <c r="E65" s="247" t="s">
        <v>40</v>
      </c>
      <c r="F65" s="247" t="s">
        <v>38</v>
      </c>
      <c r="G65" s="247" t="s">
        <v>39</v>
      </c>
      <c r="H65" s="289" t="s">
        <v>409</v>
      </c>
      <c r="I65" s="288" t="s">
        <v>408</v>
      </c>
      <c r="J65" s="247"/>
      <c r="K65" s="318"/>
      <c r="L65" s="318"/>
      <c r="M65" s="287"/>
      <c r="N65" s="286"/>
      <c r="O65" s="285">
        <f aca="true" t="shared" si="18" ref="O65:AD65">SUM(O66:O66)</f>
        <v>0</v>
      </c>
      <c r="P65" s="283">
        <f t="shared" si="18"/>
        <v>0</v>
      </c>
      <c r="Q65" s="284">
        <f t="shared" si="18"/>
        <v>0</v>
      </c>
      <c r="R65" s="283">
        <f t="shared" si="18"/>
        <v>0</v>
      </c>
      <c r="S65" s="284">
        <f t="shared" si="18"/>
        <v>200000</v>
      </c>
      <c r="T65" s="283">
        <f t="shared" si="18"/>
        <v>0</v>
      </c>
      <c r="U65" s="284">
        <f t="shared" si="18"/>
        <v>0</v>
      </c>
      <c r="V65" s="283">
        <f t="shared" si="18"/>
        <v>0</v>
      </c>
      <c r="W65" s="284">
        <f t="shared" si="18"/>
        <v>0</v>
      </c>
      <c r="X65" s="283">
        <f t="shared" si="18"/>
        <v>0</v>
      </c>
      <c r="Y65" s="284">
        <f t="shared" si="18"/>
        <v>0</v>
      </c>
      <c r="Z65" s="283">
        <f t="shared" si="18"/>
        <v>0</v>
      </c>
      <c r="AA65" s="284">
        <f t="shared" si="18"/>
        <v>0</v>
      </c>
      <c r="AB65" s="283">
        <f t="shared" si="18"/>
        <v>0</v>
      </c>
      <c r="AC65" s="284">
        <f t="shared" si="18"/>
        <v>0</v>
      </c>
      <c r="AD65" s="283">
        <f t="shared" si="18"/>
        <v>0</v>
      </c>
      <c r="AE65" s="284">
        <f>SUM(O65,Q65,S65,U65,W65,Y65,AA65,AC65)</f>
        <v>200000</v>
      </c>
      <c r="AF65" s="283">
        <f>SUM(P65,R65,T65,V65,X65,Z65,AB65,AD65)</f>
        <v>0</v>
      </c>
      <c r="AG65" s="282">
        <f>SUM(AG66:AG66)</f>
        <v>0</v>
      </c>
      <c r="AH65" s="281"/>
      <c r="AI65" s="281"/>
      <c r="AJ65" s="280"/>
    </row>
    <row r="66" spans="2:36" ht="108" customHeight="1" thickBot="1">
      <c r="B66" s="279" t="s">
        <v>278</v>
      </c>
      <c r="C66" s="278"/>
      <c r="D66" s="276"/>
      <c r="E66" s="276"/>
      <c r="F66" s="317"/>
      <c r="G66" s="276"/>
      <c r="H66" s="316" t="s">
        <v>76</v>
      </c>
      <c r="I66" s="315" t="s">
        <v>77</v>
      </c>
      <c r="J66" s="319">
        <v>0</v>
      </c>
      <c r="K66" s="314"/>
      <c r="L66" s="313"/>
      <c r="M66" s="309"/>
      <c r="N66" s="312"/>
      <c r="O66" s="311"/>
      <c r="P66" s="267"/>
      <c r="Q66" s="267"/>
      <c r="R66" s="267"/>
      <c r="S66" s="267">
        <v>200000</v>
      </c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310"/>
      <c r="AH66" s="265"/>
      <c r="AI66" s="309"/>
      <c r="AJ66" s="308"/>
    </row>
    <row r="67" spans="2:36" ht="4.5" customHeight="1" thickBot="1">
      <c r="B67" s="782"/>
      <c r="C67" s="783"/>
      <c r="D67" s="783"/>
      <c r="E67" s="783"/>
      <c r="F67" s="783"/>
      <c r="G67" s="783"/>
      <c r="H67" s="783"/>
      <c r="I67" s="783"/>
      <c r="J67" s="783"/>
      <c r="K67" s="783"/>
      <c r="L67" s="783"/>
      <c r="M67" s="783"/>
      <c r="N67" s="783"/>
      <c r="O67" s="783"/>
      <c r="P67" s="783"/>
      <c r="Q67" s="783"/>
      <c r="R67" s="783"/>
      <c r="S67" s="783"/>
      <c r="T67" s="783"/>
      <c r="U67" s="783"/>
      <c r="V67" s="783"/>
      <c r="W67" s="783"/>
      <c r="X67" s="783"/>
      <c r="Y67" s="783"/>
      <c r="Z67" s="783"/>
      <c r="AA67" s="783"/>
      <c r="AB67" s="783"/>
      <c r="AC67" s="783"/>
      <c r="AD67" s="783"/>
      <c r="AE67" s="783"/>
      <c r="AF67" s="783"/>
      <c r="AG67" s="783"/>
      <c r="AH67" s="783"/>
      <c r="AI67" s="783"/>
      <c r="AJ67" s="784"/>
    </row>
    <row r="68" spans="2:36" ht="35.25" customHeight="1" thickBot="1">
      <c r="B68" s="827" t="s">
        <v>407</v>
      </c>
      <c r="C68" s="576"/>
      <c r="D68" s="577"/>
      <c r="E68" s="307"/>
      <c r="F68" s="576" t="s">
        <v>379</v>
      </c>
      <c r="G68" s="576"/>
      <c r="H68" s="576"/>
      <c r="I68" s="576"/>
      <c r="J68" s="576"/>
      <c r="K68" s="576"/>
      <c r="L68" s="576"/>
      <c r="M68" s="576"/>
      <c r="N68" s="577"/>
      <c r="O68" s="828" t="s">
        <v>0</v>
      </c>
      <c r="P68" s="829"/>
      <c r="Q68" s="829"/>
      <c r="R68" s="829"/>
      <c r="S68" s="829"/>
      <c r="T68" s="829"/>
      <c r="U68" s="829"/>
      <c r="V68" s="829"/>
      <c r="W68" s="829"/>
      <c r="X68" s="829"/>
      <c r="Y68" s="829"/>
      <c r="Z68" s="829"/>
      <c r="AA68" s="829"/>
      <c r="AB68" s="829"/>
      <c r="AC68" s="829"/>
      <c r="AD68" s="829"/>
      <c r="AE68" s="829"/>
      <c r="AF68" s="830"/>
      <c r="AG68" s="803" t="s">
        <v>1</v>
      </c>
      <c r="AH68" s="804"/>
      <c r="AI68" s="804"/>
      <c r="AJ68" s="805"/>
    </row>
    <row r="69" spans="2:36" ht="35.25" customHeight="1">
      <c r="B69" s="815" t="s">
        <v>25</v>
      </c>
      <c r="C69" s="806" t="s">
        <v>406</v>
      </c>
      <c r="D69" s="807"/>
      <c r="E69" s="807"/>
      <c r="F69" s="807"/>
      <c r="G69" s="807"/>
      <c r="H69" s="807"/>
      <c r="I69" s="817" t="s">
        <v>3</v>
      </c>
      <c r="J69" s="799" t="s">
        <v>26</v>
      </c>
      <c r="K69" s="799" t="s">
        <v>4</v>
      </c>
      <c r="L69" s="801" t="s">
        <v>377</v>
      </c>
      <c r="M69" s="813" t="s">
        <v>28</v>
      </c>
      <c r="N69" s="810" t="s">
        <v>29</v>
      </c>
      <c r="O69" s="812" t="s">
        <v>43</v>
      </c>
      <c r="P69" s="786"/>
      <c r="Q69" s="785" t="s">
        <v>44</v>
      </c>
      <c r="R69" s="786"/>
      <c r="S69" s="785" t="s">
        <v>45</v>
      </c>
      <c r="T69" s="786"/>
      <c r="U69" s="785" t="s">
        <v>7</v>
      </c>
      <c r="V69" s="786"/>
      <c r="W69" s="785" t="s">
        <v>6</v>
      </c>
      <c r="X69" s="786"/>
      <c r="Y69" s="785" t="s">
        <v>46</v>
      </c>
      <c r="Z69" s="786"/>
      <c r="AA69" s="785" t="s">
        <v>5</v>
      </c>
      <c r="AB69" s="786"/>
      <c r="AC69" s="785" t="s">
        <v>8</v>
      </c>
      <c r="AD69" s="786"/>
      <c r="AE69" s="785" t="s">
        <v>9</v>
      </c>
      <c r="AF69" s="792"/>
      <c r="AG69" s="793" t="s">
        <v>10</v>
      </c>
      <c r="AH69" s="795" t="s">
        <v>11</v>
      </c>
      <c r="AI69" s="797" t="s">
        <v>12</v>
      </c>
      <c r="AJ69" s="819" t="s">
        <v>30</v>
      </c>
    </row>
    <row r="70" spans="2:36" ht="80.25" customHeight="1" thickBot="1">
      <c r="B70" s="816"/>
      <c r="C70" s="808"/>
      <c r="D70" s="809"/>
      <c r="E70" s="809"/>
      <c r="F70" s="809"/>
      <c r="G70" s="809"/>
      <c r="H70" s="809"/>
      <c r="I70" s="818"/>
      <c r="J70" s="800" t="s">
        <v>26</v>
      </c>
      <c r="K70" s="800"/>
      <c r="L70" s="802"/>
      <c r="M70" s="814"/>
      <c r="N70" s="811"/>
      <c r="O70" s="306" t="s">
        <v>31</v>
      </c>
      <c r="P70" s="305" t="s">
        <v>32</v>
      </c>
      <c r="Q70" s="304" t="s">
        <v>31</v>
      </c>
      <c r="R70" s="305" t="s">
        <v>32</v>
      </c>
      <c r="S70" s="304" t="s">
        <v>31</v>
      </c>
      <c r="T70" s="305" t="s">
        <v>32</v>
      </c>
      <c r="U70" s="304" t="s">
        <v>31</v>
      </c>
      <c r="V70" s="305" t="s">
        <v>32</v>
      </c>
      <c r="W70" s="304" t="s">
        <v>31</v>
      </c>
      <c r="X70" s="305" t="s">
        <v>32</v>
      </c>
      <c r="Y70" s="304" t="s">
        <v>31</v>
      </c>
      <c r="Z70" s="305" t="s">
        <v>32</v>
      </c>
      <c r="AA70" s="304" t="s">
        <v>31</v>
      </c>
      <c r="AB70" s="305" t="s">
        <v>33</v>
      </c>
      <c r="AC70" s="304" t="s">
        <v>31</v>
      </c>
      <c r="AD70" s="305" t="s">
        <v>33</v>
      </c>
      <c r="AE70" s="304" t="s">
        <v>31</v>
      </c>
      <c r="AF70" s="303" t="s">
        <v>33</v>
      </c>
      <c r="AG70" s="794"/>
      <c r="AH70" s="796"/>
      <c r="AI70" s="798"/>
      <c r="AJ70" s="820"/>
    </row>
    <row r="71" spans="2:36" ht="108" customHeight="1" thickBot="1">
      <c r="B71" s="302" t="s">
        <v>34</v>
      </c>
      <c r="C71" s="787" t="s">
        <v>78</v>
      </c>
      <c r="D71" s="788"/>
      <c r="E71" s="788"/>
      <c r="F71" s="788"/>
      <c r="G71" s="788"/>
      <c r="H71" s="788"/>
      <c r="I71" s="300" t="s">
        <v>79</v>
      </c>
      <c r="J71" s="299">
        <v>400</v>
      </c>
      <c r="K71" s="299">
        <v>700</v>
      </c>
      <c r="L71" s="299"/>
      <c r="M71" s="298"/>
      <c r="N71" s="297"/>
      <c r="O71" s="296">
        <f aca="true" t="shared" si="19" ref="O71:AD71">SUM(O73,O76,O79)</f>
        <v>0</v>
      </c>
      <c r="P71" s="295">
        <f t="shared" si="19"/>
        <v>0</v>
      </c>
      <c r="Q71" s="295">
        <f t="shared" si="19"/>
        <v>0</v>
      </c>
      <c r="R71" s="295">
        <f t="shared" si="19"/>
        <v>0</v>
      </c>
      <c r="S71" s="295">
        <f t="shared" si="19"/>
        <v>300000</v>
      </c>
      <c r="T71" s="295">
        <f t="shared" si="19"/>
        <v>0</v>
      </c>
      <c r="U71" s="295">
        <f t="shared" si="19"/>
        <v>0</v>
      </c>
      <c r="V71" s="295">
        <f t="shared" si="19"/>
        <v>0</v>
      </c>
      <c r="W71" s="295">
        <f t="shared" si="19"/>
        <v>0</v>
      </c>
      <c r="X71" s="295">
        <f t="shared" si="19"/>
        <v>0</v>
      </c>
      <c r="Y71" s="295">
        <f t="shared" si="19"/>
        <v>0</v>
      </c>
      <c r="Z71" s="295">
        <f t="shared" si="19"/>
        <v>0</v>
      </c>
      <c r="AA71" s="295">
        <f t="shared" si="19"/>
        <v>0</v>
      </c>
      <c r="AB71" s="295">
        <f t="shared" si="19"/>
        <v>0</v>
      </c>
      <c r="AC71" s="295">
        <f t="shared" si="19"/>
        <v>0</v>
      </c>
      <c r="AD71" s="295">
        <f t="shared" si="19"/>
        <v>0</v>
      </c>
      <c r="AE71" s="295">
        <f>SUM(O71,Q71,S71,U71,W71,Y71,AA71,AC71)</f>
        <v>300000</v>
      </c>
      <c r="AF71" s="294">
        <f>SUM(P71,R71,T71,V71,X71,Z71,AB71,AD71)</f>
        <v>0</v>
      </c>
      <c r="AG71" s="293">
        <f>AG73+AG76</f>
        <v>0</v>
      </c>
      <c r="AH71" s="292"/>
      <c r="AI71" s="292"/>
      <c r="AJ71" s="291"/>
    </row>
    <row r="72" spans="2:36" ht="4.5" customHeight="1" thickBot="1">
      <c r="B72" s="789"/>
      <c r="C72" s="790"/>
      <c r="D72" s="790"/>
      <c r="E72" s="790"/>
      <c r="F72" s="790"/>
      <c r="G72" s="790"/>
      <c r="H72" s="790"/>
      <c r="I72" s="790"/>
      <c r="J72" s="790"/>
      <c r="K72" s="790"/>
      <c r="L72" s="790"/>
      <c r="M72" s="790"/>
      <c r="N72" s="790"/>
      <c r="O72" s="790"/>
      <c r="P72" s="790"/>
      <c r="Q72" s="790"/>
      <c r="R72" s="790"/>
      <c r="S72" s="790"/>
      <c r="T72" s="790"/>
      <c r="U72" s="790"/>
      <c r="V72" s="790"/>
      <c r="W72" s="790"/>
      <c r="X72" s="790"/>
      <c r="Y72" s="790"/>
      <c r="Z72" s="790"/>
      <c r="AA72" s="790"/>
      <c r="AB72" s="790"/>
      <c r="AC72" s="790"/>
      <c r="AD72" s="790"/>
      <c r="AE72" s="790"/>
      <c r="AF72" s="790"/>
      <c r="AG72" s="790"/>
      <c r="AH72" s="790"/>
      <c r="AI72" s="790"/>
      <c r="AJ72" s="791"/>
    </row>
    <row r="73" spans="2:36" ht="108" customHeight="1" thickBot="1">
      <c r="B73" s="290" t="s">
        <v>13</v>
      </c>
      <c r="C73" s="247" t="s">
        <v>41</v>
      </c>
      <c r="D73" s="247" t="s">
        <v>14</v>
      </c>
      <c r="E73" s="247" t="s">
        <v>37</v>
      </c>
      <c r="F73" s="247" t="s">
        <v>38</v>
      </c>
      <c r="G73" s="247" t="s">
        <v>39</v>
      </c>
      <c r="H73" s="289" t="s">
        <v>405</v>
      </c>
      <c r="I73" s="288" t="s">
        <v>404</v>
      </c>
      <c r="J73" s="287"/>
      <c r="K73" s="287"/>
      <c r="L73" s="287"/>
      <c r="M73" s="287"/>
      <c r="N73" s="286"/>
      <c r="O73" s="285">
        <f aca="true" t="shared" si="20" ref="O73:AD73">SUM(O74:O74)</f>
        <v>0</v>
      </c>
      <c r="P73" s="283">
        <f t="shared" si="20"/>
        <v>0</v>
      </c>
      <c r="Q73" s="284">
        <f t="shared" si="20"/>
        <v>0</v>
      </c>
      <c r="R73" s="283">
        <f t="shared" si="20"/>
        <v>0</v>
      </c>
      <c r="S73" s="284">
        <f t="shared" si="20"/>
        <v>100000</v>
      </c>
      <c r="T73" s="283">
        <f t="shared" si="20"/>
        <v>0</v>
      </c>
      <c r="U73" s="284">
        <f t="shared" si="20"/>
        <v>0</v>
      </c>
      <c r="V73" s="283">
        <f t="shared" si="20"/>
        <v>0</v>
      </c>
      <c r="W73" s="284">
        <f t="shared" si="20"/>
        <v>0</v>
      </c>
      <c r="X73" s="283">
        <f t="shared" si="20"/>
        <v>0</v>
      </c>
      <c r="Y73" s="284">
        <f t="shared" si="20"/>
        <v>0</v>
      </c>
      <c r="Z73" s="283">
        <f t="shared" si="20"/>
        <v>0</v>
      </c>
      <c r="AA73" s="284">
        <f t="shared" si="20"/>
        <v>0</v>
      </c>
      <c r="AB73" s="283">
        <f t="shared" si="20"/>
        <v>0</v>
      </c>
      <c r="AC73" s="284">
        <f t="shared" si="20"/>
        <v>0</v>
      </c>
      <c r="AD73" s="283">
        <f t="shared" si="20"/>
        <v>0</v>
      </c>
      <c r="AE73" s="284">
        <f>SUM(O73,Q73,S73,U73,W73,Y73,AA73,AC73)</f>
        <v>100000</v>
      </c>
      <c r="AF73" s="283">
        <f>SUM(P73,R73,T73,V73,X73,Z73,AB73,AD73)</f>
        <v>0</v>
      </c>
      <c r="AG73" s="282">
        <f>SUM(AG74:AG74)</f>
        <v>0</v>
      </c>
      <c r="AH73" s="281"/>
      <c r="AI73" s="281"/>
      <c r="AJ73" s="280"/>
    </row>
    <row r="74" spans="2:36" ht="108" customHeight="1" thickBot="1">
      <c r="B74" s="279" t="s">
        <v>279</v>
      </c>
      <c r="C74" s="278"/>
      <c r="D74" s="276"/>
      <c r="E74" s="276"/>
      <c r="F74" s="277"/>
      <c r="G74" s="276"/>
      <c r="H74" s="275" t="s">
        <v>80</v>
      </c>
      <c r="I74" s="275" t="s">
        <v>81</v>
      </c>
      <c r="J74" s="275">
        <v>400</v>
      </c>
      <c r="K74" s="274"/>
      <c r="L74" s="273"/>
      <c r="M74" s="273"/>
      <c r="N74" s="272"/>
      <c r="O74" s="271"/>
      <c r="P74" s="270"/>
      <c r="Q74" s="269"/>
      <c r="R74" s="268"/>
      <c r="S74" s="267">
        <v>100000</v>
      </c>
      <c r="T74" s="268"/>
      <c r="U74" s="268"/>
      <c r="V74" s="268"/>
      <c r="W74" s="268"/>
      <c r="X74" s="268"/>
      <c r="Y74" s="268"/>
      <c r="Z74" s="268"/>
      <c r="AA74" s="268"/>
      <c r="AB74" s="268"/>
      <c r="AC74" s="268"/>
      <c r="AD74" s="268"/>
      <c r="AE74" s="267"/>
      <c r="AF74" s="267"/>
      <c r="AG74" s="266"/>
      <c r="AH74" s="265"/>
      <c r="AI74" s="265"/>
      <c r="AJ74" s="264"/>
    </row>
    <row r="75" spans="2:36" ht="4.5" customHeight="1" thickBot="1">
      <c r="B75" s="782"/>
      <c r="C75" s="783"/>
      <c r="D75" s="783"/>
      <c r="E75" s="783"/>
      <c r="F75" s="783"/>
      <c r="G75" s="783"/>
      <c r="H75" s="783"/>
      <c r="I75" s="783"/>
      <c r="J75" s="783"/>
      <c r="K75" s="783"/>
      <c r="L75" s="783"/>
      <c r="M75" s="783"/>
      <c r="N75" s="783"/>
      <c r="O75" s="783"/>
      <c r="P75" s="783"/>
      <c r="Q75" s="783"/>
      <c r="R75" s="783"/>
      <c r="S75" s="783"/>
      <c r="T75" s="783"/>
      <c r="U75" s="783"/>
      <c r="V75" s="783"/>
      <c r="W75" s="783"/>
      <c r="X75" s="783"/>
      <c r="Y75" s="783"/>
      <c r="Z75" s="783"/>
      <c r="AA75" s="783"/>
      <c r="AB75" s="783"/>
      <c r="AC75" s="783"/>
      <c r="AD75" s="783"/>
      <c r="AE75" s="783"/>
      <c r="AF75" s="783"/>
      <c r="AG75" s="783"/>
      <c r="AH75" s="783"/>
      <c r="AI75" s="783"/>
      <c r="AJ75" s="784"/>
    </row>
    <row r="76" spans="2:36" ht="108" customHeight="1" thickBot="1">
      <c r="B76" s="290" t="s">
        <v>13</v>
      </c>
      <c r="C76" s="247" t="s">
        <v>41</v>
      </c>
      <c r="D76" s="247" t="s">
        <v>14</v>
      </c>
      <c r="E76" s="247" t="s">
        <v>40</v>
      </c>
      <c r="F76" s="247" t="s">
        <v>38</v>
      </c>
      <c r="G76" s="247" t="s">
        <v>39</v>
      </c>
      <c r="H76" s="289" t="s">
        <v>403</v>
      </c>
      <c r="I76" s="288" t="s">
        <v>402</v>
      </c>
      <c r="J76" s="247"/>
      <c r="K76" s="318"/>
      <c r="L76" s="318"/>
      <c r="M76" s="287"/>
      <c r="N76" s="286"/>
      <c r="O76" s="285">
        <f aca="true" t="shared" si="21" ref="O76:AD76">SUM(O77:O77)</f>
        <v>0</v>
      </c>
      <c r="P76" s="283">
        <f t="shared" si="21"/>
        <v>0</v>
      </c>
      <c r="Q76" s="284">
        <f t="shared" si="21"/>
        <v>0</v>
      </c>
      <c r="R76" s="283">
        <f t="shared" si="21"/>
        <v>0</v>
      </c>
      <c r="S76" s="284">
        <f t="shared" si="21"/>
        <v>100000</v>
      </c>
      <c r="T76" s="283">
        <f t="shared" si="21"/>
        <v>0</v>
      </c>
      <c r="U76" s="284">
        <f t="shared" si="21"/>
        <v>0</v>
      </c>
      <c r="V76" s="283">
        <f t="shared" si="21"/>
        <v>0</v>
      </c>
      <c r="W76" s="284">
        <f t="shared" si="21"/>
        <v>0</v>
      </c>
      <c r="X76" s="283">
        <f t="shared" si="21"/>
        <v>0</v>
      </c>
      <c r="Y76" s="284">
        <f t="shared" si="21"/>
        <v>0</v>
      </c>
      <c r="Z76" s="283">
        <f t="shared" si="21"/>
        <v>0</v>
      </c>
      <c r="AA76" s="284">
        <f t="shared" si="21"/>
        <v>0</v>
      </c>
      <c r="AB76" s="283">
        <f t="shared" si="21"/>
        <v>0</v>
      </c>
      <c r="AC76" s="284">
        <f t="shared" si="21"/>
        <v>0</v>
      </c>
      <c r="AD76" s="283">
        <f t="shared" si="21"/>
        <v>0</v>
      </c>
      <c r="AE76" s="284">
        <f>SUM(O76,Q76,S76,U76,W76,Y76,AA76,AC76)</f>
        <v>100000</v>
      </c>
      <c r="AF76" s="283">
        <f>SUM(P76,R76,T76,V76,X76,Z76,AB76,AD76)</f>
        <v>0</v>
      </c>
      <c r="AG76" s="282">
        <f>SUM(AG77:AG77)</f>
        <v>0</v>
      </c>
      <c r="AH76" s="281"/>
      <c r="AI76" s="281"/>
      <c r="AJ76" s="280"/>
    </row>
    <row r="77" spans="2:36" ht="108" customHeight="1" thickBot="1">
      <c r="B77" s="279" t="s">
        <v>279</v>
      </c>
      <c r="C77" s="278"/>
      <c r="D77" s="276"/>
      <c r="E77" s="276"/>
      <c r="F77" s="317"/>
      <c r="G77" s="276"/>
      <c r="H77" s="316" t="s">
        <v>82</v>
      </c>
      <c r="I77" s="315" t="s">
        <v>83</v>
      </c>
      <c r="J77" s="275">
        <v>400</v>
      </c>
      <c r="K77" s="314"/>
      <c r="L77" s="313"/>
      <c r="M77" s="309"/>
      <c r="N77" s="312"/>
      <c r="O77" s="311"/>
      <c r="P77" s="267"/>
      <c r="Q77" s="267"/>
      <c r="R77" s="267"/>
      <c r="S77" s="267">
        <v>100000</v>
      </c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310"/>
      <c r="AH77" s="265"/>
      <c r="AI77" s="309"/>
      <c r="AJ77" s="308"/>
    </row>
    <row r="78" spans="2:36" ht="4.5" customHeight="1" thickBot="1">
      <c r="B78" s="782"/>
      <c r="C78" s="783"/>
      <c r="D78" s="783"/>
      <c r="E78" s="783"/>
      <c r="F78" s="783"/>
      <c r="G78" s="783"/>
      <c r="H78" s="783"/>
      <c r="I78" s="783"/>
      <c r="J78" s="783"/>
      <c r="K78" s="783"/>
      <c r="L78" s="783"/>
      <c r="M78" s="783"/>
      <c r="N78" s="783"/>
      <c r="O78" s="783"/>
      <c r="P78" s="783"/>
      <c r="Q78" s="783"/>
      <c r="R78" s="783"/>
      <c r="S78" s="783"/>
      <c r="T78" s="783"/>
      <c r="U78" s="783"/>
      <c r="V78" s="783"/>
      <c r="W78" s="783"/>
      <c r="X78" s="783"/>
      <c r="Y78" s="783"/>
      <c r="Z78" s="783"/>
      <c r="AA78" s="783"/>
      <c r="AB78" s="783"/>
      <c r="AC78" s="783"/>
      <c r="AD78" s="783"/>
      <c r="AE78" s="783"/>
      <c r="AF78" s="783"/>
      <c r="AG78" s="783"/>
      <c r="AH78" s="783"/>
      <c r="AI78" s="783"/>
      <c r="AJ78" s="784"/>
    </row>
    <row r="79" spans="2:36" ht="108" customHeight="1" thickBot="1">
      <c r="B79" s="290" t="s">
        <v>13</v>
      </c>
      <c r="C79" s="247" t="s">
        <v>41</v>
      </c>
      <c r="D79" s="247" t="s">
        <v>14</v>
      </c>
      <c r="E79" s="247" t="s">
        <v>37</v>
      </c>
      <c r="F79" s="247" t="s">
        <v>38</v>
      </c>
      <c r="G79" s="247" t="s">
        <v>39</v>
      </c>
      <c r="H79" s="289" t="s">
        <v>401</v>
      </c>
      <c r="I79" s="288" t="s">
        <v>400</v>
      </c>
      <c r="J79" s="287"/>
      <c r="K79" s="287"/>
      <c r="L79" s="287"/>
      <c r="M79" s="287"/>
      <c r="N79" s="286"/>
      <c r="O79" s="285">
        <f aca="true" t="shared" si="22" ref="O79:AD79">SUM(O80:O80)</f>
        <v>0</v>
      </c>
      <c r="P79" s="283">
        <f t="shared" si="22"/>
        <v>0</v>
      </c>
      <c r="Q79" s="284">
        <f t="shared" si="22"/>
        <v>0</v>
      </c>
      <c r="R79" s="283">
        <f t="shared" si="22"/>
        <v>0</v>
      </c>
      <c r="S79" s="284">
        <f t="shared" si="22"/>
        <v>100000</v>
      </c>
      <c r="T79" s="283">
        <f t="shared" si="22"/>
        <v>0</v>
      </c>
      <c r="U79" s="284">
        <f t="shared" si="22"/>
        <v>0</v>
      </c>
      <c r="V79" s="283">
        <f t="shared" si="22"/>
        <v>0</v>
      </c>
      <c r="W79" s="284">
        <f t="shared" si="22"/>
        <v>0</v>
      </c>
      <c r="X79" s="283">
        <f t="shared" si="22"/>
        <v>0</v>
      </c>
      <c r="Y79" s="284">
        <f t="shared" si="22"/>
        <v>0</v>
      </c>
      <c r="Z79" s="283">
        <f t="shared" si="22"/>
        <v>0</v>
      </c>
      <c r="AA79" s="284">
        <f t="shared" si="22"/>
        <v>0</v>
      </c>
      <c r="AB79" s="283">
        <f t="shared" si="22"/>
        <v>0</v>
      </c>
      <c r="AC79" s="284">
        <f t="shared" si="22"/>
        <v>0</v>
      </c>
      <c r="AD79" s="283">
        <f t="shared" si="22"/>
        <v>0</v>
      </c>
      <c r="AE79" s="284">
        <f>SUM(O79,Q79,S79,U79,W79,Y79,AA79,AC79)</f>
        <v>100000</v>
      </c>
      <c r="AF79" s="283">
        <f>SUM(P79,R79,T79,V79,X79,Z79,AB79,AD79)</f>
        <v>0</v>
      </c>
      <c r="AG79" s="282">
        <f>SUM(AG80:AG80)</f>
        <v>0</v>
      </c>
      <c r="AH79" s="281"/>
      <c r="AI79" s="281"/>
      <c r="AJ79" s="280"/>
    </row>
    <row r="80" spans="2:36" ht="108" customHeight="1" thickBot="1">
      <c r="B80" s="279" t="s">
        <v>279</v>
      </c>
      <c r="C80" s="278"/>
      <c r="D80" s="276"/>
      <c r="E80" s="276"/>
      <c r="F80" s="277"/>
      <c r="G80" s="276"/>
      <c r="H80" s="275" t="s">
        <v>84</v>
      </c>
      <c r="I80" s="275" t="s">
        <v>85</v>
      </c>
      <c r="J80" s="275">
        <v>1</v>
      </c>
      <c r="K80" s="274"/>
      <c r="L80" s="273"/>
      <c r="M80" s="273"/>
      <c r="N80" s="272"/>
      <c r="O80" s="271"/>
      <c r="P80" s="270"/>
      <c r="Q80" s="269"/>
      <c r="R80" s="268"/>
      <c r="S80" s="267">
        <v>100000</v>
      </c>
      <c r="T80" s="268"/>
      <c r="U80" s="268"/>
      <c r="V80" s="268"/>
      <c r="W80" s="268"/>
      <c r="X80" s="268"/>
      <c r="Y80" s="268"/>
      <c r="Z80" s="268"/>
      <c r="AA80" s="268"/>
      <c r="AB80" s="268"/>
      <c r="AC80" s="268"/>
      <c r="AD80" s="268"/>
      <c r="AE80" s="267"/>
      <c r="AF80" s="267"/>
      <c r="AG80" s="266"/>
      <c r="AH80" s="265"/>
      <c r="AI80" s="265"/>
      <c r="AJ80" s="264"/>
    </row>
    <row r="81" spans="2:36" ht="4.5" customHeight="1" thickBot="1">
      <c r="B81" s="782"/>
      <c r="C81" s="783"/>
      <c r="D81" s="783"/>
      <c r="E81" s="783"/>
      <c r="F81" s="783"/>
      <c r="G81" s="783"/>
      <c r="H81" s="783"/>
      <c r="I81" s="783"/>
      <c r="J81" s="783"/>
      <c r="K81" s="783"/>
      <c r="L81" s="783"/>
      <c r="M81" s="783"/>
      <c r="N81" s="783"/>
      <c r="O81" s="783"/>
      <c r="P81" s="783"/>
      <c r="Q81" s="783"/>
      <c r="R81" s="783"/>
      <c r="S81" s="783"/>
      <c r="T81" s="783"/>
      <c r="U81" s="783"/>
      <c r="V81" s="783"/>
      <c r="W81" s="783"/>
      <c r="X81" s="783"/>
      <c r="Y81" s="783"/>
      <c r="Z81" s="783"/>
      <c r="AA81" s="783"/>
      <c r="AB81" s="783"/>
      <c r="AC81" s="783"/>
      <c r="AD81" s="783"/>
      <c r="AE81" s="783"/>
      <c r="AF81" s="783"/>
      <c r="AG81" s="783"/>
      <c r="AH81" s="783"/>
      <c r="AI81" s="783"/>
      <c r="AJ81" s="784"/>
    </row>
    <row r="82" spans="2:36" ht="35.25" customHeight="1" thickBot="1">
      <c r="B82" s="827" t="s">
        <v>399</v>
      </c>
      <c r="C82" s="576"/>
      <c r="D82" s="577"/>
      <c r="E82" s="307"/>
      <c r="F82" s="576" t="s">
        <v>379</v>
      </c>
      <c r="G82" s="576"/>
      <c r="H82" s="576"/>
      <c r="I82" s="576"/>
      <c r="J82" s="576"/>
      <c r="K82" s="576"/>
      <c r="L82" s="576"/>
      <c r="M82" s="576"/>
      <c r="N82" s="577"/>
      <c r="O82" s="828" t="s">
        <v>0</v>
      </c>
      <c r="P82" s="829"/>
      <c r="Q82" s="829"/>
      <c r="R82" s="829"/>
      <c r="S82" s="829"/>
      <c r="T82" s="829"/>
      <c r="U82" s="829"/>
      <c r="V82" s="829"/>
      <c r="W82" s="829"/>
      <c r="X82" s="829"/>
      <c r="Y82" s="829"/>
      <c r="Z82" s="829"/>
      <c r="AA82" s="829"/>
      <c r="AB82" s="829"/>
      <c r="AC82" s="829"/>
      <c r="AD82" s="829"/>
      <c r="AE82" s="829"/>
      <c r="AF82" s="830"/>
      <c r="AG82" s="803" t="s">
        <v>1</v>
      </c>
      <c r="AH82" s="804"/>
      <c r="AI82" s="804"/>
      <c r="AJ82" s="805"/>
    </row>
    <row r="83" spans="2:36" ht="35.25" customHeight="1">
      <c r="B83" s="815" t="s">
        <v>25</v>
      </c>
      <c r="C83" s="806" t="s">
        <v>398</v>
      </c>
      <c r="D83" s="807"/>
      <c r="E83" s="807"/>
      <c r="F83" s="807"/>
      <c r="G83" s="807"/>
      <c r="H83" s="807"/>
      <c r="I83" s="817" t="s">
        <v>3</v>
      </c>
      <c r="J83" s="799" t="s">
        <v>26</v>
      </c>
      <c r="K83" s="799" t="s">
        <v>4</v>
      </c>
      <c r="L83" s="801" t="s">
        <v>377</v>
      </c>
      <c r="M83" s="813" t="s">
        <v>28</v>
      </c>
      <c r="N83" s="810" t="s">
        <v>29</v>
      </c>
      <c r="O83" s="812" t="s">
        <v>43</v>
      </c>
      <c r="P83" s="786"/>
      <c r="Q83" s="785" t="s">
        <v>44</v>
      </c>
      <c r="R83" s="786"/>
      <c r="S83" s="785" t="s">
        <v>45</v>
      </c>
      <c r="T83" s="786"/>
      <c r="U83" s="785" t="s">
        <v>7</v>
      </c>
      <c r="V83" s="786"/>
      <c r="W83" s="785" t="s">
        <v>6</v>
      </c>
      <c r="X83" s="786"/>
      <c r="Y83" s="785" t="s">
        <v>46</v>
      </c>
      <c r="Z83" s="786"/>
      <c r="AA83" s="785" t="s">
        <v>5</v>
      </c>
      <c r="AB83" s="786"/>
      <c r="AC83" s="785" t="s">
        <v>8</v>
      </c>
      <c r="AD83" s="786"/>
      <c r="AE83" s="785" t="s">
        <v>9</v>
      </c>
      <c r="AF83" s="792"/>
      <c r="AG83" s="793" t="s">
        <v>10</v>
      </c>
      <c r="AH83" s="795" t="s">
        <v>11</v>
      </c>
      <c r="AI83" s="797" t="s">
        <v>12</v>
      </c>
      <c r="AJ83" s="819" t="s">
        <v>30</v>
      </c>
    </row>
    <row r="84" spans="2:36" ht="80.25" customHeight="1" thickBot="1">
      <c r="B84" s="816"/>
      <c r="C84" s="808"/>
      <c r="D84" s="809"/>
      <c r="E84" s="809"/>
      <c r="F84" s="809"/>
      <c r="G84" s="809"/>
      <c r="H84" s="809"/>
      <c r="I84" s="818"/>
      <c r="J84" s="800" t="s">
        <v>26</v>
      </c>
      <c r="K84" s="800"/>
      <c r="L84" s="802"/>
      <c r="M84" s="814"/>
      <c r="N84" s="811"/>
      <c r="O84" s="306" t="s">
        <v>31</v>
      </c>
      <c r="P84" s="305" t="s">
        <v>32</v>
      </c>
      <c r="Q84" s="304" t="s">
        <v>31</v>
      </c>
      <c r="R84" s="305" t="s">
        <v>32</v>
      </c>
      <c r="S84" s="304" t="s">
        <v>31</v>
      </c>
      <c r="T84" s="305" t="s">
        <v>32</v>
      </c>
      <c r="U84" s="304" t="s">
        <v>31</v>
      </c>
      <c r="V84" s="305" t="s">
        <v>32</v>
      </c>
      <c r="W84" s="304" t="s">
        <v>31</v>
      </c>
      <c r="X84" s="305" t="s">
        <v>32</v>
      </c>
      <c r="Y84" s="304" t="s">
        <v>31</v>
      </c>
      <c r="Z84" s="305" t="s">
        <v>32</v>
      </c>
      <c r="AA84" s="304" t="s">
        <v>31</v>
      </c>
      <c r="AB84" s="305" t="s">
        <v>33</v>
      </c>
      <c r="AC84" s="304" t="s">
        <v>31</v>
      </c>
      <c r="AD84" s="305" t="s">
        <v>33</v>
      </c>
      <c r="AE84" s="304" t="s">
        <v>31</v>
      </c>
      <c r="AF84" s="303" t="s">
        <v>33</v>
      </c>
      <c r="AG84" s="794"/>
      <c r="AH84" s="796"/>
      <c r="AI84" s="798"/>
      <c r="AJ84" s="820"/>
    </row>
    <row r="85" spans="2:36" ht="108" customHeight="1" thickBot="1">
      <c r="B85" s="302" t="s">
        <v>34</v>
      </c>
      <c r="C85" s="787" t="s">
        <v>86</v>
      </c>
      <c r="D85" s="788"/>
      <c r="E85" s="788"/>
      <c r="F85" s="788"/>
      <c r="G85" s="788"/>
      <c r="H85" s="788"/>
      <c r="I85" s="301" t="s">
        <v>87</v>
      </c>
      <c r="J85" s="300"/>
      <c r="K85" s="299">
        <v>100</v>
      </c>
      <c r="L85" s="299"/>
      <c r="M85" s="298"/>
      <c r="N85" s="297"/>
      <c r="O85" s="296">
        <f aca="true" t="shared" si="23" ref="O85:AD85">SUM(O87,O90,O93)</f>
        <v>0</v>
      </c>
      <c r="P85" s="295">
        <f t="shared" si="23"/>
        <v>0</v>
      </c>
      <c r="Q85" s="295">
        <f t="shared" si="23"/>
        <v>0</v>
      </c>
      <c r="R85" s="295">
        <f t="shared" si="23"/>
        <v>0</v>
      </c>
      <c r="S85" s="295">
        <f t="shared" si="23"/>
        <v>300000</v>
      </c>
      <c r="T85" s="295">
        <f t="shared" si="23"/>
        <v>0</v>
      </c>
      <c r="U85" s="295">
        <f t="shared" si="23"/>
        <v>0</v>
      </c>
      <c r="V85" s="295">
        <f t="shared" si="23"/>
        <v>0</v>
      </c>
      <c r="W85" s="295">
        <f t="shared" si="23"/>
        <v>0</v>
      </c>
      <c r="X85" s="295">
        <f t="shared" si="23"/>
        <v>0</v>
      </c>
      <c r="Y85" s="295">
        <f t="shared" si="23"/>
        <v>0</v>
      </c>
      <c r="Z85" s="295">
        <f t="shared" si="23"/>
        <v>0</v>
      </c>
      <c r="AA85" s="295">
        <f t="shared" si="23"/>
        <v>0</v>
      </c>
      <c r="AB85" s="295">
        <f t="shared" si="23"/>
        <v>0</v>
      </c>
      <c r="AC85" s="295">
        <f t="shared" si="23"/>
        <v>0</v>
      </c>
      <c r="AD85" s="295">
        <f t="shared" si="23"/>
        <v>0</v>
      </c>
      <c r="AE85" s="295">
        <f>SUM(O85,Q85,S85,U85,W85,Y85,AA85,AC85)</f>
        <v>300000</v>
      </c>
      <c r="AF85" s="294">
        <f>SUM(P85,R85,T85,V85,X85,Z85,AB85,AD85)</f>
        <v>0</v>
      </c>
      <c r="AG85" s="293">
        <f>AG87+AG90</f>
        <v>0</v>
      </c>
      <c r="AH85" s="292"/>
      <c r="AI85" s="292"/>
      <c r="AJ85" s="291"/>
    </row>
    <row r="86" spans="2:36" ht="4.5" customHeight="1" thickBot="1">
      <c r="B86" s="789"/>
      <c r="C86" s="790"/>
      <c r="D86" s="790"/>
      <c r="E86" s="790"/>
      <c r="F86" s="790"/>
      <c r="G86" s="790"/>
      <c r="H86" s="790"/>
      <c r="I86" s="790"/>
      <c r="J86" s="790"/>
      <c r="K86" s="790"/>
      <c r="L86" s="790"/>
      <c r="M86" s="790"/>
      <c r="N86" s="790"/>
      <c r="O86" s="790"/>
      <c r="P86" s="790"/>
      <c r="Q86" s="790"/>
      <c r="R86" s="790"/>
      <c r="S86" s="790"/>
      <c r="T86" s="790"/>
      <c r="U86" s="790"/>
      <c r="V86" s="790"/>
      <c r="W86" s="790"/>
      <c r="X86" s="790"/>
      <c r="Y86" s="790"/>
      <c r="Z86" s="790"/>
      <c r="AA86" s="790"/>
      <c r="AB86" s="790"/>
      <c r="AC86" s="790"/>
      <c r="AD86" s="790"/>
      <c r="AE86" s="790"/>
      <c r="AF86" s="790"/>
      <c r="AG86" s="790"/>
      <c r="AH86" s="790"/>
      <c r="AI86" s="790"/>
      <c r="AJ86" s="791"/>
    </row>
    <row r="87" spans="2:36" ht="108" customHeight="1" thickBot="1">
      <c r="B87" s="290" t="s">
        <v>13</v>
      </c>
      <c r="C87" s="247" t="s">
        <v>41</v>
      </c>
      <c r="D87" s="247" t="s">
        <v>14</v>
      </c>
      <c r="E87" s="247" t="s">
        <v>37</v>
      </c>
      <c r="F87" s="247" t="s">
        <v>38</v>
      </c>
      <c r="G87" s="247" t="s">
        <v>39</v>
      </c>
      <c r="H87" s="289" t="s">
        <v>397</v>
      </c>
      <c r="I87" s="288" t="s">
        <v>396</v>
      </c>
      <c r="J87" s="287"/>
      <c r="K87" s="287"/>
      <c r="L87" s="287"/>
      <c r="M87" s="287"/>
      <c r="N87" s="286"/>
      <c r="O87" s="285">
        <f aca="true" t="shared" si="24" ref="O87:AD87">SUM(O88:O88)</f>
        <v>0</v>
      </c>
      <c r="P87" s="283">
        <f t="shared" si="24"/>
        <v>0</v>
      </c>
      <c r="Q87" s="284">
        <f t="shared" si="24"/>
        <v>0</v>
      </c>
      <c r="R87" s="283">
        <f t="shared" si="24"/>
        <v>0</v>
      </c>
      <c r="S87" s="284">
        <f t="shared" si="24"/>
        <v>100000</v>
      </c>
      <c r="T87" s="283">
        <f t="shared" si="24"/>
        <v>0</v>
      </c>
      <c r="U87" s="284">
        <f t="shared" si="24"/>
        <v>0</v>
      </c>
      <c r="V87" s="283">
        <f t="shared" si="24"/>
        <v>0</v>
      </c>
      <c r="W87" s="284">
        <f t="shared" si="24"/>
        <v>0</v>
      </c>
      <c r="X87" s="283">
        <f t="shared" si="24"/>
        <v>0</v>
      </c>
      <c r="Y87" s="284">
        <f t="shared" si="24"/>
        <v>0</v>
      </c>
      <c r="Z87" s="283">
        <f t="shared" si="24"/>
        <v>0</v>
      </c>
      <c r="AA87" s="284">
        <f t="shared" si="24"/>
        <v>0</v>
      </c>
      <c r="AB87" s="283">
        <f t="shared" si="24"/>
        <v>0</v>
      </c>
      <c r="AC87" s="284">
        <f t="shared" si="24"/>
        <v>0</v>
      </c>
      <c r="AD87" s="283">
        <f t="shared" si="24"/>
        <v>0</v>
      </c>
      <c r="AE87" s="284">
        <f>SUM(O87,Q87,S87,U87,W87,Y87,AA87,AC87)</f>
        <v>100000</v>
      </c>
      <c r="AF87" s="283">
        <f>SUM(P87,R87,T87,V87,X87,Z87,AB87,AD87)</f>
        <v>0</v>
      </c>
      <c r="AG87" s="282">
        <f>SUM(AG88:AG88)</f>
        <v>0</v>
      </c>
      <c r="AH87" s="281"/>
      <c r="AI87" s="281"/>
      <c r="AJ87" s="280"/>
    </row>
    <row r="88" spans="2:36" ht="108" customHeight="1" thickBot="1">
      <c r="B88" s="279" t="s">
        <v>280</v>
      </c>
      <c r="C88" s="278"/>
      <c r="D88" s="276"/>
      <c r="E88" s="276"/>
      <c r="F88" s="277"/>
      <c r="G88" s="276"/>
      <c r="H88" s="275" t="s">
        <v>88</v>
      </c>
      <c r="I88" s="275" t="s">
        <v>89</v>
      </c>
      <c r="J88" s="319">
        <v>0</v>
      </c>
      <c r="K88" s="274"/>
      <c r="L88" s="273"/>
      <c r="M88" s="273"/>
      <c r="N88" s="272"/>
      <c r="O88" s="271"/>
      <c r="P88" s="270"/>
      <c r="Q88" s="269"/>
      <c r="R88" s="268"/>
      <c r="S88" s="267">
        <v>100000</v>
      </c>
      <c r="T88" s="268"/>
      <c r="U88" s="268"/>
      <c r="V88" s="268"/>
      <c r="W88" s="268"/>
      <c r="X88" s="268"/>
      <c r="Y88" s="268"/>
      <c r="Z88" s="268"/>
      <c r="AA88" s="268"/>
      <c r="AB88" s="268"/>
      <c r="AC88" s="268"/>
      <c r="AD88" s="268"/>
      <c r="AE88" s="267"/>
      <c r="AF88" s="267"/>
      <c r="AG88" s="266"/>
      <c r="AH88" s="265"/>
      <c r="AI88" s="265"/>
      <c r="AJ88" s="264"/>
    </row>
    <row r="89" spans="2:36" ht="4.5" customHeight="1" thickBot="1">
      <c r="B89" s="782"/>
      <c r="C89" s="783"/>
      <c r="D89" s="783"/>
      <c r="E89" s="783"/>
      <c r="F89" s="783"/>
      <c r="G89" s="783"/>
      <c r="H89" s="783"/>
      <c r="I89" s="783"/>
      <c r="J89" s="783"/>
      <c r="K89" s="783"/>
      <c r="L89" s="783"/>
      <c r="M89" s="783"/>
      <c r="N89" s="783"/>
      <c r="O89" s="783"/>
      <c r="P89" s="783"/>
      <c r="Q89" s="783"/>
      <c r="R89" s="783"/>
      <c r="S89" s="783"/>
      <c r="T89" s="783"/>
      <c r="U89" s="783"/>
      <c r="V89" s="783"/>
      <c r="W89" s="783"/>
      <c r="X89" s="783"/>
      <c r="Y89" s="783"/>
      <c r="Z89" s="783"/>
      <c r="AA89" s="783"/>
      <c r="AB89" s="783"/>
      <c r="AC89" s="783"/>
      <c r="AD89" s="783"/>
      <c r="AE89" s="783"/>
      <c r="AF89" s="783"/>
      <c r="AG89" s="783"/>
      <c r="AH89" s="783"/>
      <c r="AI89" s="783"/>
      <c r="AJ89" s="784"/>
    </row>
    <row r="90" spans="2:36" ht="108" customHeight="1" thickBot="1">
      <c r="B90" s="290" t="s">
        <v>13</v>
      </c>
      <c r="C90" s="247" t="s">
        <v>41</v>
      </c>
      <c r="D90" s="247" t="s">
        <v>14</v>
      </c>
      <c r="E90" s="247" t="s">
        <v>40</v>
      </c>
      <c r="F90" s="247" t="s">
        <v>38</v>
      </c>
      <c r="G90" s="247" t="s">
        <v>39</v>
      </c>
      <c r="H90" s="289" t="s">
        <v>395</v>
      </c>
      <c r="I90" s="288" t="s">
        <v>394</v>
      </c>
      <c r="J90" s="247"/>
      <c r="K90" s="318"/>
      <c r="L90" s="318"/>
      <c r="M90" s="287"/>
      <c r="N90" s="286"/>
      <c r="O90" s="285">
        <f aca="true" t="shared" si="25" ref="O90:AD90">SUM(O91:O91)</f>
        <v>0</v>
      </c>
      <c r="P90" s="283">
        <f t="shared" si="25"/>
        <v>0</v>
      </c>
      <c r="Q90" s="284">
        <f t="shared" si="25"/>
        <v>0</v>
      </c>
      <c r="R90" s="283">
        <f t="shared" si="25"/>
        <v>0</v>
      </c>
      <c r="S90" s="284">
        <f t="shared" si="25"/>
        <v>100000</v>
      </c>
      <c r="T90" s="283">
        <f t="shared" si="25"/>
        <v>0</v>
      </c>
      <c r="U90" s="284">
        <f t="shared" si="25"/>
        <v>0</v>
      </c>
      <c r="V90" s="283">
        <f t="shared" si="25"/>
        <v>0</v>
      </c>
      <c r="W90" s="284">
        <f t="shared" si="25"/>
        <v>0</v>
      </c>
      <c r="X90" s="283">
        <f t="shared" si="25"/>
        <v>0</v>
      </c>
      <c r="Y90" s="284">
        <f t="shared" si="25"/>
        <v>0</v>
      </c>
      <c r="Z90" s="283">
        <f t="shared" si="25"/>
        <v>0</v>
      </c>
      <c r="AA90" s="284">
        <f t="shared" si="25"/>
        <v>0</v>
      </c>
      <c r="AB90" s="283">
        <f t="shared" si="25"/>
        <v>0</v>
      </c>
      <c r="AC90" s="284">
        <f t="shared" si="25"/>
        <v>0</v>
      </c>
      <c r="AD90" s="283">
        <f t="shared" si="25"/>
        <v>0</v>
      </c>
      <c r="AE90" s="284">
        <f>SUM(O90,Q90,S90,U90,W90,Y90,AA90,AC90)</f>
        <v>100000</v>
      </c>
      <c r="AF90" s="283">
        <f>SUM(P90,R90,T90,V90,X90,Z90,AB90,AD90)</f>
        <v>0</v>
      </c>
      <c r="AG90" s="282">
        <f>SUM(AG91:AG91)</f>
        <v>0</v>
      </c>
      <c r="AH90" s="281"/>
      <c r="AI90" s="281"/>
      <c r="AJ90" s="280"/>
    </row>
    <row r="91" spans="2:36" ht="108" customHeight="1" thickBot="1">
      <c r="B91" s="279" t="s">
        <v>280</v>
      </c>
      <c r="C91" s="278"/>
      <c r="D91" s="276"/>
      <c r="E91" s="276"/>
      <c r="F91" s="317"/>
      <c r="G91" s="276"/>
      <c r="H91" s="316" t="s">
        <v>90</v>
      </c>
      <c r="I91" s="315" t="s">
        <v>91</v>
      </c>
      <c r="J91" s="319">
        <v>0.6</v>
      </c>
      <c r="K91" s="314"/>
      <c r="L91" s="313"/>
      <c r="M91" s="309"/>
      <c r="N91" s="312"/>
      <c r="O91" s="311"/>
      <c r="P91" s="267"/>
      <c r="Q91" s="267"/>
      <c r="R91" s="267"/>
      <c r="S91" s="267">
        <v>100000</v>
      </c>
      <c r="T91" s="267"/>
      <c r="U91" s="267"/>
      <c r="V91" s="267"/>
      <c r="W91" s="267"/>
      <c r="X91" s="267"/>
      <c r="Y91" s="267"/>
      <c r="Z91" s="267"/>
      <c r="AA91" s="267"/>
      <c r="AB91" s="267"/>
      <c r="AC91" s="267"/>
      <c r="AD91" s="267"/>
      <c r="AE91" s="267"/>
      <c r="AF91" s="267"/>
      <c r="AG91" s="310"/>
      <c r="AH91" s="265"/>
      <c r="AI91" s="309"/>
      <c r="AJ91" s="308"/>
    </row>
    <row r="92" spans="2:36" ht="4.5" customHeight="1" thickBot="1">
      <c r="B92" s="782"/>
      <c r="C92" s="783"/>
      <c r="D92" s="783"/>
      <c r="E92" s="783"/>
      <c r="F92" s="783"/>
      <c r="G92" s="783"/>
      <c r="H92" s="783"/>
      <c r="I92" s="783"/>
      <c r="J92" s="783"/>
      <c r="K92" s="783"/>
      <c r="L92" s="783"/>
      <c r="M92" s="783"/>
      <c r="N92" s="783"/>
      <c r="O92" s="783"/>
      <c r="P92" s="783"/>
      <c r="Q92" s="783"/>
      <c r="R92" s="783"/>
      <c r="S92" s="783"/>
      <c r="T92" s="783"/>
      <c r="U92" s="783"/>
      <c r="V92" s="783"/>
      <c r="W92" s="783"/>
      <c r="X92" s="783"/>
      <c r="Y92" s="783"/>
      <c r="Z92" s="783"/>
      <c r="AA92" s="783"/>
      <c r="AB92" s="783"/>
      <c r="AC92" s="783"/>
      <c r="AD92" s="783"/>
      <c r="AE92" s="783"/>
      <c r="AF92" s="783"/>
      <c r="AG92" s="783"/>
      <c r="AH92" s="783"/>
      <c r="AI92" s="783"/>
      <c r="AJ92" s="784"/>
    </row>
    <row r="93" spans="2:36" ht="108" customHeight="1" thickBot="1">
      <c r="B93" s="290" t="s">
        <v>13</v>
      </c>
      <c r="C93" s="247" t="s">
        <v>41</v>
      </c>
      <c r="D93" s="247" t="s">
        <v>14</v>
      </c>
      <c r="E93" s="247" t="s">
        <v>37</v>
      </c>
      <c r="F93" s="247" t="s">
        <v>38</v>
      </c>
      <c r="G93" s="247" t="s">
        <v>39</v>
      </c>
      <c r="H93" s="289" t="s">
        <v>393</v>
      </c>
      <c r="I93" s="288" t="s">
        <v>392</v>
      </c>
      <c r="J93" s="287"/>
      <c r="K93" s="287"/>
      <c r="L93" s="287"/>
      <c r="M93" s="287"/>
      <c r="N93" s="286"/>
      <c r="O93" s="285">
        <f aca="true" t="shared" si="26" ref="O93:AD93">SUM(O94:O94)</f>
        <v>0</v>
      </c>
      <c r="P93" s="283">
        <f t="shared" si="26"/>
        <v>0</v>
      </c>
      <c r="Q93" s="284">
        <f t="shared" si="26"/>
        <v>0</v>
      </c>
      <c r="R93" s="283">
        <f t="shared" si="26"/>
        <v>0</v>
      </c>
      <c r="S93" s="284">
        <f t="shared" si="26"/>
        <v>100000</v>
      </c>
      <c r="T93" s="283">
        <f t="shared" si="26"/>
        <v>0</v>
      </c>
      <c r="U93" s="284">
        <f t="shared" si="26"/>
        <v>0</v>
      </c>
      <c r="V93" s="283">
        <f t="shared" si="26"/>
        <v>0</v>
      </c>
      <c r="W93" s="284">
        <f t="shared" si="26"/>
        <v>0</v>
      </c>
      <c r="X93" s="283">
        <f t="shared" si="26"/>
        <v>0</v>
      </c>
      <c r="Y93" s="284">
        <f t="shared" si="26"/>
        <v>0</v>
      </c>
      <c r="Z93" s="283">
        <f t="shared" si="26"/>
        <v>0</v>
      </c>
      <c r="AA93" s="284">
        <f t="shared" si="26"/>
        <v>0</v>
      </c>
      <c r="AB93" s="283">
        <f t="shared" si="26"/>
        <v>0</v>
      </c>
      <c r="AC93" s="284">
        <f t="shared" si="26"/>
        <v>0</v>
      </c>
      <c r="AD93" s="283">
        <f t="shared" si="26"/>
        <v>0</v>
      </c>
      <c r="AE93" s="284">
        <f>SUM(O93,Q93,S93,U93,W93,Y93,AA93,AC93)</f>
        <v>100000</v>
      </c>
      <c r="AF93" s="283">
        <f>SUM(P93,R93,T93,V93,X93,Z93,AB93,AD93)</f>
        <v>0</v>
      </c>
      <c r="AG93" s="282">
        <f>SUM(AG94:AG94)</f>
        <v>0</v>
      </c>
      <c r="AH93" s="281"/>
      <c r="AI93" s="281"/>
      <c r="AJ93" s="280"/>
    </row>
    <row r="94" spans="2:36" ht="108" customHeight="1" thickBot="1">
      <c r="B94" s="279" t="s">
        <v>280</v>
      </c>
      <c r="C94" s="278"/>
      <c r="D94" s="276"/>
      <c r="E94" s="276"/>
      <c r="F94" s="277"/>
      <c r="G94" s="276"/>
      <c r="H94" s="275" t="s">
        <v>92</v>
      </c>
      <c r="I94" s="275" t="s">
        <v>93</v>
      </c>
      <c r="J94" s="319">
        <v>0.15</v>
      </c>
      <c r="K94" s="274"/>
      <c r="L94" s="273"/>
      <c r="M94" s="273"/>
      <c r="N94" s="272"/>
      <c r="O94" s="271"/>
      <c r="P94" s="270"/>
      <c r="Q94" s="269"/>
      <c r="R94" s="268"/>
      <c r="S94" s="267">
        <v>100000</v>
      </c>
      <c r="T94" s="268"/>
      <c r="U94" s="268"/>
      <c r="V94" s="268"/>
      <c r="W94" s="268"/>
      <c r="X94" s="268"/>
      <c r="Y94" s="268"/>
      <c r="Z94" s="268"/>
      <c r="AA94" s="268"/>
      <c r="AB94" s="268"/>
      <c r="AC94" s="268"/>
      <c r="AD94" s="268"/>
      <c r="AE94" s="267"/>
      <c r="AF94" s="267"/>
      <c r="AG94" s="266"/>
      <c r="AH94" s="265"/>
      <c r="AI94" s="265"/>
      <c r="AJ94" s="264"/>
    </row>
    <row r="95" spans="2:36" ht="4.5" customHeight="1" thickBot="1">
      <c r="B95" s="782"/>
      <c r="C95" s="783"/>
      <c r="D95" s="783"/>
      <c r="E95" s="783"/>
      <c r="F95" s="783"/>
      <c r="G95" s="783"/>
      <c r="H95" s="783"/>
      <c r="I95" s="783"/>
      <c r="J95" s="783"/>
      <c r="K95" s="783"/>
      <c r="L95" s="783"/>
      <c r="M95" s="783"/>
      <c r="N95" s="783"/>
      <c r="O95" s="783"/>
      <c r="P95" s="783"/>
      <c r="Q95" s="783"/>
      <c r="R95" s="783"/>
      <c r="S95" s="783"/>
      <c r="T95" s="783"/>
      <c r="U95" s="783"/>
      <c r="V95" s="783"/>
      <c r="W95" s="783"/>
      <c r="X95" s="783"/>
      <c r="Y95" s="783"/>
      <c r="Z95" s="783"/>
      <c r="AA95" s="783"/>
      <c r="AB95" s="783"/>
      <c r="AC95" s="783"/>
      <c r="AD95" s="783"/>
      <c r="AE95" s="783"/>
      <c r="AF95" s="783"/>
      <c r="AG95" s="783"/>
      <c r="AH95" s="783"/>
      <c r="AI95" s="783"/>
      <c r="AJ95" s="784"/>
    </row>
    <row r="96" spans="2:36" ht="35.25" customHeight="1" thickBot="1">
      <c r="B96" s="827" t="s">
        <v>391</v>
      </c>
      <c r="C96" s="576"/>
      <c r="D96" s="577"/>
      <c r="E96" s="307"/>
      <c r="F96" s="576" t="s">
        <v>379</v>
      </c>
      <c r="G96" s="576"/>
      <c r="H96" s="576"/>
      <c r="I96" s="576"/>
      <c r="J96" s="576"/>
      <c r="K96" s="576"/>
      <c r="L96" s="576"/>
      <c r="M96" s="576"/>
      <c r="N96" s="577"/>
      <c r="O96" s="828" t="s">
        <v>0</v>
      </c>
      <c r="P96" s="829"/>
      <c r="Q96" s="829"/>
      <c r="R96" s="829"/>
      <c r="S96" s="829"/>
      <c r="T96" s="829"/>
      <c r="U96" s="829"/>
      <c r="V96" s="829"/>
      <c r="W96" s="829"/>
      <c r="X96" s="829"/>
      <c r="Y96" s="829"/>
      <c r="Z96" s="829"/>
      <c r="AA96" s="829"/>
      <c r="AB96" s="829"/>
      <c r="AC96" s="829"/>
      <c r="AD96" s="829"/>
      <c r="AE96" s="829"/>
      <c r="AF96" s="830"/>
      <c r="AG96" s="803" t="s">
        <v>1</v>
      </c>
      <c r="AH96" s="804"/>
      <c r="AI96" s="804"/>
      <c r="AJ96" s="805"/>
    </row>
    <row r="97" spans="2:36" ht="35.25" customHeight="1">
      <c r="B97" s="815" t="s">
        <v>25</v>
      </c>
      <c r="C97" s="806" t="s">
        <v>390</v>
      </c>
      <c r="D97" s="807"/>
      <c r="E97" s="807"/>
      <c r="F97" s="807"/>
      <c r="G97" s="807"/>
      <c r="H97" s="807"/>
      <c r="I97" s="817" t="s">
        <v>3</v>
      </c>
      <c r="J97" s="799" t="s">
        <v>26</v>
      </c>
      <c r="K97" s="799" t="s">
        <v>4</v>
      </c>
      <c r="L97" s="801" t="s">
        <v>377</v>
      </c>
      <c r="M97" s="813" t="s">
        <v>28</v>
      </c>
      <c r="N97" s="810" t="s">
        <v>29</v>
      </c>
      <c r="O97" s="812" t="s">
        <v>43</v>
      </c>
      <c r="P97" s="786"/>
      <c r="Q97" s="785" t="s">
        <v>44</v>
      </c>
      <c r="R97" s="786"/>
      <c r="S97" s="785" t="s">
        <v>45</v>
      </c>
      <c r="T97" s="786"/>
      <c r="U97" s="785" t="s">
        <v>7</v>
      </c>
      <c r="V97" s="786"/>
      <c r="W97" s="785" t="s">
        <v>6</v>
      </c>
      <c r="X97" s="786"/>
      <c r="Y97" s="785" t="s">
        <v>46</v>
      </c>
      <c r="Z97" s="786"/>
      <c r="AA97" s="785" t="s">
        <v>5</v>
      </c>
      <c r="AB97" s="786"/>
      <c r="AC97" s="785" t="s">
        <v>8</v>
      </c>
      <c r="AD97" s="786"/>
      <c r="AE97" s="785" t="s">
        <v>9</v>
      </c>
      <c r="AF97" s="792"/>
      <c r="AG97" s="793" t="s">
        <v>10</v>
      </c>
      <c r="AH97" s="795" t="s">
        <v>11</v>
      </c>
      <c r="AI97" s="797" t="s">
        <v>12</v>
      </c>
      <c r="AJ97" s="819" t="s">
        <v>30</v>
      </c>
    </row>
    <row r="98" spans="2:36" ht="80.25" customHeight="1" thickBot="1">
      <c r="B98" s="816"/>
      <c r="C98" s="808"/>
      <c r="D98" s="809"/>
      <c r="E98" s="809"/>
      <c r="F98" s="809"/>
      <c r="G98" s="809"/>
      <c r="H98" s="809"/>
      <c r="I98" s="818"/>
      <c r="J98" s="800" t="s">
        <v>26</v>
      </c>
      <c r="K98" s="800"/>
      <c r="L98" s="802"/>
      <c r="M98" s="814"/>
      <c r="N98" s="811"/>
      <c r="O98" s="306" t="s">
        <v>31</v>
      </c>
      <c r="P98" s="305" t="s">
        <v>32</v>
      </c>
      <c r="Q98" s="304" t="s">
        <v>31</v>
      </c>
      <c r="R98" s="305" t="s">
        <v>32</v>
      </c>
      <c r="S98" s="304" t="s">
        <v>31</v>
      </c>
      <c r="T98" s="305" t="s">
        <v>32</v>
      </c>
      <c r="U98" s="304" t="s">
        <v>31</v>
      </c>
      <c r="V98" s="305" t="s">
        <v>32</v>
      </c>
      <c r="W98" s="304" t="s">
        <v>31</v>
      </c>
      <c r="X98" s="305" t="s">
        <v>32</v>
      </c>
      <c r="Y98" s="304" t="s">
        <v>31</v>
      </c>
      <c r="Z98" s="305" t="s">
        <v>32</v>
      </c>
      <c r="AA98" s="304" t="s">
        <v>31</v>
      </c>
      <c r="AB98" s="305" t="s">
        <v>33</v>
      </c>
      <c r="AC98" s="304" t="s">
        <v>31</v>
      </c>
      <c r="AD98" s="305" t="s">
        <v>33</v>
      </c>
      <c r="AE98" s="304" t="s">
        <v>31</v>
      </c>
      <c r="AF98" s="303" t="s">
        <v>33</v>
      </c>
      <c r="AG98" s="794"/>
      <c r="AH98" s="796"/>
      <c r="AI98" s="798"/>
      <c r="AJ98" s="820"/>
    </row>
    <row r="99" spans="2:36" ht="108" customHeight="1" thickBot="1">
      <c r="B99" s="302" t="s">
        <v>34</v>
      </c>
      <c r="C99" s="787" t="s">
        <v>94</v>
      </c>
      <c r="D99" s="788"/>
      <c r="E99" s="788"/>
      <c r="F99" s="788"/>
      <c r="G99" s="788"/>
      <c r="H99" s="788"/>
      <c r="I99" s="301" t="s">
        <v>95</v>
      </c>
      <c r="J99" s="300">
        <v>0</v>
      </c>
      <c r="K99" s="299">
        <v>1</v>
      </c>
      <c r="L99" s="299"/>
      <c r="M99" s="298"/>
      <c r="N99" s="297"/>
      <c r="O99" s="296">
        <f aca="true" t="shared" si="27" ref="O99:AD99">O101+O104</f>
        <v>0</v>
      </c>
      <c r="P99" s="295">
        <f t="shared" si="27"/>
        <v>0</v>
      </c>
      <c r="Q99" s="295">
        <f t="shared" si="27"/>
        <v>0</v>
      </c>
      <c r="R99" s="295">
        <f t="shared" si="27"/>
        <v>0</v>
      </c>
      <c r="S99" s="295">
        <f t="shared" si="27"/>
        <v>200000</v>
      </c>
      <c r="T99" s="295">
        <f t="shared" si="27"/>
        <v>0</v>
      </c>
      <c r="U99" s="295">
        <f t="shared" si="27"/>
        <v>0</v>
      </c>
      <c r="V99" s="295">
        <f t="shared" si="27"/>
        <v>0</v>
      </c>
      <c r="W99" s="295">
        <f t="shared" si="27"/>
        <v>0</v>
      </c>
      <c r="X99" s="295">
        <f t="shared" si="27"/>
        <v>0</v>
      </c>
      <c r="Y99" s="295">
        <f t="shared" si="27"/>
        <v>0</v>
      </c>
      <c r="Z99" s="295">
        <f t="shared" si="27"/>
        <v>0</v>
      </c>
      <c r="AA99" s="295">
        <f t="shared" si="27"/>
        <v>0</v>
      </c>
      <c r="AB99" s="295">
        <f t="shared" si="27"/>
        <v>0</v>
      </c>
      <c r="AC99" s="295">
        <f t="shared" si="27"/>
        <v>0</v>
      </c>
      <c r="AD99" s="295">
        <f t="shared" si="27"/>
        <v>0</v>
      </c>
      <c r="AE99" s="295">
        <f>SUM(O99,Q99,S99,U99,W99,Y99,AA99,AC99)</f>
        <v>200000</v>
      </c>
      <c r="AF99" s="294">
        <f>SUM(P99,R99,T99,V99,X99,Z99,AB99,AD99)</f>
        <v>0</v>
      </c>
      <c r="AG99" s="293">
        <f>AG101+AG104</f>
        <v>0</v>
      </c>
      <c r="AH99" s="292"/>
      <c r="AI99" s="292"/>
      <c r="AJ99" s="291"/>
    </row>
    <row r="100" spans="2:36" ht="4.5" customHeight="1" thickBot="1">
      <c r="B100" s="789"/>
      <c r="C100" s="790"/>
      <c r="D100" s="790"/>
      <c r="E100" s="790"/>
      <c r="F100" s="790"/>
      <c r="G100" s="790"/>
      <c r="H100" s="790"/>
      <c r="I100" s="790"/>
      <c r="J100" s="790"/>
      <c r="K100" s="790"/>
      <c r="L100" s="790"/>
      <c r="M100" s="790"/>
      <c r="N100" s="790"/>
      <c r="O100" s="790"/>
      <c r="P100" s="790"/>
      <c r="Q100" s="790"/>
      <c r="R100" s="790"/>
      <c r="S100" s="790"/>
      <c r="T100" s="790"/>
      <c r="U100" s="790"/>
      <c r="V100" s="790"/>
      <c r="W100" s="790"/>
      <c r="X100" s="790"/>
      <c r="Y100" s="790"/>
      <c r="Z100" s="790"/>
      <c r="AA100" s="790"/>
      <c r="AB100" s="790"/>
      <c r="AC100" s="790"/>
      <c r="AD100" s="790"/>
      <c r="AE100" s="790"/>
      <c r="AF100" s="790"/>
      <c r="AG100" s="790"/>
      <c r="AH100" s="790"/>
      <c r="AI100" s="790"/>
      <c r="AJ100" s="791"/>
    </row>
    <row r="101" spans="2:36" ht="108" customHeight="1" thickBot="1">
      <c r="B101" s="290" t="s">
        <v>13</v>
      </c>
      <c r="C101" s="247" t="s">
        <v>41</v>
      </c>
      <c r="D101" s="247" t="s">
        <v>14</v>
      </c>
      <c r="E101" s="247" t="s">
        <v>37</v>
      </c>
      <c r="F101" s="247" t="s">
        <v>38</v>
      </c>
      <c r="G101" s="247" t="s">
        <v>39</v>
      </c>
      <c r="H101" s="289" t="s">
        <v>389</v>
      </c>
      <c r="I101" s="288" t="s">
        <v>388</v>
      </c>
      <c r="J101" s="287"/>
      <c r="K101" s="287"/>
      <c r="L101" s="287"/>
      <c r="M101" s="287"/>
      <c r="N101" s="286"/>
      <c r="O101" s="285">
        <f aca="true" t="shared" si="28" ref="O101:AD101">SUM(O102:O102)</f>
        <v>0</v>
      </c>
      <c r="P101" s="283">
        <f t="shared" si="28"/>
        <v>0</v>
      </c>
      <c r="Q101" s="284">
        <f t="shared" si="28"/>
        <v>0</v>
      </c>
      <c r="R101" s="283">
        <f t="shared" si="28"/>
        <v>0</v>
      </c>
      <c r="S101" s="284">
        <f t="shared" si="28"/>
        <v>100000</v>
      </c>
      <c r="T101" s="283">
        <f t="shared" si="28"/>
        <v>0</v>
      </c>
      <c r="U101" s="284">
        <f t="shared" si="28"/>
        <v>0</v>
      </c>
      <c r="V101" s="283">
        <f t="shared" si="28"/>
        <v>0</v>
      </c>
      <c r="W101" s="284">
        <f t="shared" si="28"/>
        <v>0</v>
      </c>
      <c r="X101" s="283">
        <f t="shared" si="28"/>
        <v>0</v>
      </c>
      <c r="Y101" s="284">
        <f t="shared" si="28"/>
        <v>0</v>
      </c>
      <c r="Z101" s="283">
        <f t="shared" si="28"/>
        <v>0</v>
      </c>
      <c r="AA101" s="284">
        <f t="shared" si="28"/>
        <v>0</v>
      </c>
      <c r="AB101" s="283">
        <f t="shared" si="28"/>
        <v>0</v>
      </c>
      <c r="AC101" s="284">
        <f t="shared" si="28"/>
        <v>0</v>
      </c>
      <c r="AD101" s="283">
        <f t="shared" si="28"/>
        <v>0</v>
      </c>
      <c r="AE101" s="284">
        <f>SUM(O101,Q101,S101,U101,W101,Y101,AA101,AC101)</f>
        <v>100000</v>
      </c>
      <c r="AF101" s="283">
        <f>SUM(P101,R101,T101,V101,X101,Z101,AB101,AD101)</f>
        <v>0</v>
      </c>
      <c r="AG101" s="282">
        <f>SUM(AG102:AG102)</f>
        <v>0</v>
      </c>
      <c r="AH101" s="281"/>
      <c r="AI101" s="281"/>
      <c r="AJ101" s="280"/>
    </row>
    <row r="102" spans="2:36" ht="108" customHeight="1" thickBot="1">
      <c r="B102" s="279" t="s">
        <v>281</v>
      </c>
      <c r="C102" s="278"/>
      <c r="D102" s="276"/>
      <c r="E102" s="276"/>
      <c r="F102" s="277"/>
      <c r="G102" s="276"/>
      <c r="H102" s="275" t="s">
        <v>96</v>
      </c>
      <c r="I102" s="275" t="s">
        <v>97</v>
      </c>
      <c r="J102" s="275">
        <v>3</v>
      </c>
      <c r="K102" s="274"/>
      <c r="L102" s="273"/>
      <c r="M102" s="273"/>
      <c r="N102" s="272"/>
      <c r="O102" s="271"/>
      <c r="P102" s="270"/>
      <c r="Q102" s="269"/>
      <c r="R102" s="268"/>
      <c r="S102" s="267">
        <v>100000</v>
      </c>
      <c r="T102" s="268"/>
      <c r="U102" s="268"/>
      <c r="V102" s="268"/>
      <c r="W102" s="268"/>
      <c r="X102" s="268"/>
      <c r="Y102" s="268"/>
      <c r="Z102" s="268"/>
      <c r="AA102" s="268"/>
      <c r="AB102" s="268"/>
      <c r="AC102" s="268"/>
      <c r="AD102" s="268"/>
      <c r="AE102" s="267"/>
      <c r="AF102" s="267"/>
      <c r="AG102" s="266"/>
      <c r="AH102" s="265"/>
      <c r="AI102" s="265"/>
      <c r="AJ102" s="264"/>
    </row>
    <row r="103" spans="2:36" ht="4.5" customHeight="1" thickBot="1">
      <c r="B103" s="782"/>
      <c r="C103" s="783"/>
      <c r="D103" s="783"/>
      <c r="E103" s="783"/>
      <c r="F103" s="783"/>
      <c r="G103" s="783"/>
      <c r="H103" s="783"/>
      <c r="I103" s="783"/>
      <c r="J103" s="783"/>
      <c r="K103" s="783"/>
      <c r="L103" s="783"/>
      <c r="M103" s="783"/>
      <c r="N103" s="783"/>
      <c r="O103" s="783"/>
      <c r="P103" s="783"/>
      <c r="Q103" s="783"/>
      <c r="R103" s="783"/>
      <c r="S103" s="783"/>
      <c r="T103" s="783"/>
      <c r="U103" s="783"/>
      <c r="V103" s="783"/>
      <c r="W103" s="783"/>
      <c r="X103" s="783"/>
      <c r="Y103" s="783"/>
      <c r="Z103" s="783"/>
      <c r="AA103" s="783"/>
      <c r="AB103" s="783"/>
      <c r="AC103" s="783"/>
      <c r="AD103" s="783"/>
      <c r="AE103" s="783"/>
      <c r="AF103" s="783"/>
      <c r="AG103" s="783"/>
      <c r="AH103" s="783"/>
      <c r="AI103" s="783"/>
      <c r="AJ103" s="784"/>
    </row>
    <row r="104" spans="2:36" ht="108" customHeight="1" thickBot="1">
      <c r="B104" s="290" t="s">
        <v>13</v>
      </c>
      <c r="C104" s="247" t="s">
        <v>41</v>
      </c>
      <c r="D104" s="247" t="s">
        <v>14</v>
      </c>
      <c r="E104" s="247" t="s">
        <v>40</v>
      </c>
      <c r="F104" s="247" t="s">
        <v>38</v>
      </c>
      <c r="G104" s="247" t="s">
        <v>39</v>
      </c>
      <c r="H104" s="289" t="s">
        <v>387</v>
      </c>
      <c r="I104" s="288" t="s">
        <v>386</v>
      </c>
      <c r="J104" s="247"/>
      <c r="K104" s="318"/>
      <c r="L104" s="318"/>
      <c r="M104" s="287"/>
      <c r="N104" s="286"/>
      <c r="O104" s="285">
        <f aca="true" t="shared" si="29" ref="O104:AD104">SUM(O105:O105)</f>
        <v>0</v>
      </c>
      <c r="P104" s="283">
        <f t="shared" si="29"/>
        <v>0</v>
      </c>
      <c r="Q104" s="284">
        <f t="shared" si="29"/>
        <v>0</v>
      </c>
      <c r="R104" s="283">
        <f t="shared" si="29"/>
        <v>0</v>
      </c>
      <c r="S104" s="284">
        <f t="shared" si="29"/>
        <v>100000</v>
      </c>
      <c r="T104" s="283">
        <f t="shared" si="29"/>
        <v>0</v>
      </c>
      <c r="U104" s="284">
        <f t="shared" si="29"/>
        <v>0</v>
      </c>
      <c r="V104" s="283">
        <f t="shared" si="29"/>
        <v>0</v>
      </c>
      <c r="W104" s="284">
        <f t="shared" si="29"/>
        <v>0</v>
      </c>
      <c r="X104" s="283">
        <f t="shared" si="29"/>
        <v>0</v>
      </c>
      <c r="Y104" s="284">
        <f t="shared" si="29"/>
        <v>0</v>
      </c>
      <c r="Z104" s="283">
        <f t="shared" si="29"/>
        <v>0</v>
      </c>
      <c r="AA104" s="284">
        <f t="shared" si="29"/>
        <v>0</v>
      </c>
      <c r="AB104" s="283">
        <f t="shared" si="29"/>
        <v>0</v>
      </c>
      <c r="AC104" s="284">
        <f t="shared" si="29"/>
        <v>0</v>
      </c>
      <c r="AD104" s="283">
        <f t="shared" si="29"/>
        <v>0</v>
      </c>
      <c r="AE104" s="284">
        <f>SUM(O104,Q104,S104,U104,W104,Y104,AA104,AC104)</f>
        <v>100000</v>
      </c>
      <c r="AF104" s="283">
        <f>SUM(P104,R104,T104,V104,X104,Z104,AB104,AD104)</f>
        <v>0</v>
      </c>
      <c r="AG104" s="282">
        <f>SUM(AG105:AG105)</f>
        <v>0</v>
      </c>
      <c r="AH104" s="281"/>
      <c r="AI104" s="281"/>
      <c r="AJ104" s="280"/>
    </row>
    <row r="105" spans="2:36" ht="108" customHeight="1" thickBot="1">
      <c r="B105" s="279" t="s">
        <v>281</v>
      </c>
      <c r="C105" s="278"/>
      <c r="D105" s="276"/>
      <c r="E105" s="276"/>
      <c r="F105" s="317"/>
      <c r="G105" s="276"/>
      <c r="H105" s="316" t="s">
        <v>157</v>
      </c>
      <c r="I105" s="315" t="s">
        <v>158</v>
      </c>
      <c r="J105" s="275">
        <v>0</v>
      </c>
      <c r="K105" s="314"/>
      <c r="L105" s="313"/>
      <c r="M105" s="309"/>
      <c r="N105" s="312"/>
      <c r="O105" s="311"/>
      <c r="P105" s="267"/>
      <c r="Q105" s="267"/>
      <c r="R105" s="267"/>
      <c r="S105" s="267">
        <v>100000</v>
      </c>
      <c r="T105" s="267"/>
      <c r="U105" s="267"/>
      <c r="V105" s="267"/>
      <c r="W105" s="267"/>
      <c r="X105" s="267"/>
      <c r="Y105" s="267"/>
      <c r="Z105" s="267"/>
      <c r="AA105" s="267"/>
      <c r="AB105" s="267"/>
      <c r="AC105" s="267"/>
      <c r="AD105" s="267"/>
      <c r="AE105" s="267"/>
      <c r="AF105" s="267"/>
      <c r="AG105" s="310"/>
      <c r="AH105" s="265"/>
      <c r="AI105" s="309"/>
      <c r="AJ105" s="308"/>
    </row>
    <row r="106" spans="2:36" ht="4.5" customHeight="1" thickBot="1">
      <c r="B106" s="782"/>
      <c r="C106" s="783"/>
      <c r="D106" s="783"/>
      <c r="E106" s="783"/>
      <c r="F106" s="783"/>
      <c r="G106" s="783"/>
      <c r="H106" s="783"/>
      <c r="I106" s="783"/>
      <c r="J106" s="783"/>
      <c r="K106" s="783"/>
      <c r="L106" s="783"/>
      <c r="M106" s="783"/>
      <c r="N106" s="783"/>
      <c r="O106" s="783"/>
      <c r="P106" s="783"/>
      <c r="Q106" s="783"/>
      <c r="R106" s="783"/>
      <c r="S106" s="783"/>
      <c r="T106" s="783"/>
      <c r="U106" s="783"/>
      <c r="V106" s="783"/>
      <c r="W106" s="783"/>
      <c r="X106" s="783"/>
      <c r="Y106" s="783"/>
      <c r="Z106" s="783"/>
      <c r="AA106" s="783"/>
      <c r="AB106" s="783"/>
      <c r="AC106" s="783"/>
      <c r="AD106" s="783"/>
      <c r="AE106" s="783"/>
      <c r="AF106" s="783"/>
      <c r="AG106" s="783"/>
      <c r="AH106" s="783"/>
      <c r="AI106" s="783"/>
      <c r="AJ106" s="784"/>
    </row>
    <row r="107" spans="2:36" ht="35.25" customHeight="1" thickBot="1">
      <c r="B107" s="827" t="s">
        <v>385</v>
      </c>
      <c r="C107" s="576"/>
      <c r="D107" s="577"/>
      <c r="E107" s="307"/>
      <c r="F107" s="576" t="s">
        <v>379</v>
      </c>
      <c r="G107" s="576"/>
      <c r="H107" s="576"/>
      <c r="I107" s="576"/>
      <c r="J107" s="576"/>
      <c r="K107" s="576"/>
      <c r="L107" s="576"/>
      <c r="M107" s="576"/>
      <c r="N107" s="577"/>
      <c r="O107" s="828" t="s">
        <v>0</v>
      </c>
      <c r="P107" s="829"/>
      <c r="Q107" s="829"/>
      <c r="R107" s="829"/>
      <c r="S107" s="829"/>
      <c r="T107" s="829"/>
      <c r="U107" s="829"/>
      <c r="V107" s="829"/>
      <c r="W107" s="829"/>
      <c r="X107" s="829"/>
      <c r="Y107" s="829"/>
      <c r="Z107" s="829"/>
      <c r="AA107" s="829"/>
      <c r="AB107" s="829"/>
      <c r="AC107" s="829"/>
      <c r="AD107" s="829"/>
      <c r="AE107" s="829"/>
      <c r="AF107" s="830"/>
      <c r="AG107" s="803" t="s">
        <v>1</v>
      </c>
      <c r="AH107" s="804"/>
      <c r="AI107" s="804"/>
      <c r="AJ107" s="805"/>
    </row>
    <row r="108" spans="2:36" ht="35.25" customHeight="1">
      <c r="B108" s="815" t="s">
        <v>25</v>
      </c>
      <c r="C108" s="806" t="s">
        <v>378</v>
      </c>
      <c r="D108" s="807"/>
      <c r="E108" s="807"/>
      <c r="F108" s="807"/>
      <c r="G108" s="807"/>
      <c r="H108" s="807"/>
      <c r="I108" s="817" t="s">
        <v>3</v>
      </c>
      <c r="J108" s="799" t="s">
        <v>26</v>
      </c>
      <c r="K108" s="799" t="s">
        <v>4</v>
      </c>
      <c r="L108" s="801" t="s">
        <v>377</v>
      </c>
      <c r="M108" s="813" t="s">
        <v>28</v>
      </c>
      <c r="N108" s="810" t="s">
        <v>29</v>
      </c>
      <c r="O108" s="812" t="s">
        <v>43</v>
      </c>
      <c r="P108" s="786"/>
      <c r="Q108" s="785" t="s">
        <v>44</v>
      </c>
      <c r="R108" s="786"/>
      <c r="S108" s="785" t="s">
        <v>45</v>
      </c>
      <c r="T108" s="786"/>
      <c r="U108" s="785" t="s">
        <v>7</v>
      </c>
      <c r="V108" s="786"/>
      <c r="W108" s="785" t="s">
        <v>6</v>
      </c>
      <c r="X108" s="786"/>
      <c r="Y108" s="785" t="s">
        <v>46</v>
      </c>
      <c r="Z108" s="786"/>
      <c r="AA108" s="785" t="s">
        <v>5</v>
      </c>
      <c r="AB108" s="786"/>
      <c r="AC108" s="785" t="s">
        <v>8</v>
      </c>
      <c r="AD108" s="786"/>
      <c r="AE108" s="785" t="s">
        <v>9</v>
      </c>
      <c r="AF108" s="792"/>
      <c r="AG108" s="793" t="s">
        <v>10</v>
      </c>
      <c r="AH108" s="795" t="s">
        <v>11</v>
      </c>
      <c r="AI108" s="797" t="s">
        <v>12</v>
      </c>
      <c r="AJ108" s="819" t="s">
        <v>30</v>
      </c>
    </row>
    <row r="109" spans="2:36" ht="80.25" customHeight="1" thickBot="1">
      <c r="B109" s="816"/>
      <c r="C109" s="808"/>
      <c r="D109" s="809"/>
      <c r="E109" s="809"/>
      <c r="F109" s="809"/>
      <c r="G109" s="809"/>
      <c r="H109" s="809"/>
      <c r="I109" s="818"/>
      <c r="J109" s="800" t="s">
        <v>26</v>
      </c>
      <c r="K109" s="800"/>
      <c r="L109" s="802"/>
      <c r="M109" s="814"/>
      <c r="N109" s="811"/>
      <c r="O109" s="306" t="s">
        <v>31</v>
      </c>
      <c r="P109" s="305" t="s">
        <v>32</v>
      </c>
      <c r="Q109" s="304" t="s">
        <v>31</v>
      </c>
      <c r="R109" s="305" t="s">
        <v>32</v>
      </c>
      <c r="S109" s="304" t="s">
        <v>31</v>
      </c>
      <c r="T109" s="305" t="s">
        <v>32</v>
      </c>
      <c r="U109" s="304" t="s">
        <v>31</v>
      </c>
      <c r="V109" s="305" t="s">
        <v>32</v>
      </c>
      <c r="W109" s="304" t="s">
        <v>31</v>
      </c>
      <c r="X109" s="305" t="s">
        <v>32</v>
      </c>
      <c r="Y109" s="304" t="s">
        <v>31</v>
      </c>
      <c r="Z109" s="305" t="s">
        <v>32</v>
      </c>
      <c r="AA109" s="304" t="s">
        <v>31</v>
      </c>
      <c r="AB109" s="305" t="s">
        <v>33</v>
      </c>
      <c r="AC109" s="304" t="s">
        <v>31</v>
      </c>
      <c r="AD109" s="305" t="s">
        <v>33</v>
      </c>
      <c r="AE109" s="304" t="s">
        <v>31</v>
      </c>
      <c r="AF109" s="303" t="s">
        <v>33</v>
      </c>
      <c r="AG109" s="794"/>
      <c r="AH109" s="796"/>
      <c r="AI109" s="798"/>
      <c r="AJ109" s="820"/>
    </row>
    <row r="110" spans="2:36" ht="108" customHeight="1" thickBot="1">
      <c r="B110" s="302" t="s">
        <v>34</v>
      </c>
      <c r="C110" s="787" t="s">
        <v>98</v>
      </c>
      <c r="D110" s="788"/>
      <c r="E110" s="788"/>
      <c r="F110" s="788"/>
      <c r="G110" s="788"/>
      <c r="H110" s="788"/>
      <c r="I110" s="301" t="s">
        <v>99</v>
      </c>
      <c r="J110" s="300"/>
      <c r="K110" s="299">
        <v>0</v>
      </c>
      <c r="L110" s="299"/>
      <c r="M110" s="298"/>
      <c r="N110" s="297"/>
      <c r="O110" s="296">
        <f aca="true" t="shared" si="30" ref="O110:AD110">O112+O115</f>
        <v>0</v>
      </c>
      <c r="P110" s="295">
        <f t="shared" si="30"/>
        <v>0</v>
      </c>
      <c r="Q110" s="295">
        <f t="shared" si="30"/>
        <v>0</v>
      </c>
      <c r="R110" s="295">
        <f t="shared" si="30"/>
        <v>0</v>
      </c>
      <c r="S110" s="295">
        <f t="shared" si="30"/>
        <v>200000</v>
      </c>
      <c r="T110" s="295">
        <f t="shared" si="30"/>
        <v>0</v>
      </c>
      <c r="U110" s="295">
        <f t="shared" si="30"/>
        <v>0</v>
      </c>
      <c r="V110" s="295">
        <f t="shared" si="30"/>
        <v>0</v>
      </c>
      <c r="W110" s="295">
        <f t="shared" si="30"/>
        <v>0</v>
      </c>
      <c r="X110" s="295">
        <f t="shared" si="30"/>
        <v>0</v>
      </c>
      <c r="Y110" s="295">
        <f t="shared" si="30"/>
        <v>0</v>
      </c>
      <c r="Z110" s="295">
        <f t="shared" si="30"/>
        <v>0</v>
      </c>
      <c r="AA110" s="295">
        <f t="shared" si="30"/>
        <v>0</v>
      </c>
      <c r="AB110" s="295">
        <f t="shared" si="30"/>
        <v>0</v>
      </c>
      <c r="AC110" s="295">
        <f t="shared" si="30"/>
        <v>0</v>
      </c>
      <c r="AD110" s="295">
        <f t="shared" si="30"/>
        <v>0</v>
      </c>
      <c r="AE110" s="295">
        <f>SUM(O110,Q110,S110,U110,W110,Y110,AA110,AC110)</f>
        <v>200000</v>
      </c>
      <c r="AF110" s="294">
        <f>SUM(P110,R110,T110,V110,X110,Z110,AB110,AD110)</f>
        <v>0</v>
      </c>
      <c r="AG110" s="293">
        <f>AG112+AG115</f>
        <v>0</v>
      </c>
      <c r="AH110" s="292"/>
      <c r="AI110" s="292"/>
      <c r="AJ110" s="291"/>
    </row>
    <row r="111" spans="2:36" ht="4.5" customHeight="1" thickBot="1">
      <c r="B111" s="789"/>
      <c r="C111" s="790"/>
      <c r="D111" s="790"/>
      <c r="E111" s="790"/>
      <c r="F111" s="790"/>
      <c r="G111" s="790"/>
      <c r="H111" s="790"/>
      <c r="I111" s="790"/>
      <c r="J111" s="790"/>
      <c r="K111" s="790"/>
      <c r="L111" s="790"/>
      <c r="M111" s="790"/>
      <c r="N111" s="790"/>
      <c r="O111" s="790"/>
      <c r="P111" s="790"/>
      <c r="Q111" s="790"/>
      <c r="R111" s="790"/>
      <c r="S111" s="790"/>
      <c r="T111" s="790"/>
      <c r="U111" s="790"/>
      <c r="V111" s="790"/>
      <c r="W111" s="790"/>
      <c r="X111" s="790"/>
      <c r="Y111" s="790"/>
      <c r="Z111" s="790"/>
      <c r="AA111" s="790"/>
      <c r="AB111" s="790"/>
      <c r="AC111" s="790"/>
      <c r="AD111" s="790"/>
      <c r="AE111" s="790"/>
      <c r="AF111" s="790"/>
      <c r="AG111" s="790"/>
      <c r="AH111" s="790"/>
      <c r="AI111" s="790"/>
      <c r="AJ111" s="791"/>
    </row>
    <row r="112" spans="2:36" ht="108" customHeight="1" thickBot="1">
      <c r="B112" s="290" t="s">
        <v>13</v>
      </c>
      <c r="C112" s="247" t="s">
        <v>41</v>
      </c>
      <c r="D112" s="247" t="s">
        <v>14</v>
      </c>
      <c r="E112" s="247" t="s">
        <v>37</v>
      </c>
      <c r="F112" s="247" t="s">
        <v>38</v>
      </c>
      <c r="G112" s="247" t="s">
        <v>39</v>
      </c>
      <c r="H112" s="289" t="s">
        <v>384</v>
      </c>
      <c r="I112" s="288" t="s">
        <v>383</v>
      </c>
      <c r="J112" s="287"/>
      <c r="K112" s="287"/>
      <c r="L112" s="287"/>
      <c r="M112" s="287"/>
      <c r="N112" s="286"/>
      <c r="O112" s="285">
        <f aca="true" t="shared" si="31" ref="O112:AD112">SUM(O113:O113)</f>
        <v>0</v>
      </c>
      <c r="P112" s="283">
        <f t="shared" si="31"/>
        <v>0</v>
      </c>
      <c r="Q112" s="284">
        <f t="shared" si="31"/>
        <v>0</v>
      </c>
      <c r="R112" s="283">
        <f t="shared" si="31"/>
        <v>0</v>
      </c>
      <c r="S112" s="284">
        <f t="shared" si="31"/>
        <v>100000</v>
      </c>
      <c r="T112" s="283">
        <f t="shared" si="31"/>
        <v>0</v>
      </c>
      <c r="U112" s="284">
        <f t="shared" si="31"/>
        <v>0</v>
      </c>
      <c r="V112" s="283">
        <f t="shared" si="31"/>
        <v>0</v>
      </c>
      <c r="W112" s="284">
        <f t="shared" si="31"/>
        <v>0</v>
      </c>
      <c r="X112" s="283">
        <f t="shared" si="31"/>
        <v>0</v>
      </c>
      <c r="Y112" s="284">
        <f t="shared" si="31"/>
        <v>0</v>
      </c>
      <c r="Z112" s="283">
        <f t="shared" si="31"/>
        <v>0</v>
      </c>
      <c r="AA112" s="284">
        <f t="shared" si="31"/>
        <v>0</v>
      </c>
      <c r="AB112" s="283">
        <f t="shared" si="31"/>
        <v>0</v>
      </c>
      <c r="AC112" s="284">
        <f t="shared" si="31"/>
        <v>0</v>
      </c>
      <c r="AD112" s="283">
        <f t="shared" si="31"/>
        <v>0</v>
      </c>
      <c r="AE112" s="284">
        <f>SUM(O112,Q112,S112,U112,W112,Y112,AA112,AC112)</f>
        <v>100000</v>
      </c>
      <c r="AF112" s="283">
        <f>SUM(P112,R112,T112,V112,X112,Z112,AB112,AD112)</f>
        <v>0</v>
      </c>
      <c r="AG112" s="282">
        <f>SUM(AG113:AG113)</f>
        <v>0</v>
      </c>
      <c r="AH112" s="281"/>
      <c r="AI112" s="281"/>
      <c r="AJ112" s="280"/>
    </row>
    <row r="113" spans="2:36" ht="108" customHeight="1" thickBot="1">
      <c r="B113" s="279" t="s">
        <v>281</v>
      </c>
      <c r="C113" s="278"/>
      <c r="D113" s="276"/>
      <c r="E113" s="276"/>
      <c r="F113" s="277"/>
      <c r="G113" s="276"/>
      <c r="H113" s="275" t="s">
        <v>100</v>
      </c>
      <c r="I113" s="275" t="s">
        <v>101</v>
      </c>
      <c r="J113" s="275">
        <v>0</v>
      </c>
      <c r="K113" s="274"/>
      <c r="L113" s="273"/>
      <c r="M113" s="273"/>
      <c r="N113" s="272"/>
      <c r="O113" s="271"/>
      <c r="P113" s="270"/>
      <c r="Q113" s="269"/>
      <c r="R113" s="268"/>
      <c r="S113" s="267">
        <v>100000</v>
      </c>
      <c r="T113" s="268"/>
      <c r="U113" s="268"/>
      <c r="V113" s="268"/>
      <c r="W113" s="268"/>
      <c r="X113" s="268"/>
      <c r="Y113" s="268"/>
      <c r="Z113" s="268"/>
      <c r="AA113" s="268"/>
      <c r="AB113" s="268"/>
      <c r="AC113" s="268"/>
      <c r="AD113" s="268"/>
      <c r="AE113" s="267"/>
      <c r="AF113" s="267"/>
      <c r="AG113" s="266"/>
      <c r="AH113" s="265"/>
      <c r="AI113" s="265"/>
      <c r="AJ113" s="264"/>
    </row>
    <row r="114" spans="2:36" ht="4.5" customHeight="1" thickBot="1">
      <c r="B114" s="782"/>
      <c r="C114" s="783"/>
      <c r="D114" s="783"/>
      <c r="E114" s="783"/>
      <c r="F114" s="783"/>
      <c r="G114" s="783"/>
      <c r="H114" s="783"/>
      <c r="I114" s="783"/>
      <c r="J114" s="783"/>
      <c r="K114" s="783"/>
      <c r="L114" s="783"/>
      <c r="M114" s="783"/>
      <c r="N114" s="783"/>
      <c r="O114" s="783"/>
      <c r="P114" s="783"/>
      <c r="Q114" s="783"/>
      <c r="R114" s="783"/>
      <c r="S114" s="783"/>
      <c r="T114" s="783"/>
      <c r="U114" s="783"/>
      <c r="V114" s="783"/>
      <c r="W114" s="783"/>
      <c r="X114" s="783"/>
      <c r="Y114" s="783"/>
      <c r="Z114" s="783"/>
      <c r="AA114" s="783"/>
      <c r="AB114" s="783"/>
      <c r="AC114" s="783"/>
      <c r="AD114" s="783"/>
      <c r="AE114" s="783"/>
      <c r="AF114" s="783"/>
      <c r="AG114" s="783"/>
      <c r="AH114" s="783"/>
      <c r="AI114" s="783"/>
      <c r="AJ114" s="784"/>
    </row>
    <row r="115" spans="2:36" ht="108" customHeight="1" thickBot="1">
      <c r="B115" s="290" t="s">
        <v>13</v>
      </c>
      <c r="C115" s="247" t="s">
        <v>41</v>
      </c>
      <c r="D115" s="247" t="s">
        <v>14</v>
      </c>
      <c r="E115" s="247" t="s">
        <v>40</v>
      </c>
      <c r="F115" s="247" t="s">
        <v>38</v>
      </c>
      <c r="G115" s="247" t="s">
        <v>39</v>
      </c>
      <c r="H115" s="289" t="s">
        <v>382</v>
      </c>
      <c r="I115" s="288" t="s">
        <v>381</v>
      </c>
      <c r="J115" s="247"/>
      <c r="K115" s="318"/>
      <c r="L115" s="318"/>
      <c r="M115" s="287"/>
      <c r="N115" s="286"/>
      <c r="O115" s="285">
        <f aca="true" t="shared" si="32" ref="O115:AD115">SUM(O116:O116)</f>
        <v>0</v>
      </c>
      <c r="P115" s="283">
        <f t="shared" si="32"/>
        <v>0</v>
      </c>
      <c r="Q115" s="284">
        <f t="shared" si="32"/>
        <v>0</v>
      </c>
      <c r="R115" s="283">
        <f t="shared" si="32"/>
        <v>0</v>
      </c>
      <c r="S115" s="284">
        <f t="shared" si="32"/>
        <v>100000</v>
      </c>
      <c r="T115" s="283">
        <f t="shared" si="32"/>
        <v>0</v>
      </c>
      <c r="U115" s="284">
        <f t="shared" si="32"/>
        <v>0</v>
      </c>
      <c r="V115" s="283">
        <f t="shared" si="32"/>
        <v>0</v>
      </c>
      <c r="W115" s="284">
        <f t="shared" si="32"/>
        <v>0</v>
      </c>
      <c r="X115" s="283">
        <f t="shared" si="32"/>
        <v>0</v>
      </c>
      <c r="Y115" s="284">
        <f t="shared" si="32"/>
        <v>0</v>
      </c>
      <c r="Z115" s="283">
        <f t="shared" si="32"/>
        <v>0</v>
      </c>
      <c r="AA115" s="284">
        <f t="shared" si="32"/>
        <v>0</v>
      </c>
      <c r="AB115" s="283">
        <f t="shared" si="32"/>
        <v>0</v>
      </c>
      <c r="AC115" s="284">
        <f t="shared" si="32"/>
        <v>0</v>
      </c>
      <c r="AD115" s="283">
        <f t="shared" si="32"/>
        <v>0</v>
      </c>
      <c r="AE115" s="284">
        <f>SUM(O115,Q115,S115,U115,W115,Y115,AA115,AC115)</f>
        <v>100000</v>
      </c>
      <c r="AF115" s="283">
        <f>SUM(P115,R115,T115,V115,X115,Z115,AB115,AD115)</f>
        <v>0</v>
      </c>
      <c r="AG115" s="282">
        <f>SUM(AG116:AG116)</f>
        <v>0</v>
      </c>
      <c r="AH115" s="281"/>
      <c r="AI115" s="281"/>
      <c r="AJ115" s="280"/>
    </row>
    <row r="116" spans="2:36" ht="108" customHeight="1" thickBot="1">
      <c r="B116" s="279" t="s">
        <v>281</v>
      </c>
      <c r="C116" s="278"/>
      <c r="D116" s="276"/>
      <c r="E116" s="276"/>
      <c r="F116" s="317"/>
      <c r="G116" s="276"/>
      <c r="H116" s="316" t="s">
        <v>102</v>
      </c>
      <c r="I116" s="315" t="s">
        <v>103</v>
      </c>
      <c r="J116" s="275">
        <v>0</v>
      </c>
      <c r="K116" s="314"/>
      <c r="L116" s="313"/>
      <c r="M116" s="309"/>
      <c r="N116" s="312"/>
      <c r="O116" s="311"/>
      <c r="P116" s="267"/>
      <c r="Q116" s="267"/>
      <c r="R116" s="267"/>
      <c r="S116" s="267">
        <v>100000</v>
      </c>
      <c r="T116" s="267"/>
      <c r="U116" s="267"/>
      <c r="V116" s="267"/>
      <c r="W116" s="267"/>
      <c r="X116" s="267"/>
      <c r="Y116" s="267"/>
      <c r="Z116" s="267"/>
      <c r="AA116" s="267"/>
      <c r="AB116" s="267"/>
      <c r="AC116" s="267"/>
      <c r="AD116" s="267"/>
      <c r="AE116" s="267"/>
      <c r="AF116" s="267"/>
      <c r="AG116" s="310"/>
      <c r="AH116" s="265"/>
      <c r="AI116" s="309"/>
      <c r="AJ116" s="308"/>
    </row>
    <row r="117" spans="2:36" ht="4.5" customHeight="1" thickBot="1">
      <c r="B117" s="782"/>
      <c r="C117" s="783"/>
      <c r="D117" s="783"/>
      <c r="E117" s="783"/>
      <c r="F117" s="783"/>
      <c r="G117" s="783"/>
      <c r="H117" s="783"/>
      <c r="I117" s="783"/>
      <c r="J117" s="783"/>
      <c r="K117" s="783"/>
      <c r="L117" s="783"/>
      <c r="M117" s="783"/>
      <c r="N117" s="783"/>
      <c r="O117" s="783"/>
      <c r="P117" s="783"/>
      <c r="Q117" s="783"/>
      <c r="R117" s="783"/>
      <c r="S117" s="783"/>
      <c r="T117" s="783"/>
      <c r="U117" s="783"/>
      <c r="V117" s="783"/>
      <c r="W117" s="783"/>
      <c r="X117" s="783"/>
      <c r="Y117" s="783"/>
      <c r="Z117" s="783"/>
      <c r="AA117" s="783"/>
      <c r="AB117" s="783"/>
      <c r="AC117" s="783"/>
      <c r="AD117" s="783"/>
      <c r="AE117" s="783"/>
      <c r="AF117" s="783"/>
      <c r="AG117" s="783"/>
      <c r="AH117" s="783"/>
      <c r="AI117" s="783"/>
      <c r="AJ117" s="784"/>
    </row>
    <row r="118" spans="2:36" ht="35.25" customHeight="1" thickBot="1">
      <c r="B118" s="827" t="s">
        <v>380</v>
      </c>
      <c r="C118" s="576"/>
      <c r="D118" s="577"/>
      <c r="E118" s="307"/>
      <c r="F118" s="576" t="s">
        <v>379</v>
      </c>
      <c r="G118" s="576"/>
      <c r="H118" s="576"/>
      <c r="I118" s="576"/>
      <c r="J118" s="576"/>
      <c r="K118" s="576"/>
      <c r="L118" s="576"/>
      <c r="M118" s="576"/>
      <c r="N118" s="577"/>
      <c r="O118" s="828" t="s">
        <v>0</v>
      </c>
      <c r="P118" s="829"/>
      <c r="Q118" s="829"/>
      <c r="R118" s="829"/>
      <c r="S118" s="829"/>
      <c r="T118" s="829"/>
      <c r="U118" s="829"/>
      <c r="V118" s="829"/>
      <c r="W118" s="829"/>
      <c r="X118" s="829"/>
      <c r="Y118" s="829"/>
      <c r="Z118" s="829"/>
      <c r="AA118" s="829"/>
      <c r="AB118" s="829"/>
      <c r="AC118" s="829"/>
      <c r="AD118" s="829"/>
      <c r="AE118" s="829"/>
      <c r="AF118" s="830"/>
      <c r="AG118" s="803" t="s">
        <v>1</v>
      </c>
      <c r="AH118" s="804"/>
      <c r="AI118" s="804"/>
      <c r="AJ118" s="805"/>
    </row>
    <row r="119" spans="2:36" ht="35.25" customHeight="1">
      <c r="B119" s="815" t="s">
        <v>25</v>
      </c>
      <c r="C119" s="806" t="s">
        <v>378</v>
      </c>
      <c r="D119" s="807"/>
      <c r="E119" s="807"/>
      <c r="F119" s="807"/>
      <c r="G119" s="807"/>
      <c r="H119" s="807"/>
      <c r="I119" s="817" t="s">
        <v>3</v>
      </c>
      <c r="J119" s="799" t="s">
        <v>26</v>
      </c>
      <c r="K119" s="799" t="s">
        <v>4</v>
      </c>
      <c r="L119" s="801" t="s">
        <v>377</v>
      </c>
      <c r="M119" s="813" t="s">
        <v>28</v>
      </c>
      <c r="N119" s="810" t="s">
        <v>29</v>
      </c>
      <c r="O119" s="812" t="s">
        <v>43</v>
      </c>
      <c r="P119" s="786"/>
      <c r="Q119" s="785" t="s">
        <v>44</v>
      </c>
      <c r="R119" s="786"/>
      <c r="S119" s="785" t="s">
        <v>45</v>
      </c>
      <c r="T119" s="786"/>
      <c r="U119" s="785" t="s">
        <v>7</v>
      </c>
      <c r="V119" s="786"/>
      <c r="W119" s="785" t="s">
        <v>6</v>
      </c>
      <c r="X119" s="786"/>
      <c r="Y119" s="785" t="s">
        <v>46</v>
      </c>
      <c r="Z119" s="786"/>
      <c r="AA119" s="785" t="s">
        <v>5</v>
      </c>
      <c r="AB119" s="786"/>
      <c r="AC119" s="785" t="s">
        <v>8</v>
      </c>
      <c r="AD119" s="786"/>
      <c r="AE119" s="785" t="s">
        <v>9</v>
      </c>
      <c r="AF119" s="792"/>
      <c r="AG119" s="793" t="s">
        <v>10</v>
      </c>
      <c r="AH119" s="795" t="s">
        <v>11</v>
      </c>
      <c r="AI119" s="797" t="s">
        <v>12</v>
      </c>
      <c r="AJ119" s="819" t="s">
        <v>30</v>
      </c>
    </row>
    <row r="120" spans="2:36" ht="80.25" customHeight="1" thickBot="1">
      <c r="B120" s="816"/>
      <c r="C120" s="808"/>
      <c r="D120" s="809"/>
      <c r="E120" s="809"/>
      <c r="F120" s="809"/>
      <c r="G120" s="809"/>
      <c r="H120" s="809"/>
      <c r="I120" s="818"/>
      <c r="J120" s="800" t="s">
        <v>26</v>
      </c>
      <c r="K120" s="800"/>
      <c r="L120" s="802"/>
      <c r="M120" s="814"/>
      <c r="N120" s="811"/>
      <c r="O120" s="306" t="s">
        <v>31</v>
      </c>
      <c r="P120" s="305" t="s">
        <v>32</v>
      </c>
      <c r="Q120" s="304" t="s">
        <v>31</v>
      </c>
      <c r="R120" s="305" t="s">
        <v>32</v>
      </c>
      <c r="S120" s="304" t="s">
        <v>31</v>
      </c>
      <c r="T120" s="305" t="s">
        <v>32</v>
      </c>
      <c r="U120" s="304" t="s">
        <v>31</v>
      </c>
      <c r="V120" s="305" t="s">
        <v>32</v>
      </c>
      <c r="W120" s="304" t="s">
        <v>31</v>
      </c>
      <c r="X120" s="305" t="s">
        <v>32</v>
      </c>
      <c r="Y120" s="304" t="s">
        <v>31</v>
      </c>
      <c r="Z120" s="305" t="s">
        <v>32</v>
      </c>
      <c r="AA120" s="304" t="s">
        <v>31</v>
      </c>
      <c r="AB120" s="305" t="s">
        <v>33</v>
      </c>
      <c r="AC120" s="304" t="s">
        <v>31</v>
      </c>
      <c r="AD120" s="305" t="s">
        <v>33</v>
      </c>
      <c r="AE120" s="304" t="s">
        <v>31</v>
      </c>
      <c r="AF120" s="303" t="s">
        <v>33</v>
      </c>
      <c r="AG120" s="794"/>
      <c r="AH120" s="796"/>
      <c r="AI120" s="798"/>
      <c r="AJ120" s="820"/>
    </row>
    <row r="121" spans="2:36" ht="108" customHeight="1" thickBot="1">
      <c r="B121" s="302" t="s">
        <v>34</v>
      </c>
      <c r="C121" s="787" t="s">
        <v>98</v>
      </c>
      <c r="D121" s="788"/>
      <c r="E121" s="788"/>
      <c r="F121" s="788"/>
      <c r="G121" s="788"/>
      <c r="H121" s="788"/>
      <c r="I121" s="301" t="s">
        <v>104</v>
      </c>
      <c r="J121" s="300"/>
      <c r="K121" s="299">
        <v>0</v>
      </c>
      <c r="L121" s="299"/>
      <c r="M121" s="298"/>
      <c r="N121" s="297"/>
      <c r="O121" s="296">
        <f aca="true" t="shared" si="33" ref="O121:AD121">O123</f>
        <v>0</v>
      </c>
      <c r="P121" s="295">
        <f t="shared" si="33"/>
        <v>0</v>
      </c>
      <c r="Q121" s="295">
        <f t="shared" si="33"/>
        <v>0</v>
      </c>
      <c r="R121" s="295">
        <f t="shared" si="33"/>
        <v>0</v>
      </c>
      <c r="S121" s="295">
        <f t="shared" si="33"/>
        <v>100000</v>
      </c>
      <c r="T121" s="295">
        <f t="shared" si="33"/>
        <v>0</v>
      </c>
      <c r="U121" s="295">
        <f t="shared" si="33"/>
        <v>0</v>
      </c>
      <c r="V121" s="295">
        <f t="shared" si="33"/>
        <v>0</v>
      </c>
      <c r="W121" s="295">
        <f t="shared" si="33"/>
        <v>0</v>
      </c>
      <c r="X121" s="295">
        <f t="shared" si="33"/>
        <v>0</v>
      </c>
      <c r="Y121" s="295">
        <f t="shared" si="33"/>
        <v>0</v>
      </c>
      <c r="Z121" s="295">
        <f t="shared" si="33"/>
        <v>0</v>
      </c>
      <c r="AA121" s="295">
        <f t="shared" si="33"/>
        <v>0</v>
      </c>
      <c r="AB121" s="295">
        <f t="shared" si="33"/>
        <v>0</v>
      </c>
      <c r="AC121" s="295">
        <f t="shared" si="33"/>
        <v>0</v>
      </c>
      <c r="AD121" s="295">
        <f t="shared" si="33"/>
        <v>0</v>
      </c>
      <c r="AE121" s="295">
        <f>SUM(O121,Q121,S121,U121,W121,Y121,AA121,AC121)</f>
        <v>100000</v>
      </c>
      <c r="AF121" s="294">
        <f>SUM(P121,R121,T121,V121,X121,Z121,AB121,AD121)</f>
        <v>0</v>
      </c>
      <c r="AG121" s="293">
        <f>AG123</f>
        <v>0</v>
      </c>
      <c r="AH121" s="292"/>
      <c r="AI121" s="292"/>
      <c r="AJ121" s="291"/>
    </row>
    <row r="122" spans="2:36" ht="4.5" customHeight="1" thickBot="1">
      <c r="B122" s="789"/>
      <c r="C122" s="790"/>
      <c r="D122" s="790"/>
      <c r="E122" s="790"/>
      <c r="F122" s="790"/>
      <c r="G122" s="790"/>
      <c r="H122" s="790"/>
      <c r="I122" s="790"/>
      <c r="J122" s="790"/>
      <c r="K122" s="790"/>
      <c r="L122" s="790"/>
      <c r="M122" s="790"/>
      <c r="N122" s="790"/>
      <c r="O122" s="790"/>
      <c r="P122" s="790"/>
      <c r="Q122" s="790"/>
      <c r="R122" s="790"/>
      <c r="S122" s="790"/>
      <c r="T122" s="790"/>
      <c r="U122" s="790"/>
      <c r="V122" s="790"/>
      <c r="W122" s="790"/>
      <c r="X122" s="790"/>
      <c r="Y122" s="790"/>
      <c r="Z122" s="790"/>
      <c r="AA122" s="790"/>
      <c r="AB122" s="790"/>
      <c r="AC122" s="790"/>
      <c r="AD122" s="790"/>
      <c r="AE122" s="790"/>
      <c r="AF122" s="790"/>
      <c r="AG122" s="790"/>
      <c r="AH122" s="790"/>
      <c r="AI122" s="790"/>
      <c r="AJ122" s="791"/>
    </row>
    <row r="123" spans="2:36" ht="108" customHeight="1" thickBot="1">
      <c r="B123" s="290" t="s">
        <v>13</v>
      </c>
      <c r="C123" s="247" t="s">
        <v>41</v>
      </c>
      <c r="D123" s="247" t="s">
        <v>14</v>
      </c>
      <c r="E123" s="247" t="s">
        <v>37</v>
      </c>
      <c r="F123" s="247" t="s">
        <v>38</v>
      </c>
      <c r="G123" s="247" t="s">
        <v>39</v>
      </c>
      <c r="H123" s="289" t="s">
        <v>376</v>
      </c>
      <c r="I123" s="288" t="s">
        <v>375</v>
      </c>
      <c r="J123" s="287"/>
      <c r="K123" s="287"/>
      <c r="L123" s="287"/>
      <c r="M123" s="287"/>
      <c r="N123" s="286"/>
      <c r="O123" s="285">
        <f aca="true" t="shared" si="34" ref="O123:AD123">SUM(O124:O124)</f>
        <v>0</v>
      </c>
      <c r="P123" s="283">
        <f t="shared" si="34"/>
        <v>0</v>
      </c>
      <c r="Q123" s="284">
        <f t="shared" si="34"/>
        <v>0</v>
      </c>
      <c r="R123" s="283">
        <f t="shared" si="34"/>
        <v>0</v>
      </c>
      <c r="S123" s="284">
        <f t="shared" si="34"/>
        <v>100000</v>
      </c>
      <c r="T123" s="283">
        <f t="shared" si="34"/>
        <v>0</v>
      </c>
      <c r="U123" s="284">
        <f t="shared" si="34"/>
        <v>0</v>
      </c>
      <c r="V123" s="283">
        <f t="shared" si="34"/>
        <v>0</v>
      </c>
      <c r="W123" s="284">
        <f t="shared" si="34"/>
        <v>0</v>
      </c>
      <c r="X123" s="283">
        <f t="shared" si="34"/>
        <v>0</v>
      </c>
      <c r="Y123" s="284">
        <f t="shared" si="34"/>
        <v>0</v>
      </c>
      <c r="Z123" s="283">
        <f t="shared" si="34"/>
        <v>0</v>
      </c>
      <c r="AA123" s="284">
        <f t="shared" si="34"/>
        <v>0</v>
      </c>
      <c r="AB123" s="283">
        <f t="shared" si="34"/>
        <v>0</v>
      </c>
      <c r="AC123" s="284">
        <f t="shared" si="34"/>
        <v>0</v>
      </c>
      <c r="AD123" s="283">
        <f t="shared" si="34"/>
        <v>0</v>
      </c>
      <c r="AE123" s="284">
        <f>SUM(O123,Q123,S123,U123,W123,Y123,AA123,AC123)</f>
        <v>100000</v>
      </c>
      <c r="AF123" s="283">
        <f>SUM(P123,R123,T123,V123,X123,Z123,AB123,AD123)</f>
        <v>0</v>
      </c>
      <c r="AG123" s="282">
        <f>SUM(AG124:AG124)</f>
        <v>0</v>
      </c>
      <c r="AH123" s="281"/>
      <c r="AI123" s="281"/>
      <c r="AJ123" s="280"/>
    </row>
    <row r="124" spans="2:36" ht="108" customHeight="1" thickBot="1">
      <c r="B124" s="279" t="s">
        <v>281</v>
      </c>
      <c r="C124" s="278"/>
      <c r="D124" s="276"/>
      <c r="E124" s="276"/>
      <c r="F124" s="277"/>
      <c r="G124" s="276"/>
      <c r="H124" s="275" t="s">
        <v>105</v>
      </c>
      <c r="I124" s="275" t="s">
        <v>106</v>
      </c>
      <c r="J124" s="275">
        <v>0</v>
      </c>
      <c r="K124" s="274"/>
      <c r="L124" s="273"/>
      <c r="M124" s="273"/>
      <c r="N124" s="272"/>
      <c r="O124" s="271"/>
      <c r="P124" s="270"/>
      <c r="Q124" s="269"/>
      <c r="R124" s="268"/>
      <c r="S124" s="267">
        <v>100000</v>
      </c>
      <c r="T124" s="268"/>
      <c r="U124" s="268"/>
      <c r="V124" s="268"/>
      <c r="W124" s="268"/>
      <c r="X124" s="268"/>
      <c r="Y124" s="268"/>
      <c r="Z124" s="268"/>
      <c r="AA124" s="268"/>
      <c r="AB124" s="268"/>
      <c r="AC124" s="268"/>
      <c r="AD124" s="268"/>
      <c r="AE124" s="267"/>
      <c r="AF124" s="267"/>
      <c r="AG124" s="266"/>
      <c r="AH124" s="265"/>
      <c r="AI124" s="265"/>
      <c r="AJ124" s="264"/>
    </row>
    <row r="125" spans="2:36" ht="4.5" customHeight="1" thickBot="1">
      <c r="B125" s="782"/>
      <c r="C125" s="783"/>
      <c r="D125" s="783"/>
      <c r="E125" s="783"/>
      <c r="F125" s="783"/>
      <c r="G125" s="783"/>
      <c r="H125" s="783"/>
      <c r="I125" s="783"/>
      <c r="J125" s="783"/>
      <c r="K125" s="783"/>
      <c r="L125" s="783"/>
      <c r="M125" s="783"/>
      <c r="N125" s="783"/>
      <c r="O125" s="783"/>
      <c r="P125" s="783"/>
      <c r="Q125" s="783"/>
      <c r="R125" s="783"/>
      <c r="S125" s="783"/>
      <c r="T125" s="783"/>
      <c r="U125" s="783"/>
      <c r="V125" s="783"/>
      <c r="W125" s="783"/>
      <c r="X125" s="783"/>
      <c r="Y125" s="783"/>
      <c r="Z125" s="783"/>
      <c r="AA125" s="783"/>
      <c r="AB125" s="783"/>
      <c r="AC125" s="783"/>
      <c r="AD125" s="783"/>
      <c r="AE125" s="783"/>
      <c r="AF125" s="783"/>
      <c r="AG125" s="783"/>
      <c r="AH125" s="783"/>
      <c r="AI125" s="783"/>
      <c r="AJ125" s="784"/>
    </row>
  </sheetData>
  <sheetProtection/>
  <mergeCells count="250">
    <mergeCell ref="O119:P119"/>
    <mergeCell ref="Q119:R119"/>
    <mergeCell ref="C110:H110"/>
    <mergeCell ref="B111:AJ111"/>
    <mergeCell ref="B114:AJ114"/>
    <mergeCell ref="AJ119:AJ120"/>
    <mergeCell ref="C121:H121"/>
    <mergeCell ref="B122:AJ122"/>
    <mergeCell ref="B125:AJ125"/>
    <mergeCell ref="AC119:AD119"/>
    <mergeCell ref="AE119:AF119"/>
    <mergeCell ref="AG119:AG120"/>
    <mergeCell ref="AH119:AH120"/>
    <mergeCell ref="B117:AJ117"/>
    <mergeCell ref="B118:D118"/>
    <mergeCell ref="F118:N118"/>
    <mergeCell ref="O118:AF118"/>
    <mergeCell ref="AG118:AJ118"/>
    <mergeCell ref="B119:B120"/>
    <mergeCell ref="C119:H120"/>
    <mergeCell ref="I119:I120"/>
    <mergeCell ref="J119:J120"/>
    <mergeCell ref="K119:K120"/>
    <mergeCell ref="S119:T119"/>
    <mergeCell ref="AI119:AI120"/>
    <mergeCell ref="U119:V119"/>
    <mergeCell ref="W119:X119"/>
    <mergeCell ref="Y119:Z119"/>
    <mergeCell ref="AA119:AB119"/>
    <mergeCell ref="L119:L120"/>
    <mergeCell ref="M119:M120"/>
    <mergeCell ref="N119:N120"/>
    <mergeCell ref="W108:X108"/>
    <mergeCell ref="Y108:Z108"/>
    <mergeCell ref="AA108:AB108"/>
    <mergeCell ref="AC108:AD108"/>
    <mergeCell ref="AE108:AF108"/>
    <mergeCell ref="M108:M109"/>
    <mergeCell ref="B106:AJ106"/>
    <mergeCell ref="O107:AF107"/>
    <mergeCell ref="AG107:AJ107"/>
    <mergeCell ref="Q108:R108"/>
    <mergeCell ref="S108:T108"/>
    <mergeCell ref="U108:V108"/>
    <mergeCell ref="B108:B109"/>
    <mergeCell ref="C108:H109"/>
    <mergeCell ref="I108:I109"/>
    <mergeCell ref="J108:J109"/>
    <mergeCell ref="AJ108:AJ109"/>
    <mergeCell ref="N108:N109"/>
    <mergeCell ref="O108:P108"/>
    <mergeCell ref="AG108:AG109"/>
    <mergeCell ref="AH108:AH109"/>
    <mergeCell ref="AI108:AI109"/>
    <mergeCell ref="K108:K109"/>
    <mergeCell ref="L108:L109"/>
    <mergeCell ref="B107:D107"/>
    <mergeCell ref="F107:N107"/>
    <mergeCell ref="C99:H99"/>
    <mergeCell ref="B100:AJ100"/>
    <mergeCell ref="B103:AJ103"/>
    <mergeCell ref="AG97:AG98"/>
    <mergeCell ref="AH97:AH98"/>
    <mergeCell ref="AI97:AI98"/>
    <mergeCell ref="S97:T97"/>
    <mergeCell ref="AA97:AB97"/>
    <mergeCell ref="L97:L98"/>
    <mergeCell ref="M97:M98"/>
    <mergeCell ref="N97:N98"/>
    <mergeCell ref="O97:P97"/>
    <mergeCell ref="Q97:R97"/>
    <mergeCell ref="AG83:AG84"/>
    <mergeCell ref="AH83:AH84"/>
    <mergeCell ref="AI83:AI84"/>
    <mergeCell ref="S83:T83"/>
    <mergeCell ref="U83:V83"/>
    <mergeCell ref="W83:X83"/>
    <mergeCell ref="Y83:Z83"/>
    <mergeCell ref="B97:B98"/>
    <mergeCell ref="C97:H98"/>
    <mergeCell ref="I97:I98"/>
    <mergeCell ref="J97:J98"/>
    <mergeCell ref="K97:K98"/>
    <mergeCell ref="B96:D96"/>
    <mergeCell ref="F96:N96"/>
    <mergeCell ref="O96:AF96"/>
    <mergeCell ref="AG96:AJ96"/>
    <mergeCell ref="AJ97:AJ98"/>
    <mergeCell ref="U97:V97"/>
    <mergeCell ref="W97:X97"/>
    <mergeCell ref="Y97:Z97"/>
    <mergeCell ref="AC97:AD97"/>
    <mergeCell ref="AE97:AF97"/>
    <mergeCell ref="B81:AJ81"/>
    <mergeCell ref="B82:D82"/>
    <mergeCell ref="F82:N82"/>
    <mergeCell ref="O82:AF82"/>
    <mergeCell ref="AG82:AJ82"/>
    <mergeCell ref="B95:AJ95"/>
    <mergeCell ref="AJ83:AJ84"/>
    <mergeCell ref="C85:H85"/>
    <mergeCell ref="B86:AJ86"/>
    <mergeCell ref="B89:AJ89"/>
    <mergeCell ref="B83:B84"/>
    <mergeCell ref="C83:H84"/>
    <mergeCell ref="I83:I84"/>
    <mergeCell ref="J83:J84"/>
    <mergeCell ref="K83:K84"/>
    <mergeCell ref="AA83:AB83"/>
    <mergeCell ref="L83:L84"/>
    <mergeCell ref="M83:M84"/>
    <mergeCell ref="N83:N84"/>
    <mergeCell ref="O83:P83"/>
    <mergeCell ref="Q83:R83"/>
    <mergeCell ref="B92:AJ92"/>
    <mergeCell ref="AC83:AD83"/>
    <mergeCell ref="AE83:AF83"/>
    <mergeCell ref="B75:AJ75"/>
    <mergeCell ref="B78:AJ78"/>
    <mergeCell ref="AH69:AH70"/>
    <mergeCell ref="AI69:AI70"/>
    <mergeCell ref="AG68:AJ68"/>
    <mergeCell ref="B69:B70"/>
    <mergeCell ref="C69:H70"/>
    <mergeCell ref="I69:I70"/>
    <mergeCell ref="J69:J70"/>
    <mergeCell ref="K69:K70"/>
    <mergeCell ref="L69:L70"/>
    <mergeCell ref="M69:M70"/>
    <mergeCell ref="AJ69:AJ70"/>
    <mergeCell ref="C71:H71"/>
    <mergeCell ref="W69:X69"/>
    <mergeCell ref="Y69:Z69"/>
    <mergeCell ref="AA69:AB69"/>
    <mergeCell ref="B72:AJ72"/>
    <mergeCell ref="AE69:AF69"/>
    <mergeCell ref="Q69:R69"/>
    <mergeCell ref="S69:T69"/>
    <mergeCell ref="U69:V69"/>
    <mergeCell ref="AG69:AG70"/>
    <mergeCell ref="N69:N70"/>
    <mergeCell ref="B16:D16"/>
    <mergeCell ref="F16:N16"/>
    <mergeCell ref="O16:AF16"/>
    <mergeCell ref="AC69:AD69"/>
    <mergeCell ref="AE52:AF52"/>
    <mergeCell ref="B68:D68"/>
    <mergeCell ref="F68:N68"/>
    <mergeCell ref="O68:AF68"/>
    <mergeCell ref="B55:AJ55"/>
    <mergeCell ref="B58:AJ58"/>
    <mergeCell ref="B61:AJ61"/>
    <mergeCell ref="B64:AJ64"/>
    <mergeCell ref="B67:AJ67"/>
    <mergeCell ref="AG52:AG53"/>
    <mergeCell ref="AH52:AH53"/>
    <mergeCell ref="AI52:AI53"/>
    <mergeCell ref="AJ52:AJ53"/>
    <mergeCell ref="C54:H54"/>
    <mergeCell ref="M52:M53"/>
    <mergeCell ref="N52:N53"/>
    <mergeCell ref="O52:P52"/>
    <mergeCell ref="Q52:R52"/>
    <mergeCell ref="S52:T52"/>
    <mergeCell ref="O69:P69"/>
    <mergeCell ref="U52:V52"/>
    <mergeCell ref="B51:D51"/>
    <mergeCell ref="F51:N51"/>
    <mergeCell ref="O51:AF51"/>
    <mergeCell ref="AG51:AJ51"/>
    <mergeCell ref="B52:B53"/>
    <mergeCell ref="C52:H53"/>
    <mergeCell ref="I52:I53"/>
    <mergeCell ref="J52:J53"/>
    <mergeCell ref="K52:K53"/>
    <mergeCell ref="L52:L53"/>
    <mergeCell ref="W52:X52"/>
    <mergeCell ref="Y52:Z52"/>
    <mergeCell ref="AA52:AB52"/>
    <mergeCell ref="AC52:AD52"/>
    <mergeCell ref="B2:AJ2"/>
    <mergeCell ref="B6:B7"/>
    <mergeCell ref="I6:I7"/>
    <mergeCell ref="J6:J7"/>
    <mergeCell ref="K6:K7"/>
    <mergeCell ref="L6:L7"/>
    <mergeCell ref="Q6:R6"/>
    <mergeCell ref="B3:AJ3"/>
    <mergeCell ref="B4:H4"/>
    <mergeCell ref="M6:M7"/>
    <mergeCell ref="U6:V6"/>
    <mergeCell ref="AC6:AD6"/>
    <mergeCell ref="AG6:AG7"/>
    <mergeCell ref="U4:AJ4"/>
    <mergeCell ref="B5:D5"/>
    <mergeCell ref="F5:N5"/>
    <mergeCell ref="O5:AF5"/>
    <mergeCell ref="AG5:AJ5"/>
    <mergeCell ref="I4:N4"/>
    <mergeCell ref="O4:Q4"/>
    <mergeCell ref="R4:T4"/>
    <mergeCell ref="O6:P6"/>
    <mergeCell ref="N6:N7"/>
    <mergeCell ref="W6:X6"/>
    <mergeCell ref="AG16:AJ16"/>
    <mergeCell ref="C6:H7"/>
    <mergeCell ref="C8:H8"/>
    <mergeCell ref="B15:AJ15"/>
    <mergeCell ref="N17:N18"/>
    <mergeCell ref="O17:P17"/>
    <mergeCell ref="B12:AJ12"/>
    <mergeCell ref="M17:M18"/>
    <mergeCell ref="K17:K18"/>
    <mergeCell ref="B17:B18"/>
    <mergeCell ref="C17:H18"/>
    <mergeCell ref="I17:I18"/>
    <mergeCell ref="AE6:AF6"/>
    <mergeCell ref="AH6:AH7"/>
    <mergeCell ref="AI6:AI7"/>
    <mergeCell ref="AJ17:AJ18"/>
    <mergeCell ref="Q17:R17"/>
    <mergeCell ref="S17:T17"/>
    <mergeCell ref="U17:V17"/>
    <mergeCell ref="Y6:Z6"/>
    <mergeCell ref="AA6:AB6"/>
    <mergeCell ref="S6:T6"/>
    <mergeCell ref="AJ6:AJ7"/>
    <mergeCell ref="B9:AJ9"/>
    <mergeCell ref="B50:AJ50"/>
    <mergeCell ref="B29:AJ29"/>
    <mergeCell ref="B32:AJ32"/>
    <mergeCell ref="B35:AJ35"/>
    <mergeCell ref="B38:AJ38"/>
    <mergeCell ref="B41:AJ41"/>
    <mergeCell ref="B44:AJ44"/>
    <mergeCell ref="B47:AJ47"/>
    <mergeCell ref="W17:X17"/>
    <mergeCell ref="Y17:Z17"/>
    <mergeCell ref="AA17:AB17"/>
    <mergeCell ref="C19:H19"/>
    <mergeCell ref="B20:AJ20"/>
    <mergeCell ref="B23:AJ23"/>
    <mergeCell ref="B26:AJ26"/>
    <mergeCell ref="AC17:AD17"/>
    <mergeCell ref="AE17:AF17"/>
    <mergeCell ref="AG17:AG18"/>
    <mergeCell ref="AH17:AH18"/>
    <mergeCell ref="AI17:AI18"/>
    <mergeCell ref="J17:J18"/>
    <mergeCell ref="L17:L1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Beltrán L.</dc:creator>
  <cp:keywords/>
  <dc:description/>
  <cp:lastModifiedBy>David Suarez Sanchez</cp:lastModifiedBy>
  <dcterms:created xsi:type="dcterms:W3CDTF">2012-06-04T03:15:36Z</dcterms:created>
  <dcterms:modified xsi:type="dcterms:W3CDTF">2013-07-15T19:28:33Z</dcterms:modified>
  <cp:category/>
  <cp:version/>
  <cp:contentType/>
  <cp:contentStatus/>
</cp:coreProperties>
</file>