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20" windowWidth="12240" windowHeight="7815" activeTab="2"/>
  </bookViews>
  <sheets>
    <sheet name="PLURIANUAL 2012 -2015" sheetId="8" r:id="rId1"/>
    <sheet name="VALOR PLAN 2012" sheetId="9" r:id="rId2"/>
    <sheet name="Matriz PPI - 2012" sheetId="10" r:id="rId3"/>
    <sheet name="Hoja2" sheetId="12" r:id="rId4"/>
  </sheets>
  <definedNames>
    <definedName name="_xlnm.Print_Titles" localSheetId="0">'PLURIANUAL 2012 -2015'!$7:$9</definedName>
  </definedNames>
  <calcPr calcId="125725" fullCalcOnLoad="1"/>
</workbook>
</file>

<file path=xl/calcChain.xml><?xml version="1.0" encoding="utf-8"?>
<calcChain xmlns="http://schemas.openxmlformats.org/spreadsheetml/2006/main">
  <c r="AH546" i="10"/>
  <c r="AG546"/>
  <c r="AF546"/>
  <c r="AE546"/>
  <c r="AD546"/>
  <c r="AC546"/>
  <c r="AB546"/>
  <c r="AA546"/>
  <c r="Z546"/>
  <c r="Y546"/>
  <c r="X546"/>
  <c r="W546"/>
  <c r="V546"/>
  <c r="U546"/>
  <c r="T546"/>
  <c r="S546"/>
  <c r="S240"/>
  <c r="S580"/>
  <c r="R546"/>
  <c r="Q546"/>
  <c r="P546"/>
  <c r="O546"/>
  <c r="N546"/>
  <c r="M546"/>
  <c r="L546"/>
  <c r="K546"/>
  <c r="J546"/>
  <c r="I546"/>
  <c r="H546"/>
  <c r="G546"/>
  <c r="F546"/>
  <c r="E546"/>
  <c r="D546"/>
  <c r="AH401"/>
  <c r="AG401"/>
  <c r="AF401"/>
  <c r="AE401"/>
  <c r="AD401"/>
  <c r="AC401"/>
  <c r="AB401"/>
  <c r="AA401"/>
  <c r="Z401"/>
  <c r="Y401"/>
  <c r="X401"/>
  <c r="W401"/>
  <c r="V401"/>
  <c r="U401"/>
  <c r="T401"/>
  <c r="S401"/>
  <c r="R401"/>
  <c r="Q401"/>
  <c r="P401"/>
  <c r="O401"/>
  <c r="N401"/>
  <c r="M401"/>
  <c r="L401"/>
  <c r="K401"/>
  <c r="J401"/>
  <c r="I401"/>
  <c r="H401"/>
  <c r="G401"/>
  <c r="F401"/>
  <c r="E401"/>
  <c r="D401"/>
  <c r="AH369"/>
  <c r="AG369"/>
  <c r="AF369"/>
  <c r="AE369"/>
  <c r="AD369"/>
  <c r="AC369"/>
  <c r="AB369"/>
  <c r="AA369"/>
  <c r="Z369"/>
  <c r="Y369"/>
  <c r="Y580"/>
  <c r="X369"/>
  <c r="W369"/>
  <c r="V369"/>
  <c r="U369"/>
  <c r="T369"/>
  <c r="S369"/>
  <c r="R369"/>
  <c r="Q369"/>
  <c r="P369"/>
  <c r="O369"/>
  <c r="N369"/>
  <c r="M369"/>
  <c r="L369"/>
  <c r="K369"/>
  <c r="J369"/>
  <c r="AH349"/>
  <c r="AG349"/>
  <c r="AF349"/>
  <c r="AE349"/>
  <c r="AD349"/>
  <c r="AC349"/>
  <c r="AB349"/>
  <c r="J305"/>
  <c r="AH255"/>
  <c r="AG255"/>
  <c r="AF255"/>
  <c r="AE255"/>
  <c r="AD255"/>
  <c r="AD580"/>
  <c r="AC255"/>
  <c r="AB255"/>
  <c r="AA255"/>
  <c r="Z255"/>
  <c r="Y255"/>
  <c r="X255"/>
  <c r="W255"/>
  <c r="V255"/>
  <c r="U255"/>
  <c r="T255"/>
  <c r="S255"/>
  <c r="R255"/>
  <c r="Q255"/>
  <c r="P255"/>
  <c r="O255"/>
  <c r="N255"/>
  <c r="M255"/>
  <c r="L255"/>
  <c r="K255"/>
  <c r="J255"/>
  <c r="J580"/>
  <c r="I255"/>
  <c r="H255"/>
  <c r="G255"/>
  <c r="F255"/>
  <c r="E255"/>
  <c r="D255"/>
  <c r="C255"/>
  <c r="AI255"/>
  <c r="J579"/>
  <c r="I579"/>
  <c r="H579"/>
  <c r="G579"/>
  <c r="F579"/>
  <c r="I369"/>
  <c r="H369"/>
  <c r="G369"/>
  <c r="F369"/>
  <c r="E369"/>
  <c r="D369"/>
  <c r="I305"/>
  <c r="H305"/>
  <c r="G305"/>
  <c r="J209"/>
  <c r="J210"/>
  <c r="I209"/>
  <c r="I210"/>
  <c r="H209"/>
  <c r="G209"/>
  <c r="F209"/>
  <c r="E209"/>
  <c r="D209"/>
  <c r="I198"/>
  <c r="H198"/>
  <c r="H210"/>
  <c r="G198"/>
  <c r="G210"/>
  <c r="F198"/>
  <c r="F210"/>
  <c r="E198"/>
  <c r="E210"/>
  <c r="D198"/>
  <c r="D210"/>
  <c r="J183"/>
  <c r="I183"/>
  <c r="I580"/>
  <c r="H183"/>
  <c r="G183"/>
  <c r="F183"/>
  <c r="F305"/>
  <c r="E349"/>
  <c r="J349"/>
  <c r="I349"/>
  <c r="H349"/>
  <c r="G349"/>
  <c r="D349"/>
  <c r="F349"/>
  <c r="F134"/>
  <c r="AH305"/>
  <c r="AG305"/>
  <c r="AF305"/>
  <c r="AE305"/>
  <c r="AD305"/>
  <c r="AC305"/>
  <c r="AB305"/>
  <c r="AA305"/>
  <c r="AA240"/>
  <c r="AH508"/>
  <c r="AG508"/>
  <c r="AF508"/>
  <c r="AE508"/>
  <c r="AD508"/>
  <c r="AC508"/>
  <c r="AB508"/>
  <c r="AA508"/>
  <c r="AH579"/>
  <c r="AG579"/>
  <c r="AF579"/>
  <c r="AE579"/>
  <c r="AD579"/>
  <c r="AC579"/>
  <c r="AB579"/>
  <c r="AA579"/>
  <c r="AH491"/>
  <c r="AG491"/>
  <c r="AF491"/>
  <c r="AE491"/>
  <c r="AD491"/>
  <c r="AC491"/>
  <c r="AB491"/>
  <c r="AA491"/>
  <c r="AH441"/>
  <c r="AG441"/>
  <c r="AF441"/>
  <c r="AE441"/>
  <c r="AD441"/>
  <c r="AC441"/>
  <c r="AB441"/>
  <c r="AA441"/>
  <c r="AA349"/>
  <c r="AH209"/>
  <c r="AG209"/>
  <c r="AF209"/>
  <c r="AF210"/>
  <c r="AE209"/>
  <c r="AD209"/>
  <c r="AC209"/>
  <c r="AB209"/>
  <c r="AB210"/>
  <c r="AA209"/>
  <c r="AH198"/>
  <c r="AH210"/>
  <c r="AG198"/>
  <c r="AG210"/>
  <c r="AF198"/>
  <c r="AE198"/>
  <c r="AE210"/>
  <c r="AD198"/>
  <c r="AD210"/>
  <c r="AC198"/>
  <c r="AB198"/>
  <c r="AA198"/>
  <c r="AA210"/>
  <c r="AC183"/>
  <c r="AB183"/>
  <c r="AA183"/>
  <c r="AC134"/>
  <c r="AB134"/>
  <c r="AA134"/>
  <c r="AH77"/>
  <c r="AF77"/>
  <c r="AE77"/>
  <c r="AD77"/>
  <c r="AC77"/>
  <c r="AB77"/>
  <c r="AA77"/>
  <c r="U183"/>
  <c r="T183"/>
  <c r="U134"/>
  <c r="T134"/>
  <c r="AH37"/>
  <c r="AG37"/>
  <c r="AF37"/>
  <c r="AF580"/>
  <c r="AE37"/>
  <c r="AD37"/>
  <c r="AC37"/>
  <c r="AB37"/>
  <c r="AA37"/>
  <c r="Z37"/>
  <c r="Y37"/>
  <c r="X37"/>
  <c r="W37"/>
  <c r="V37"/>
  <c r="U37"/>
  <c r="T37"/>
  <c r="Z579"/>
  <c r="Y579"/>
  <c r="X579"/>
  <c r="W579"/>
  <c r="V579"/>
  <c r="U579"/>
  <c r="T579"/>
  <c r="S579"/>
  <c r="Z508"/>
  <c r="Y508"/>
  <c r="X508"/>
  <c r="W508"/>
  <c r="V508"/>
  <c r="U508"/>
  <c r="T508"/>
  <c r="S508"/>
  <c r="Z491"/>
  <c r="Y491"/>
  <c r="X491"/>
  <c r="W491"/>
  <c r="V491"/>
  <c r="U491"/>
  <c r="T491"/>
  <c r="S491"/>
  <c r="Z441"/>
  <c r="Y441"/>
  <c r="X441"/>
  <c r="W441"/>
  <c r="V441"/>
  <c r="U441"/>
  <c r="T441"/>
  <c r="S441"/>
  <c r="Z349"/>
  <c r="Y349"/>
  <c r="X349"/>
  <c r="W349"/>
  <c r="V349"/>
  <c r="U349"/>
  <c r="T349"/>
  <c r="S349"/>
  <c r="Z305"/>
  <c r="Y305"/>
  <c r="X305"/>
  <c r="W305"/>
  <c r="V305"/>
  <c r="U305"/>
  <c r="T305"/>
  <c r="S305"/>
  <c r="Z209"/>
  <c r="Y209"/>
  <c r="X209"/>
  <c r="W209"/>
  <c r="V209"/>
  <c r="U209"/>
  <c r="T209"/>
  <c r="S209"/>
  <c r="Z198"/>
  <c r="Z210"/>
  <c r="Y198"/>
  <c r="X198"/>
  <c r="W198"/>
  <c r="W210"/>
  <c r="V198"/>
  <c r="V210"/>
  <c r="U198"/>
  <c r="U210"/>
  <c r="T198"/>
  <c r="S198"/>
  <c r="S183"/>
  <c r="S134"/>
  <c r="Z77"/>
  <c r="X77"/>
  <c r="W77"/>
  <c r="V77"/>
  <c r="U77"/>
  <c r="T77"/>
  <c r="S77"/>
  <c r="S37"/>
  <c r="R579"/>
  <c r="Q579"/>
  <c r="P579"/>
  <c r="O579"/>
  <c r="N579"/>
  <c r="M579"/>
  <c r="L579"/>
  <c r="R508"/>
  <c r="Q508"/>
  <c r="P508"/>
  <c r="O508"/>
  <c r="N508"/>
  <c r="M508"/>
  <c r="L508"/>
  <c r="R491"/>
  <c r="Q491"/>
  <c r="P491"/>
  <c r="O491"/>
  <c r="N491"/>
  <c r="M491"/>
  <c r="L491"/>
  <c r="R441"/>
  <c r="Q441"/>
  <c r="P441"/>
  <c r="O441"/>
  <c r="N441"/>
  <c r="M441"/>
  <c r="R349"/>
  <c r="Q349"/>
  <c r="P349"/>
  <c r="O349"/>
  <c r="N349"/>
  <c r="M349"/>
  <c r="L349"/>
  <c r="R305"/>
  <c r="Q305"/>
  <c r="P305"/>
  <c r="P580"/>
  <c r="O305"/>
  <c r="N305"/>
  <c r="M305"/>
  <c r="L305"/>
  <c r="R198"/>
  <c r="Q198"/>
  <c r="Q210"/>
  <c r="P198"/>
  <c r="P210"/>
  <c r="O198"/>
  <c r="N198"/>
  <c r="M198"/>
  <c r="L198"/>
  <c r="L580"/>
  <c r="R209"/>
  <c r="R210"/>
  <c r="Q209"/>
  <c r="P209"/>
  <c r="O209"/>
  <c r="O580"/>
  <c r="N209"/>
  <c r="N210"/>
  <c r="M209"/>
  <c r="L209"/>
  <c r="R77"/>
  <c r="P77"/>
  <c r="O77"/>
  <c r="N77"/>
  <c r="M77"/>
  <c r="L77"/>
  <c r="K77"/>
  <c r="M134"/>
  <c r="K579"/>
  <c r="K508"/>
  <c r="K491"/>
  <c r="L441"/>
  <c r="K441"/>
  <c r="K349"/>
  <c r="K305"/>
  <c r="K209"/>
  <c r="K210"/>
  <c r="K198"/>
  <c r="L183"/>
  <c r="M183"/>
  <c r="K183"/>
  <c r="L134"/>
  <c r="K134"/>
  <c r="R37"/>
  <c r="R580"/>
  <c r="Q37"/>
  <c r="P37"/>
  <c r="O37"/>
  <c r="N37"/>
  <c r="N580"/>
  <c r="M37"/>
  <c r="L37"/>
  <c r="K37"/>
  <c r="C37"/>
  <c r="AI37"/>
  <c r="D579"/>
  <c r="I37"/>
  <c r="H37"/>
  <c r="G37"/>
  <c r="F37"/>
  <c r="E37"/>
  <c r="D37"/>
  <c r="F77"/>
  <c r="E77"/>
  <c r="C579"/>
  <c r="J508"/>
  <c r="I508"/>
  <c r="H508"/>
  <c r="G508"/>
  <c r="F508"/>
  <c r="E508"/>
  <c r="D508"/>
  <c r="J491"/>
  <c r="I491"/>
  <c r="H491"/>
  <c r="G491"/>
  <c r="F491"/>
  <c r="E491"/>
  <c r="D491"/>
  <c r="C491"/>
  <c r="J441"/>
  <c r="I441"/>
  <c r="H441"/>
  <c r="G441"/>
  <c r="F441"/>
  <c r="E441"/>
  <c r="D441"/>
  <c r="C369"/>
  <c r="E305"/>
  <c r="D305"/>
  <c r="E183"/>
  <c r="J77"/>
  <c r="H77"/>
  <c r="G77"/>
  <c r="D77"/>
  <c r="D580"/>
  <c r="E579"/>
  <c r="C546"/>
  <c r="C508"/>
  <c r="AI508"/>
  <c r="C441"/>
  <c r="AI441"/>
  <c r="C401"/>
  <c r="AI401"/>
  <c r="C349"/>
  <c r="C305"/>
  <c r="C209"/>
  <c r="C210"/>
  <c r="J198"/>
  <c r="C198"/>
  <c r="D183"/>
  <c r="C183"/>
  <c r="AI183"/>
  <c r="E134"/>
  <c r="D134"/>
  <c r="C134"/>
  <c r="C77"/>
  <c r="J37"/>
  <c r="L545" i="9"/>
  <c r="L370"/>
  <c r="L199"/>
  <c r="E580"/>
  <c r="E255"/>
  <c r="F545"/>
  <c r="E545"/>
  <c r="K506"/>
  <c r="E185"/>
  <c r="D185"/>
  <c r="E133"/>
  <c r="D133"/>
  <c r="L35"/>
  <c r="D35"/>
  <c r="C545"/>
  <c r="M545"/>
  <c r="C506"/>
  <c r="M506"/>
  <c r="C488"/>
  <c r="M488"/>
  <c r="C432"/>
  <c r="M432"/>
  <c r="C402"/>
  <c r="M402"/>
  <c r="C370"/>
  <c r="M370"/>
  <c r="C350"/>
  <c r="M350"/>
  <c r="C303"/>
  <c r="M303"/>
  <c r="C255"/>
  <c r="C210"/>
  <c r="M210"/>
  <c r="C199"/>
  <c r="C185"/>
  <c r="C133"/>
  <c r="C76"/>
  <c r="M76"/>
  <c r="C35"/>
  <c r="F250" i="8"/>
  <c r="F582"/>
  <c r="P582"/>
  <c r="O582"/>
  <c r="L582"/>
  <c r="K582"/>
  <c r="H582"/>
  <c r="G582"/>
  <c r="D582"/>
  <c r="C582"/>
  <c r="E219"/>
  <c r="E582"/>
  <c r="D94"/>
  <c r="M199" i="9"/>
  <c r="M133"/>
  <c r="M35"/>
  <c r="M185"/>
  <c r="M255"/>
  <c r="AI546" i="10"/>
  <c r="F580"/>
  <c r="G580"/>
  <c r="L210"/>
  <c r="K580"/>
  <c r="AI134"/>
  <c r="AI305"/>
  <c r="AI239"/>
  <c r="AI349"/>
  <c r="H580"/>
  <c r="K240"/>
  <c r="O210"/>
  <c r="AI209"/>
  <c r="M210"/>
  <c r="Y210"/>
  <c r="T210"/>
  <c r="X580"/>
  <c r="U580"/>
  <c r="AC580"/>
  <c r="AG580"/>
  <c r="T580"/>
  <c r="AI369"/>
  <c r="AI491"/>
  <c r="E580"/>
  <c r="AI579"/>
  <c r="M580"/>
  <c r="Q580"/>
  <c r="S210"/>
  <c r="V580"/>
  <c r="Z580"/>
  <c r="AH580"/>
  <c r="AA580"/>
  <c r="AB580"/>
  <c r="AC210"/>
  <c r="AI77"/>
  <c r="X210"/>
  <c r="AI210"/>
  <c r="C240"/>
  <c r="AI240"/>
  <c r="AE580"/>
  <c r="AI198"/>
  <c r="W580"/>
  <c r="S581"/>
  <c r="AA581"/>
  <c r="AJ581"/>
  <c r="K581"/>
  <c r="C580"/>
  <c r="C581"/>
  <c r="A582"/>
  <c r="C580" i="9"/>
</calcChain>
</file>

<file path=xl/sharedStrings.xml><?xml version="1.0" encoding="utf-8"?>
<sst xmlns="http://schemas.openxmlformats.org/spreadsheetml/2006/main" count="1084" uniqueCount="771">
  <si>
    <t xml:space="preserve">SALUD </t>
  </si>
  <si>
    <t xml:space="preserve">AGUA
 POTABLE </t>
  </si>
  <si>
    <t xml:space="preserve">LIBRE DESTINACION </t>
  </si>
  <si>
    <t xml:space="preserve">OTROS </t>
  </si>
  <si>
    <t xml:space="preserve">FONDOS DE 
COFINANCIACION </t>
  </si>
  <si>
    <t xml:space="preserve">SECTORES DE INVERSION </t>
  </si>
  <si>
    <t xml:space="preserve">LIBRE INVERSION </t>
  </si>
  <si>
    <t>ING. CTES. LIBRE DESTINACION SGP.</t>
  </si>
  <si>
    <t xml:space="preserve">ING. CTES. LIBRE DESTINACION RECURSOS PROPIOS </t>
  </si>
  <si>
    <t>FUENTES DE FINANCIACION DE LOS PROYECTOS</t>
  </si>
  <si>
    <t xml:space="preserve">SISTEMA GENERAL DE PARTICIPACIONES </t>
  </si>
  <si>
    <t>RECURSOS LEY 100/93</t>
  </si>
  <si>
    <t>ENDEUD.</t>
  </si>
  <si>
    <t>TOTAL</t>
  </si>
  <si>
    <t>ETESA</t>
  </si>
  <si>
    <t>FOSYGA</t>
  </si>
  <si>
    <t>CREDITOS</t>
  </si>
  <si>
    <t>EDUCACION</t>
  </si>
  <si>
    <t>SALUD</t>
  </si>
  <si>
    <t>TOTAL  SALUD</t>
  </si>
  <si>
    <t>INFRAESTRUCTURA DEPORTIVA</t>
  </si>
  <si>
    <t>TOTAL DEPORTE Y RECREACION</t>
  </si>
  <si>
    <t>CULTURA</t>
  </si>
  <si>
    <t>IDENTIDAD CULTURAL</t>
  </si>
  <si>
    <t>TOTAL DESARROLLO AGROPECUARIO</t>
  </si>
  <si>
    <t>TOTAL ELECTRIFICACION</t>
  </si>
  <si>
    <t>TOTAL DESARROLLO  SOCIAL Y COMUNITARIO</t>
  </si>
  <si>
    <t>VIVIENDA DE INTERES SOCIAL</t>
  </si>
  <si>
    <t xml:space="preserve"> </t>
  </si>
  <si>
    <t xml:space="preserve">EDUCACION </t>
  </si>
  <si>
    <t>TOTAL VIVIENDA DE INTERES SOCIAL</t>
  </si>
  <si>
    <t>Construcción, mejoramiento y mantenimiento de la infraestructura física de Centros e Instituciones Educativas</t>
  </si>
  <si>
    <t>PROGRAMAS SUBPROGRAMAS Y PROYECTOS POR SECTORES SOCIALES</t>
  </si>
  <si>
    <t>Apoyo y Fomento a la implementación de experiencias etnoeducativas</t>
  </si>
  <si>
    <t>Ampliación de cobertura, mejoramiento y mantenimiento  de restaurantes escolares</t>
  </si>
  <si>
    <t xml:space="preserve">Fomento y apoyo para transporte escolar </t>
  </si>
  <si>
    <t>Implementación, ampliación cofinanciación programas de alimentación escolar</t>
  </si>
  <si>
    <t>Inspección vigilancia y control del aseguramiento</t>
  </si>
  <si>
    <t>Organización y fortalecimiento de la red y prestación de servicios</t>
  </si>
  <si>
    <t>Acción de prevención de los riesgos biológicos, sociales, ambientales y sanitarios</t>
  </si>
  <si>
    <t>Promoción de la salud para la población en desplazamiento, discapacitados, Adulto Mayor, Mujer Gestante, Niñez, infancia y Adolescencia</t>
  </si>
  <si>
    <t>Financiación, cofinanciación proyectos para el fortalecimiento infraestructura de la red de salud municipal</t>
  </si>
  <si>
    <t>Eje Programático Aseguramiento</t>
  </si>
  <si>
    <t>Acciones de promoción de la salud y calidad de vida en los ámbitos laborales</t>
  </si>
  <si>
    <t>Eje Programático de Emergencias y Desastres</t>
  </si>
  <si>
    <t>Gestión e implementación de acciones  para la identificación y priorización de los riesgos por focos proliferación de insectos, roedores; situaciones de emergencia y desastres</t>
  </si>
  <si>
    <t xml:space="preserve">Construcción, mejoramiento y mantenimiento de escenarios deportivos ::  </t>
  </si>
  <si>
    <t>Deporte para todos :: Fomento, implementación y dotación del Gimnasio Municipal para aprovechamiento del tiempo libre cabeceras corregimentales</t>
  </si>
  <si>
    <t>Fomento, apoyo y fortalecimiento a las escuelas de formación deportiva</t>
  </si>
  <si>
    <t xml:space="preserve">Fomento promoción y difusión de actividades y eventos deportivos, actividades lúdicas y aprovechamiento del tiempo libre </t>
  </si>
  <si>
    <t>Capacitación, asistencia técnica para el fortalecimiento de la formación deportiva</t>
  </si>
  <si>
    <t xml:space="preserve">Fomento, promoción y apoyo a encuentros de integración artístico y cultural </t>
  </si>
  <si>
    <t>Elaboración, apoyo y seguimiento Plan Municipal de Deporte</t>
  </si>
  <si>
    <t>Fomento, difusión y promoción para el rescate de la cultura tradicional</t>
  </si>
  <si>
    <t>Fomento, promoción y fortalecimiento de la red de biblioteca pública</t>
  </si>
  <si>
    <t>TOTAL SECTOR CULTURA</t>
  </si>
  <si>
    <t>Agua Infraestructura digna</t>
  </si>
  <si>
    <t>Construcción, reconstrucción, mejoramiento, optimización o Ampliación sistemas de acueducto veredal y corregimental</t>
  </si>
  <si>
    <t>Cofinanciación, elaboración plan de ordenamiento y manejo de cuencas o microcuencas abastecedoras de acueductos</t>
  </si>
  <si>
    <t>Cofinanciación, construcción y operatividad plantas de tratamiento para agua potable centros poblados</t>
  </si>
  <si>
    <t>SANEAMIENTO BASICO</t>
  </si>
  <si>
    <t>INFRAESTRUCTURA DIGNA</t>
  </si>
  <si>
    <t>Adquisición de predios donde nacen fuentes hídricas que surten acueductos locales</t>
  </si>
  <si>
    <t>Fomento, promoción y divulgación de procesos para la conservación de ecosistemas estratégicos, incluye compra de predios</t>
  </si>
  <si>
    <t>Revegetalizacion zona amortiguadora de bocatomas en cuencas o microcuencas que surte Acueductos Veredales o Corregimentales</t>
  </si>
  <si>
    <t>Construcción, Mejoramiento,  y funcionamiento Relleno Sanitario centros poblados</t>
  </si>
  <si>
    <t>Construcción, mejoramiento, y funcionamiento Mataderos en centros poblados</t>
  </si>
  <si>
    <t xml:space="preserve">SUBTOTAL SANEAMIENTO </t>
  </si>
  <si>
    <t xml:space="preserve">TOTAL AGUA POTABLE  &amp;  SANEAMIENTO BASICO </t>
  </si>
  <si>
    <t>Mejoramiento y mantenimiento de caminos veredales, vecinales</t>
  </si>
  <si>
    <t>Formulación, apoyo y seguimiento plan agropecuario municipal</t>
  </si>
  <si>
    <t>DESARROLLO AGROPECUARIO, PRODUCTIVIDAD   &amp;   DESARROLLO ECONOMICO</t>
  </si>
  <si>
    <t>Fomento, fortalecimiento y apoyo fondo rotatorio de inversión rural y reactivación de la vocación agropecuaria</t>
  </si>
  <si>
    <t>Fomento, promoción, difusión y apoyo a la DIVERSIFICACION del sector agropecuario para la proyección del  pequeño y mediano productor organizado</t>
  </si>
  <si>
    <t>Fomento y apoyo a la organización de cadenas del valor, comercialización e industrialización en el sector agropecuario diversificado integral</t>
  </si>
  <si>
    <t>Preinversión, estudios y proyectos metodología MGA para fortalecer el desarrollo del sector</t>
  </si>
  <si>
    <t>Implementación de la política, Ciencia, Tecnología e Innovación para el Sector Agropecuario</t>
  </si>
  <si>
    <t>Fomento y apoyo procesos de difusión -  comunicaciones medios masivos del orden municipal, radio, prensa, televisión, video documental</t>
  </si>
  <si>
    <t>Fortalecimiento de los ingresos, actualización y ajuste al estatuto de rentas municipales</t>
  </si>
  <si>
    <t>Fomentar el incremento a la generación del conocimiento para lograr mayor proyección del talento humano y mejores servicios a la comunidad</t>
  </si>
  <si>
    <t xml:space="preserve">Fortalecimiento y funcionamiento a la Gestión documental - Archivo y correspondencia </t>
  </si>
  <si>
    <t>Construcción, cofinanciación, mejoramiento a proyectos de vivienda de interés social</t>
  </si>
  <si>
    <t>CONVIVENCIA CIUDADANA - DERECHOS HUMANOS - JUSTICIA  &amp; GOBERNABILIDAD</t>
  </si>
  <si>
    <t xml:space="preserve">Financiación, funcionamiento y operatividad oficina de inspección de policía municipal </t>
  </si>
  <si>
    <t>Fomento, promoción y divulgación de los Derechos Humanos</t>
  </si>
  <si>
    <t>Atención integral a la niñez, Infancia,  y adolescencia</t>
  </si>
  <si>
    <t>Preinversión, estudios y proyectos para fortalecer el desarrollo de procesos propios del sector</t>
  </si>
  <si>
    <t>TOTAL CONVIVENCIA CIUDADANA - DERECHOS HUMANOS - JUSTICIA  &amp; GOBERNABILIDAD</t>
  </si>
  <si>
    <t>Fomento, Difusión, programas de mitigación y protección de los recursos naturales</t>
  </si>
  <si>
    <t>Apoyo, acompañamiento y asesoría a grupos organizados para el desarrollo Ecoturismo</t>
  </si>
  <si>
    <t>Fomento y formulación de planes de manejo, recuperación y protección de cuencas y microcuencas importantes del municipio</t>
  </si>
  <si>
    <t>Fomento del programa de fumigación insectos vectores y roedores centros poblados</t>
  </si>
  <si>
    <t>Fosyga continuidad</t>
  </si>
  <si>
    <t>Fosyga ampliación</t>
  </si>
  <si>
    <t>ING. CTES. 
DESTINACION 
ESPECIFICA
CON RECURSOS PROPIOS</t>
  </si>
  <si>
    <t>PREVENCION Y ATENCION DE DESASTRES &amp; GESTION DEL RIESGO</t>
  </si>
  <si>
    <t>SUBTOTAL EQUIPAMENTO MUNICIPAL</t>
  </si>
  <si>
    <t>Fomento y apoyo al programa de atención a la tercera edad - estampilla proanciano</t>
  </si>
  <si>
    <t>Inversión en planes, programas y proyectos de seguridad ciudadana</t>
  </si>
  <si>
    <t>SUBTOTAL FORTALECIMIENTO INSTITUCIONAL</t>
  </si>
  <si>
    <t>INFRAESTRUCTURA EDUCATIVA</t>
  </si>
  <si>
    <t>Canasta educativa, alimentación escolar</t>
  </si>
  <si>
    <t>ALIMENTACION ESCOLAR</t>
  </si>
  <si>
    <t>TRANSFERENCIA TECNOLOGIA EDUCATIVA</t>
  </si>
  <si>
    <t>Formulación, apoyo y seguimiento al Proyecto Educativo Municipal - PEI</t>
  </si>
  <si>
    <t>FORTALECIMIENTO INSTITUCIONAL EDUCATIVO</t>
  </si>
  <si>
    <t>GARANTIA ESTUDIANTIL</t>
  </si>
  <si>
    <t>DEUDA PUBLICA</t>
  </si>
  <si>
    <t>Pago deuda pública al sector financiero correspondiente al sector educativo</t>
  </si>
  <si>
    <t>CALIDAD EDUCATIVA</t>
  </si>
  <si>
    <t xml:space="preserve">SUBTOTAL EDUCACION </t>
  </si>
  <si>
    <t>SUBTOTAL ALIMENTACION ESCOLAR</t>
  </si>
  <si>
    <t>Promoción de la salud: salud sexual y reproductiva, VIH SIDA, enfermedades infectocontagiosas y otros</t>
  </si>
  <si>
    <t xml:space="preserve">TOTAL MEDIO AMBIENTE </t>
  </si>
  <si>
    <t xml:space="preserve">FORTALECIMIENTO INSTITUCIONAL </t>
  </si>
  <si>
    <t>SECTOR ELECTRIFICACION URBANA Y RURAL</t>
  </si>
  <si>
    <t>EQUIPAMENTO MUNICIPAL</t>
  </si>
  <si>
    <t>REGALIAS</t>
  </si>
  <si>
    <t>REGALIAS DIRECTAS</t>
  </si>
  <si>
    <t>REGALIAS NBI</t>
  </si>
  <si>
    <t xml:space="preserve">Cofinanciación y apoyo a programa de adquisición de tierras para Campesinos, Negritudes e Indígenas </t>
  </si>
  <si>
    <t>Fomento, divulgación y apoyo a la política fortalecimiento fiscal mediante la actualización catastral en el área rural, urbana y los resguardos legalmente reconocidos</t>
  </si>
  <si>
    <t>Atención a la población desplazada de acuerdo al plan de contingencia y PIU</t>
  </si>
  <si>
    <t>Fortalecimiento y apoyo al Consejo Territorial de Planeación - CTP</t>
  </si>
  <si>
    <t>Preinversión, estudios y diseños para fortalecer la infraestructura red de salud municipal - proyecto hospital nivel 1 cabecera municipal</t>
  </si>
  <si>
    <t>MUNICIPIO DE PIAMONTE</t>
  </si>
  <si>
    <t>PLAN  DE DESARROLLO  2012   -   2015</t>
  </si>
  <si>
    <t>"Piamonte Unido por un Proyecto de Vida"</t>
  </si>
  <si>
    <t xml:space="preserve">MATRIZ PLURIANUAL  DE INVERSION SOCIAL POR SECTORES </t>
  </si>
  <si>
    <t>Acciones educativas no formales dirigidas a: técnicos, profesionales, líderes comunitarios en diferentes aspectos en la promoción de la salud</t>
  </si>
  <si>
    <t xml:space="preserve">Fomento, fortalecimiento y apoyo a grupos de artesanos </t>
  </si>
  <si>
    <t>Reforestación, revegetalización NATURAL zona amortiguadora de bocatomas en cuencas o microcuencas que surte Acueductos Veredales o Corregimentales</t>
  </si>
  <si>
    <t xml:space="preserve">Fomento, implementación y apoyo vivero municipal </t>
  </si>
  <si>
    <t>Fomento del programa de CONTROL Insectos y roedores Cabeceras corregimentales</t>
  </si>
  <si>
    <t>Fomento apoyo y subsidio para estudiantes de bajos recursos - Gratuidad escolar</t>
  </si>
  <si>
    <t>Fomento y apoyo  procesos de incremento en la generación del conocimiento a bachilleres  - Fortalecimiento de los CERES</t>
  </si>
  <si>
    <t>TOTAL SECTOR EDUCACION</t>
  </si>
  <si>
    <t>Apoyo a los consejos comunitarios de población AFRO</t>
  </si>
  <si>
    <t>PROPOSITO GENERAL</t>
  </si>
  <si>
    <t xml:space="preserve">GRAN TOTAL DE INVERSION </t>
  </si>
  <si>
    <t>Subsidios al servicio 15% Aseo</t>
  </si>
  <si>
    <t>Subsidios al servicio 15% Acueducto</t>
  </si>
  <si>
    <t>Subsidios al servicio 15% alcantarillado</t>
  </si>
  <si>
    <t>PROMOCION  &amp;  DESARROLLO   COMUNITARIO GESTION SOCIAL  -GRUPOS VULNERABLES</t>
  </si>
  <si>
    <t>TOTAL DE INVERSION VIGENCIA FISCAL</t>
  </si>
  <si>
    <r>
      <t xml:space="preserve">Implementación, desarrollo y Fortalecimiento al Banco Municipal de Proyectos - </t>
    </r>
    <r>
      <rPr>
        <b/>
        <sz val="10"/>
        <rFont val="Eras Medium ITC"/>
        <family val="2"/>
      </rPr>
      <t>BMP</t>
    </r>
  </si>
  <si>
    <t>CODIGO</t>
  </si>
  <si>
    <t>Atención en la salud: odontología niñez, cataratas anciano, mujer embarazada, crecimiento y desarrollo</t>
  </si>
  <si>
    <t xml:space="preserve">Fomento y apoyo a la cultura Ecoturistica potencial del municipio </t>
  </si>
  <si>
    <t>Fomento, implementación y apoyo a centros de gestión de mercado - centros de acopio como estrategia para la  producción sostenible y una comercialización funcional municipal</t>
  </si>
  <si>
    <t>Fortalecimiento del programa de crédito agropecuario para pequeños y medianos productores</t>
  </si>
  <si>
    <t>Capacitación y formación técnica para el pequeño productor con enfoque diferencial</t>
  </si>
  <si>
    <t>Impulso progresivo a los programas de fomento de las especies menores y mayores promisorias - potencializar el uso de la infraestructura instalada para el desarrollo de la piscicultura</t>
  </si>
  <si>
    <t>Fomento, mejoramiento y difusión de programas silvopastoril, agroforesteria en pro del desarrollo de la línea de Ganadería doble propósito</t>
  </si>
  <si>
    <t>Impulsar e Incentivar el mejoramiento genético para el ganado bovino doble propósito</t>
  </si>
  <si>
    <r>
      <t xml:space="preserve">Fomento y apoyo a los </t>
    </r>
    <r>
      <rPr>
        <b/>
        <sz val="10"/>
        <rFont val="Eras Medium ITC"/>
        <family val="2"/>
      </rPr>
      <t>cultivos de largo plazo</t>
    </r>
    <r>
      <rPr>
        <sz val="10"/>
        <rFont val="Eras Medium ITC"/>
        <family val="2"/>
      </rPr>
      <t>, chontaduro, palma de aceite, caucho, cacao, caña panelera, frutales de clima cálido</t>
    </r>
  </si>
  <si>
    <r>
      <t xml:space="preserve">Promover la siembra de especies promisorias, cultivos tradicionales, granos andinos </t>
    </r>
    <r>
      <rPr>
        <b/>
        <sz val="10"/>
        <rFont val="Eras Medium ITC"/>
        <family val="2"/>
      </rPr>
      <t>cultivos de ciclo corto</t>
    </r>
    <r>
      <rPr>
        <sz val="10"/>
        <rFont val="Eras Medium ITC"/>
        <family val="2"/>
      </rPr>
      <t>, maíz, yuca, soya, frijol, arroz, banano bocadillo (Pildoro) frutales de clima cálido y hortalizas</t>
    </r>
  </si>
  <si>
    <t>DOTACION SECTOR EDUCATIVO</t>
  </si>
  <si>
    <t>Dotación y fortalecimiento a centros e instituciones educativas</t>
  </si>
  <si>
    <t>Apoyo continuo a los estudiantes del internado</t>
  </si>
  <si>
    <t>Mejoramiento y mantenimiento de instituciones y centros educativos  en resguardos</t>
  </si>
  <si>
    <t>Implementación programa seguros escolares colectivos para estudiantes matriculados</t>
  </si>
  <si>
    <t>DEPORTE, RECREACION Y APROVECHAMIENTO DEL TIEMPO LIBRE</t>
  </si>
  <si>
    <t>Fomento continuo a la formación de monitores y líderes deportivos, efectivizar la generación del conocimiento</t>
  </si>
  <si>
    <t xml:space="preserve">AGUA POTABLE, ALCANTARILLADO Y SANEAMIENTO BÁSICO  </t>
  </si>
  <si>
    <t xml:space="preserve">Construcción, reconstrucción, mejoramiento, optimización o Ampliación sistemas de acueducto Interveredal </t>
  </si>
  <si>
    <t>Fortalecer el Plan integral de residuos solidos</t>
  </si>
  <si>
    <r>
      <t xml:space="preserve">Potenciación de los recursos </t>
    </r>
    <r>
      <rPr>
        <b/>
        <sz val="10"/>
        <rFont val="Eras Medium ITC"/>
        <family val="2"/>
      </rPr>
      <t>PDA</t>
    </r>
    <r>
      <rPr>
        <sz val="10"/>
        <rFont val="Eras Medium ITC"/>
        <family val="2"/>
      </rPr>
      <t xml:space="preserve"> (Plan Departamental de Aguas)</t>
    </r>
  </si>
  <si>
    <t>SECTOR TRANSPORTE DESARROLLO  VIAL, MOBILIDAD  &amp;  CONECTIVIDAD</t>
  </si>
  <si>
    <t>OTROS SECTORES SOCIALES DEL DESARROLLO</t>
  </si>
  <si>
    <t>TOTAL SECTOR TRANSPORTE DESARROLLO  VIAL, MOBILIDAD  &amp;  CONECTIVIDAD</t>
  </si>
  <si>
    <t>SUBTOTAL PREVENCION Y ATENCION DE DESASTRES</t>
  </si>
  <si>
    <t>APOYO Y FOMENTO DE MECANISMOS ALTERNOS PARA LA MITIGACION DEL IMPACTO DE DEFORESTACION POR CONSUMO DE MADERA EN USO DOMESTICO</t>
  </si>
  <si>
    <r>
      <t>Fomento, apoyo y funcionamiento de la Oficina de Asuntos ETNIC0S</t>
    </r>
    <r>
      <rPr>
        <b/>
        <sz val="10"/>
        <color indexed="8"/>
        <rFont val="Eras Medium ITC"/>
        <family val="2"/>
      </rPr>
      <t xml:space="preserve"> - </t>
    </r>
  </si>
  <si>
    <t>Implementación, apoyo al consejo municipal de la Juventudes - Ley 375/97</t>
  </si>
  <si>
    <t>Diseño y construcción hogar de paso cabecera municipal</t>
  </si>
  <si>
    <t>TOTAL AGUA POTABLE INFRAESTRUCTURA DIGNA</t>
  </si>
  <si>
    <t>Construcción, mejoramiento y mantenimiento de la infraestructura para el desarrollo de los procesos artístico culturales</t>
  </si>
  <si>
    <t>Preinversión estudios, diseños y proyectos metodología MGA para fortalecimiento de la infraestructura y los procesos de desarrollo del sector cultura</t>
  </si>
  <si>
    <t>Cultura para la convivencia: Dotación, equipamiento e implementación artístico cultural a ligas, clubes, grupos, escuelas de formación artístico cultural, centros e instituciones educativas</t>
  </si>
  <si>
    <t>Fomento, promoción y apoyo a las artes, el folclor y las artesanías</t>
  </si>
  <si>
    <r>
      <t xml:space="preserve">Fomento, promoción y apoyo a </t>
    </r>
    <r>
      <rPr>
        <b/>
        <sz val="10"/>
        <rFont val="Eras Medium ITC"/>
        <family val="2"/>
      </rPr>
      <t>talentos</t>
    </r>
    <r>
      <rPr>
        <sz val="10"/>
        <rFont val="Eras Medium ITC"/>
        <family val="2"/>
      </rPr>
      <t xml:space="preserve"> de la línea artístico cultural</t>
    </r>
  </si>
  <si>
    <t>Preinversión, estudios, diseños para proyectos metodología MGA para fortalecer la infraestructura del sector agua potable y saneamiento básico</t>
  </si>
  <si>
    <t xml:space="preserve">Construcción, terminación y mejoramiento del sistema de saneamiento básico mediante la construcción de  baterías sanitarias y pozos sépticos individuales en Veredas :: </t>
  </si>
  <si>
    <t>Construcción, mejoramiento,  mantenimiento y operatividad plantas de tratamiento de aguas residuales - PTAR centros poblados</t>
  </si>
  <si>
    <t>Preinversion estudios y diagnósticos de los recursos naturales, servicios ambientales y potencializar su uso</t>
  </si>
  <si>
    <t>Preinversion Estudios y Diseños para la implementación de los proyectos metodología MGA, Saneamiento Básico, PTAR, Relleno Sanitario, Mataderos y procesos de desarrollo del sector</t>
  </si>
  <si>
    <t>Construcción, mantenimiento y mejoramiento del anillo vial promisorio - (El Morro  - Las Delicias Remanso - Angosturas -  Yapura) (Nápoles - La Honda) y mejoramiento de calles en Piamonte y Miraflor</t>
  </si>
  <si>
    <t xml:space="preserve">Fomento y fortalecimiento fondo rotatorio de maquinaria y mantenimiento de vías terciarias </t>
  </si>
  <si>
    <t>Preinversión Estudios y Diseños para la implementación de los proyectos metodología MGA, para el sector vías y conectividad y procesos de desarrollo del sector</t>
  </si>
  <si>
    <t>Gestión, fomento, promoción y apoyo para posicionar a de Piamonte corredor ecoturístico</t>
  </si>
  <si>
    <t>Fomento y fortalecimiento de la infraestructura  LOCAL O REGIONAL-  rellenos sanitarios, mataderos</t>
  </si>
  <si>
    <t>Fomento, capacitación, asesoría y para el uso racional de los recursos aprovechamiento y recuperación del medio ambiente - Educación Ambiental</t>
  </si>
  <si>
    <t>Implementación del plan integral de gestión del riesgo</t>
  </si>
  <si>
    <t>Fomento e implementación de la política de ciencia, Tecnología e Innovación en desarrollo del sector ambiental</t>
  </si>
  <si>
    <t>Preinversión, estudios, proyectos metodología MGA, para el desarrollo procesos del sector ambiental y ecoturístico</t>
  </si>
  <si>
    <t xml:space="preserve">Compra de terrenos para la protección de microcuencas de las fuentes que abastecen los acueductos del municipio. </t>
  </si>
  <si>
    <t xml:space="preserve">Atención integral de riesgos y desastres </t>
  </si>
  <si>
    <t>Formulación e implementación del plan local de emergencias - plan integral de gestión del riesgo</t>
  </si>
  <si>
    <t>Construcción, mejoramiento, terminación y ampliación REDES Energía Eléctrica</t>
  </si>
  <si>
    <t xml:space="preserve">Cambio de Posteadura poste de concreto alta y baja tensión transformadores y demás materiales en redes de veredas y centros poblados  </t>
  </si>
  <si>
    <t xml:space="preserve">Fomento, divulgación y cofinanciación en desarrollo del programa de registro e identificación de la población - en convenio con la Registraduria Nacional </t>
  </si>
  <si>
    <t>Apoyo, promoción y fomento a la proyección de la economía solidaria formación de microempresas - mipymes</t>
  </si>
  <si>
    <t>Fomento y apoyo a la formación y escuela de lideres para las J.A.C. participación comunitaria</t>
  </si>
  <si>
    <t>Apoyo a Planes de vida Indígenas</t>
  </si>
  <si>
    <t>Reconocimiento al liderazgo de grandes procesos comunitarios - JAC - Lideres, concejales - docentes - mujer - jóvenes - productores - adulto mayor discapacitados de los sectores campesinos, afro e indígenas</t>
  </si>
  <si>
    <t>Inversión en planes y programas de infraestructura, seguridad alimentaria para el adulto mayor</t>
  </si>
  <si>
    <t>Creación y operación del CMDR</t>
  </si>
  <si>
    <t>Reajuste o actualización de la estratificación rural y urbana</t>
  </si>
  <si>
    <t xml:space="preserve">Gestión, fomento, promoción y difusión imagen corporativa para el posicionamiento del municipio </t>
  </si>
  <si>
    <t>Fomento, gestión, implementación y cofinanciación para desarrollo del programa titulación de baldíos y legalización de predios en el área rural y urbana</t>
  </si>
  <si>
    <t xml:space="preserve">Capacitación, asistencia técnica, asesoría a la administración central y el desarrollo continuo del talento humano del Municipio </t>
  </si>
  <si>
    <t>Gestión para la creación y construcción de la casa comunal y campesina en cabecera municipal</t>
  </si>
  <si>
    <t>Gestión para la creación y construcción de la casa de paso para la población afro en cabecera municipal</t>
  </si>
  <si>
    <t>Gestión para la creación y construcción de la casa ancestral INGA en cabecera municipal</t>
  </si>
  <si>
    <t xml:space="preserve">Implementación, Dotación, Adquisición de ciencia, tecnología e innovación de programas  y servicios para el desarrollo continuo de la Administración </t>
  </si>
  <si>
    <t>Actualización Instrumentos Sisben - Listado censal Indígena - censo población Afrodescendiente</t>
  </si>
  <si>
    <t>Interventoría a proyectos ejecutados con recursos de regalías directas</t>
  </si>
  <si>
    <t>Preinversión, estudios, diseños y proyectos metodologia MGA, para fortalecimiento de la infraestructura y procesos del sector</t>
  </si>
  <si>
    <r>
      <t xml:space="preserve">Revisión, ajuste y aplicabilidad del </t>
    </r>
    <r>
      <rPr>
        <b/>
        <sz val="10"/>
        <rFont val="Eras Medium ITC"/>
        <family val="2"/>
      </rPr>
      <t>EOT</t>
    </r>
  </si>
  <si>
    <t>Construcción adecuación y mejoramiento de mataderos, plaza de mercado, plazoletas, parques, cementerios públicos en cabecera municipal y centros poblados</t>
  </si>
  <si>
    <t xml:space="preserve">Construcción, autoconstrucción, mejoramiento y terminación, viviendas para familias declaradas en estado de Pobreza Extrema - Mujer Cabeza de Flia - Discapacitados - desplazados - </t>
  </si>
  <si>
    <t>Impulso a la compra de terreno apto para programas de construcción de vivienda de interés social</t>
  </si>
  <si>
    <r>
      <t xml:space="preserve">Preinversión, estudios, diseños y proyectos metodologia </t>
    </r>
    <r>
      <rPr>
        <b/>
        <sz val="10"/>
        <rFont val="Eras Medium ITC"/>
        <family val="2"/>
      </rPr>
      <t>MGA</t>
    </r>
    <r>
      <rPr>
        <sz val="10"/>
        <rFont val="Eras Medium ITC"/>
        <family val="2"/>
      </rPr>
      <t>, para fortalecimiento de la cobertura en vivienda de interés social</t>
    </r>
  </si>
  <si>
    <t>Financiación, funcionamiento y operatividad de la oficina comisaría de familia  municipal</t>
  </si>
  <si>
    <t>Fomento y apoyo a programas de adulto mayor, mujer, discapacitados, menor embarazada y demás</t>
  </si>
  <si>
    <t>Fortalecimiento a los diferentes grupos étnicos en lo político, social, económico y cultural - ARTICULA A LOS PLANES DE VIDA</t>
  </si>
  <si>
    <t>Capacitación, asistencia técnica acompañamiento a la comunidad para fortalecer los procesos de desarrollo comunitario, niñez, Infancia, adolescencia - mujer - adulto y discapacitados</t>
  </si>
  <si>
    <t>Promoción, fortalecimiento y apoyo de iniciativas para la construcción de políticas publicas de desarrollo y paz</t>
  </si>
  <si>
    <t>Desarrollo de procesos interculturales para la articulación de planes, programas y proyectos de mejoramiento de condiciones de vida</t>
  </si>
  <si>
    <t>Implementación del sistema de seguimiento y evaluación a la gestión publica local</t>
  </si>
  <si>
    <r>
      <t xml:space="preserve">Preinversión, estudios, diseños para proyectos metodología </t>
    </r>
    <r>
      <rPr>
        <b/>
        <sz val="10"/>
        <rFont val="Eras Medium ITC"/>
        <family val="2"/>
      </rPr>
      <t>MGA</t>
    </r>
    <r>
      <rPr>
        <sz val="10"/>
        <rFont val="Eras Medium ITC"/>
        <family val="2"/>
      </rPr>
      <t xml:space="preserve"> para fortalecer la infraestructura educativa centros e instituciones educativas</t>
    </r>
  </si>
  <si>
    <t>Fortalecimiento de la infraestructura educativa en las instituciones educativas de Yapura, Miraflor y Piamonte</t>
  </si>
  <si>
    <t>Fomento a la dotación de biblioteca, ludoteca para atención integral en el sector educativo</t>
  </si>
  <si>
    <t>Fomento e Implementación de la dimensión de ciencia, tecnología e Innovación en las Instituciones Educativas</t>
  </si>
  <si>
    <t>Apoyo continuo para mejorar la calidad en la educación básica secundaria y media vocacional -</t>
  </si>
  <si>
    <t>Implementación aulas de ciencia y tecnología preescolar, básica secundaria y media vocacional</t>
  </si>
  <si>
    <t>implementación de la tecnologías de la información y las comunicaciones</t>
  </si>
  <si>
    <t>Construcción o ampliación de restaurantes escolares</t>
  </si>
  <si>
    <t xml:space="preserve">Régimen Subsidiado Continuidad </t>
  </si>
  <si>
    <t xml:space="preserve">Régimen Subsidiado Ampliación Cobertura </t>
  </si>
  <si>
    <t>Financiación, programas y proyectos Salud Pública - PIC plan de intervenciones colectivas</t>
  </si>
  <si>
    <t>Eje Programático de Promoción de la salud</t>
  </si>
  <si>
    <t>Eje Programático de Prevención de la salud y Vigilancia control de Riesgos Profesionales</t>
  </si>
  <si>
    <t>Eje Programático de prestación y desarrollo Servicios de Salud</t>
  </si>
  <si>
    <t>Gestión para la elaboración del plan decenal en salud</t>
  </si>
  <si>
    <t>Acciones de gestión integral para el desarrollo operativo y funcional del plan local en Salud Pública</t>
  </si>
  <si>
    <t>Adecuación y equipamiento tecnológico, incremento a la generación del conocimiento recurso humano para la administración de la afiliación</t>
  </si>
  <si>
    <t>Dotación, equipamiento e implementación deportiva para grupos, Ligas de deportistas, clubes, escuelas de formación deportiva, centros e instituciones educativas</t>
  </si>
  <si>
    <r>
      <t xml:space="preserve">Fomento, promoción y apoyo a </t>
    </r>
    <r>
      <rPr>
        <b/>
        <sz val="10"/>
        <rFont val="Eras Medium ITC"/>
        <family val="2"/>
      </rPr>
      <t>talentos</t>
    </r>
    <r>
      <rPr>
        <sz val="10"/>
        <rFont val="Eras Medium ITC"/>
        <family val="2"/>
      </rPr>
      <t xml:space="preserve"> en diferentes líneas deportivas</t>
    </r>
  </si>
  <si>
    <t>DESARROLLO DEL MEDIO AMBIENTE EL MACIZO &amp; PIEDEMONTE AMAZONICO UNA ESTRATEGIA REGIONAL</t>
  </si>
  <si>
    <t>Impulsar la siembra de cultivos de ciclo corto para garantizar la soberanía alimentaria articulado a las especies menores y el sector hortofrutícola</t>
  </si>
  <si>
    <t>Terminación hogar agrupado corregimiento de Miraflor</t>
  </si>
  <si>
    <t>Fomento a procesos de Capacitación - Escuela de padres foros educativos municipales</t>
  </si>
  <si>
    <t>SERVICIOS PUBLICOS INSTITUCIONES Y CENTROS EDUCATIVOS</t>
  </si>
  <si>
    <t>Pago servicios públicos de instituciones y centros educativos</t>
  </si>
  <si>
    <t>Dotación y equipamiento para restaurantes escolares, y hogares infantiles</t>
  </si>
  <si>
    <t>Apoyo y cofinanciacion al programa Nacional Red Juntos - unidos</t>
  </si>
  <si>
    <t>Prevención de la salud: vacunación total</t>
  </si>
  <si>
    <t>Interventoria a contratos de prestacion de las ESE - IPS</t>
  </si>
  <si>
    <t>Interventoría a contratos Régimen Subsidiado ARS</t>
  </si>
  <si>
    <t xml:space="preserve">Preinversión estudios, diseños y proyectos metodología MGA para fortalecimiento de la infraestructura y los procesos de desarrollo del sector deporte </t>
  </si>
  <si>
    <t>Gestión y cofinanciacion del proyecto complejo deportivo para la cabecera municipal</t>
  </si>
  <si>
    <t>Fomento, promoción y apoyo a los Juegos deportivos comunales, intermunicipales, Intercolegiados  y juegos comunitarios</t>
  </si>
  <si>
    <t>Construcción y mejoramiento o ampliación del sistema de alcantarillado centros poblados</t>
  </si>
  <si>
    <t>Mejoramiento, ampliacion y mantenimiento caminos carreteables para fortalecer la malla vial del municipio</t>
  </si>
  <si>
    <t>Gestion, cofinanciacion y apoyo a la formulación,  proyecto plan vial - potenciar la inversión en el vías terciarias -</t>
  </si>
  <si>
    <t>Mejoramiento, ampliación y mantenimiento de calles en centros poblados  Pavimentación - impulso al programa andenes para la gente</t>
  </si>
  <si>
    <t xml:space="preserve">Adquisición maquinaria y equipos e implementación fondo rotatorio para el mantenimiento de la red vial </t>
  </si>
  <si>
    <t>Fomento apoyo al programa de gastos operativos para el mantenimiento y mejoramiento de la red vial terciaria</t>
  </si>
  <si>
    <t>construcción, mejoramiento y mantenimiento puentes peatonales colgantes y estructurales para mejorar la conectividad municipal</t>
  </si>
  <si>
    <t>Cofinanciación, para la construcción, mejoramiento y mantenimiento de vías proyectos promisorios</t>
  </si>
  <si>
    <t>Fomento y apoyo a la operatividad y funcionamiento de la  secretaria de agricultura para fortalecer la asistencia técnica agropecuaria a pequeños productores</t>
  </si>
  <si>
    <t>Fomento, apoyo gestión y cofinanciación de convenios para la implementación y apoyo cuerpos de socorro - defensa civil de los piamonenses</t>
  </si>
  <si>
    <t>Construcción, Mejoramiento, ampliación y mantenimiento alumbrado público  -   iluminación polideportivos, Canchas Múltiples, Infraestructura ejes del desarrollo en general -  calles de centros poblados</t>
  </si>
  <si>
    <t>Gestión apoyo y cofinanciacion a las alianzas publico privadas para la implementación de los proyectos de PCH Y GCH pequeñas y grandes centrales hidroeléctricas</t>
  </si>
  <si>
    <t>Protección Integral a la Adolescencia y juventud fomento y apoyo a los consejos de juventud Piamonense</t>
  </si>
  <si>
    <t xml:space="preserve">Impulso y fomento de las interventorias y veedurias transversal a los ejes sociales del desarrollo </t>
  </si>
  <si>
    <t xml:space="preserve">Impulso a la depuracion, actualizacion y operatividad  del sisben - </t>
  </si>
  <si>
    <t>Atención, manejo y apoyo - Pasivo laboral</t>
  </si>
  <si>
    <t xml:space="preserve">Fomento, apoyo a las escuelas de formación artística con personal capacitado, dotacion y mantenimiento de implementacion cultural </t>
  </si>
  <si>
    <t xml:space="preserve">S G P </t>
  </si>
  <si>
    <t>GESTION - ENDEUDAMIENTO</t>
  </si>
  <si>
    <t>SISTEMA  
GENERAL 
DE PARTICIPACIONES</t>
  </si>
  <si>
    <t>CREDITO 
GESTION COFINANCIACION</t>
  </si>
  <si>
    <t>Eventos de promoción y apoyo a la lectura en casas de la cultura, biblioteca pública</t>
  </si>
  <si>
    <t xml:space="preserve">construidos cuatro (4) escenarios deportivos en centros, instituciones o sedes educativas </t>
  </si>
  <si>
    <t>Apooyo y fomento para la operatividad y funcionalidad de los Consejos Municipales de Juventud</t>
  </si>
  <si>
    <t>Dotación en Mobiliario Escolar para diez (10) establecimientos educativos</t>
  </si>
  <si>
    <t xml:space="preserve">Tres (3) Centros e Instituciones o sedes educativas con dotación de laboratorios y bibliotecas o enciclopedias  </t>
  </si>
  <si>
    <t xml:space="preserve">Diez (10) Instituciones o sedes educativas apoyados con dotacion en didacticos, implementos deportivos e implementos para el desarrollo del arte y la cultura   </t>
  </si>
  <si>
    <t xml:space="preserve">Fomento y apoyo a la formacion del talento humano avance en generacion del conocimiento y cultura ciudadana, aplicar pruebas SABER 5 - 9 - 11  </t>
  </si>
  <si>
    <t xml:space="preserve">Dos convenios inter institucionales de programas implementados en la formación para el trabajo, la productividad y el empleo en alianza con el SENA u otras instituciones </t>
  </si>
  <si>
    <t xml:space="preserve">Fortalecimiento, mejoramiento o adecuación de la  infraestructura del sector en quince (15) establecimientos de I. E. o C. E.    -  </t>
  </si>
  <si>
    <t xml:space="preserve">Mejoramiento, mantenimiento o ampliación (8) ocho escenarios deportivos en centros o instituciones educativas </t>
  </si>
  <si>
    <t>Implementar dos (2)  Aulas de ciencia y tecnología preescolar o basica primaria y media vocacional en instituciones o centros educativos</t>
  </si>
  <si>
    <t>TRANSPORTE PARA TODOS</t>
  </si>
  <si>
    <t>Gestión, cofinanciacion y apoyo a convenios interinstitucionales para ampliar cobertura de estudiantes con alimentacion escolar atendidos</t>
  </si>
  <si>
    <t>Mejoramiento de cuatro (4) de restaurantes escolares</t>
  </si>
  <si>
    <t>Fortalecer con  dotacion menaje completo funcional para ocho (8) restaurantes escolares</t>
  </si>
  <si>
    <t>Construcción cuatro (4) restaurantes escolares</t>
  </si>
  <si>
    <t>Pago sevicio de la deuda pública por creditos externos con la banca, correspondiente al sector educativo</t>
  </si>
  <si>
    <t>TRANSFERENCIA DE TECNOLOGIAS DE LA INFORMACION Y LAS COMUNICACIONES PARA EL SECTOR EDUCATIVO</t>
  </si>
  <si>
    <r>
      <t xml:space="preserve">Ejecucion y financiación, de los programas y proyectos priorizados en Salud Pública del Municipio - aplicados en el </t>
    </r>
    <r>
      <rPr>
        <b/>
        <sz val="8"/>
        <rFont val="Eras Medium ITC"/>
        <family val="2"/>
      </rPr>
      <t>PIC</t>
    </r>
    <r>
      <rPr>
        <sz val="8"/>
        <rFont val="Eras Medium ITC"/>
        <family val="2"/>
      </rPr>
      <t xml:space="preserve"> plan de intervenciones colectivas</t>
    </r>
  </si>
  <si>
    <t>SECTOR SALUD - TODOS VIVOS Y CON VITALIDAD</t>
  </si>
  <si>
    <t xml:space="preserve">TODOS SALUDABLES - </t>
  </si>
  <si>
    <t>Numero de profesionales agregados, para la atencion primordial en salud</t>
  </si>
  <si>
    <t>Coordinar acciones para el desarrollo de los planes institucionales de emergencias y desastres de las instituciones del Municipio de Piamonte</t>
  </si>
  <si>
    <t>Numero de acciones para la implementacion del PLEC - plan local de emergencias y contingencia</t>
  </si>
  <si>
    <t>Gestión, cofinanciación de la estrategia de alcance del Hospital Nivel 1 de atencion para Piamonte</t>
  </si>
  <si>
    <t>implementar la Interventoria a contratos de prestacion de las ESE - IPS por cada año</t>
  </si>
  <si>
    <t>implementar la Interventoría a contratos Régimen Subsidiado ARS - por año</t>
  </si>
  <si>
    <t>Preinversión, estudios y diseños para fortalecer la infraestructura red de salud municipal - un (1) proyecto hospital nivel 1 en la cabecera municipal</t>
  </si>
  <si>
    <t xml:space="preserve">Construcción, mejoramiento o ampliación de cuatro (4) polideportivos, canchas multiples o canchas de futbol </t>
  </si>
  <si>
    <t>Preinversion y cofinanciación para un (1) proyecto de construcción complejo deportivo</t>
  </si>
  <si>
    <t xml:space="preserve">Construcción  de cubiertas  para dos (2) polideportivos o canchas múltiples </t>
  </si>
  <si>
    <t xml:space="preserve">Dotación, apoyo y fomento a veinte (20) grupos, ligas, equipos, escuelas de formación deportiva o Centros e Instituciones Educativas </t>
  </si>
  <si>
    <t xml:space="preserve"> RECREACION, DEPORTE   &amp;  APROVECHAMIENTO DEL TIEMPO LIBRE CON ENFOQUE DIFERENCIAL</t>
  </si>
  <si>
    <t>Fomento y fortalecimiento al programa de Recreación y Aprovechamiento del tiempo libre</t>
  </si>
  <si>
    <t>Apoyo y financiación de  cinco (5) eventos de integración para el fomento al deporte  y aprovechamiento del tiempo libre</t>
  </si>
  <si>
    <t>Fortalecimiento a las acciones de reconocimiento e incentivos al talento deportivo Piamonense</t>
  </si>
  <si>
    <t xml:space="preserve">Fortalecimiento, a cuatro (4) escuelas de formación Deportiva apoyadas con personal capacitado, con dotacion e inscritas en la red Departamental o Nacional </t>
  </si>
  <si>
    <t>Preinversion y cofinanciación para proyectos de construcción de polideportivos o canchas multiples</t>
  </si>
  <si>
    <t>Fomento y apoyo a 70 deportistas que asisten a juegos y competencias deportivas intermunicipales, regionales o nacionales por año</t>
  </si>
  <si>
    <t xml:space="preserve">Fomento y apoyo a (16) eventos de juegos intercolegiados, juegos interveredales, juegos comunales y sectoriales apoyados por el municipio </t>
  </si>
  <si>
    <t xml:space="preserve">Implementación de las tecnologías de la información y las comunicaciones para desarrollo del sector deporte </t>
  </si>
  <si>
    <t>Brindar capacitacion tecnica para formación de monitores en diez (10) modalidades o practicas deportivas</t>
  </si>
  <si>
    <t>Fortalecimiento, apoyo  e implementación del Consejo de Juventudes Piamonenses</t>
  </si>
  <si>
    <t>CULTURA ESPARCIMIENTO SANO Y RERSALTE DE SUS TRADICIONES CON ENFOQUE DIFERENCIAL</t>
  </si>
  <si>
    <t>Fortalecimiento a tres (3) Escuelas de Formación Artística y Cultural, apoyadas con personal capacitado y con dotación</t>
  </si>
  <si>
    <r>
      <t xml:space="preserve">Fomento, promoción y apoyo a </t>
    </r>
    <r>
      <rPr>
        <b/>
        <sz val="8"/>
        <rFont val="Eras Medium ITC"/>
        <family val="2"/>
      </rPr>
      <t>talentos</t>
    </r>
    <r>
      <rPr>
        <sz val="8"/>
        <rFont val="Eras Medium ITC"/>
        <family val="2"/>
      </rPr>
      <t xml:space="preserve"> de la línea artístico cultural</t>
    </r>
  </si>
  <si>
    <t xml:space="preserve">Fortalecer la dotación de  implementos culturales para  dos (2) Centros o Instituciones Educativas  </t>
  </si>
  <si>
    <t xml:space="preserve">Fomento a las acciones de atencion a comunidad escolar y ciudadanía en general para la utilización de las bibliotecas públicas </t>
  </si>
  <si>
    <t xml:space="preserve">Implementación de las tecnologías de la información y las comunicaciones para desarrollo del sector cultura </t>
  </si>
  <si>
    <t>Fortalecer la apropiación social del patrimonio cultural, fomentar y apoyar quince (15) eventos de encuentros culturales, fiestas o eventos de integración artistica y cultural</t>
  </si>
  <si>
    <t xml:space="preserve">Adecuar, mejorar o ampliar tres (3) casas de la cultura </t>
  </si>
  <si>
    <t>Infraestructura para desarrollo del sector cultura</t>
  </si>
  <si>
    <t xml:space="preserve">Fomento, a la dotación para seis (6) grupos artísticos y culturales para la convivencia interétnica </t>
  </si>
  <si>
    <t>Cultura para la convivencia: dotación, equipamiento e implementación artístico cultural a cuatro (4) grupos, centros e instituciones educativas o escuelas de formación artística y cultural - fomento de la industria cultural piamonense</t>
  </si>
  <si>
    <t>Potenciar la capacitación y formación artística y cultural para 100 beneficiarios de los diferentes grupos o escuelas de formación del municipio</t>
  </si>
  <si>
    <t>Fomento y apoyo, cuatro (4) eventos de integración Intercultural y fiestas tradicionales  de la Administración Municipal</t>
  </si>
  <si>
    <t>Agua Infraestructura digna para la gente</t>
  </si>
  <si>
    <t xml:space="preserve">Potenciar la preinversión y cofinanciación para siete (7) proyectos de estudios y diseños - propios del sector </t>
  </si>
  <si>
    <t>Afianzar la atención por ampliación de cobertura a 364 usuarios  en acueducto área urbana y rural</t>
  </si>
  <si>
    <t>Afianzar la atención por ampliación de cobertura a 355 usuarios  en alcantarillado área urbana y rural</t>
  </si>
  <si>
    <r>
      <t xml:space="preserve">Potencializar los recursos del Plan Departamental de Aguas - </t>
    </r>
    <r>
      <rPr>
        <b/>
        <sz val="8"/>
        <color indexed="8"/>
        <rFont val="Eras Medium ITC"/>
        <family val="2"/>
      </rPr>
      <t>PDA</t>
    </r>
  </si>
  <si>
    <t>Aplicar los subsidios a los servicios de acueducto y alcantarillado</t>
  </si>
  <si>
    <t>Fortalecer y operativizar un (1) relleno sanitario municipal y dinamizar su plan de manejo</t>
  </si>
  <si>
    <t>Construir, mejorar o ampliar  tres (3) Plantas de Tratamiento Aguas Residuales PTAR y garantizar su funcionamiento</t>
  </si>
  <si>
    <t xml:space="preserve">Gestion y cofinanciación para la construcción, mejoramiento y mantenimiento de dos (2) Plantas de agua potable </t>
  </si>
  <si>
    <t xml:space="preserve">Apoyo a la estrategia de proteccion reforestando diez (10) cuencas o microcuencas </t>
  </si>
  <si>
    <t xml:space="preserve">Potenciar la preinversión y cofinanciación para  proyectos de estudios y diseños - propios del sector </t>
  </si>
  <si>
    <t>Aplicar los subsidios correspondientes al servicio de aseo</t>
  </si>
  <si>
    <t xml:space="preserve">Gestión para el fortalecimiento de la red vial terciaria anillo vial que integra a Piamonte, para lograr una mejor conectividad en el nivel intermunicipal </t>
  </si>
  <si>
    <t xml:space="preserve">Construcción de quince (15) Kilometros de caminos veredales o caminos carreteables </t>
  </si>
  <si>
    <t>Mejorar (0.5) Kilometros de calles, andenes - pavimentos en las cabeceras corregimentales centros poblados</t>
  </si>
  <si>
    <t xml:space="preserve">Construir diez (10) puentes colgantes peatonales </t>
  </si>
  <si>
    <t xml:space="preserve">Mejoramiento y mantenimiento de diez (10) puentes colgantes peatonales </t>
  </si>
  <si>
    <t xml:space="preserve">Mantenimiento de cinco (5) puentes carreteables </t>
  </si>
  <si>
    <r>
      <t xml:space="preserve">Acciones de formación, divulgación, promoción y prevencion para el peatón y conductores de vehículos (Moto - cuatrimoto - vehículo sencillo - vehículo articulado, navegacion fluvial) </t>
    </r>
    <r>
      <rPr>
        <b/>
        <sz val="8"/>
        <color indexed="8"/>
        <rFont val="Eras Medium ITC"/>
        <family val="2"/>
      </rPr>
      <t>Cultura Ciudadana</t>
    </r>
  </si>
  <si>
    <t>Potenciar la preinversión, gestión y cofinanciación para la elaboración de cuatro (4) proyectos  puntuales de mejoramiento de la red vial terciaria y plan vial municipal</t>
  </si>
  <si>
    <t>Construcción, mantenimiento y mejoramiento del anillo vial promisorio - (El Morro  - Las Delicias Remanso - Angosturas -  Yapura) (Nápoles - La Honda)</t>
  </si>
  <si>
    <t xml:space="preserve">Fomento y fortalecimiento a la estrategia de adquisición de maquinaria y equipos para mantenimiento de vías terciarias </t>
  </si>
  <si>
    <t xml:space="preserve">implementación de tecnologia, maquinaria y equipos para fortalecer la prestación del servicio </t>
  </si>
  <si>
    <t>Fortalecer la cobertura del servicio de energía eléctrica urbana y rural para 179 nuevas coberturas en el sistema interconectado nacional</t>
  </si>
  <si>
    <t>Gestion, preinversión y cofinanciación cuatro (4) proyectos para fortalecer el desarrollo propio del sector área urbana y rural</t>
  </si>
  <si>
    <t>Apoyo y fortalecimiento  de servicio de energía eléctrica en zonas no interconectadas cuatro (4) horas diarias promedio</t>
  </si>
  <si>
    <t>Mejorar la calidad Nutricional y la gastronomía Piamonense</t>
  </si>
  <si>
    <t xml:space="preserve">Porcentaje de programas implementados para el fomento de la chagra - cultivos de corto plazo (Frutales de clima cálido, arroz, maní, yuca, maíz, frijol, hortalizas, otros) </t>
  </si>
  <si>
    <t>Porcentaje de programas para el fomento de la chagra - Especies Menores - piscicultura implementado y acompañado por la Secretaría de Agricultura Municipal</t>
  </si>
  <si>
    <t>Fortalecimiento y apoyo para la creacion, funcionamiento y operatividad de la secretaria o coordinacion del desarrollo agropecuario municipal</t>
  </si>
  <si>
    <t xml:space="preserve">Fomento, implementación  cultivos de largo plazo (Frutales de clima cálido, chontaduro, palma de aceite, inchi, cacao, caña panelera, plátano, banano bocadillo y otros) </t>
  </si>
  <si>
    <t>Posicionar el mejoramiento genético de ganado bovino doble proposito carne y leche con cien (100) unidades</t>
  </si>
  <si>
    <t>Fortalecer el convenio para créditos blandos a cien (100) productores con iniciativas viables sostenidas y sustentables</t>
  </si>
  <si>
    <t>Fortalecimiento a la adopción o Trasferencia de Tecnología compra de maquinaria y equipos implementada en el sector</t>
  </si>
  <si>
    <t>Capacitación, Asistencia Técnica, Formacion Fomento y Trasferencia de tecnología para el personal administrativo, grupos, asociaciones y el pequeño productor</t>
  </si>
  <si>
    <t>Fortalecimiento y apoyo a la operatividad del  CMDR</t>
  </si>
  <si>
    <t>Fortalecer los procesos de producción y diversificación agropecuaria con énfasis en  el desarrollo empresarial y la generación de ingresos sostenidos para diez (10) organizaciones productivas - 100 productores apoyados - 5 organizaciones en el encadenamiento productivo</t>
  </si>
  <si>
    <t xml:space="preserve">Coordinación Interinstitucional para lograr el reconocimiento de Piamonte Patrimonio Ambiental por su oferta en Flora, Fauna, y recurso Hídrico </t>
  </si>
  <si>
    <t>Implementar acciones para recuperación y protección de áreas degradadas</t>
  </si>
  <si>
    <t>Impulsar el desarrollo Ecoturístico sostenible para el municipio, por su oferta ambiental, flora, fauna, paisajística, fuentes naturales de agua y escenarios de esparcimiento</t>
  </si>
  <si>
    <t>Fortalecer la estrategia de disminución de contaminación por  vertimientos que incumplen con los estándares de calidad en una PTAR de centro poblado</t>
  </si>
  <si>
    <t xml:space="preserve">Gestión, cofinanciación para aumentar cobertura de cien (100) benceficiarios con titulo de baldios o con predios legalizados  </t>
  </si>
  <si>
    <t>Fortalecimiento con Infraestructura construida para prevenir desastres naturales y acciones de compensación</t>
  </si>
  <si>
    <t xml:space="preserve">Fomento, implementación y apoyo de un (1) vivero municipal </t>
  </si>
  <si>
    <t xml:space="preserve">DESARROLLO COMUNITARIO POLITICO Y CIUDADANO - GESTION SOCIAL - ATENCION A ETNIAS &amp; POBLACION VULNERABLE </t>
  </si>
  <si>
    <t>Capacitación, Asistencia Técnica y seguimiento a procesos comunitarios en todos los ejes del desarrollo social con enfoque diferencial</t>
  </si>
  <si>
    <t>Fomento y fortalecimiento de roles y procesos de la Administración para el mejoramiento contínuo de la actitud del servidor Público</t>
  </si>
  <si>
    <t xml:space="preserve">Desarrollar el principio de corresponsabilidad en la protección de los derechos de la infancia, la niñez, la juventud y la adolescencia que están en riesgo </t>
  </si>
  <si>
    <t>Garantizar el derecho a las mujeres a una vida libre de violencias, lograr la igualdad de genero y autonomía de la mujer</t>
  </si>
  <si>
    <t>Fortalecimiento impulso y fomento de la Ciencia, Tecnología e Innovación y las tecnologías de la información y las comunicaciones para lograr un desarrollo comunitario sostenido</t>
  </si>
  <si>
    <t>Buscar efectos positivos de crecimiento económico, social y del Talento Humano en un  desarrollo intercultural para el mejoramiento continuo</t>
  </si>
  <si>
    <t>Impulso y fortalecimiento del comité local de emergencia y defensa civil</t>
  </si>
  <si>
    <t>Fortalecimiento, impulso y fomento a las organizaciones comunitarias, organizaciones comunale, JAC, afinar el avance en la cobertura de los programas sociales del estado</t>
  </si>
  <si>
    <r>
      <t>Fomento, apoyo y funcionamiento de la Oficina de Asuntos ETNIC0S</t>
    </r>
    <r>
      <rPr>
        <b/>
        <sz val="8"/>
        <color indexed="8"/>
        <rFont val="Eras Medium ITC"/>
        <family val="2"/>
      </rPr>
      <t xml:space="preserve"> - </t>
    </r>
  </si>
  <si>
    <t>Reconocimiento al liderazgo de grandes procesos comunitarios - JAC - Lideres, concejales - docentes - mujer - jóvenes - productores - adulto mayor, discapacitados de los sectores campesinos, afro e indígenas</t>
  </si>
  <si>
    <t>Reformar la estructura administrativa apropiada al ente territorial buscando eficiencia en el gasto y eficacia en el servicio</t>
  </si>
  <si>
    <t>Acciones de mejoramiento de los sistemas de gestión de la calidad - control interno MECI</t>
  </si>
  <si>
    <t>Acciones de gobierno para fortalecer el programa de capacitación y formación y asistencia tecnica para afianzar el desarrollo del talento humano Piamonense</t>
  </si>
  <si>
    <t>Fortalecer los sistemas de información del Municipio</t>
  </si>
  <si>
    <t>Fomento, fortalecimiento y apoyo con las TIC; Radio, Prensa y Televisión como herramienta dinámica de interlocución para los procesos comunitarios</t>
  </si>
  <si>
    <r>
      <t>Dinamizar y operativizar el</t>
    </r>
    <r>
      <rPr>
        <b/>
        <sz val="8"/>
        <color indexed="8"/>
        <rFont val="Eras Medium ITC"/>
        <family val="2"/>
      </rPr>
      <t xml:space="preserve"> BMP</t>
    </r>
    <r>
      <rPr>
        <sz val="8"/>
        <color indexed="8"/>
        <rFont val="Eras Medium ITC"/>
        <family val="2"/>
      </rPr>
      <t xml:space="preserve"> - Banco Municipal de Proyectos</t>
    </r>
  </si>
  <si>
    <t xml:space="preserve">Fomento y Fortalecimiento de la política de desarrollo en Ciencia, Tecnología e Innovación </t>
  </si>
  <si>
    <t>Mejoramiento para la infraestructura comunitaria y de mercados (parques cementerios, parques populares, parques infantiles, monumentos, murales, andenes, matadero, plazas de mercado, centro de acopio)</t>
  </si>
  <si>
    <t>Apoyo a la formulación del Plan Integral de Gestión del Riesgo</t>
  </si>
  <si>
    <t>Impulsar la formulación, revisión o ajuste del EOT - Esquema de Ordenamiento Territorial</t>
  </si>
  <si>
    <t>Implementación del Programa de Actualización Catastral sector Rural y Urbano</t>
  </si>
  <si>
    <t>Fortalecimiento, funcionamiento y operatividad de la comisaría de familia  municipal</t>
  </si>
  <si>
    <t>VIVIENDA DE INTERES SOCIAL VIVIENDA DIGNA - AREA RURAL  &amp;  URBANA</t>
  </si>
  <si>
    <t>Habilitar suelo para construcción de vivienda de interés social</t>
  </si>
  <si>
    <t>Implementación de techos para fomento de calidad en vivienda digna VIS (Vivienda de Interés Social) para 240 beneficiarios declarados prioritarios</t>
  </si>
  <si>
    <t>Fortalecimiento de la gestión, financiación y cofinanciación para lograr ampliación de cobertura y apoyo a un (1) proyecto - Vivienda de Interés Social - Vivienda digna</t>
  </si>
  <si>
    <t>Gestion, preinversion y cofinanciación para implementación de una (1) Institución Etnoeducativa  del pueblo INGA en el municipio</t>
  </si>
  <si>
    <t>SANEAMIENTO BASICO - INFRAESTRUCTURA DIGNA</t>
  </si>
  <si>
    <t>Generación de empleo propio del sector vial, movilidad y conectividad - minga comunitaria - peon caminero - acuerdo con JAC</t>
  </si>
  <si>
    <t>Posicionamiento e institucionalidad para promover ocho (8) mercados o ferias campesinas impulsadas por la administración</t>
  </si>
  <si>
    <t>Acciones de formación, difusión y acompañamiento a la población para el avance en la cultura de conservación y protección del medio ambiente, manejo adecuado del agua, de residuos solidos, manejo del ruido y el aire - Cultura ciudadana</t>
  </si>
  <si>
    <t>Reforestación, revegetalización NATURAL zona amortiguadora de bocatomas en cuencas o microcuencas que surte Acueductos regionales o veredales</t>
  </si>
  <si>
    <t>Fomento, capacitación, asesoría para el uso racional de los recursos aprovechamiento y recuperación del medio ambiente - Educación Ambiental</t>
  </si>
  <si>
    <t>Gestión, preinversión y confinanciación de proyectos para desarrollo del sector ambiental</t>
  </si>
  <si>
    <t>Gestión, preinversión y confinanciación de proyectos para desarrollo del sector ecoturistico</t>
  </si>
  <si>
    <t>Fortalecer la capacitación, formación del recurso humano para la productividad y competitividad en el sector ecoturístico o agroturistico</t>
  </si>
  <si>
    <t>Garantizar el goce efectivo de los derechos de la población en situacion de víctima aplica en ley 1448 de 2011</t>
  </si>
  <si>
    <t>GRATUIDAD EDUCATIVA</t>
  </si>
  <si>
    <t>Mejorar la salud infantil en el Municipio de Piamonte</t>
  </si>
  <si>
    <t>Mejorando la salud mental</t>
  </si>
  <si>
    <t>Mejorando la salud sexual y reproductiva</t>
  </si>
  <si>
    <t>Mejorar la nutrición</t>
  </si>
  <si>
    <t>Control asistencia tecniva de la superintendencia al ente territorial</t>
  </si>
  <si>
    <t>Fosyga continuidad - aseguramiento</t>
  </si>
  <si>
    <t>ETESA FOSYGA - contratación del servicio con la ESE</t>
  </si>
  <si>
    <t>Fortalecer y fomentar la practica de alguna actividad deportiva, recreativa o aficionada para 2.000 personas en el cuatrienio</t>
  </si>
  <si>
    <t>Atención anual para 8.259 cupos de poblacion asegurada en el Régimen Subsidiado por año</t>
  </si>
  <si>
    <t>Fortalecimiento a la dotación artística, cultural, equipamiento para grupos, escuelas de formación, Centros e Instituciones Educativas, fortalecer la industria cultural Piamonense</t>
  </si>
  <si>
    <t xml:space="preserve">Fortalecimiento, a cuatro (4) escuelas de formación artistica y cultural apoyadas con personal capacitado, con dotacion e inscritas en la red Departamental o Nacional </t>
  </si>
  <si>
    <t>Un proyectos de alcantarillado de aguas lluvias en metodología MGA elaborados</t>
  </si>
  <si>
    <t>Afianzar la cofinanciación para construccion de 1/2 km de redes de alcantarillado de aguas lluvias en los centros poblados</t>
  </si>
  <si>
    <t>Mejoramiento de veintiocho (28) kilometros de caminos vecinales o caminos carreteables o red terciaria</t>
  </si>
  <si>
    <t>Dos de predios adquiridos para la conservación y protección de cuencas o microcuencas abastecedoras de agua</t>
  </si>
  <si>
    <t>Presupuesto destinado exclusivamente a atacar la problemática de cambio climático</t>
  </si>
  <si>
    <t xml:space="preserve">Contribuir a la seguridad, el bienestar, la calidad de vida y el desarrollo sostenible de la población piamonense mediante el control y la reducción del riesgo por desastres naturales - </t>
  </si>
  <si>
    <t>Actualización o modificación del Estatuto de Rentas Municipales</t>
  </si>
  <si>
    <t>Gestión o cofinanciación  para la creación y construcción de la casa comunal y campesina en cabecera municipal</t>
  </si>
  <si>
    <t>Gestión o cofinanciación para la creación y construcción de la casa ancestral INGA en cabecera municipal</t>
  </si>
  <si>
    <t>Gestión o cofinanciación para la creación y construcción de la casa de paso para la población Afro en cabecera municipal</t>
  </si>
  <si>
    <r>
      <t xml:space="preserve">Preinversión, estudios, diseños y proyectos metodologia </t>
    </r>
    <r>
      <rPr>
        <b/>
        <sz val="8"/>
        <rFont val="Eras Medium ITC"/>
        <family val="2"/>
      </rPr>
      <t>MGA</t>
    </r>
    <r>
      <rPr>
        <sz val="8"/>
        <rFont val="Eras Medium ITC"/>
        <family val="2"/>
      </rPr>
      <t>, para fortalecimiento de la cobertura en vivienda de interés social</t>
    </r>
  </si>
  <si>
    <t>Atender a las familias en situación de victima, en situación de discapacidad o afectadas por desastres naturales</t>
  </si>
  <si>
    <t>Mejoramiento infraestructura para la atencion integral del adulto mayor</t>
  </si>
  <si>
    <t>Fomento y apoyo a programas de  mujer, discapacitados, menor embarazada y demás</t>
  </si>
  <si>
    <t>Impulsar la siembra de cultivos de ciclo corto para garantizar la soberania alimentaria articulado a las especies menores y sector hortifructicola</t>
  </si>
  <si>
    <t>ING. CTES. 
DESTIN 
ESPECIF
CON REC PROPIOS</t>
  </si>
  <si>
    <t xml:space="preserve">ING. CTES. LIBRE DESTIN REC PROP </t>
  </si>
  <si>
    <t>Apoyo a los servicios publicos de I. E. y C. E.</t>
  </si>
  <si>
    <t>Incrementar la oferta de vivienda nueva con un proyecto que beneficia a 220 usuarios en el territorio piamonense superacion de la pobreza extrem</t>
  </si>
  <si>
    <t xml:space="preserve">Implementar en el área rural ciento cinco (105) unidades de baterías sanitarias o posos sépticos </t>
  </si>
  <si>
    <t xml:space="preserve">Fomento y fortalecimiento del programa de apoyo en medios de transporte como política Municipal para MIL estudiantes que requieren el servicio </t>
  </si>
  <si>
    <t xml:space="preserve">Gestion para mejoramiento  y con dotación funcional Hospital nivel 1 de Piamonte y centros o puestos de salud para la buena atención en salud  </t>
  </si>
  <si>
    <t xml:space="preserve">AGUA POTABLE, ALCANTARILLADO </t>
  </si>
  <si>
    <t>DESARROLLO AMBIENTAL  &amp;  ECOTURISMO - ORDENAMIENTO Y MANEJO - MACIZO PIEDEMONTE AMAZONICO UNA ESTRATEGIA REGIONAL</t>
  </si>
  <si>
    <t xml:space="preserve">Mejoramiento, mantenimiento o ampliación escenarios deportivos en centros o instituciones educativas </t>
  </si>
  <si>
    <t>Dotación en Mobiliario Escolar para establecimientos en C.E. o I. Educativas</t>
  </si>
  <si>
    <t xml:space="preserve">Dotación de laboratorios y bibliotecas o enciclopedias para Centros e Instituciones o sedes educativas con   </t>
  </si>
  <si>
    <t xml:space="preserve">Dotacion en material didactico, implementos deportivos e implementos para el desarrollo del arte y la cultura a Instituciones o sedes educativas apoyados con   </t>
  </si>
  <si>
    <t xml:space="preserve">Cofinanciacion y apoyo a convenios inter institucionales de programas implementados en la formación para el trabajo, la productividad y el empleo en alianza con el SENA u otras instituciones </t>
  </si>
  <si>
    <t xml:space="preserve">Fomento y fortalecimiento del programa de apoyo en medios de transporte como política Municipal para estudiantes que requieren el servicio </t>
  </si>
  <si>
    <t>Mejoramiento de restaurantes escolares</t>
  </si>
  <si>
    <t>Fortalecer con  dotacion menaje completo funcional para restaurantes escolares</t>
  </si>
  <si>
    <t>Construcción de restaurantes escolares</t>
  </si>
  <si>
    <t xml:space="preserve">Fortalecimiento, mejoramiento, adecuación y mantenimiento de la  infraestructura del sector - establecimientos de I. E. o C. E.    -  </t>
  </si>
  <si>
    <t xml:space="preserve">Construcción  escenarios deportivos en centros, instituciones o sedes educativas </t>
  </si>
  <si>
    <t>Implementación de  Aulas de ciencia y tecnología preescolar o basica primaria y media vocacional en instituciones o centros educativos (I.E. Santo Domingo Sabio)</t>
  </si>
  <si>
    <t>Gestion, preinversion y cofinanciación para implementación de la Institución Etnoeducativa  del pueblo INGA en el municipio</t>
  </si>
  <si>
    <t>Gestión, cofinanciacion y apoyo a convenios interinstitucionales para ampliar cobertura de estudiantes con alimentacion escolar atendidos - compra de alimentos</t>
  </si>
  <si>
    <t xml:space="preserve">Atención anual cupos de poblacion asegurada en el Régimen Subsidiado </t>
  </si>
  <si>
    <t>Preinversion y cofinanciación para  proyecto de construcción complejo deportivo</t>
  </si>
  <si>
    <t>Construcción  de cubiertas  para  polideportivos o canchas múltiples area rural y urbana</t>
  </si>
  <si>
    <t xml:space="preserve">Dotación, apoyo y fomento para  grupos, ligas, equipos, escuelas de formación deportiva o Centros e Instituciones Educativas </t>
  </si>
  <si>
    <t>Apoyo y financiación de  eventos de integración  para el fomento al deporte  y aprovechamiento del tiempo libre</t>
  </si>
  <si>
    <t xml:space="preserve">Fortalecimiento, a las escuelas de formación Deportiva apoyadas con personal capacitado, con dotacion e inscritas en la red Departamental o Nacional </t>
  </si>
  <si>
    <t>Fomento y apoyo a  deportistas que asisten a juegos y competencias deportivas intermunicipales, regionales o nacionales por año</t>
  </si>
  <si>
    <t xml:space="preserve">Fomento y apoyo a eventos de juegos intercolegiados, juegos interveredales, juegos comunales y sectoriales del municipio </t>
  </si>
  <si>
    <t xml:space="preserve">Brindar capacitacion tecnica para formación de monitores en las diferentes modalidades o practicas deportivas </t>
  </si>
  <si>
    <t xml:space="preserve">Fortalecer y fomentar la practica de alguna actividad deportiva, recreativa o aficionada </t>
  </si>
  <si>
    <t xml:space="preserve">Fortalecer la dotación de  implementos culturales para  Centros o Instituciones Educativas  </t>
  </si>
  <si>
    <t>Fortalecer la apropiación social del patrimonio cultural, fomentar y apoyar eventos de encuentros culturales, fiestas o eventos de integración artistica y cultural Interetnica</t>
  </si>
  <si>
    <t>Potenciar la capacitación y formación artística y cultural para beneficiarios de los diferentes grupos o escuelas de formación del municipio</t>
  </si>
  <si>
    <t>Fomento y apoyo,  eventos de integración Intercultural y fiestas tradicionales  de la Administración Municipal</t>
  </si>
  <si>
    <t xml:space="preserve">Adecuar, mejorar o ampliar las casas de la cultura </t>
  </si>
  <si>
    <t xml:space="preserve">Fomento, a la dotación para  grupos artísticos y culturales para la convivencia interétnica </t>
  </si>
  <si>
    <t>Cultura para la convivencia: dotación, equipamiento e implementación artístico cultural a  grupos, centros e instituciones educativas o escuelas de formación artística y cultural - fomento de la industria cultural piamonense</t>
  </si>
  <si>
    <t xml:space="preserve">Fortalecimiento, a  escuelas de formación artistica y cultural apoyadas con personal capacitado, con dotacion e inscritas en la red Departamental o Nacional </t>
  </si>
  <si>
    <t xml:space="preserve">Potenciar la preinversión y cofinanciación para proyectos de estudios y diseños - propios del sector </t>
  </si>
  <si>
    <t>Afianzar la atención por ampliación de cobertura a  usuarios  en acueducto área urbana y rural</t>
  </si>
  <si>
    <t>Afianzar la atención por ampliación de cobertura a  usuarios  en alcantarillado área urbana y rural</t>
  </si>
  <si>
    <t xml:space="preserve">Implementar en el área rural el programa de baterías sanitarias unifamiliares o posos sépticos </t>
  </si>
  <si>
    <t>Afianzar la cofinanciación para construccion  de redes de alcantarillado de aguas lluvias en los centros poblados</t>
  </si>
  <si>
    <t xml:space="preserve">Apoyo a la estrategia de proteccion reforestando cuencas o microcuencas </t>
  </si>
  <si>
    <t>Construir, mejorar o ampliar  Plantas de Tratamiento Aguas Residuales PTAR y garantizar su funcionamiento</t>
  </si>
  <si>
    <t>Potenciar la preinversión, gestión y cofinanciación para la elaboración de proyectos  puntuales de mejoramiento de la red vial terciaria y plan vial municipal</t>
  </si>
  <si>
    <t xml:space="preserve">Fortalecer la construcción de de caminos veredales o caminos carreteables </t>
  </si>
  <si>
    <t xml:space="preserve">Construcción puentes colgantes peatonales </t>
  </si>
  <si>
    <t xml:space="preserve">Mejoramiento y mantenimiento de puentes colgantes peatonales </t>
  </si>
  <si>
    <t xml:space="preserve">Mantenimiento de puentes carreteables </t>
  </si>
  <si>
    <t>Fortalecer los procesos de producción y diversificación agropecuaria con énfasis en  el desarrollo empresarial y la generación de ingresos sostenidos para  organizaciones productivas -  productores apoyados -  organizaciones en el encadenamiento productivo</t>
  </si>
  <si>
    <t>Posicionamiento e institucionalidad para promover el mercados o feria campesina impulsada por la administración</t>
  </si>
  <si>
    <t xml:space="preserve">Posicionar el mejoramiento genético de ganado bovino doble proposito carne y leche </t>
  </si>
  <si>
    <t>Fortalecer el convenio para créditos blandos a  productores con iniciativas viables sostenidas y sustentables</t>
  </si>
  <si>
    <t xml:space="preserve">Fomento, implementación, cofinanciación y apoyo del vivero municipal </t>
  </si>
  <si>
    <t>Fortalecer la cobertura del servicio de energía eléctrica urbana y rural para nuevas coberturas en el sistema interconectado nacional</t>
  </si>
  <si>
    <t>Gestion, preinversión y cofinanciación de proyectos para fortalecer el desarrollo propio del sector área urbana y rural</t>
  </si>
  <si>
    <t>Apoyo y fortalecimiento  de servicio de energía eléctrica en zonas no interconectadas cuatro (4) horas diarias de servicio promedio</t>
  </si>
  <si>
    <t xml:space="preserve">Gestión, cofinanciación para aumentar cobertura de benceficiarios con titulo de baldios o con predios legalizados  </t>
  </si>
  <si>
    <t>Fortalecimiento de la gestión, financiación y cofinanciación para lograr ampliación de cobertura y apoyo a  proyecto - Vivienda de Interés Social - Vivienda digna</t>
  </si>
  <si>
    <t>Implementación de techos para fomento de calidad en vivienda digna VIS (Vivienda de Interés Social) para beneficiarios declarados prioritarios</t>
  </si>
  <si>
    <t>Compra y habilitacion de terrenno - suelo para construcción de vivienda de interés social</t>
  </si>
  <si>
    <t>Mejorar la salud infantil en el municipio de Piamonte</t>
  </si>
  <si>
    <t>Eje Programático de promocion social prestación y desarrollo Servicios de Salud</t>
  </si>
  <si>
    <t>Terminación cubierta polideportivo corregimiento Miraflor</t>
  </si>
  <si>
    <t xml:space="preserve">Fomento, promoción, apoyo y difusion a las expresiones artisticas y culturales encuentros de integración artístico y cultural </t>
  </si>
  <si>
    <t xml:space="preserve">Aplicar los subsidios a los servicios de acueducto </t>
  </si>
  <si>
    <t>Aplicar los subsidios a los servicios de  alcantarillado</t>
  </si>
  <si>
    <t>Fortalecer, construcción, operativizar el relleno sanitario municipal y dinamizar su plan de manejo</t>
  </si>
  <si>
    <t>Construcción, mejoramiento y mantenimiento  del anillo vial promisorio - (El Morro  - Las Delicias Remanso - Angosturas -  Yapura) (Nápoles - La Honda)</t>
  </si>
  <si>
    <t xml:space="preserve">Coordinación Interinstitucional para lograr el reconocimiento de Piamonte Patrimonio Ambiental por su oferta en flora, fauna, y recurso hídrico </t>
  </si>
  <si>
    <t>Fortalecimiento de los Comites locales de atencion y prevención de desastres</t>
  </si>
  <si>
    <t xml:space="preserve">Garantizar el goce efectivo de los derechos a la poblacion vulnerable, </t>
  </si>
  <si>
    <t>Atención y apoyo a madres, padres cabeza de hogar</t>
  </si>
  <si>
    <t>Elaboración diagnostico infancia y adolescencia jovenes y mujeres</t>
  </si>
  <si>
    <t>Atencion y apoyo a la población con discapacidad</t>
  </si>
  <si>
    <t>Atención humanitaria alimentación</t>
  </si>
  <si>
    <t>Proyectos de generacion de ingresos</t>
  </si>
  <si>
    <t xml:space="preserve">Desarrollar el principio de corresponsabilidad en la protección integral de los derechos de la adolescencia y juventud  que están en riesgo </t>
  </si>
  <si>
    <t xml:space="preserve">Desarrollar el principio de corresponsabilidad en la protección integral de los derechos de la primera infancia,  que están en riesgo </t>
  </si>
  <si>
    <t>Gestión o cofinanciación para la creación y construcción de la casa ancestral INGA en cabecera municipal - casa cauca papungo vereda floresta primera etapa</t>
  </si>
  <si>
    <t>Mejoramiento de vias urbanas calles, andenes - pavimentos en las cabeceras corregimentales centros poblados</t>
  </si>
  <si>
    <t>Atencioón y apoyo a la población reinsertada</t>
  </si>
  <si>
    <t xml:space="preserve">Mejoramiento de vivienda </t>
  </si>
  <si>
    <t>Fortalecimiento de la infraesructura eductiva en las instituciones educativas de Yapura, Miraflor y Piamonte</t>
  </si>
  <si>
    <r>
      <t xml:space="preserve">Construcción ampliacion mantenimiento de infraestructura en la Floresta Española - </t>
    </r>
    <r>
      <rPr>
        <b/>
        <sz val="8"/>
        <color indexed="8"/>
        <rFont val="Eras Medium ITC"/>
        <family val="2"/>
      </rPr>
      <t>Adición regalias de 2011</t>
    </r>
    <r>
      <rPr>
        <sz val="8"/>
        <color indexed="8"/>
        <rFont val="Eras Medium ITC"/>
        <family val="2"/>
      </rPr>
      <t xml:space="preserve"> </t>
    </r>
  </si>
  <si>
    <r>
      <t xml:space="preserve">Apoyo al pago de los servicios publicos de I. E. y C. E. </t>
    </r>
    <r>
      <rPr>
        <b/>
        <sz val="8"/>
        <color indexed="8"/>
        <rFont val="Eras Medium ITC"/>
        <family val="2"/>
      </rPr>
      <t>adición regalias 2011</t>
    </r>
  </si>
  <si>
    <r>
      <t xml:space="preserve">Aseguramiento - </t>
    </r>
    <r>
      <rPr>
        <b/>
        <sz val="8"/>
        <rFont val="Eras Medium ITC"/>
        <family val="2"/>
      </rPr>
      <t>adicion presupuestal de regalias 2011</t>
    </r>
  </si>
  <si>
    <t>Potenciar la preinversión y cofinanciación para proyectos de estudios y diseños - propios del sector - Adición regalias 2011</t>
  </si>
  <si>
    <r>
      <t xml:space="preserve">Impulso y fomento de las interventorias y veedurias transversal a los ejes sociales del desarrollo - Interventoria tecnica a proyectos ejecutados con recursos de regalias y compensaciones </t>
    </r>
    <r>
      <rPr>
        <b/>
        <sz val="8"/>
        <rFont val="Eras Medium ITC"/>
        <family val="2"/>
      </rPr>
      <t>(Adicion regalias 2011)</t>
    </r>
  </si>
  <si>
    <t>S G P - 2012</t>
  </si>
  <si>
    <t>S G P - 2013</t>
  </si>
  <si>
    <t>S G P - 2014</t>
  </si>
  <si>
    <t>S G P - 2015</t>
  </si>
  <si>
    <t>Fortalecimiento de la infraestructura deportiva construcción, mejoramiento o ampliación de polideportivos, canchas multiples o canchas de futbol - terminacion polideportivo villa los prados</t>
  </si>
  <si>
    <t xml:space="preserve">Contribuir a la seguridad, el bienestar, la calidad de vida y el desarrollo sostenible de la población piamonense mediante el  control y la reducción del riesgo por desastres naturales - </t>
  </si>
  <si>
    <t xml:space="preserve">Atencion y apoyo a la población de los grupos etnicos en situación de victima </t>
  </si>
  <si>
    <t>Acciones de gobierno para fortalecer el programa de capacitación, formación, generación del conocimiento y asistencia tecnica para afianzar el desarrollo del talento humano y brindar servicios eficientes a la comunidad Piamonense</t>
  </si>
  <si>
    <t>Mejoramiento de la infraestructura comunitaria y de mercados (Edificios municipales C.A.M. parques cementerios, parques populares, parques infantiles, monumentos, murales, andenes, matadero, plazas de mercado, centros de acopio)</t>
  </si>
  <si>
    <t>Incrementar la oferta de vivienda nueva  que beneficia a usuarios en el territorio piamonense - superacion de la pobreza extrema</t>
  </si>
  <si>
    <t>Educación con calidad</t>
  </si>
  <si>
    <t>Fortalecer el mejoramiento y mantenimiento de caminos vecinales o caminos carreteables o red terciaria</t>
  </si>
  <si>
    <t>Fortalecer el mantenimiento de maquinaria y equipo para dar continuidad al mejoramiento de las vias terciarias urbanas y rurales</t>
  </si>
  <si>
    <t>Fortalecer la preinversión de proyectos propios del sector</t>
  </si>
  <si>
    <t>Fortalecer la  confinanciación de proyectos propios del sector</t>
  </si>
  <si>
    <t>Fomento e implementación de las políticas TIC´S y de ciencia, Tecnología e Innovación en desarrollo del sector ambiental</t>
  </si>
  <si>
    <t>Fomentar acciones positivas de crecimiento económico, social alianzas publico - privadas en un  desarrollo intercultural para el mejoramiento continuo</t>
  </si>
  <si>
    <t>Inversión en planes y programas de infraestructura y seguridad alimentaria para el adulto mayor</t>
  </si>
  <si>
    <t>Gestion y cofinanciación para la construcción, mejoramiento y mantenimiento de Plantas de agua potable area urbana o rural</t>
  </si>
  <si>
    <t>Adquisición de tierras para la conservación y protección de cuencas o microcuencas abastecedoras de agua</t>
  </si>
  <si>
    <t>GRAN TOTAL DE INVERSION PERIODO 2012 - 2015</t>
  </si>
  <si>
    <t>TOTAL DE INVERSION PLURIANUAL - VIGENCIA 2012 - 2015</t>
  </si>
  <si>
    <t>otros sectores</t>
  </si>
  <si>
    <t>1.1.1</t>
  </si>
  <si>
    <t>1.1.2</t>
  </si>
  <si>
    <t>1.1.3</t>
  </si>
  <si>
    <t>1.1.4</t>
  </si>
  <si>
    <t>1.1.5</t>
  </si>
  <si>
    <t>1.1.6</t>
  </si>
  <si>
    <t>1.1.7</t>
  </si>
  <si>
    <t>1.1.8</t>
  </si>
  <si>
    <t>1.1.9</t>
  </si>
  <si>
    <t>1.1.10</t>
  </si>
  <si>
    <t>1.1.11</t>
  </si>
  <si>
    <t>1.1.12</t>
  </si>
  <si>
    <t>1.1.13</t>
  </si>
  <si>
    <t>1.1.14</t>
  </si>
  <si>
    <t>1.2.</t>
  </si>
  <si>
    <t>1.2.1.</t>
  </si>
  <si>
    <t>1.3.</t>
  </si>
  <si>
    <t>1.3.1.</t>
  </si>
  <si>
    <t>1.4.</t>
  </si>
  <si>
    <t>1.4.1.</t>
  </si>
  <si>
    <t>1.5.</t>
  </si>
  <si>
    <t>1.5.1</t>
  </si>
  <si>
    <t>1.5.2.</t>
  </si>
  <si>
    <t>1.5.2</t>
  </si>
  <si>
    <t>2.1.</t>
  </si>
  <si>
    <t>2.1.1</t>
  </si>
  <si>
    <t>2.1.2.</t>
  </si>
  <si>
    <t>2.1.2</t>
  </si>
  <si>
    <t>2.1.3</t>
  </si>
  <si>
    <t>2.2.</t>
  </si>
  <si>
    <t>2.2.1.</t>
  </si>
  <si>
    <t>2.2.3.</t>
  </si>
  <si>
    <t>2.3.</t>
  </si>
  <si>
    <t>2.3.1.</t>
  </si>
  <si>
    <t>2.3.2.</t>
  </si>
  <si>
    <t>2.4.</t>
  </si>
  <si>
    <t>2.4.1.</t>
  </si>
  <si>
    <t>2.4.2.</t>
  </si>
  <si>
    <t>3.1.</t>
  </si>
  <si>
    <t>3.1.1</t>
  </si>
  <si>
    <t>3.1.3</t>
  </si>
  <si>
    <t>3.1.2.</t>
  </si>
  <si>
    <t>3.1.4.</t>
  </si>
  <si>
    <t>3.1.5.</t>
  </si>
  <si>
    <t>3.1.6.</t>
  </si>
  <si>
    <t>3.2.</t>
  </si>
  <si>
    <t>3.2.1</t>
  </si>
  <si>
    <t>3.2.2</t>
  </si>
  <si>
    <t>3.2.3</t>
  </si>
  <si>
    <t>3.2.4</t>
  </si>
  <si>
    <t>3.2.5</t>
  </si>
  <si>
    <t>3.2.6</t>
  </si>
  <si>
    <t>3.2.7</t>
  </si>
  <si>
    <t>3.2.8</t>
  </si>
  <si>
    <t>3.2.9</t>
  </si>
  <si>
    <t>4.1.1</t>
  </si>
  <si>
    <t>4.1.2</t>
  </si>
  <si>
    <t>4.1.3</t>
  </si>
  <si>
    <t>4.1.4</t>
  </si>
  <si>
    <t>4.1.5</t>
  </si>
  <si>
    <t>4.1.6</t>
  </si>
  <si>
    <t>4.1.7</t>
  </si>
  <si>
    <t>4.1.8</t>
  </si>
  <si>
    <t>4.1.9</t>
  </si>
  <si>
    <t>4.1.10</t>
  </si>
  <si>
    <t>4.1.11</t>
  </si>
  <si>
    <t>4.2.</t>
  </si>
  <si>
    <t>4.2.1</t>
  </si>
  <si>
    <t>4.2.2</t>
  </si>
  <si>
    <t>4.2.3</t>
  </si>
  <si>
    <t>4.2.4</t>
  </si>
  <si>
    <t>5.1.</t>
  </si>
  <si>
    <t>5.1.1</t>
  </si>
  <si>
    <t>5.1.2</t>
  </si>
  <si>
    <t>5.1.3</t>
  </si>
  <si>
    <t>5.1.4</t>
  </si>
  <si>
    <t>5.1.5</t>
  </si>
  <si>
    <t>5.1.6</t>
  </si>
  <si>
    <t>5.1.7</t>
  </si>
  <si>
    <t>5.1.8</t>
  </si>
  <si>
    <t>5.1.9</t>
  </si>
  <si>
    <t>5.1.10</t>
  </si>
  <si>
    <t>5.1.11</t>
  </si>
  <si>
    <t>7.1.1</t>
  </si>
  <si>
    <t>7.1.2</t>
  </si>
  <si>
    <t>7.1.3</t>
  </si>
  <si>
    <t>7.1.4</t>
  </si>
  <si>
    <t>7.1.5</t>
  </si>
  <si>
    <t>7.1.6</t>
  </si>
  <si>
    <t>7.1.7</t>
  </si>
  <si>
    <t>7.1.8</t>
  </si>
  <si>
    <t>7.1.9</t>
  </si>
  <si>
    <t>7.1.10</t>
  </si>
  <si>
    <t>7.1.11</t>
  </si>
  <si>
    <t>7.1.12</t>
  </si>
  <si>
    <t>7.1.13</t>
  </si>
  <si>
    <t>7.2.</t>
  </si>
  <si>
    <t>7.2.1</t>
  </si>
  <si>
    <t>7.2.2</t>
  </si>
  <si>
    <t>7.2.3</t>
  </si>
  <si>
    <t>7.2.4</t>
  </si>
  <si>
    <t>7.2.5</t>
  </si>
  <si>
    <t>7.2.6</t>
  </si>
  <si>
    <t>7.2.7</t>
  </si>
  <si>
    <t>7.2.8</t>
  </si>
  <si>
    <t>7.2.9</t>
  </si>
  <si>
    <t>7.2.10</t>
  </si>
  <si>
    <t>7.2.11</t>
  </si>
  <si>
    <t>7.2.12</t>
  </si>
  <si>
    <t>7.2.13</t>
  </si>
  <si>
    <t>7.2.14</t>
  </si>
  <si>
    <t>7.2.15</t>
  </si>
  <si>
    <t>7.2.16</t>
  </si>
  <si>
    <t>7.3.1</t>
  </si>
  <si>
    <t>7.3.2</t>
  </si>
  <si>
    <t>7.3.3</t>
  </si>
  <si>
    <t>7.3.4</t>
  </si>
  <si>
    <t>7.3.5</t>
  </si>
  <si>
    <t>7.3.6</t>
  </si>
  <si>
    <t>7.3.7</t>
  </si>
  <si>
    <t>7.3.8</t>
  </si>
  <si>
    <t>7.3.9</t>
  </si>
  <si>
    <t>7.3.10</t>
  </si>
  <si>
    <t>7.3.11</t>
  </si>
  <si>
    <t>7.3.12</t>
  </si>
  <si>
    <t>7.4.</t>
  </si>
  <si>
    <t>7.4.1</t>
  </si>
  <si>
    <t>7.4.2</t>
  </si>
  <si>
    <t>7.4.3</t>
  </si>
  <si>
    <t>7.4.4</t>
  </si>
  <si>
    <t>7.4.5</t>
  </si>
  <si>
    <t>7.5.</t>
  </si>
  <si>
    <t>7.5.1</t>
  </si>
  <si>
    <t>7.5.2</t>
  </si>
  <si>
    <t>7.5.3</t>
  </si>
  <si>
    <t>7.5.4</t>
  </si>
  <si>
    <t>7.5.5</t>
  </si>
  <si>
    <t>7.6.1</t>
  </si>
  <si>
    <t>7.6.2</t>
  </si>
  <si>
    <t>7.6.3</t>
  </si>
  <si>
    <t>7.6.4</t>
  </si>
  <si>
    <t>7.6.5</t>
  </si>
  <si>
    <t>7.6.6</t>
  </si>
  <si>
    <t>7.6.7</t>
  </si>
  <si>
    <t>7.6.8</t>
  </si>
  <si>
    <t>7.7.1</t>
  </si>
  <si>
    <t>7.7.2</t>
  </si>
  <si>
    <t>7.7.3</t>
  </si>
  <si>
    <t>7.7.4</t>
  </si>
  <si>
    <t>7.7.5</t>
  </si>
  <si>
    <t>7.7.6</t>
  </si>
  <si>
    <t>7.7.7</t>
  </si>
  <si>
    <t>7.7.8</t>
  </si>
  <si>
    <t>7.7.9</t>
  </si>
  <si>
    <t>7.7.10</t>
  </si>
  <si>
    <t>7.7.11</t>
  </si>
  <si>
    <t>7.7.12</t>
  </si>
  <si>
    <t>7.7.13</t>
  </si>
  <si>
    <t>7.7.14</t>
  </si>
  <si>
    <t>7.7.15</t>
  </si>
  <si>
    <t>7.8.</t>
  </si>
  <si>
    <t>7.8.1</t>
  </si>
  <si>
    <t>7.8.2</t>
  </si>
  <si>
    <t>7.8.3</t>
  </si>
  <si>
    <t>7.8.4</t>
  </si>
  <si>
    <t>7.8.5</t>
  </si>
  <si>
    <t>7.8.6</t>
  </si>
  <si>
    <t>7.9</t>
  </si>
  <si>
    <t>7.9.1</t>
  </si>
  <si>
    <t>7.9.2</t>
  </si>
  <si>
    <t>7.9.3</t>
  </si>
  <si>
    <t>7.9.4</t>
  </si>
  <si>
    <t>7.9.5</t>
  </si>
  <si>
    <t>7.9.6</t>
  </si>
  <si>
    <t>7.10</t>
  </si>
  <si>
    <t>7.10.1</t>
  </si>
  <si>
    <t>7.10.2</t>
  </si>
  <si>
    <t>7.10.3</t>
  </si>
  <si>
    <t>7.10.4</t>
  </si>
  <si>
    <t>7.10.5</t>
  </si>
  <si>
    <t>7.10.6</t>
  </si>
  <si>
    <t>7.10.7</t>
  </si>
  <si>
    <t>7.10.8</t>
  </si>
  <si>
    <t>7.10.9</t>
  </si>
  <si>
    <t>7.10.10</t>
  </si>
  <si>
    <t>7.6.7.1</t>
  </si>
  <si>
    <t>7.6.7.2</t>
  </si>
  <si>
    <t>7.6.7.3</t>
  </si>
  <si>
    <t>7.6.8.1</t>
  </si>
  <si>
    <t>7.6.8.2</t>
  </si>
  <si>
    <t>7.6.8.3</t>
  </si>
  <si>
    <t>7.6.8.4</t>
  </si>
  <si>
    <t>7.6.8.5</t>
  </si>
  <si>
    <t>7.6.8.6</t>
  </si>
  <si>
    <t>7.6.8.7</t>
  </si>
  <si>
    <t>7.6.8.8</t>
  </si>
  <si>
    <t>7.6.8.9</t>
  </si>
  <si>
    <t>7.6.8.10</t>
  </si>
  <si>
    <t>7.6.8.11</t>
  </si>
  <si>
    <t>7.6.8.12</t>
  </si>
  <si>
    <t>7.6.8.13</t>
  </si>
  <si>
    <t>7.6.8.14</t>
  </si>
  <si>
    <t>7.6.8.15</t>
  </si>
  <si>
    <t>7.6.8.16</t>
  </si>
  <si>
    <t>7.6.8.17</t>
  </si>
</sst>
</file>

<file path=xl/styles.xml><?xml version="1.0" encoding="utf-8"?>
<styleSheet xmlns="http://schemas.openxmlformats.org/spreadsheetml/2006/main">
  <numFmts count="3">
    <numFmt numFmtId="179" formatCode="_ * #,##0.00_ ;_ * \-#,##0.00_ ;_ * &quot;-&quot;??_ ;_ @_ "/>
    <numFmt numFmtId="192" formatCode="_ * #,##0_ ;_ * \-#,##0_ ;_ * &quot;-&quot;??_ ;_ @_ "/>
    <numFmt numFmtId="194" formatCode="_(* #,##0_);_(* \(#,##0\);_(* &quot;-&quot;??_);_(@_)"/>
  </numFmts>
  <fonts count="36">
    <font>
      <sz val="10"/>
      <name val="Arial"/>
    </font>
    <font>
      <sz val="10"/>
      <name val="Arial"/>
    </font>
    <font>
      <b/>
      <sz val="12"/>
      <name val="Eras Medium ITC"/>
      <family val="2"/>
    </font>
    <font>
      <sz val="8"/>
      <name val="Eras Medium ITC"/>
      <family val="2"/>
    </font>
    <font>
      <sz val="10"/>
      <name val="Eras Medium ITC"/>
      <family val="2"/>
    </font>
    <font>
      <b/>
      <sz val="8"/>
      <name val="Eras Medium ITC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Eras Medium ITC"/>
      <family val="2"/>
    </font>
    <font>
      <b/>
      <sz val="10"/>
      <color indexed="8"/>
      <name val="Eras Medium ITC"/>
      <family val="2"/>
    </font>
    <font>
      <b/>
      <sz val="11"/>
      <name val="Eras Medium ITC"/>
      <family val="2"/>
    </font>
    <font>
      <b/>
      <sz val="14"/>
      <name val="Eras Medium ITC"/>
      <family val="2"/>
    </font>
    <font>
      <b/>
      <sz val="18"/>
      <name val="Eras Medium ITC"/>
      <family val="2"/>
    </font>
    <font>
      <b/>
      <sz val="9"/>
      <name val="Eras Medium ITC"/>
      <family val="2"/>
    </font>
    <font>
      <sz val="8"/>
      <color indexed="8"/>
      <name val="Eras Medium ITC"/>
      <family val="2"/>
    </font>
    <font>
      <b/>
      <sz val="8"/>
      <color indexed="8"/>
      <name val="Eras Medium ITC"/>
      <family val="2"/>
    </font>
    <font>
      <b/>
      <sz val="8"/>
      <name val="Arial"/>
      <family val="2"/>
    </font>
    <font>
      <b/>
      <sz val="8"/>
      <color indexed="8"/>
      <name val="Eras Medium ITC"/>
      <family val="2"/>
    </font>
    <font>
      <b/>
      <sz val="6"/>
      <name val="Eras Medium ITC"/>
      <family val="2"/>
    </font>
    <font>
      <sz val="8"/>
      <color indexed="8"/>
      <name val="Eras Medium ITC"/>
      <family val="2"/>
    </font>
    <font>
      <b/>
      <sz val="8"/>
      <color indexed="8"/>
      <name val="Eras Medium ITC"/>
      <family val="2"/>
    </font>
    <font>
      <sz val="12"/>
      <name val="Arial"/>
      <family val="2"/>
    </font>
    <font>
      <sz val="9"/>
      <name val="Eras Medium ITC"/>
      <family val="2"/>
    </font>
    <font>
      <sz val="9"/>
      <name val="Arial"/>
      <family val="2"/>
    </font>
    <font>
      <sz val="10"/>
      <color theme="1"/>
      <name val="Eras Medium ITC"/>
      <family val="2"/>
    </font>
    <font>
      <b/>
      <sz val="10"/>
      <color theme="1"/>
      <name val="Eras Medium ITC"/>
      <family val="2"/>
    </font>
    <font>
      <b/>
      <sz val="8"/>
      <color rgb="FFFFFF00"/>
      <name val="Eras Medium ITC"/>
      <family val="2"/>
    </font>
    <font>
      <b/>
      <sz val="12"/>
      <color theme="1"/>
      <name val="Eras Medium ITC"/>
      <family val="2"/>
    </font>
    <font>
      <sz val="8"/>
      <color theme="1"/>
      <name val="Eras Medium ITC"/>
      <family val="2"/>
    </font>
    <font>
      <b/>
      <sz val="8"/>
      <color theme="1"/>
      <name val="Eras Medium ITC"/>
      <family val="2"/>
    </font>
    <font>
      <b/>
      <sz val="9"/>
      <color theme="1"/>
      <name val="Eras Medium ITC"/>
      <family val="2"/>
    </font>
    <font>
      <b/>
      <sz val="8"/>
      <color rgb="FFFF0000"/>
      <name val="Eras Medium ITC"/>
      <family val="2"/>
    </font>
    <font>
      <sz val="8"/>
      <color rgb="FFFF0000"/>
      <name val="Eras Medium ITC"/>
      <family val="2"/>
    </font>
    <font>
      <b/>
      <sz val="11"/>
      <color theme="1"/>
      <name val="Eras Medium ITC"/>
      <family val="2"/>
    </font>
    <font>
      <b/>
      <sz val="11"/>
      <color rgb="FF0070C0"/>
      <name val="Eras Medium ITC"/>
      <family val="2"/>
    </font>
    <font>
      <b/>
      <sz val="11"/>
      <color rgb="FF00B050"/>
      <name val="Eras Medium ITC"/>
      <family val="2"/>
    </font>
  </fonts>
  <fills count="3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EBEE7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A4E8F8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79" fontId="1" fillId="0" borderId="0" applyFont="0" applyFill="0" applyBorder="0" applyAlignment="0" applyProtection="0"/>
  </cellStyleXfs>
  <cellXfs count="344">
    <xf numFmtId="0" fontId="0" fillId="0" borderId="0" xfId="0"/>
    <xf numFmtId="0" fontId="8" fillId="4" borderId="1" xfId="0" applyFont="1" applyFill="1" applyBorder="1" applyAlignment="1">
      <alignment horizontal="justify"/>
    </xf>
    <xf numFmtId="0" fontId="24" fillId="4" borderId="0" xfId="0" applyFont="1" applyFill="1" applyBorder="1" applyAlignment="1">
      <alignment horizontal="center"/>
    </xf>
    <xf numFmtId="0" fontId="24" fillId="4" borderId="0" xfId="0" applyFont="1" applyFill="1" applyBorder="1"/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4" fillId="0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justify"/>
    </xf>
    <xf numFmtId="0" fontId="4" fillId="4" borderId="1" xfId="0" applyFont="1" applyFill="1" applyBorder="1" applyAlignment="1">
      <alignment horizontal="justify" vertical="center" wrapText="1"/>
    </xf>
    <xf numFmtId="49" fontId="4" fillId="5" borderId="1" xfId="0" applyNumberFormat="1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vertical="center"/>
    </xf>
    <xf numFmtId="194" fontId="6" fillId="0" borderId="1" xfId="1" applyNumberFormat="1" applyFont="1" applyBorder="1"/>
    <xf numFmtId="3" fontId="5" fillId="5" borderId="1" xfId="0" applyNumberFormat="1" applyFont="1" applyFill="1" applyBorder="1"/>
    <xf numFmtId="0" fontId="4" fillId="6" borderId="1" xfId="0" applyFont="1" applyFill="1" applyBorder="1" applyAlignment="1">
      <alignment horizontal="center"/>
    </xf>
    <xf numFmtId="0" fontId="8" fillId="7" borderId="1" xfId="0" applyFont="1" applyFill="1" applyBorder="1" applyAlignment="1">
      <alignment horizontal="center"/>
    </xf>
    <xf numFmtId="0" fontId="8" fillId="7" borderId="1" xfId="0" applyFont="1" applyFill="1" applyBorder="1" applyAlignment="1">
      <alignment horizontal="center" vertical="center" textRotation="90"/>
    </xf>
    <xf numFmtId="0" fontId="8" fillId="8" borderId="1" xfId="0" applyFont="1" applyFill="1" applyBorder="1" applyAlignment="1">
      <alignment horizontal="center"/>
    </xf>
    <xf numFmtId="0" fontId="8" fillId="8" borderId="1" xfId="0" applyFont="1" applyFill="1" applyBorder="1" applyAlignment="1">
      <alignment horizontal="center" vertical="center" textRotation="90" wrapText="1"/>
    </xf>
    <xf numFmtId="0" fontId="8" fillId="9" borderId="1" xfId="0" applyFont="1" applyFill="1" applyBorder="1" applyAlignment="1">
      <alignment horizontal="center"/>
    </xf>
    <xf numFmtId="0" fontId="8" fillId="9" borderId="1" xfId="0" applyFont="1" applyFill="1" applyBorder="1" applyAlignment="1">
      <alignment horizontal="center" vertical="center" textRotation="90" wrapText="1"/>
    </xf>
    <xf numFmtId="0" fontId="8" fillId="10" borderId="1" xfId="0" applyFont="1" applyFill="1" applyBorder="1"/>
    <xf numFmtId="0" fontId="4" fillId="10" borderId="1" xfId="0" applyFont="1" applyFill="1" applyBorder="1"/>
    <xf numFmtId="0" fontId="8" fillId="10" borderId="1" xfId="0" applyFont="1" applyFill="1" applyBorder="1" applyAlignment="1">
      <alignment horizontal="center" vertical="center" textRotation="90"/>
    </xf>
    <xf numFmtId="3" fontId="3" fillId="0" borderId="1" xfId="0" applyNumberFormat="1" applyFont="1" applyBorder="1"/>
    <xf numFmtId="0" fontId="3" fillId="0" borderId="1" xfId="0" applyFont="1" applyBorder="1"/>
    <xf numFmtId="0" fontId="8" fillId="11" borderId="1" xfId="0" applyFont="1" applyFill="1" applyBorder="1" applyAlignment="1">
      <alignment horizontal="justify"/>
    </xf>
    <xf numFmtId="0" fontId="8" fillId="12" borderId="1" xfId="0" applyFont="1" applyFill="1" applyBorder="1" applyAlignment="1">
      <alignment horizontal="center" vertical="center" textRotation="90"/>
    </xf>
    <xf numFmtId="0" fontId="8" fillId="12" borderId="1" xfId="0" applyFont="1" applyFill="1" applyBorder="1" applyAlignment="1">
      <alignment horizontal="center" vertical="center" textRotation="90" wrapText="1"/>
    </xf>
    <xf numFmtId="0" fontId="8" fillId="6" borderId="1" xfId="0" applyFont="1" applyFill="1" applyBorder="1" applyAlignment="1">
      <alignment horizontal="center" vertical="center" textRotation="90"/>
    </xf>
    <xf numFmtId="0" fontId="8" fillId="3" borderId="1" xfId="0" applyFont="1" applyFill="1" applyBorder="1" applyAlignment="1">
      <alignment horizontal="center" vertical="center" textRotation="90" wrapText="1"/>
    </xf>
    <xf numFmtId="0" fontId="8" fillId="0" borderId="1" xfId="0" applyFont="1" applyFill="1" applyBorder="1" applyAlignment="1">
      <alignment horizontal="justify"/>
    </xf>
    <xf numFmtId="3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justify"/>
    </xf>
    <xf numFmtId="3" fontId="3" fillId="0" borderId="1" xfId="0" applyNumberFormat="1" applyFont="1" applyFill="1" applyBorder="1"/>
    <xf numFmtId="3" fontId="4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/>
    </xf>
    <xf numFmtId="0" fontId="24" fillId="0" borderId="1" xfId="0" applyFont="1" applyFill="1" applyBorder="1" applyAlignment="1">
      <alignment horizontal="justify"/>
    </xf>
    <xf numFmtId="0" fontId="8" fillId="0" borderId="1" xfId="0" applyFont="1" applyFill="1" applyBorder="1" applyAlignment="1">
      <alignment horizontal="justify" vertical="center"/>
    </xf>
    <xf numFmtId="3" fontId="5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justify" vertical="center"/>
    </xf>
    <xf numFmtId="0" fontId="4" fillId="0" borderId="1" xfId="0" applyFont="1" applyFill="1" applyBorder="1" applyAlignment="1">
      <alignment horizontal="justify" vertical="center"/>
    </xf>
    <xf numFmtId="3" fontId="3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justify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wrapText="1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wrapText="1"/>
    </xf>
    <xf numFmtId="0" fontId="25" fillId="0" borderId="1" xfId="0" applyFont="1" applyFill="1" applyBorder="1" applyAlignment="1">
      <alignment horizontal="justify"/>
    </xf>
    <xf numFmtId="0" fontId="8" fillId="0" borderId="1" xfId="0" applyFont="1" applyFill="1" applyBorder="1" applyAlignment="1">
      <alignment horizontal="center" wrapText="1"/>
    </xf>
    <xf numFmtId="3" fontId="6" fillId="0" borderId="1" xfId="0" applyNumberFormat="1" applyFont="1" applyFill="1" applyBorder="1"/>
    <xf numFmtId="194" fontId="6" fillId="0" borderId="1" xfId="1" applyNumberFormat="1" applyFont="1" applyFill="1" applyBorder="1"/>
    <xf numFmtId="0" fontId="4" fillId="4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3" fontId="3" fillId="13" borderId="1" xfId="0" applyNumberFormat="1" applyFont="1" applyFill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justify"/>
    </xf>
    <xf numFmtId="3" fontId="3" fillId="0" borderId="3" xfId="0" applyNumberFormat="1" applyFont="1" applyFill="1" applyBorder="1" applyAlignment="1">
      <alignment vertical="center"/>
    </xf>
    <xf numFmtId="3" fontId="3" fillId="0" borderId="3" xfId="0" applyNumberFormat="1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3" fontId="3" fillId="4" borderId="4" xfId="0" applyNumberFormat="1" applyFont="1" applyFill="1" applyBorder="1" applyAlignment="1">
      <alignment vertical="center"/>
    </xf>
    <xf numFmtId="3" fontId="3" fillId="4" borderId="4" xfId="0" applyNumberFormat="1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3" fontId="3" fillId="4" borderId="0" xfId="0" applyNumberFormat="1" applyFont="1" applyFill="1" applyBorder="1" applyAlignment="1">
      <alignment vertical="center"/>
    </xf>
    <xf numFmtId="3" fontId="3" fillId="4" borderId="0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justify" vertical="top"/>
    </xf>
    <xf numFmtId="0" fontId="4" fillId="0" borderId="4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 wrapText="1"/>
    </xf>
    <xf numFmtId="3" fontId="5" fillId="0" borderId="4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3" fontId="5" fillId="0" borderId="0" xfId="0" applyNumberFormat="1" applyFont="1" applyFill="1" applyBorder="1" applyAlignment="1">
      <alignment vertical="center"/>
    </xf>
    <xf numFmtId="0" fontId="11" fillId="14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wrapText="1"/>
    </xf>
    <xf numFmtId="0" fontId="8" fillId="0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justify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justify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justify" vertical="center"/>
    </xf>
    <xf numFmtId="3" fontId="5" fillId="0" borderId="5" xfId="0" applyNumberFormat="1" applyFont="1" applyFill="1" applyBorder="1" applyAlignment="1">
      <alignment vertical="center"/>
    </xf>
    <xf numFmtId="0" fontId="10" fillId="14" borderId="1" xfId="0" applyFont="1" applyFill="1" applyBorder="1" applyAlignment="1">
      <alignment horizontal="center" wrapText="1"/>
    </xf>
    <xf numFmtId="0" fontId="8" fillId="0" borderId="4" xfId="0" applyFont="1" applyFill="1" applyBorder="1" applyAlignment="1">
      <alignment horizontal="justify"/>
    </xf>
    <xf numFmtId="0" fontId="8" fillId="0" borderId="0" xfId="0" applyFont="1" applyFill="1" applyBorder="1" applyAlignment="1">
      <alignment horizontal="justify"/>
    </xf>
    <xf numFmtId="0" fontId="8" fillId="0" borderId="5" xfId="0" applyFont="1" applyFill="1" applyBorder="1" applyAlignment="1">
      <alignment horizontal="justify"/>
    </xf>
    <xf numFmtId="0" fontId="10" fillId="15" borderId="1" xfId="0" applyFont="1" applyFill="1" applyBorder="1" applyAlignment="1">
      <alignment horizontal="center" wrapText="1"/>
    </xf>
    <xf numFmtId="0" fontId="24" fillId="0" borderId="1" xfId="0" applyFont="1" applyFill="1" applyBorder="1" applyAlignment="1">
      <alignment horizontal="justify" vertical="center"/>
    </xf>
    <xf numFmtId="0" fontId="8" fillId="4" borderId="4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justify"/>
    </xf>
    <xf numFmtId="3" fontId="5" fillId="4" borderId="4" xfId="0" applyNumberFormat="1" applyFont="1" applyFill="1" applyBorder="1" applyAlignment="1">
      <alignment vertical="center"/>
    </xf>
    <xf numFmtId="0" fontId="8" fillId="4" borderId="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justify"/>
    </xf>
    <xf numFmtId="3" fontId="5" fillId="4" borderId="0" xfId="0" applyNumberFormat="1" applyFont="1" applyFill="1" applyBorder="1" applyAlignment="1">
      <alignment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justify"/>
    </xf>
    <xf numFmtId="3" fontId="5" fillId="4" borderId="5" xfId="0" applyNumberFormat="1" applyFont="1" applyFill="1" applyBorder="1" applyAlignment="1">
      <alignment vertical="center"/>
    </xf>
    <xf numFmtId="0" fontId="2" fillId="15" borderId="1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12" fillId="14" borderId="1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justify" vertical="center"/>
    </xf>
    <xf numFmtId="0" fontId="8" fillId="4" borderId="5" xfId="0" applyFont="1" applyFill="1" applyBorder="1" applyAlignment="1">
      <alignment horizontal="justify" vertical="center"/>
    </xf>
    <xf numFmtId="0" fontId="4" fillId="4" borderId="5" xfId="0" applyFont="1" applyFill="1" applyBorder="1" applyAlignment="1">
      <alignment horizontal="center" vertical="center"/>
    </xf>
    <xf numFmtId="0" fontId="25" fillId="4" borderId="4" xfId="0" applyFont="1" applyFill="1" applyBorder="1" applyAlignment="1">
      <alignment horizontal="justify"/>
    </xf>
    <xf numFmtId="0" fontId="25" fillId="4" borderId="0" xfId="0" applyFont="1" applyFill="1" applyBorder="1" applyAlignment="1">
      <alignment horizontal="justify"/>
    </xf>
    <xf numFmtId="49" fontId="4" fillId="4" borderId="4" xfId="0" applyNumberFormat="1" applyFont="1" applyFill="1" applyBorder="1" applyAlignment="1">
      <alignment horizontal="center" vertical="center"/>
    </xf>
    <xf numFmtId="49" fontId="4" fillId="4" borderId="0" xfId="0" applyNumberFormat="1" applyFont="1" applyFill="1" applyBorder="1" applyAlignment="1">
      <alignment horizontal="center" vertical="center"/>
    </xf>
    <xf numFmtId="192" fontId="0" fillId="0" borderId="0" xfId="1" applyNumberFormat="1" applyFont="1"/>
    <xf numFmtId="194" fontId="6" fillId="5" borderId="1" xfId="1" applyNumberFormat="1" applyFont="1" applyFill="1" applyBorder="1"/>
    <xf numFmtId="3" fontId="5" fillId="4" borderId="1" xfId="0" applyNumberFormat="1" applyFont="1" applyFill="1" applyBorder="1"/>
    <xf numFmtId="3" fontId="5" fillId="0" borderId="1" xfId="0" applyNumberFormat="1" applyFont="1" applyFill="1" applyBorder="1" applyAlignment="1">
      <alignment horizontal="right" vertical="center"/>
    </xf>
    <xf numFmtId="0" fontId="8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justify"/>
    </xf>
    <xf numFmtId="3" fontId="26" fillId="0" borderId="3" xfId="0" applyNumberFormat="1" applyFont="1" applyFill="1" applyBorder="1" applyAlignment="1">
      <alignment vertical="center"/>
    </xf>
    <xf numFmtId="0" fontId="10" fillId="15" borderId="3" xfId="0" applyFont="1" applyFill="1" applyBorder="1" applyAlignment="1">
      <alignment horizontal="center" wrapText="1"/>
    </xf>
    <xf numFmtId="3" fontId="5" fillId="0" borderId="3" xfId="0" applyNumberFormat="1" applyFont="1" applyFill="1" applyBorder="1" applyAlignment="1">
      <alignment vertical="center"/>
    </xf>
    <xf numFmtId="3" fontId="5" fillId="0" borderId="3" xfId="0" applyNumberFormat="1" applyFont="1" applyFill="1" applyBorder="1" applyAlignment="1">
      <alignment horizontal="center" vertical="center"/>
    </xf>
    <xf numFmtId="0" fontId="10" fillId="15" borderId="3" xfId="0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/>
    </xf>
    <xf numFmtId="0" fontId="2" fillId="15" borderId="3" xfId="0" applyFont="1" applyFill="1" applyBorder="1" applyAlignment="1">
      <alignment horizontal="center" wrapText="1"/>
    </xf>
    <xf numFmtId="0" fontId="27" fillId="15" borderId="3" xfId="0" applyFont="1" applyFill="1" applyBorder="1" applyAlignment="1">
      <alignment horizontal="center" wrapText="1"/>
    </xf>
    <xf numFmtId="194" fontId="6" fillId="0" borderId="3" xfId="1" applyNumberFormat="1" applyFont="1" applyFill="1" applyBorder="1"/>
    <xf numFmtId="49" fontId="8" fillId="0" borderId="3" xfId="0" applyNumberFormat="1" applyFont="1" applyFill="1" applyBorder="1" applyAlignment="1">
      <alignment horizontal="center" vertical="center"/>
    </xf>
    <xf numFmtId="3" fontId="7" fillId="0" borderId="0" xfId="0" applyNumberFormat="1" applyFont="1"/>
    <xf numFmtId="0" fontId="28" fillId="0" borderId="2" xfId="0" applyFont="1" applyBorder="1" applyAlignment="1">
      <alignment horizontal="justify" vertical="center"/>
    </xf>
    <xf numFmtId="0" fontId="28" fillId="0" borderId="2" xfId="0" applyFont="1" applyBorder="1" applyAlignment="1">
      <alignment horizontal="justify"/>
    </xf>
    <xf numFmtId="0" fontId="28" fillId="0" borderId="1" xfId="0" applyFont="1" applyBorder="1" applyAlignment="1">
      <alignment horizontal="justify"/>
    </xf>
    <xf numFmtId="0" fontId="28" fillId="0" borderId="2" xfId="0" applyFont="1" applyBorder="1" applyAlignment="1">
      <alignment wrapText="1"/>
    </xf>
    <xf numFmtId="0" fontId="28" fillId="0" borderId="1" xfId="0" applyFont="1" applyBorder="1" applyAlignment="1">
      <alignment horizontal="justify" vertical="center"/>
    </xf>
    <xf numFmtId="0" fontId="29" fillId="0" borderId="1" xfId="0" applyFont="1" applyBorder="1" applyAlignment="1">
      <alignment horizontal="justify"/>
    </xf>
    <xf numFmtId="0" fontId="3" fillId="0" borderId="1" xfId="0" applyFont="1" applyFill="1" applyBorder="1" applyAlignment="1">
      <alignment horizontal="justify"/>
    </xf>
    <xf numFmtId="0" fontId="28" fillId="0" borderId="1" xfId="0" applyFont="1" applyBorder="1" applyAlignment="1">
      <alignment vertical="center" wrapText="1"/>
    </xf>
    <xf numFmtId="0" fontId="28" fillId="4" borderId="1" xfId="0" applyFont="1" applyFill="1" applyBorder="1" applyAlignment="1">
      <alignment horizontal="justify"/>
    </xf>
    <xf numFmtId="3" fontId="16" fillId="0" borderId="1" xfId="0" applyNumberFormat="1" applyFont="1" applyFill="1" applyBorder="1"/>
    <xf numFmtId="0" fontId="5" fillId="0" borderId="1" xfId="0" applyFont="1" applyFill="1" applyBorder="1" applyAlignment="1">
      <alignment horizontal="justify"/>
    </xf>
    <xf numFmtId="0" fontId="3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/>
    </xf>
    <xf numFmtId="0" fontId="29" fillId="0" borderId="1" xfId="0" applyFont="1" applyBorder="1" applyAlignment="1">
      <alignment horizontal="justify" vertical="center"/>
    </xf>
    <xf numFmtId="0" fontId="29" fillId="0" borderId="1" xfId="0" applyFont="1" applyBorder="1" applyAlignment="1">
      <alignment vertical="center" wrapText="1"/>
    </xf>
    <xf numFmtId="0" fontId="28" fillId="0" borderId="1" xfId="0" applyFont="1" applyFill="1" applyBorder="1" applyAlignment="1">
      <alignment vertical="center" wrapText="1"/>
    </xf>
    <xf numFmtId="0" fontId="28" fillId="0" borderId="1" xfId="0" applyFont="1" applyFill="1" applyBorder="1" applyAlignment="1">
      <alignment wrapText="1"/>
    </xf>
    <xf numFmtId="0" fontId="28" fillId="0" borderId="1" xfId="0" applyFont="1" applyFill="1" applyBorder="1" applyAlignment="1">
      <alignment horizontal="justify"/>
    </xf>
    <xf numFmtId="3" fontId="3" fillId="4" borderId="1" xfId="0" applyNumberFormat="1" applyFont="1" applyFill="1" applyBorder="1" applyAlignment="1">
      <alignment vertical="center"/>
    </xf>
    <xf numFmtId="0" fontId="29" fillId="0" borderId="2" xfId="0" applyFont="1" applyBorder="1" applyAlignment="1">
      <alignment horizontal="left" wrapText="1"/>
    </xf>
    <xf numFmtId="0" fontId="28" fillId="4" borderId="6" xfId="0" applyFont="1" applyFill="1" applyBorder="1" applyAlignment="1">
      <alignment horizontal="justify"/>
    </xf>
    <xf numFmtId="0" fontId="29" fillId="0" borderId="1" xfId="0" applyFont="1" applyBorder="1" applyAlignment="1">
      <alignment horizontal="left" wrapText="1"/>
    </xf>
    <xf numFmtId="0" fontId="28" fillId="0" borderId="6" xfId="0" applyFont="1" applyBorder="1" applyAlignment="1">
      <alignment horizontal="justify"/>
    </xf>
    <xf numFmtId="0" fontId="28" fillId="0" borderId="1" xfId="0" applyFont="1" applyBorder="1" applyAlignment="1">
      <alignment horizontal="left" wrapText="1"/>
    </xf>
    <xf numFmtId="0" fontId="5" fillId="0" borderId="1" xfId="0" applyFont="1" applyFill="1" applyBorder="1" applyAlignment="1">
      <alignment horizontal="justify" vertical="center"/>
    </xf>
    <xf numFmtId="0" fontId="28" fillId="0" borderId="1" xfId="0" applyFont="1" applyBorder="1" applyAlignment="1">
      <alignment wrapText="1"/>
    </xf>
    <xf numFmtId="0" fontId="28" fillId="0" borderId="7" xfId="0" applyFont="1" applyBorder="1" applyAlignment="1">
      <alignment horizontal="justify"/>
    </xf>
    <xf numFmtId="0" fontId="28" fillId="0" borderId="8" xfId="0" applyFont="1" applyBorder="1" applyAlignment="1">
      <alignment horizontal="justify"/>
    </xf>
    <xf numFmtId="0" fontId="28" fillId="0" borderId="7" xfId="0" applyFont="1" applyBorder="1" applyAlignment="1">
      <alignment horizontal="justify" vertical="center"/>
    </xf>
    <xf numFmtId="0" fontId="2" fillId="0" borderId="1" xfId="0" applyFont="1" applyFill="1" applyBorder="1" applyAlignment="1">
      <alignment horizontal="justify"/>
    </xf>
    <xf numFmtId="3" fontId="26" fillId="0" borderId="1" xfId="0" applyNumberFormat="1" applyFont="1" applyFill="1" applyBorder="1" applyAlignment="1">
      <alignment vertical="center"/>
    </xf>
    <xf numFmtId="0" fontId="28" fillId="0" borderId="8" xfId="0" applyFont="1" applyBorder="1" applyAlignment="1">
      <alignment vertical="center" wrapText="1"/>
    </xf>
    <xf numFmtId="0" fontId="28" fillId="4" borderId="7" xfId="0" applyFont="1" applyFill="1" applyBorder="1" applyAlignment="1">
      <alignment horizontal="justify"/>
    </xf>
    <xf numFmtId="0" fontId="28" fillId="4" borderId="8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28" fillId="0" borderId="1" xfId="0" applyFont="1" applyFill="1" applyBorder="1" applyAlignment="1">
      <alignment horizontal="justify" vertical="center"/>
    </xf>
    <xf numFmtId="0" fontId="4" fillId="4" borderId="1" xfId="0" applyFont="1" applyFill="1" applyBorder="1" applyAlignment="1">
      <alignment horizontal="center" vertical="center"/>
    </xf>
    <xf numFmtId="3" fontId="3" fillId="4" borderId="1" xfId="0" applyNumberFormat="1" applyFont="1" applyFill="1" applyBorder="1"/>
    <xf numFmtId="0" fontId="29" fillId="16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justify"/>
    </xf>
    <xf numFmtId="0" fontId="30" fillId="17" borderId="1" xfId="0" applyFont="1" applyFill="1" applyBorder="1" applyAlignment="1">
      <alignment horizontal="center" vertical="center" wrapText="1"/>
    </xf>
    <xf numFmtId="0" fontId="28" fillId="4" borderId="2" xfId="0" applyFont="1" applyFill="1" applyBorder="1" applyAlignment="1">
      <alignment vertical="center" wrapText="1"/>
    </xf>
    <xf numFmtId="0" fontId="28" fillId="0" borderId="2" xfId="0" applyFont="1" applyBorder="1" applyAlignment="1">
      <alignment vertical="top" wrapText="1"/>
    </xf>
    <xf numFmtId="0" fontId="28" fillId="4" borderId="1" xfId="0" applyFont="1" applyFill="1" applyBorder="1" applyAlignment="1">
      <alignment horizontal="justify" vertical="center"/>
    </xf>
    <xf numFmtId="0" fontId="28" fillId="0" borderId="6" xfId="0" applyFont="1" applyBorder="1" applyAlignment="1">
      <alignment horizontal="justify" vertical="center"/>
    </xf>
    <xf numFmtId="0" fontId="28" fillId="0" borderId="3" xfId="0" applyFont="1" applyBorder="1" applyAlignment="1">
      <alignment horizontal="justify" vertical="center"/>
    </xf>
    <xf numFmtId="0" fontId="28" fillId="0" borderId="3" xfId="0" applyFont="1" applyBorder="1" applyAlignment="1">
      <alignment horizontal="justify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/>
    </xf>
    <xf numFmtId="0" fontId="25" fillId="0" borderId="1" xfId="0" applyFont="1" applyBorder="1" applyAlignment="1">
      <alignment horizontal="justify"/>
    </xf>
    <xf numFmtId="0" fontId="28" fillId="4" borderId="1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horizontal="center" vertical="center" textRotation="90" wrapText="1"/>
    </xf>
    <xf numFmtId="0" fontId="2" fillId="15" borderId="1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center" vertical="center" wrapText="1"/>
    </xf>
    <xf numFmtId="0" fontId="28" fillId="18" borderId="1" xfId="0" applyFont="1" applyFill="1" applyBorder="1" applyAlignment="1">
      <alignment wrapText="1"/>
    </xf>
    <xf numFmtId="0" fontId="8" fillId="4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 wrapText="1"/>
    </xf>
    <xf numFmtId="3" fontId="28" fillId="4" borderId="1" xfId="0" applyNumberFormat="1" applyFont="1" applyFill="1" applyBorder="1" applyAlignment="1">
      <alignment horizontal="right"/>
    </xf>
    <xf numFmtId="3" fontId="28" fillId="4" borderId="1" xfId="0" applyNumberFormat="1" applyFont="1" applyFill="1" applyBorder="1" applyAlignment="1">
      <alignment horizontal="right" vertical="center"/>
    </xf>
    <xf numFmtId="0" fontId="5" fillId="19" borderId="1" xfId="0" applyFont="1" applyFill="1" applyBorder="1" applyAlignment="1">
      <alignment horizontal="center" vertical="center" textRotation="90" wrapText="1"/>
    </xf>
    <xf numFmtId="0" fontId="5" fillId="20" borderId="1" xfId="0" applyFont="1" applyFill="1" applyBorder="1" applyAlignment="1">
      <alignment horizontal="center" vertical="center" textRotation="90" wrapText="1"/>
    </xf>
    <xf numFmtId="0" fontId="5" fillId="16" borderId="1" xfId="0" applyFont="1" applyFill="1" applyBorder="1" applyAlignment="1">
      <alignment horizontal="center" wrapText="1"/>
    </xf>
    <xf numFmtId="3" fontId="3" fillId="0" borderId="1" xfId="0" applyNumberFormat="1" applyFont="1" applyFill="1" applyBorder="1" applyAlignment="1">
      <alignment horizontal="right" vertical="center"/>
    </xf>
    <xf numFmtId="3" fontId="28" fillId="0" borderId="1" xfId="0" applyNumberFormat="1" applyFont="1" applyBorder="1" applyAlignment="1">
      <alignment horizontal="right"/>
    </xf>
    <xf numFmtId="0" fontId="10" fillId="15" borderId="1" xfId="0" applyFont="1" applyFill="1" applyBorder="1" applyAlignment="1">
      <alignment horizontal="center" vertical="center" wrapText="1"/>
    </xf>
    <xf numFmtId="0" fontId="27" fillId="15" borderId="1" xfId="0" applyFont="1" applyFill="1" applyBorder="1" applyAlignment="1">
      <alignment horizontal="center" wrapText="1"/>
    </xf>
    <xf numFmtId="3" fontId="18" fillId="4" borderId="1" xfId="0" applyNumberFormat="1" applyFont="1" applyFill="1" applyBorder="1"/>
    <xf numFmtId="3" fontId="4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16" borderId="1" xfId="0" applyFont="1" applyFill="1" applyBorder="1" applyAlignment="1">
      <alignment horizontal="center" vertical="center" textRotation="90" wrapText="1"/>
    </xf>
    <xf numFmtId="0" fontId="5" fillId="10" borderId="1" xfId="0" applyFont="1" applyFill="1" applyBorder="1" applyAlignment="1">
      <alignment horizontal="center" vertical="center" textRotation="90"/>
    </xf>
    <xf numFmtId="0" fontId="5" fillId="21" borderId="1" xfId="0" applyFont="1" applyFill="1" applyBorder="1" applyAlignment="1">
      <alignment horizontal="center" vertical="center" textRotation="90" wrapText="1"/>
    </xf>
    <xf numFmtId="0" fontId="0" fillId="0" borderId="1" xfId="0" applyBorder="1"/>
    <xf numFmtId="3" fontId="5" fillId="0" borderId="1" xfId="0" applyNumberFormat="1" applyFont="1" applyBorder="1" applyAlignment="1">
      <alignment vertical="center"/>
    </xf>
    <xf numFmtId="194" fontId="6" fillId="4" borderId="1" xfId="1" applyNumberFormat="1" applyFont="1" applyFill="1" applyBorder="1"/>
    <xf numFmtId="3" fontId="5" fillId="4" borderId="1" xfId="0" applyNumberFormat="1" applyFont="1" applyFill="1" applyBorder="1" applyAlignment="1">
      <alignment vertical="center"/>
    </xf>
    <xf numFmtId="49" fontId="4" fillId="4" borderId="1" xfId="0" applyNumberFormat="1" applyFont="1" applyFill="1" applyBorder="1" applyAlignment="1">
      <alignment horizontal="center"/>
    </xf>
    <xf numFmtId="3" fontId="18" fillId="0" borderId="1" xfId="0" applyNumberFormat="1" applyFont="1" applyFill="1" applyBorder="1" applyAlignment="1">
      <alignment vertical="center"/>
    </xf>
    <xf numFmtId="0" fontId="5" fillId="19" borderId="1" xfId="0" applyFont="1" applyFill="1" applyBorder="1" applyAlignment="1">
      <alignment horizontal="center" vertical="center"/>
    </xf>
    <xf numFmtId="0" fontId="5" fillId="20" borderId="1" xfId="0" applyFont="1" applyFill="1" applyBorder="1" applyAlignment="1">
      <alignment horizontal="center" vertical="center"/>
    </xf>
    <xf numFmtId="0" fontId="5" fillId="10" borderId="1" xfId="0" applyFont="1" applyFill="1" applyBorder="1" applyAlignment="1">
      <alignment vertical="center"/>
    </xf>
    <xf numFmtId="0" fontId="3" fillId="10" borderId="1" xfId="0" applyFont="1" applyFill="1" applyBorder="1" applyAlignment="1">
      <alignment vertical="center"/>
    </xf>
    <xf numFmtId="0" fontId="5" fillId="21" borderId="1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 wrapText="1"/>
    </xf>
    <xf numFmtId="0" fontId="28" fillId="0" borderId="0" xfId="0" applyFont="1" applyBorder="1" applyAlignment="1">
      <alignment horizontal="justify"/>
    </xf>
    <xf numFmtId="0" fontId="18" fillId="8" borderId="1" xfId="0" applyFont="1" applyFill="1" applyBorder="1" applyAlignment="1">
      <alignment horizontal="center" vertical="center" textRotation="90" wrapText="1"/>
    </xf>
    <xf numFmtId="0" fontId="18" fillId="10" borderId="1" xfId="0" applyFont="1" applyFill="1" applyBorder="1" applyAlignment="1">
      <alignment horizontal="center" vertical="center" textRotation="90"/>
    </xf>
    <xf numFmtId="0" fontId="18" fillId="21" borderId="1" xfId="0" applyFont="1" applyFill="1" applyBorder="1" applyAlignment="1">
      <alignment horizontal="center" vertical="center" textRotation="90" wrapText="1"/>
    </xf>
    <xf numFmtId="0" fontId="18" fillId="22" borderId="1" xfId="0" applyFont="1" applyFill="1" applyBorder="1" applyAlignment="1">
      <alignment horizontal="center" vertical="center" textRotation="90" wrapText="1"/>
    </xf>
    <xf numFmtId="0" fontId="18" fillId="18" borderId="1" xfId="0" applyFont="1" applyFill="1" applyBorder="1" applyAlignment="1">
      <alignment horizontal="center" vertical="center" textRotation="90" wrapText="1"/>
    </xf>
    <xf numFmtId="0" fontId="18" fillId="23" borderId="1" xfId="0" applyFont="1" applyFill="1" applyBorder="1" applyAlignment="1">
      <alignment horizontal="center" vertical="center" textRotation="90" wrapText="1"/>
    </xf>
    <xf numFmtId="0" fontId="28" fillId="4" borderId="1" xfId="0" applyFont="1" applyFill="1" applyBorder="1" applyAlignment="1">
      <alignment wrapText="1"/>
    </xf>
    <xf numFmtId="0" fontId="28" fillId="4" borderId="7" xfId="0" applyFont="1" applyFill="1" applyBorder="1" applyAlignment="1">
      <alignment horizontal="justify" vertical="center"/>
    </xf>
    <xf numFmtId="3" fontId="3" fillId="0" borderId="6" xfId="0" applyNumberFormat="1" applyFont="1" applyFill="1" applyBorder="1" applyAlignment="1">
      <alignment vertical="center"/>
    </xf>
    <xf numFmtId="0" fontId="18" fillId="21" borderId="1" xfId="0" applyFont="1" applyFill="1" applyBorder="1" applyAlignment="1">
      <alignment horizontal="center" vertical="center" wrapText="1"/>
    </xf>
    <xf numFmtId="0" fontId="18" fillId="8" borderId="1" xfId="0" applyFont="1" applyFill="1" applyBorder="1" applyAlignment="1">
      <alignment horizontal="center" vertical="center" wrapText="1"/>
    </xf>
    <xf numFmtId="0" fontId="18" fillId="24" borderId="1" xfId="0" applyFont="1" applyFill="1" applyBorder="1" applyAlignment="1">
      <alignment horizontal="center" vertical="center" textRotation="90" wrapText="1"/>
    </xf>
    <xf numFmtId="3" fontId="3" fillId="0" borderId="1" xfId="0" applyNumberFormat="1" applyFont="1" applyBorder="1" applyAlignment="1">
      <alignment horizontal="right" vertical="center" wrapText="1"/>
    </xf>
    <xf numFmtId="3" fontId="26" fillId="4" borderId="1" xfId="0" applyNumberFormat="1" applyFont="1" applyFill="1" applyBorder="1" applyAlignment="1">
      <alignment vertical="center"/>
    </xf>
    <xf numFmtId="0" fontId="18" fillId="4" borderId="1" xfId="0" applyFont="1" applyFill="1" applyBorder="1" applyAlignment="1">
      <alignment horizontal="center" vertical="center"/>
    </xf>
    <xf numFmtId="3" fontId="31" fillId="0" borderId="1" xfId="0" applyNumberFormat="1" applyFont="1" applyFill="1" applyBorder="1" applyAlignment="1">
      <alignment vertical="center"/>
    </xf>
    <xf numFmtId="0" fontId="28" fillId="0" borderId="8" xfId="0" applyFont="1" applyBorder="1" applyAlignment="1">
      <alignment horizontal="justify" vertical="center"/>
    </xf>
    <xf numFmtId="0" fontId="28" fillId="0" borderId="1" xfId="0" applyFont="1" applyBorder="1" applyAlignment="1">
      <alignment horizontal="left" vertical="center" wrapText="1"/>
    </xf>
    <xf numFmtId="0" fontId="8" fillId="22" borderId="1" xfId="0" applyFont="1" applyFill="1" applyBorder="1" applyAlignment="1">
      <alignment horizontal="justify"/>
    </xf>
    <xf numFmtId="0" fontId="29" fillId="4" borderId="1" xfId="0" applyFont="1" applyFill="1" applyBorder="1" applyAlignment="1">
      <alignment horizontal="justify"/>
    </xf>
    <xf numFmtId="0" fontId="8" fillId="22" borderId="1" xfId="0" applyFont="1" applyFill="1" applyBorder="1" applyAlignment="1">
      <alignment horizontal="center" wrapText="1"/>
    </xf>
    <xf numFmtId="0" fontId="12" fillId="24" borderId="1" xfId="0" applyFont="1" applyFill="1" applyBorder="1" applyAlignment="1">
      <alignment horizontal="center"/>
    </xf>
    <xf numFmtId="0" fontId="2" fillId="24" borderId="1" xfId="0" applyFont="1" applyFill="1" applyBorder="1" applyAlignment="1">
      <alignment horizontal="justify" vertical="center"/>
    </xf>
    <xf numFmtId="0" fontId="11" fillId="25" borderId="1" xfId="0" applyFont="1" applyFill="1" applyBorder="1" applyAlignment="1">
      <alignment horizontal="center"/>
    </xf>
    <xf numFmtId="0" fontId="10" fillId="26" borderId="1" xfId="0" applyFont="1" applyFill="1" applyBorder="1" applyAlignment="1">
      <alignment horizontal="center" wrapText="1"/>
    </xf>
    <xf numFmtId="0" fontId="8" fillId="26" borderId="1" xfId="0" applyFont="1" applyFill="1" applyBorder="1" applyAlignment="1">
      <alignment horizontal="justify" vertical="center"/>
    </xf>
    <xf numFmtId="0" fontId="2" fillId="26" borderId="1" xfId="0" applyFont="1" applyFill="1" applyBorder="1" applyAlignment="1">
      <alignment horizontal="left" wrapText="1"/>
    </xf>
    <xf numFmtId="0" fontId="8" fillId="26" borderId="1" xfId="0" applyFont="1" applyFill="1" applyBorder="1" applyAlignment="1">
      <alignment horizontal="justify"/>
    </xf>
    <xf numFmtId="0" fontId="2" fillId="27" borderId="1" xfId="0" applyFont="1" applyFill="1" applyBorder="1" applyAlignment="1">
      <alignment horizontal="left" wrapText="1"/>
    </xf>
    <xf numFmtId="0" fontId="8" fillId="27" borderId="1" xfId="0" applyFont="1" applyFill="1" applyBorder="1" applyAlignment="1">
      <alignment horizontal="justify"/>
    </xf>
    <xf numFmtId="0" fontId="2" fillId="28" borderId="1" xfId="0" applyFont="1" applyFill="1" applyBorder="1" applyAlignment="1">
      <alignment horizontal="center" wrapText="1"/>
    </xf>
    <xf numFmtId="0" fontId="29" fillId="29" borderId="1" xfId="0" applyFont="1" applyFill="1" applyBorder="1" applyAlignment="1">
      <alignment horizontal="center" wrapText="1"/>
    </xf>
    <xf numFmtId="0" fontId="10" fillId="30" borderId="1" xfId="0" applyFont="1" applyFill="1" applyBorder="1" applyAlignment="1">
      <alignment horizontal="center" vertical="center" wrapText="1"/>
    </xf>
    <xf numFmtId="0" fontId="8" fillId="30" borderId="1" xfId="0" applyFont="1" applyFill="1" applyBorder="1" applyAlignment="1">
      <alignment horizontal="justify"/>
    </xf>
    <xf numFmtId="0" fontId="10" fillId="31" borderId="1" xfId="0" applyFont="1" applyFill="1" applyBorder="1" applyAlignment="1">
      <alignment horizontal="center" wrapText="1"/>
    </xf>
    <xf numFmtId="0" fontId="29" fillId="4" borderId="1" xfId="0" applyFont="1" applyFill="1" applyBorder="1" applyAlignment="1">
      <alignment wrapText="1"/>
    </xf>
    <xf numFmtId="0" fontId="28" fillId="4" borderId="1" xfId="0" applyFont="1" applyFill="1" applyBorder="1" applyAlignment="1">
      <alignment vertical="center" wrapText="1"/>
    </xf>
    <xf numFmtId="0" fontId="30" fillId="20" borderId="1" xfId="0" applyFont="1" applyFill="1" applyBorder="1" applyAlignment="1">
      <alignment horizontal="center" vertical="center" wrapText="1"/>
    </xf>
    <xf numFmtId="0" fontId="2" fillId="31" borderId="1" xfId="0" applyFont="1" applyFill="1" applyBorder="1" applyAlignment="1">
      <alignment horizontal="center" wrapText="1"/>
    </xf>
    <xf numFmtId="0" fontId="27" fillId="31" borderId="1" xfId="0" applyFont="1" applyFill="1" applyBorder="1" applyAlignment="1">
      <alignment horizontal="justify"/>
    </xf>
    <xf numFmtId="0" fontId="27" fillId="32" borderId="1" xfId="0" applyFont="1" applyFill="1" applyBorder="1" applyAlignment="1">
      <alignment horizontal="center" wrapText="1"/>
    </xf>
    <xf numFmtId="0" fontId="25" fillId="32" borderId="1" xfId="0" applyFont="1" applyFill="1" applyBorder="1" applyAlignment="1">
      <alignment horizontal="justify"/>
    </xf>
    <xf numFmtId="0" fontId="8" fillId="32" borderId="1" xfId="0" applyFont="1" applyFill="1" applyBorder="1" applyAlignment="1">
      <alignment horizontal="justify"/>
    </xf>
    <xf numFmtId="0" fontId="8" fillId="31" borderId="1" xfId="0" applyFont="1" applyFill="1" applyBorder="1" applyAlignment="1">
      <alignment horizontal="justify" vertical="center"/>
    </xf>
    <xf numFmtId="3" fontId="5" fillId="29" borderId="1" xfId="0" applyNumberFormat="1" applyFont="1" applyFill="1" applyBorder="1" applyAlignment="1">
      <alignment vertical="center"/>
    </xf>
    <xf numFmtId="3" fontId="3" fillId="29" borderId="1" xfId="0" applyNumberFormat="1" applyFont="1" applyFill="1" applyBorder="1" applyAlignment="1">
      <alignment vertical="center"/>
    </xf>
    <xf numFmtId="0" fontId="27" fillId="20" borderId="2" xfId="0" applyFont="1" applyFill="1" applyBorder="1" applyAlignment="1">
      <alignment horizontal="left" wrapText="1"/>
    </xf>
    <xf numFmtId="0" fontId="25" fillId="25" borderId="1" xfId="0" applyFont="1" applyFill="1" applyBorder="1" applyAlignment="1">
      <alignment horizontal="left" wrapText="1"/>
    </xf>
    <xf numFmtId="0" fontId="0" fillId="4" borderId="0" xfId="0" applyFill="1"/>
    <xf numFmtId="3" fontId="8" fillId="33" borderId="9" xfId="0" applyNumberFormat="1" applyFont="1" applyFill="1" applyBorder="1"/>
    <xf numFmtId="0" fontId="4" fillId="33" borderId="9" xfId="0" applyFont="1" applyFill="1" applyBorder="1"/>
    <xf numFmtId="0" fontId="4" fillId="33" borderId="8" xfId="0" applyFont="1" applyFill="1" applyBorder="1"/>
    <xf numFmtId="3" fontId="0" fillId="0" borderId="0" xfId="0" applyNumberFormat="1"/>
    <xf numFmtId="3" fontId="32" fillId="0" borderId="1" xfId="0" applyNumberFormat="1" applyFont="1" applyFill="1" applyBorder="1" applyAlignment="1">
      <alignment vertical="center"/>
    </xf>
    <xf numFmtId="3" fontId="3" fillId="22" borderId="1" xfId="0" applyNumberFormat="1" applyFont="1" applyFill="1" applyBorder="1" applyAlignment="1">
      <alignment vertical="center"/>
    </xf>
    <xf numFmtId="3" fontId="5" fillId="22" borderId="1" xfId="0" applyNumberFormat="1" applyFont="1" applyFill="1" applyBorder="1" applyAlignment="1">
      <alignment vertical="center"/>
    </xf>
    <xf numFmtId="0" fontId="13" fillId="0" borderId="1" xfId="0" applyFont="1" applyFill="1" applyBorder="1" applyAlignment="1">
      <alignment horizontal="justify"/>
    </xf>
    <xf numFmtId="0" fontId="11" fillId="28" borderId="10" xfId="0" applyFont="1" applyFill="1" applyBorder="1" applyAlignment="1">
      <alignment vertical="center"/>
    </xf>
    <xf numFmtId="0" fontId="22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/>
    </xf>
    <xf numFmtId="3" fontId="22" fillId="0" borderId="1" xfId="0" applyNumberFormat="1" applyFont="1" applyFill="1" applyBorder="1" applyAlignment="1">
      <alignment horizontal="center"/>
    </xf>
    <xf numFmtId="0" fontId="22" fillId="0" borderId="4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4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5" xfId="0" applyFont="1" applyFill="1" applyBorder="1" applyAlignment="1">
      <alignment horizontal="center" vertical="center"/>
    </xf>
    <xf numFmtId="0" fontId="22" fillId="4" borderId="4" xfId="0" applyFont="1" applyFill="1" applyBorder="1" applyAlignment="1">
      <alignment horizontal="center" vertical="center"/>
    </xf>
    <xf numFmtId="0" fontId="22" fillId="4" borderId="5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22" fillId="28" borderId="10" xfId="0" applyFont="1" applyFill="1" applyBorder="1" applyAlignment="1">
      <alignment vertical="center"/>
    </xf>
    <xf numFmtId="0" fontId="22" fillId="4" borderId="1" xfId="0" applyFont="1" applyFill="1" applyBorder="1" applyAlignment="1">
      <alignment horizontal="center" vertical="center"/>
    </xf>
    <xf numFmtId="0" fontId="22" fillId="4" borderId="4" xfId="0" applyFont="1" applyFill="1" applyBorder="1" applyAlignment="1">
      <alignment horizontal="center"/>
    </xf>
    <xf numFmtId="0" fontId="22" fillId="4" borderId="0" xfId="0" applyFont="1" applyFill="1" applyBorder="1" applyAlignment="1">
      <alignment horizontal="center"/>
    </xf>
    <xf numFmtId="0" fontId="22" fillId="0" borderId="3" xfId="0" applyFont="1" applyFill="1" applyBorder="1" applyAlignment="1">
      <alignment horizontal="center" vertical="center"/>
    </xf>
    <xf numFmtId="49" fontId="22" fillId="0" borderId="1" xfId="0" applyNumberFormat="1" applyFont="1" applyFill="1" applyBorder="1" applyAlignment="1">
      <alignment horizontal="center" vertical="center"/>
    </xf>
    <xf numFmtId="49" fontId="22" fillId="4" borderId="4" xfId="0" applyNumberFormat="1" applyFont="1" applyFill="1" applyBorder="1" applyAlignment="1">
      <alignment horizontal="center" vertical="center"/>
    </xf>
    <xf numFmtId="49" fontId="22" fillId="4" borderId="0" xfId="0" applyNumberFormat="1" applyFont="1" applyFill="1" applyBorder="1" applyAlignment="1">
      <alignment horizontal="center" vertical="center"/>
    </xf>
    <xf numFmtId="49" fontId="22" fillId="4" borderId="1" xfId="0" applyNumberFormat="1" applyFont="1" applyFill="1" applyBorder="1" applyAlignment="1">
      <alignment horizontal="center"/>
    </xf>
    <xf numFmtId="0" fontId="23" fillId="0" borderId="0" xfId="0" applyFont="1"/>
    <xf numFmtId="0" fontId="11" fillId="22" borderId="8" xfId="0" applyFont="1" applyFill="1" applyBorder="1" applyAlignment="1">
      <alignment horizontal="left"/>
    </xf>
    <xf numFmtId="0" fontId="8" fillId="0" borderId="8" xfId="0" applyFont="1" applyFill="1" applyBorder="1" applyAlignment="1">
      <alignment horizontal="left"/>
    </xf>
    <xf numFmtId="0" fontId="8" fillId="4" borderId="8" xfId="0" applyFont="1" applyFill="1" applyBorder="1" applyAlignment="1">
      <alignment horizontal="left"/>
    </xf>
    <xf numFmtId="0" fontId="22" fillId="4" borderId="2" xfId="0" applyFont="1" applyFill="1" applyBorder="1" applyAlignment="1">
      <alignment horizontal="center"/>
    </xf>
    <xf numFmtId="0" fontId="22" fillId="4" borderId="6" xfId="0" applyFont="1" applyFill="1" applyBorder="1" applyAlignment="1">
      <alignment horizontal="center"/>
    </xf>
    <xf numFmtId="0" fontId="22" fillId="4" borderId="3" xfId="0" applyFont="1" applyFill="1" applyBorder="1" applyAlignment="1">
      <alignment horizontal="center"/>
    </xf>
    <xf numFmtId="0" fontId="22" fillId="4" borderId="0" xfId="0" applyFont="1" applyFill="1" applyAlignment="1">
      <alignment horizontal="center"/>
    </xf>
    <xf numFmtId="0" fontId="4" fillId="4" borderId="0" xfId="0" applyFont="1" applyFill="1"/>
    <xf numFmtId="0" fontId="8" fillId="12" borderId="1" xfId="0" applyFont="1" applyFill="1" applyBorder="1" applyAlignment="1">
      <alignment horizontal="center"/>
    </xf>
    <xf numFmtId="0" fontId="8" fillId="8" borderId="1" xfId="0" applyFont="1" applyFill="1" applyBorder="1" applyAlignment="1">
      <alignment horizontal="center"/>
    </xf>
    <xf numFmtId="0" fontId="13" fillId="5" borderId="1" xfId="0" applyFont="1" applyFill="1" applyBorder="1" applyAlignment="1">
      <alignment horizontal="center"/>
    </xf>
    <xf numFmtId="0" fontId="33" fillId="4" borderId="0" xfId="0" applyFont="1" applyFill="1" applyBorder="1" applyAlignment="1">
      <alignment horizontal="center"/>
    </xf>
    <xf numFmtId="0" fontId="34" fillId="4" borderId="0" xfId="0" applyFont="1" applyFill="1" applyBorder="1" applyAlignment="1">
      <alignment horizontal="center"/>
    </xf>
    <xf numFmtId="0" fontId="35" fillId="4" borderId="0" xfId="0" applyFont="1" applyFill="1" applyBorder="1" applyAlignment="1">
      <alignment horizontal="center"/>
    </xf>
    <xf numFmtId="0" fontId="27" fillId="4" borderId="0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5" fillId="8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/>
    </xf>
    <xf numFmtId="0" fontId="5" fillId="34" borderId="2" xfId="0" applyFont="1" applyFill="1" applyBorder="1" applyAlignment="1">
      <alignment horizontal="center" vertical="center" textRotation="90" wrapText="1"/>
    </xf>
    <xf numFmtId="0" fontId="5" fillId="34" borderId="3" xfId="0" applyFont="1" applyFill="1" applyBorder="1" applyAlignment="1">
      <alignment horizontal="center" vertical="center" textRotation="90" wrapText="1"/>
    </xf>
    <xf numFmtId="0" fontId="5" fillId="6" borderId="2" xfId="0" applyFont="1" applyFill="1" applyBorder="1" applyAlignment="1">
      <alignment horizontal="center" vertical="center" textRotation="90"/>
    </xf>
    <xf numFmtId="0" fontId="5" fillId="6" borderId="3" xfId="0" applyFont="1" applyFill="1" applyBorder="1" applyAlignment="1">
      <alignment horizontal="center" vertical="center" textRotation="90"/>
    </xf>
    <xf numFmtId="0" fontId="18" fillId="10" borderId="10" xfId="0" applyFont="1" applyFill="1" applyBorder="1" applyAlignment="1">
      <alignment horizontal="center" vertical="center" wrapText="1"/>
    </xf>
    <xf numFmtId="0" fontId="18" fillId="10" borderId="8" xfId="0" applyFont="1" applyFill="1" applyBorder="1" applyAlignment="1">
      <alignment horizontal="center" vertical="center" wrapText="1"/>
    </xf>
    <xf numFmtId="0" fontId="2" fillId="20" borderId="10" xfId="0" applyFont="1" applyFill="1" applyBorder="1" applyAlignment="1">
      <alignment horizontal="center"/>
    </xf>
    <xf numFmtId="0" fontId="2" fillId="20" borderId="8" xfId="0" applyFont="1" applyFill="1" applyBorder="1" applyAlignment="1">
      <alignment horizontal="center"/>
    </xf>
    <xf numFmtId="0" fontId="2" fillId="25" borderId="10" xfId="0" applyFont="1" applyFill="1" applyBorder="1" applyAlignment="1">
      <alignment horizontal="center"/>
    </xf>
    <xf numFmtId="0" fontId="2" fillId="25" borderId="8" xfId="0" applyFont="1" applyFill="1" applyBorder="1" applyAlignment="1">
      <alignment horizontal="center"/>
    </xf>
    <xf numFmtId="0" fontId="18" fillId="8" borderId="1" xfId="0" applyFont="1" applyFill="1" applyBorder="1" applyAlignment="1">
      <alignment horizontal="center" vertical="center"/>
    </xf>
    <xf numFmtId="0" fontId="2" fillId="28" borderId="10" xfId="0" applyFont="1" applyFill="1" applyBorder="1" applyAlignment="1">
      <alignment horizontal="center" vertical="center" wrapText="1"/>
    </xf>
    <xf numFmtId="0" fontId="2" fillId="28" borderId="8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8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22" fillId="6" borderId="2" xfId="0" applyFont="1" applyFill="1" applyBorder="1" applyAlignment="1">
      <alignment horizontal="center" vertical="center" textRotation="90"/>
    </xf>
    <xf numFmtId="0" fontId="22" fillId="6" borderId="6" xfId="0" applyFont="1" applyFill="1" applyBorder="1" applyAlignment="1">
      <alignment horizontal="center" vertical="center" textRotation="90"/>
    </xf>
    <xf numFmtId="0" fontId="2" fillId="33" borderId="10" xfId="0" applyFont="1" applyFill="1" applyBorder="1" applyAlignment="1">
      <alignment horizontal="center" vertical="center" wrapText="1"/>
    </xf>
    <xf numFmtId="0" fontId="2" fillId="33" borderId="8" xfId="0" applyFont="1" applyFill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center"/>
    </xf>
    <xf numFmtId="3" fontId="21" fillId="0" borderId="8" xfId="0" applyNumberFormat="1" applyFont="1" applyBorder="1" applyAlignment="1">
      <alignment horizontal="center"/>
    </xf>
    <xf numFmtId="0" fontId="10" fillId="28" borderId="10" xfId="0" applyFont="1" applyFill="1" applyBorder="1" applyAlignment="1">
      <alignment horizontal="center"/>
    </xf>
    <xf numFmtId="0" fontId="10" fillId="28" borderId="8" xfId="0" applyFont="1" applyFill="1" applyBorder="1" applyAlignment="1">
      <alignment horizontal="center"/>
    </xf>
    <xf numFmtId="0" fontId="2" fillId="29" borderId="10" xfId="0" applyFont="1" applyFill="1" applyBorder="1" applyAlignment="1">
      <alignment horizontal="center"/>
    </xf>
    <xf numFmtId="0" fontId="2" fillId="29" borderId="8" xfId="0" applyFont="1" applyFill="1" applyBorder="1" applyAlignment="1">
      <alignment horizontal="center"/>
    </xf>
    <xf numFmtId="0" fontId="2" fillId="31" borderId="10" xfId="0" applyFont="1" applyFill="1" applyBorder="1" applyAlignment="1">
      <alignment horizontal="center"/>
    </xf>
    <xf numFmtId="0" fontId="2" fillId="31" borderId="8" xfId="0" applyFont="1" applyFill="1" applyBorder="1" applyAlignment="1">
      <alignment horizontal="center"/>
    </xf>
    <xf numFmtId="0" fontId="2" fillId="20" borderId="10" xfId="0" applyFont="1" applyFill="1" applyBorder="1" applyAlignment="1">
      <alignment horizontal="left" wrapText="1"/>
    </xf>
    <xf numFmtId="0" fontId="2" fillId="20" borderId="8" xfId="0" applyFont="1" applyFill="1" applyBorder="1" applyAlignment="1">
      <alignment horizontal="left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95"/>
  <sheetViews>
    <sheetView view="pageLayout" topLeftCell="A36" zoomScale="90" zoomScaleNormal="30" zoomScalePageLayoutView="90" workbookViewId="0">
      <selection activeCell="D39" sqref="D39"/>
    </sheetView>
  </sheetViews>
  <sheetFormatPr baseColWidth="10" defaultRowHeight="12.75"/>
  <cols>
    <col min="1" max="1" width="3.42578125" customWidth="1"/>
    <col min="2" max="2" width="24.28515625" customWidth="1"/>
    <col min="3" max="3" width="15.42578125" customWidth="1"/>
    <col min="4" max="4" width="15.140625" customWidth="1"/>
    <col min="5" max="5" width="13.7109375" customWidth="1"/>
    <col min="6" max="6" width="14.42578125" customWidth="1"/>
    <col min="7" max="7" width="12.85546875" bestFit="1" customWidth="1"/>
    <col min="8" max="8" width="10.5703125" bestFit="1" customWidth="1"/>
    <col min="9" max="9" width="5.7109375" bestFit="1" customWidth="1"/>
    <col min="10" max="10" width="8.7109375" bestFit="1" customWidth="1"/>
    <col min="11" max="11" width="9.140625" customWidth="1"/>
    <col min="12" max="13" width="10.5703125" bestFit="1" customWidth="1"/>
    <col min="14" max="14" width="11.28515625" bestFit="1" customWidth="1"/>
    <col min="15" max="15" width="17.5703125" customWidth="1"/>
    <col min="16" max="16" width="7.5703125" bestFit="1" customWidth="1"/>
    <col min="17" max="17" width="16.5703125" customWidth="1"/>
  </cols>
  <sheetData>
    <row r="1" spans="1:16" ht="15">
      <c r="A1" s="305" t="s">
        <v>125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</row>
    <row r="2" spans="1:16" ht="15">
      <c r="A2" s="306" t="s">
        <v>126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</row>
    <row r="3" spans="1:16" ht="15">
      <c r="A3" s="307" t="s">
        <v>127</v>
      </c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7"/>
    </row>
    <row r="4" spans="1:16">
      <c r="A4" s="2"/>
      <c r="B4" s="3"/>
      <c r="C4" s="3"/>
      <c r="D4" s="3"/>
      <c r="E4" s="3"/>
      <c r="F4" s="2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15.75">
      <c r="A5" s="308" t="s">
        <v>128</v>
      </c>
      <c r="B5" s="308"/>
      <c r="C5" s="308"/>
      <c r="D5" s="308"/>
      <c r="E5" s="308"/>
      <c r="F5" s="308"/>
      <c r="G5" s="308"/>
      <c r="H5" s="308"/>
      <c r="I5" s="308"/>
      <c r="J5" s="308"/>
      <c r="K5" s="308"/>
      <c r="L5" s="308"/>
      <c r="M5" s="308"/>
      <c r="N5" s="308"/>
      <c r="O5" s="308"/>
      <c r="P5" s="308"/>
    </row>
    <row r="6" spans="1:16">
      <c r="A6" s="4"/>
      <c r="B6" s="5"/>
      <c r="C6" s="5"/>
      <c r="D6" s="5"/>
      <c r="E6" s="5"/>
      <c r="F6" s="4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>
      <c r="A7" s="309" t="s">
        <v>5</v>
      </c>
      <c r="B7" s="309"/>
      <c r="C7" s="310" t="s">
        <v>9</v>
      </c>
      <c r="D7" s="310"/>
      <c r="E7" s="310"/>
      <c r="F7" s="310"/>
      <c r="G7" s="310"/>
      <c r="H7" s="310"/>
      <c r="I7" s="310"/>
      <c r="J7" s="310"/>
      <c r="K7" s="310"/>
      <c r="L7" s="310"/>
      <c r="M7" s="310"/>
      <c r="N7" s="310"/>
      <c r="O7" s="310"/>
      <c r="P7" s="310"/>
    </row>
    <row r="8" spans="1:16">
      <c r="A8" s="16"/>
      <c r="B8" s="7"/>
      <c r="C8" s="302" t="s">
        <v>10</v>
      </c>
      <c r="D8" s="302"/>
      <c r="E8" s="302"/>
      <c r="F8" s="302"/>
      <c r="G8" s="303" t="s">
        <v>2</v>
      </c>
      <c r="H8" s="303"/>
      <c r="I8" s="303"/>
      <c r="J8" s="8" t="s">
        <v>3</v>
      </c>
      <c r="K8" s="23" t="s">
        <v>11</v>
      </c>
      <c r="L8" s="24"/>
      <c r="M8" s="17" t="s">
        <v>12</v>
      </c>
      <c r="N8" s="19" t="s">
        <v>117</v>
      </c>
      <c r="O8" s="19" t="s">
        <v>117</v>
      </c>
      <c r="P8" s="21" t="s">
        <v>13</v>
      </c>
    </row>
    <row r="9" spans="1:16" ht="131.25">
      <c r="A9" s="31" t="s">
        <v>146</v>
      </c>
      <c r="B9" s="30" t="s">
        <v>32</v>
      </c>
      <c r="C9" s="29" t="s">
        <v>29</v>
      </c>
      <c r="D9" s="29" t="s">
        <v>0</v>
      </c>
      <c r="E9" s="30" t="s">
        <v>1</v>
      </c>
      <c r="F9" s="30" t="s">
        <v>138</v>
      </c>
      <c r="G9" s="20" t="s">
        <v>94</v>
      </c>
      <c r="H9" s="20" t="s">
        <v>8</v>
      </c>
      <c r="I9" s="20" t="s">
        <v>7</v>
      </c>
      <c r="J9" s="32" t="s">
        <v>4</v>
      </c>
      <c r="K9" s="25" t="s">
        <v>14</v>
      </c>
      <c r="L9" s="25" t="s">
        <v>15</v>
      </c>
      <c r="M9" s="18" t="s">
        <v>16</v>
      </c>
      <c r="N9" s="20" t="s">
        <v>119</v>
      </c>
      <c r="O9" s="20" t="s">
        <v>118</v>
      </c>
      <c r="P9" s="22" t="s">
        <v>144</v>
      </c>
    </row>
    <row r="10" spans="1:16" ht="18.75">
      <c r="A10" s="6"/>
      <c r="B10" s="77" t="s">
        <v>17</v>
      </c>
      <c r="C10" s="13">
        <v>593443932</v>
      </c>
      <c r="D10" s="12"/>
      <c r="E10" s="12"/>
      <c r="F10" s="34"/>
      <c r="G10" s="12"/>
      <c r="H10" s="12"/>
      <c r="I10" s="12"/>
      <c r="J10" s="12"/>
      <c r="K10" s="12"/>
      <c r="L10" s="12"/>
      <c r="M10" s="12"/>
      <c r="N10" s="12"/>
      <c r="O10" s="12"/>
      <c r="P10" s="12"/>
    </row>
    <row r="11" spans="1:16">
      <c r="A11" s="6"/>
      <c r="B11" s="33" t="s">
        <v>109</v>
      </c>
      <c r="C11" s="13">
        <v>593443932</v>
      </c>
      <c r="D11" s="12"/>
      <c r="E11" s="12"/>
      <c r="F11" s="34"/>
      <c r="G11" s="12"/>
      <c r="H11" s="12"/>
      <c r="I11" s="12"/>
      <c r="J11" s="12"/>
      <c r="K11" s="12"/>
      <c r="L11" s="12"/>
      <c r="M11" s="12"/>
      <c r="N11" s="12"/>
      <c r="O11" s="12"/>
      <c r="P11" s="12"/>
    </row>
    <row r="12" spans="1:16" ht="25.5">
      <c r="A12" s="35"/>
      <c r="B12" s="33" t="s">
        <v>100</v>
      </c>
      <c r="C12" s="12"/>
      <c r="D12" s="12"/>
      <c r="E12" s="12"/>
      <c r="F12" s="34"/>
      <c r="G12" s="12"/>
      <c r="H12" s="12"/>
      <c r="I12" s="12"/>
      <c r="J12" s="12"/>
      <c r="K12" s="12"/>
      <c r="L12" s="12"/>
      <c r="M12" s="12"/>
      <c r="N12" s="12"/>
      <c r="O12" s="12"/>
      <c r="P12" s="12"/>
    </row>
    <row r="13" spans="1:16" ht="76.5">
      <c r="A13" s="35"/>
      <c r="B13" s="36" t="s">
        <v>231</v>
      </c>
      <c r="C13" s="12"/>
      <c r="D13" s="12"/>
      <c r="E13" s="12"/>
      <c r="F13" s="34"/>
      <c r="G13" s="12"/>
      <c r="H13" s="12"/>
      <c r="I13" s="12"/>
      <c r="J13" s="12"/>
      <c r="K13" s="12"/>
      <c r="L13" s="12"/>
      <c r="M13" s="12"/>
      <c r="N13" s="12"/>
      <c r="O13" s="12"/>
      <c r="P13" s="12"/>
    </row>
    <row r="14" spans="1:16" ht="76.5">
      <c r="A14" s="35"/>
      <c r="B14" s="36" t="s">
        <v>31</v>
      </c>
      <c r="C14" s="12"/>
      <c r="D14" s="12"/>
      <c r="E14" s="12"/>
      <c r="F14" s="34"/>
      <c r="G14" s="12"/>
      <c r="H14" s="12"/>
      <c r="I14" s="12"/>
      <c r="J14" s="12"/>
      <c r="K14" s="12"/>
      <c r="L14" s="12"/>
      <c r="M14" s="12"/>
      <c r="N14" s="12"/>
      <c r="O14" s="12"/>
      <c r="P14" s="12"/>
    </row>
    <row r="15" spans="1:16" ht="63.75">
      <c r="A15" s="35"/>
      <c r="B15" s="57" t="s">
        <v>232</v>
      </c>
      <c r="C15" s="12"/>
      <c r="D15" s="12"/>
      <c r="E15" s="12"/>
      <c r="F15" s="34"/>
      <c r="G15" s="12"/>
      <c r="H15" s="12"/>
      <c r="I15" s="12"/>
      <c r="J15" s="12"/>
      <c r="K15" s="12"/>
      <c r="L15" s="12"/>
      <c r="M15" s="12"/>
      <c r="N15" s="12"/>
      <c r="O15" s="13">
        <v>260000000</v>
      </c>
      <c r="P15" s="12"/>
    </row>
    <row r="16" spans="1:16" ht="52.5" customHeight="1">
      <c r="A16" s="35"/>
      <c r="B16" s="36" t="s">
        <v>160</v>
      </c>
      <c r="C16" s="12"/>
      <c r="D16" s="12"/>
      <c r="E16" s="12"/>
      <c r="F16" s="34"/>
      <c r="G16" s="12"/>
      <c r="H16" s="12"/>
      <c r="I16" s="12"/>
      <c r="J16" s="12"/>
      <c r="K16" s="12"/>
      <c r="L16" s="12"/>
      <c r="M16" s="12"/>
      <c r="N16" s="12"/>
      <c r="O16" s="12"/>
      <c r="P16" s="12"/>
    </row>
    <row r="17" spans="1:16" ht="25.5">
      <c r="A17" s="60"/>
      <c r="B17" s="61" t="s">
        <v>157</v>
      </c>
      <c r="C17" s="62"/>
      <c r="D17" s="62"/>
      <c r="E17" s="62"/>
      <c r="F17" s="63"/>
      <c r="G17" s="62"/>
      <c r="H17" s="62"/>
      <c r="I17" s="62"/>
      <c r="J17" s="62"/>
      <c r="K17" s="62"/>
      <c r="L17" s="62"/>
      <c r="M17" s="62"/>
      <c r="N17" s="62"/>
      <c r="O17" s="62"/>
      <c r="P17" s="62"/>
    </row>
    <row r="18" spans="1:16" ht="38.25">
      <c r="A18" s="35"/>
      <c r="B18" s="70" t="s">
        <v>158</v>
      </c>
      <c r="C18" s="12"/>
      <c r="D18" s="12"/>
      <c r="E18" s="12"/>
      <c r="F18" s="34"/>
      <c r="G18" s="12"/>
      <c r="H18" s="12"/>
      <c r="I18" s="12"/>
      <c r="J18" s="12"/>
      <c r="K18" s="12"/>
      <c r="L18" s="12"/>
      <c r="M18" s="12"/>
      <c r="N18" s="12"/>
      <c r="O18" s="12"/>
      <c r="P18" s="12"/>
    </row>
    <row r="19" spans="1:16" ht="51">
      <c r="A19" s="35"/>
      <c r="B19" s="70" t="s">
        <v>233</v>
      </c>
      <c r="C19" s="12"/>
      <c r="D19" s="12"/>
      <c r="E19" s="12"/>
      <c r="F19" s="34"/>
      <c r="G19" s="12"/>
      <c r="H19" s="12"/>
      <c r="I19" s="12"/>
      <c r="J19" s="12"/>
      <c r="K19" s="12"/>
      <c r="L19" s="12"/>
      <c r="M19" s="12"/>
      <c r="N19" s="12"/>
      <c r="O19" s="12"/>
      <c r="P19" s="12"/>
    </row>
    <row r="20" spans="1:16" ht="38.25">
      <c r="A20" s="35"/>
      <c r="B20" s="33" t="s">
        <v>105</v>
      </c>
      <c r="C20" s="12"/>
      <c r="D20" s="12"/>
      <c r="E20" s="12"/>
      <c r="F20" s="34"/>
      <c r="G20" s="12"/>
      <c r="H20" s="12"/>
      <c r="I20" s="12"/>
      <c r="J20" s="12"/>
      <c r="K20" s="12"/>
      <c r="L20" s="12"/>
      <c r="M20" s="12"/>
      <c r="N20" s="12"/>
      <c r="O20" s="13"/>
      <c r="P20" s="12"/>
    </row>
    <row r="21" spans="1:16" ht="38.25">
      <c r="A21" s="6"/>
      <c r="B21" s="36" t="s">
        <v>104</v>
      </c>
      <c r="C21" s="12"/>
      <c r="D21" s="37"/>
      <c r="E21" s="37"/>
      <c r="F21" s="34"/>
      <c r="G21" s="12"/>
      <c r="H21" s="12"/>
      <c r="I21" s="12"/>
      <c r="J21" s="12"/>
      <c r="K21" s="12"/>
      <c r="L21" s="12"/>
      <c r="M21" s="12"/>
      <c r="N21" s="12"/>
      <c r="O21" s="12"/>
      <c r="P21" s="12"/>
    </row>
    <row r="22" spans="1:16" ht="51">
      <c r="A22" s="6"/>
      <c r="B22" s="36" t="s">
        <v>253</v>
      </c>
      <c r="C22" s="12"/>
      <c r="D22" s="12"/>
      <c r="E22" s="12"/>
      <c r="F22" s="34"/>
      <c r="G22" s="12"/>
      <c r="H22" s="12"/>
      <c r="I22" s="12"/>
      <c r="J22" s="12"/>
      <c r="K22" s="12"/>
      <c r="L22" s="12"/>
      <c r="M22" s="12"/>
      <c r="N22" s="12"/>
      <c r="O22" s="12"/>
      <c r="P22" s="12"/>
    </row>
    <row r="23" spans="1:16" ht="51">
      <c r="A23" s="6"/>
      <c r="B23" s="36" t="s">
        <v>33</v>
      </c>
      <c r="C23" s="12"/>
      <c r="D23" s="12"/>
      <c r="E23" s="12"/>
      <c r="F23" s="34"/>
      <c r="G23" s="12"/>
      <c r="H23" s="12"/>
      <c r="I23" s="12"/>
      <c r="J23" s="12"/>
      <c r="K23" s="12"/>
      <c r="L23" s="12"/>
      <c r="M23" s="12"/>
      <c r="N23" s="12"/>
      <c r="O23" s="12"/>
      <c r="P23" s="12"/>
    </row>
    <row r="24" spans="1:16" ht="55.5" customHeight="1">
      <c r="A24" s="35"/>
      <c r="B24" s="36" t="s">
        <v>234</v>
      </c>
      <c r="C24" s="12"/>
      <c r="D24" s="12"/>
      <c r="E24" s="12"/>
      <c r="F24" s="34"/>
      <c r="G24" s="12"/>
      <c r="H24" s="12"/>
      <c r="I24" s="12"/>
      <c r="J24" s="12"/>
      <c r="K24" s="12"/>
      <c r="L24" s="12"/>
      <c r="M24" s="12"/>
      <c r="N24" s="12"/>
      <c r="O24" s="12"/>
      <c r="P24" s="12"/>
    </row>
    <row r="25" spans="1:16" ht="73.5" customHeight="1">
      <c r="A25" s="35"/>
      <c r="B25" s="33" t="s">
        <v>254</v>
      </c>
      <c r="C25" s="12"/>
      <c r="D25" s="12"/>
      <c r="E25" s="12"/>
      <c r="F25" s="34"/>
      <c r="G25" s="12"/>
      <c r="H25" s="12"/>
      <c r="I25" s="12"/>
      <c r="J25" s="12"/>
      <c r="K25" s="12"/>
      <c r="L25" s="12"/>
      <c r="M25" s="12"/>
      <c r="N25" s="12"/>
      <c r="O25" s="13">
        <v>20000000</v>
      </c>
      <c r="P25" s="12"/>
    </row>
    <row r="26" spans="1:16" ht="38.25">
      <c r="A26" s="35"/>
      <c r="B26" s="36" t="s">
        <v>255</v>
      </c>
      <c r="C26" s="12"/>
      <c r="D26" s="12"/>
      <c r="E26" s="12"/>
      <c r="F26" s="34"/>
      <c r="G26" s="12"/>
      <c r="H26" s="12"/>
      <c r="I26" s="12"/>
      <c r="J26" s="12"/>
      <c r="K26" s="12"/>
      <c r="L26" s="12"/>
      <c r="M26" s="12"/>
      <c r="N26" s="12"/>
      <c r="O26" s="12"/>
      <c r="P26" s="12"/>
    </row>
    <row r="27" spans="1:16" ht="25.5">
      <c r="A27" s="35"/>
      <c r="B27" s="33" t="s">
        <v>106</v>
      </c>
      <c r="C27" s="54"/>
      <c r="D27" s="12"/>
      <c r="E27" s="12"/>
      <c r="F27" s="34"/>
      <c r="G27" s="12"/>
      <c r="H27" s="12"/>
      <c r="I27" s="12"/>
      <c r="J27" s="12"/>
      <c r="K27" s="12"/>
      <c r="L27" s="12"/>
      <c r="M27" s="12"/>
      <c r="N27" s="12"/>
      <c r="O27" s="12"/>
      <c r="P27" s="12"/>
    </row>
    <row r="28" spans="1:16" ht="40.5" customHeight="1">
      <c r="A28" s="35"/>
      <c r="B28" s="36" t="s">
        <v>134</v>
      </c>
      <c r="C28" s="12"/>
      <c r="D28" s="12"/>
      <c r="E28" s="12"/>
      <c r="F28" s="34"/>
      <c r="G28" s="12"/>
      <c r="H28" s="12"/>
      <c r="I28" s="12"/>
      <c r="J28" s="12"/>
      <c r="K28" s="12"/>
      <c r="L28" s="12"/>
      <c r="M28" s="12"/>
      <c r="N28" s="12"/>
      <c r="O28" s="12"/>
      <c r="P28" s="12"/>
    </row>
    <row r="29" spans="1:16" ht="25.5">
      <c r="A29" s="35"/>
      <c r="B29" s="36" t="s">
        <v>35</v>
      </c>
      <c r="C29" s="12"/>
      <c r="D29" s="12"/>
      <c r="E29" s="12"/>
      <c r="F29" s="34"/>
      <c r="G29" s="12"/>
      <c r="H29" s="12"/>
      <c r="I29" s="12"/>
      <c r="J29" s="12"/>
      <c r="K29" s="12"/>
      <c r="L29" s="12"/>
      <c r="M29" s="12"/>
      <c r="N29" s="12"/>
      <c r="O29" s="12"/>
      <c r="P29" s="12"/>
    </row>
    <row r="30" spans="1:16" ht="51">
      <c r="A30" s="35"/>
      <c r="B30" s="36" t="s">
        <v>161</v>
      </c>
      <c r="C30" s="12"/>
      <c r="D30" s="12"/>
      <c r="E30" s="12"/>
      <c r="F30" s="34"/>
      <c r="G30" s="12"/>
      <c r="H30" s="12"/>
      <c r="I30" s="12"/>
      <c r="J30" s="12"/>
      <c r="K30" s="12"/>
      <c r="L30" s="12"/>
      <c r="M30" s="12"/>
      <c r="N30" s="12"/>
      <c r="O30" s="12"/>
      <c r="P30" s="12"/>
    </row>
    <row r="31" spans="1:16" ht="63.75">
      <c r="A31" s="35"/>
      <c r="B31" s="36" t="s">
        <v>235</v>
      </c>
      <c r="C31" s="12"/>
      <c r="D31" s="12"/>
      <c r="E31" s="12"/>
      <c r="F31" s="34"/>
      <c r="G31" s="12"/>
      <c r="H31" s="12"/>
      <c r="I31" s="12"/>
      <c r="J31" s="12"/>
      <c r="K31" s="12"/>
      <c r="L31" s="12"/>
      <c r="M31" s="12"/>
      <c r="N31" s="12"/>
      <c r="O31" s="12"/>
      <c r="P31" s="12"/>
    </row>
    <row r="32" spans="1:16" ht="25.5">
      <c r="A32" s="35"/>
      <c r="B32" s="36" t="s">
        <v>159</v>
      </c>
      <c r="C32" s="12"/>
      <c r="D32" s="12"/>
      <c r="E32" s="12"/>
      <c r="F32" s="34"/>
      <c r="G32" s="12"/>
      <c r="H32" s="12"/>
      <c r="I32" s="12"/>
      <c r="J32" s="12"/>
      <c r="K32" s="12"/>
      <c r="L32" s="12"/>
      <c r="M32" s="12"/>
      <c r="N32" s="12"/>
      <c r="O32" s="12"/>
      <c r="P32" s="12"/>
    </row>
    <row r="33" spans="1:16" ht="75.75" customHeight="1">
      <c r="A33" s="35"/>
      <c r="B33" s="36" t="s">
        <v>135</v>
      </c>
      <c r="C33" s="12"/>
      <c r="D33" s="12"/>
      <c r="E33" s="12"/>
      <c r="F33" s="34"/>
      <c r="G33" s="12"/>
      <c r="H33" s="12"/>
      <c r="I33" s="12"/>
      <c r="J33" s="12"/>
      <c r="K33" s="12"/>
      <c r="L33" s="12"/>
      <c r="M33" s="12"/>
      <c r="N33" s="12"/>
      <c r="O33" s="12"/>
      <c r="P33" s="12"/>
    </row>
    <row r="34" spans="1:16" ht="38.25">
      <c r="A34" s="35"/>
      <c r="B34" s="33" t="s">
        <v>103</v>
      </c>
      <c r="C34" s="12"/>
      <c r="D34" s="12"/>
      <c r="E34" s="12"/>
      <c r="F34" s="34"/>
      <c r="G34" s="12"/>
      <c r="H34" s="12"/>
      <c r="I34" s="12"/>
      <c r="J34" s="12"/>
      <c r="K34" s="12"/>
      <c r="L34" s="12"/>
      <c r="M34" s="12"/>
      <c r="N34" s="12"/>
      <c r="O34" s="12"/>
      <c r="P34" s="12"/>
    </row>
    <row r="35" spans="1:16" ht="63.75">
      <c r="A35" s="35"/>
      <c r="B35" s="36" t="s">
        <v>236</v>
      </c>
      <c r="C35" s="12"/>
      <c r="D35" s="12"/>
      <c r="E35" s="12"/>
      <c r="F35" s="34"/>
      <c r="G35" s="12"/>
      <c r="H35" s="12"/>
      <c r="I35" s="12"/>
      <c r="J35" s="12"/>
      <c r="K35" s="12"/>
      <c r="L35" s="12"/>
      <c r="M35" s="12"/>
      <c r="N35" s="12"/>
      <c r="O35" s="12"/>
      <c r="P35" s="12"/>
    </row>
    <row r="36" spans="1:16" ht="51">
      <c r="A36" s="35"/>
      <c r="B36" s="36" t="s">
        <v>237</v>
      </c>
      <c r="C36" s="12"/>
      <c r="D36" s="12"/>
      <c r="E36" s="12"/>
      <c r="F36" s="34"/>
      <c r="G36" s="12"/>
      <c r="H36" s="12"/>
      <c r="I36" s="12"/>
      <c r="J36" s="12"/>
      <c r="K36" s="12"/>
      <c r="L36" s="12"/>
      <c r="M36" s="12"/>
      <c r="N36" s="12"/>
      <c r="O36" s="12"/>
      <c r="P36" s="12"/>
    </row>
    <row r="37" spans="1:16">
      <c r="A37" s="38"/>
      <c r="B37" s="33" t="s">
        <v>107</v>
      </c>
      <c r="C37" s="12"/>
      <c r="D37" s="12"/>
      <c r="E37" s="12"/>
      <c r="F37" s="34"/>
      <c r="G37" s="12"/>
      <c r="H37" s="12"/>
      <c r="I37" s="12"/>
      <c r="J37" s="12"/>
      <c r="K37" s="12"/>
      <c r="L37" s="12"/>
      <c r="M37" s="12"/>
      <c r="N37" s="12"/>
      <c r="O37" s="12"/>
      <c r="P37" s="12"/>
    </row>
    <row r="38" spans="1:16" ht="51">
      <c r="A38" s="38"/>
      <c r="B38" s="36" t="s">
        <v>108</v>
      </c>
      <c r="C38" s="12"/>
      <c r="D38" s="12"/>
      <c r="E38" s="12"/>
      <c r="F38" s="34"/>
      <c r="G38" s="12"/>
      <c r="H38" s="12"/>
      <c r="I38" s="12"/>
      <c r="J38" s="12"/>
      <c r="K38" s="12"/>
      <c r="L38" s="12"/>
      <c r="M38" s="12"/>
      <c r="N38" s="12"/>
      <c r="O38" s="12"/>
      <c r="P38" s="12"/>
    </row>
    <row r="39" spans="1:16">
      <c r="A39" s="6"/>
      <c r="B39" s="33" t="s">
        <v>110</v>
      </c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</row>
    <row r="40" spans="1:16" ht="25.5">
      <c r="A40" s="6"/>
      <c r="B40" s="33" t="s">
        <v>102</v>
      </c>
      <c r="C40" s="54">
        <v>96831803</v>
      </c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>
        <v>30000000</v>
      </c>
      <c r="P40" s="13"/>
    </row>
    <row r="41" spans="1:16" ht="25.5">
      <c r="A41" s="6"/>
      <c r="B41" s="36" t="s">
        <v>101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</row>
    <row r="42" spans="1:16" ht="51">
      <c r="A42" s="6"/>
      <c r="B42" s="36" t="s">
        <v>34</v>
      </c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</row>
    <row r="43" spans="1:16" ht="33" customHeight="1">
      <c r="A43" s="6"/>
      <c r="B43" s="36" t="s">
        <v>238</v>
      </c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</row>
    <row r="44" spans="1:16" ht="42" customHeight="1">
      <c r="A44" s="6"/>
      <c r="B44" s="36" t="s">
        <v>256</v>
      </c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</row>
    <row r="45" spans="1:16" ht="54" customHeight="1">
      <c r="A45" s="6"/>
      <c r="B45" s="36" t="s">
        <v>36</v>
      </c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</row>
    <row r="46" spans="1:16" ht="38.25">
      <c r="A46" s="6"/>
      <c r="B46" s="33" t="s">
        <v>111</v>
      </c>
      <c r="C46" s="54">
        <v>96831803</v>
      </c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</row>
    <row r="47" spans="1:16" ht="25.5">
      <c r="A47" s="6"/>
      <c r="B47" s="53" t="s">
        <v>136</v>
      </c>
      <c r="C47" s="13">
        <v>690275735</v>
      </c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</row>
    <row r="48" spans="1:16">
      <c r="A48" s="71"/>
      <c r="B48" s="72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</row>
    <row r="49" spans="1:16">
      <c r="A49" s="74"/>
      <c r="B49" s="75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</row>
    <row r="50" spans="1:16">
      <c r="A50" s="74"/>
      <c r="B50" s="75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</row>
    <row r="51" spans="1:16">
      <c r="A51" s="74"/>
      <c r="B51" s="75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</row>
    <row r="52" spans="1:16">
      <c r="A52" s="74"/>
      <c r="B52" s="75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</row>
    <row r="53" spans="1:16">
      <c r="A53" s="74"/>
      <c r="B53" s="75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</row>
    <row r="54" spans="1:16">
      <c r="A54" s="74"/>
      <c r="B54" s="75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</row>
    <row r="55" spans="1:16">
      <c r="A55" s="74"/>
      <c r="B55" s="75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</row>
    <row r="56" spans="1:16">
      <c r="A56" s="74"/>
      <c r="B56" s="75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</row>
    <row r="57" spans="1:16">
      <c r="A57" s="74"/>
      <c r="B57" s="75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</row>
    <row r="58" spans="1:16">
      <c r="A58" s="74"/>
      <c r="B58" s="75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</row>
    <row r="59" spans="1:16">
      <c r="A59" s="74"/>
      <c r="B59" s="75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</row>
    <row r="60" spans="1:16">
      <c r="A60" s="74"/>
      <c r="B60" s="75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</row>
    <row r="61" spans="1:16">
      <c r="A61" s="74"/>
      <c r="B61" s="75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</row>
    <row r="62" spans="1:16">
      <c r="A62" s="74"/>
      <c r="B62" s="75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</row>
    <row r="63" spans="1:16">
      <c r="A63" s="74"/>
      <c r="B63" s="75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</row>
    <row r="64" spans="1:16" ht="23.25">
      <c r="A64" s="39"/>
      <c r="B64" s="104" t="s">
        <v>18</v>
      </c>
      <c r="C64" s="13"/>
      <c r="D64" s="13">
        <v>1408096074</v>
      </c>
      <c r="E64" s="12"/>
      <c r="F64" s="34"/>
      <c r="G64" s="12"/>
      <c r="H64" s="12"/>
      <c r="I64" s="12"/>
      <c r="J64" s="12"/>
      <c r="K64" s="12"/>
      <c r="L64" s="12"/>
      <c r="M64" s="12"/>
      <c r="N64" s="12"/>
      <c r="O64" s="12"/>
      <c r="P64" s="12"/>
    </row>
    <row r="65" spans="1:16" ht="30" customHeight="1">
      <c r="A65" s="39" t="s">
        <v>28</v>
      </c>
      <c r="B65" s="78" t="s">
        <v>42</v>
      </c>
      <c r="C65" s="13"/>
      <c r="D65" s="12">
        <v>1307187446</v>
      </c>
      <c r="E65" s="12"/>
      <c r="F65" s="34"/>
      <c r="G65" s="12"/>
      <c r="H65" s="12"/>
      <c r="I65" s="12"/>
      <c r="J65" s="12"/>
      <c r="K65" s="12"/>
      <c r="L65" s="12"/>
      <c r="M65" s="12"/>
      <c r="N65" s="12"/>
      <c r="O65" s="12"/>
      <c r="P65" s="12"/>
    </row>
    <row r="66" spans="1:16" ht="30" customHeight="1">
      <c r="A66" s="39"/>
      <c r="B66" s="49" t="s">
        <v>239</v>
      </c>
      <c r="C66" s="13"/>
      <c r="D66" s="12">
        <v>1307187446</v>
      </c>
      <c r="E66" s="12"/>
      <c r="F66" s="34"/>
      <c r="G66" s="12"/>
      <c r="H66" s="12"/>
      <c r="I66" s="12"/>
      <c r="J66" s="12"/>
      <c r="K66" s="12"/>
      <c r="L66" s="12"/>
      <c r="M66" s="12"/>
      <c r="N66" s="12"/>
      <c r="O66" s="12"/>
      <c r="P66" s="12"/>
    </row>
    <row r="67" spans="1:16" ht="28.5" customHeight="1">
      <c r="A67" s="39"/>
      <c r="B67" s="36" t="s">
        <v>240</v>
      </c>
      <c r="C67" s="12"/>
      <c r="D67" s="12"/>
      <c r="E67" s="12"/>
      <c r="F67" s="34"/>
      <c r="G67" s="12"/>
      <c r="H67" s="12"/>
      <c r="I67" s="12"/>
      <c r="J67" s="12"/>
      <c r="K67" s="12"/>
      <c r="L67" s="12"/>
      <c r="M67" s="12"/>
      <c r="N67" s="12"/>
      <c r="O67" s="12"/>
      <c r="P67" s="12"/>
    </row>
    <row r="68" spans="1:16" ht="51">
      <c r="A68" s="39"/>
      <c r="B68" s="36" t="s">
        <v>241</v>
      </c>
      <c r="C68" s="12"/>
      <c r="D68" s="12">
        <v>100908628</v>
      </c>
      <c r="E68" s="12"/>
      <c r="F68" s="34"/>
      <c r="G68" s="12"/>
      <c r="H68" s="12"/>
      <c r="I68" s="12"/>
      <c r="J68" s="12"/>
      <c r="K68" s="12"/>
      <c r="L68" s="12"/>
      <c r="M68" s="12"/>
      <c r="N68" s="12"/>
      <c r="O68" s="12"/>
      <c r="P68" s="12"/>
    </row>
    <row r="69" spans="1:16" ht="15.75" customHeight="1">
      <c r="A69" s="39"/>
      <c r="B69" s="40" t="s">
        <v>92</v>
      </c>
      <c r="C69" s="12"/>
      <c r="D69" s="12"/>
      <c r="E69" s="12"/>
      <c r="F69" s="34"/>
      <c r="G69" s="12"/>
      <c r="H69" s="12"/>
      <c r="I69" s="12"/>
      <c r="J69" s="12"/>
      <c r="K69" s="12"/>
      <c r="L69" s="12">
        <v>438204832</v>
      </c>
      <c r="M69" s="12"/>
      <c r="N69" s="12"/>
      <c r="O69" s="12"/>
      <c r="P69" s="12"/>
    </row>
    <row r="70" spans="1:16" ht="15.75" customHeight="1">
      <c r="A70" s="39"/>
      <c r="B70" s="40" t="s">
        <v>93</v>
      </c>
      <c r="C70" s="12"/>
      <c r="D70" s="12"/>
      <c r="E70" s="12"/>
      <c r="F70" s="34"/>
      <c r="G70" s="12"/>
      <c r="H70" s="12"/>
      <c r="I70" s="12"/>
      <c r="J70" s="12"/>
      <c r="K70" s="12"/>
      <c r="L70" s="12"/>
      <c r="M70" s="12"/>
      <c r="N70" s="12"/>
      <c r="O70" s="12"/>
      <c r="P70" s="12"/>
    </row>
    <row r="71" spans="1:16" ht="25.5">
      <c r="A71" s="35"/>
      <c r="B71" s="33" t="s">
        <v>242</v>
      </c>
      <c r="C71" s="12"/>
      <c r="D71" s="12"/>
      <c r="E71" s="12"/>
      <c r="F71" s="34"/>
      <c r="G71" s="12"/>
      <c r="H71" s="12"/>
      <c r="I71" s="12"/>
      <c r="J71" s="12"/>
      <c r="K71" s="12"/>
      <c r="L71" s="12"/>
      <c r="M71" s="12"/>
      <c r="N71" s="12"/>
      <c r="O71" s="12"/>
      <c r="P71" s="12"/>
    </row>
    <row r="72" spans="1:16" ht="89.25">
      <c r="A72" s="35"/>
      <c r="B72" s="36" t="s">
        <v>40</v>
      </c>
      <c r="C72" s="12"/>
      <c r="D72" s="12"/>
      <c r="E72" s="12"/>
      <c r="F72" s="34"/>
      <c r="G72" s="12"/>
      <c r="H72" s="12"/>
      <c r="I72" s="12"/>
      <c r="J72" s="12"/>
      <c r="K72" s="12"/>
      <c r="L72" s="12"/>
      <c r="M72" s="12"/>
      <c r="N72" s="12"/>
      <c r="O72" s="12"/>
      <c r="P72" s="12"/>
    </row>
    <row r="73" spans="1:16" ht="38.25">
      <c r="A73" s="35"/>
      <c r="B73" s="36" t="s">
        <v>257</v>
      </c>
      <c r="C73" s="12"/>
      <c r="D73" s="12"/>
      <c r="E73" s="12"/>
      <c r="F73" s="34"/>
      <c r="G73" s="12"/>
      <c r="H73" s="12"/>
      <c r="I73" s="12"/>
      <c r="J73" s="12"/>
      <c r="K73" s="12"/>
      <c r="L73" s="12"/>
      <c r="M73" s="12"/>
      <c r="N73" s="12"/>
      <c r="O73" s="12"/>
      <c r="P73" s="12"/>
    </row>
    <row r="74" spans="1:16" ht="76.5">
      <c r="A74" s="35"/>
      <c r="B74" s="36" t="s">
        <v>129</v>
      </c>
      <c r="C74" s="12"/>
      <c r="D74" s="12"/>
      <c r="E74" s="12"/>
      <c r="F74" s="34"/>
      <c r="G74" s="12"/>
      <c r="H74" s="12"/>
      <c r="I74" s="12"/>
      <c r="J74" s="12"/>
      <c r="K74" s="12"/>
      <c r="L74" s="12"/>
      <c r="M74" s="12"/>
      <c r="N74" s="12"/>
      <c r="O74" s="12"/>
      <c r="P74" s="12"/>
    </row>
    <row r="75" spans="1:16" ht="51">
      <c r="A75" s="35"/>
      <c r="B75" s="36" t="s">
        <v>112</v>
      </c>
      <c r="C75" s="12"/>
      <c r="D75" s="12"/>
      <c r="E75" s="12"/>
      <c r="F75" s="34"/>
      <c r="G75" s="12"/>
      <c r="H75" s="12"/>
      <c r="I75" s="12"/>
      <c r="J75" s="12"/>
      <c r="K75" s="12"/>
      <c r="L75" s="12"/>
      <c r="M75" s="12"/>
      <c r="N75" s="12"/>
      <c r="O75" s="12"/>
      <c r="P75" s="12"/>
    </row>
    <row r="76" spans="1:16" ht="51">
      <c r="A76" s="35"/>
      <c r="B76" s="33" t="s">
        <v>243</v>
      </c>
      <c r="C76" s="12"/>
      <c r="D76" s="12"/>
      <c r="E76" s="12"/>
      <c r="F76" s="34"/>
      <c r="G76" s="12"/>
      <c r="H76" s="12"/>
      <c r="I76" s="12"/>
      <c r="J76" s="12"/>
      <c r="K76" s="12"/>
      <c r="L76" s="12"/>
      <c r="M76" s="12"/>
      <c r="N76" s="12"/>
      <c r="O76" s="12"/>
      <c r="P76" s="12"/>
    </row>
    <row r="77" spans="1:16" ht="38.25">
      <c r="A77" s="35"/>
      <c r="B77" s="36" t="s">
        <v>43</v>
      </c>
      <c r="C77" s="12"/>
      <c r="D77" s="12"/>
      <c r="E77" s="12"/>
      <c r="F77" s="34"/>
      <c r="G77" s="12"/>
      <c r="H77" s="12"/>
      <c r="I77" s="12"/>
      <c r="J77" s="12"/>
      <c r="K77" s="12"/>
      <c r="L77" s="12"/>
      <c r="M77" s="12"/>
      <c r="N77" s="12"/>
      <c r="O77" s="12"/>
      <c r="P77" s="12"/>
    </row>
    <row r="78" spans="1:16" ht="25.5">
      <c r="A78" s="35"/>
      <c r="B78" s="36" t="s">
        <v>258</v>
      </c>
      <c r="C78" s="12"/>
      <c r="D78" s="12"/>
      <c r="E78" s="12"/>
      <c r="F78" s="34"/>
      <c r="G78" s="12"/>
      <c r="H78" s="12"/>
      <c r="I78" s="12"/>
      <c r="J78" s="12"/>
      <c r="K78" s="12"/>
      <c r="L78" s="12"/>
      <c r="M78" s="12"/>
      <c r="N78" s="12"/>
      <c r="O78" s="12"/>
      <c r="P78" s="12"/>
    </row>
    <row r="79" spans="1:16" ht="51">
      <c r="A79" s="35"/>
      <c r="B79" s="41" t="s">
        <v>91</v>
      </c>
      <c r="C79" s="12"/>
      <c r="D79" s="12"/>
      <c r="E79" s="12"/>
      <c r="F79" s="34"/>
      <c r="G79" s="12"/>
      <c r="H79" s="12"/>
      <c r="I79" s="12"/>
      <c r="J79" s="12"/>
      <c r="K79" s="12"/>
      <c r="L79" s="12"/>
      <c r="M79" s="12"/>
      <c r="N79" s="12"/>
      <c r="O79" s="12"/>
      <c r="P79" s="12"/>
    </row>
    <row r="80" spans="1:16" ht="25.5">
      <c r="A80" s="35"/>
      <c r="B80" s="36" t="s">
        <v>37</v>
      </c>
      <c r="C80" s="12"/>
      <c r="D80" s="12"/>
      <c r="E80" s="12"/>
      <c r="F80" s="34"/>
      <c r="G80" s="12"/>
      <c r="H80" s="12">
        <v>3605038</v>
      </c>
      <c r="I80" s="12"/>
      <c r="J80" s="12"/>
      <c r="K80" s="12"/>
      <c r="L80" s="12"/>
      <c r="M80" s="12"/>
      <c r="N80" s="12"/>
      <c r="O80" s="12"/>
      <c r="P80" s="12"/>
    </row>
    <row r="81" spans="1:16" ht="38.25">
      <c r="A81" s="35"/>
      <c r="B81" s="33" t="s">
        <v>244</v>
      </c>
      <c r="C81" s="12"/>
      <c r="D81" s="12"/>
      <c r="E81" s="12"/>
      <c r="F81" s="34"/>
      <c r="G81" s="12"/>
      <c r="H81" s="12"/>
      <c r="I81" s="12"/>
      <c r="J81" s="12"/>
      <c r="K81" s="12"/>
      <c r="L81" s="12"/>
      <c r="M81" s="12"/>
      <c r="N81" s="12"/>
      <c r="O81" s="12"/>
      <c r="P81" s="12"/>
    </row>
    <row r="82" spans="1:16" ht="38.25">
      <c r="A82" s="35"/>
      <c r="B82" s="36" t="s">
        <v>38</v>
      </c>
      <c r="C82" s="12"/>
      <c r="D82" s="12"/>
      <c r="E82" s="12"/>
      <c r="F82" s="34"/>
      <c r="G82" s="12"/>
      <c r="H82" s="12"/>
      <c r="I82" s="12"/>
      <c r="J82" s="12"/>
      <c r="K82" s="12">
        <v>17614000</v>
      </c>
      <c r="L82" s="12"/>
      <c r="M82" s="12"/>
      <c r="N82" s="12"/>
      <c r="O82" s="12"/>
      <c r="P82" s="12"/>
    </row>
    <row r="83" spans="1:16" ht="51">
      <c r="A83" s="35"/>
      <c r="B83" s="36" t="s">
        <v>39</v>
      </c>
      <c r="C83" s="12"/>
      <c r="D83" s="12"/>
      <c r="E83" s="12"/>
      <c r="F83" s="34"/>
      <c r="G83" s="12"/>
      <c r="H83" s="12"/>
      <c r="I83" s="12"/>
      <c r="J83" s="12"/>
      <c r="K83" s="12"/>
      <c r="L83" s="12"/>
      <c r="M83" s="12"/>
      <c r="N83" s="12"/>
      <c r="O83" s="12"/>
      <c r="P83" s="12"/>
    </row>
    <row r="84" spans="1:16" ht="25.5">
      <c r="A84" s="35"/>
      <c r="B84" s="36" t="s">
        <v>245</v>
      </c>
      <c r="C84" s="12"/>
      <c r="D84" s="12"/>
      <c r="E84" s="12"/>
      <c r="F84" s="34"/>
      <c r="G84" s="12"/>
      <c r="H84" s="12"/>
      <c r="I84" s="12"/>
      <c r="J84" s="12"/>
      <c r="K84" s="12"/>
      <c r="L84" s="12"/>
      <c r="M84" s="12"/>
      <c r="N84" s="12"/>
      <c r="O84" s="12"/>
      <c r="P84" s="12"/>
    </row>
    <row r="85" spans="1:16" ht="51">
      <c r="A85" s="35"/>
      <c r="B85" s="36" t="s">
        <v>246</v>
      </c>
      <c r="C85" s="12"/>
      <c r="D85" s="12"/>
      <c r="E85" s="12"/>
      <c r="F85" s="34"/>
      <c r="G85" s="12"/>
      <c r="H85" s="12"/>
      <c r="I85" s="12"/>
      <c r="J85" s="12"/>
      <c r="K85" s="12"/>
      <c r="L85" s="12"/>
      <c r="M85" s="12"/>
      <c r="N85" s="12"/>
      <c r="O85" s="12"/>
      <c r="P85" s="12"/>
    </row>
    <row r="86" spans="1:16" ht="63.75">
      <c r="A86" s="35"/>
      <c r="B86" s="36" t="s">
        <v>147</v>
      </c>
      <c r="C86" s="12"/>
      <c r="D86" s="12"/>
      <c r="E86" s="12"/>
      <c r="F86" s="34"/>
      <c r="G86" s="12"/>
      <c r="H86" s="12"/>
      <c r="I86" s="12"/>
      <c r="J86" s="12"/>
      <c r="K86" s="12"/>
      <c r="L86" s="12"/>
      <c r="M86" s="12"/>
      <c r="N86" s="12"/>
      <c r="O86" s="12"/>
      <c r="P86" s="12"/>
    </row>
    <row r="87" spans="1:16" ht="89.25">
      <c r="A87" s="35"/>
      <c r="B87" s="36" t="s">
        <v>247</v>
      </c>
      <c r="C87" s="12"/>
      <c r="D87" s="12"/>
      <c r="E87" s="12"/>
      <c r="F87" s="34"/>
      <c r="G87" s="12"/>
      <c r="H87" s="12"/>
      <c r="I87" s="12"/>
      <c r="J87" s="12"/>
      <c r="K87" s="12"/>
      <c r="L87" s="12"/>
      <c r="M87" s="12"/>
      <c r="N87" s="12"/>
      <c r="O87" s="12"/>
      <c r="P87" s="12"/>
    </row>
    <row r="88" spans="1:16" ht="25.5">
      <c r="A88" s="35"/>
      <c r="B88" s="36" t="s">
        <v>259</v>
      </c>
      <c r="C88" s="12"/>
      <c r="D88" s="12"/>
      <c r="E88" s="12"/>
      <c r="F88" s="34"/>
      <c r="G88" s="12"/>
      <c r="H88" s="12"/>
      <c r="I88" s="12"/>
      <c r="J88" s="12"/>
      <c r="K88" s="12"/>
      <c r="L88" s="12"/>
      <c r="M88" s="12"/>
      <c r="N88" s="12"/>
      <c r="O88" s="12"/>
      <c r="P88" s="12"/>
    </row>
    <row r="89" spans="1:16" ht="25.5">
      <c r="A89" s="35"/>
      <c r="B89" s="36" t="s">
        <v>260</v>
      </c>
      <c r="C89" s="12"/>
      <c r="D89" s="12"/>
      <c r="E89" s="12"/>
      <c r="F89" s="34"/>
      <c r="G89" s="12"/>
      <c r="H89" s="12"/>
      <c r="I89" s="12"/>
      <c r="J89" s="12"/>
      <c r="K89" s="12"/>
      <c r="L89" s="12"/>
      <c r="M89" s="12"/>
      <c r="N89" s="12"/>
      <c r="O89" s="12"/>
      <c r="P89" s="12"/>
    </row>
    <row r="90" spans="1:16" ht="63.75">
      <c r="A90" s="35"/>
      <c r="B90" s="36" t="s">
        <v>41</v>
      </c>
      <c r="C90" s="12"/>
      <c r="D90" s="12"/>
      <c r="E90" s="12"/>
      <c r="F90" s="34"/>
      <c r="G90" s="12"/>
      <c r="H90" s="12"/>
      <c r="I90" s="12"/>
      <c r="J90" s="12"/>
      <c r="K90" s="12"/>
      <c r="L90" s="12"/>
      <c r="M90" s="12"/>
      <c r="N90" s="12"/>
      <c r="O90" s="12"/>
      <c r="P90" s="12"/>
    </row>
    <row r="91" spans="1:16" ht="76.5">
      <c r="A91" s="35"/>
      <c r="B91" s="36" t="s">
        <v>124</v>
      </c>
      <c r="C91" s="12"/>
      <c r="D91" s="12"/>
      <c r="E91" s="12"/>
      <c r="F91" s="34"/>
      <c r="G91" s="12"/>
      <c r="H91" s="12"/>
      <c r="I91" s="12"/>
      <c r="J91" s="12"/>
      <c r="K91" s="12"/>
      <c r="L91" s="12"/>
      <c r="M91" s="12"/>
      <c r="N91" s="12"/>
      <c r="O91" s="12"/>
      <c r="P91" s="12"/>
    </row>
    <row r="92" spans="1:16" ht="38.25">
      <c r="A92" s="35"/>
      <c r="B92" s="33" t="s">
        <v>44</v>
      </c>
      <c r="C92" s="12"/>
      <c r="D92" s="12"/>
      <c r="E92" s="12"/>
      <c r="F92" s="34"/>
      <c r="G92" s="12"/>
      <c r="H92" s="12"/>
      <c r="I92" s="12"/>
      <c r="J92" s="12"/>
      <c r="K92" s="12"/>
      <c r="L92" s="12"/>
      <c r="M92" s="12"/>
      <c r="N92" s="12"/>
      <c r="O92" s="12"/>
      <c r="P92" s="12"/>
    </row>
    <row r="93" spans="1:16" ht="91.5" customHeight="1">
      <c r="A93" s="35"/>
      <c r="B93" s="36" t="s">
        <v>45</v>
      </c>
      <c r="C93" s="12"/>
      <c r="D93" s="12"/>
      <c r="E93" s="12"/>
      <c r="F93" s="34"/>
      <c r="G93" s="12"/>
      <c r="H93" s="12"/>
      <c r="I93" s="12"/>
      <c r="J93" s="12"/>
      <c r="K93" s="12"/>
      <c r="L93" s="12"/>
      <c r="M93" s="12"/>
      <c r="N93" s="12"/>
      <c r="O93" s="12"/>
      <c r="P93" s="12"/>
    </row>
    <row r="94" spans="1:16">
      <c r="A94" s="39"/>
      <c r="B94" s="42" t="s">
        <v>19</v>
      </c>
      <c r="C94" s="13"/>
      <c r="D94" s="13">
        <f>SUM(D66:D93)</f>
        <v>1408096074</v>
      </c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</row>
    <row r="95" spans="1:16">
      <c r="A95" s="79"/>
      <c r="B95" s="80"/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</row>
    <row r="96" spans="1:16">
      <c r="A96" s="81"/>
      <c r="B96" s="82"/>
      <c r="C96" s="76"/>
      <c r="D96" s="76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76"/>
      <c r="P96" s="76"/>
    </row>
    <row r="97" spans="1:16">
      <c r="A97" s="81"/>
      <c r="B97" s="82"/>
      <c r="C97" s="76"/>
      <c r="D97" s="76"/>
      <c r="E97" s="76"/>
      <c r="F97" s="76"/>
      <c r="G97" s="76"/>
      <c r="H97" s="76"/>
      <c r="I97" s="76"/>
      <c r="J97" s="76"/>
      <c r="K97" s="76"/>
      <c r="L97" s="76"/>
      <c r="M97" s="76"/>
      <c r="N97" s="76"/>
      <c r="O97" s="76"/>
      <c r="P97" s="76"/>
    </row>
    <row r="98" spans="1:16">
      <c r="A98" s="81"/>
      <c r="B98" s="82"/>
      <c r="C98" s="76"/>
      <c r="D98" s="76"/>
      <c r="E98" s="76"/>
      <c r="F98" s="76"/>
      <c r="G98" s="76"/>
      <c r="H98" s="76"/>
      <c r="I98" s="76"/>
      <c r="J98" s="76"/>
      <c r="K98" s="76"/>
      <c r="L98" s="76"/>
      <c r="M98" s="76"/>
      <c r="N98" s="76"/>
      <c r="O98" s="76"/>
      <c r="P98" s="76"/>
    </row>
    <row r="99" spans="1:16">
      <c r="A99" s="81"/>
      <c r="B99" s="82"/>
      <c r="C99" s="76"/>
      <c r="D99" s="76"/>
      <c r="E99" s="76"/>
      <c r="F99" s="76"/>
      <c r="G99" s="76"/>
      <c r="H99" s="76"/>
      <c r="I99" s="76"/>
      <c r="J99" s="76"/>
      <c r="K99" s="76"/>
      <c r="L99" s="76"/>
      <c r="M99" s="76"/>
      <c r="N99" s="76"/>
      <c r="O99" s="76"/>
      <c r="P99" s="76"/>
    </row>
    <row r="100" spans="1:16">
      <c r="A100" s="81"/>
      <c r="B100" s="82"/>
      <c r="C100" s="76"/>
      <c r="D100" s="76"/>
      <c r="E100" s="76"/>
      <c r="F100" s="76"/>
      <c r="G100" s="76"/>
      <c r="H100" s="76"/>
      <c r="I100" s="76"/>
      <c r="J100" s="76"/>
      <c r="K100" s="76"/>
      <c r="L100" s="76"/>
      <c r="M100" s="76"/>
      <c r="N100" s="76"/>
      <c r="O100" s="76"/>
      <c r="P100" s="76"/>
    </row>
    <row r="101" spans="1:16">
      <c r="A101" s="81"/>
      <c r="B101" s="82"/>
      <c r="C101" s="76"/>
      <c r="D101" s="76"/>
      <c r="E101" s="76"/>
      <c r="F101" s="76"/>
      <c r="G101" s="76"/>
      <c r="H101" s="76"/>
      <c r="I101" s="76"/>
      <c r="J101" s="76"/>
      <c r="K101" s="76"/>
      <c r="L101" s="76"/>
      <c r="M101" s="76"/>
      <c r="N101" s="76"/>
      <c r="O101" s="76"/>
      <c r="P101" s="76"/>
    </row>
    <row r="102" spans="1:16">
      <c r="A102" s="81"/>
      <c r="B102" s="82"/>
      <c r="C102" s="76"/>
      <c r="D102" s="76"/>
      <c r="E102" s="76"/>
      <c r="F102" s="76"/>
      <c r="G102" s="76"/>
      <c r="H102" s="76"/>
      <c r="I102" s="76"/>
      <c r="J102" s="76"/>
      <c r="K102" s="76"/>
      <c r="L102" s="76"/>
      <c r="M102" s="76"/>
      <c r="N102" s="76"/>
      <c r="O102" s="76"/>
      <c r="P102" s="76"/>
    </row>
    <row r="103" spans="1:16">
      <c r="A103" s="81"/>
      <c r="B103" s="82"/>
      <c r="C103" s="76"/>
      <c r="D103" s="76"/>
      <c r="E103" s="76"/>
      <c r="F103" s="76"/>
      <c r="G103" s="76"/>
      <c r="H103" s="76"/>
      <c r="I103" s="76"/>
      <c r="J103" s="76"/>
      <c r="K103" s="76"/>
      <c r="L103" s="76"/>
      <c r="M103" s="76"/>
      <c r="N103" s="76"/>
      <c r="O103" s="76"/>
      <c r="P103" s="76"/>
    </row>
    <row r="104" spans="1:16">
      <c r="A104" s="81"/>
      <c r="B104" s="82"/>
      <c r="C104" s="76"/>
      <c r="D104" s="76"/>
      <c r="E104" s="76"/>
      <c r="F104" s="76"/>
      <c r="G104" s="76"/>
      <c r="H104" s="76"/>
      <c r="I104" s="76"/>
      <c r="J104" s="76"/>
      <c r="K104" s="76"/>
      <c r="L104" s="76"/>
      <c r="M104" s="76"/>
      <c r="N104" s="76"/>
      <c r="O104" s="76"/>
      <c r="P104" s="76"/>
    </row>
    <row r="105" spans="1:16">
      <c r="A105" s="81"/>
      <c r="B105" s="82"/>
      <c r="C105" s="76"/>
      <c r="D105" s="76"/>
      <c r="E105" s="76"/>
      <c r="F105" s="76"/>
      <c r="G105" s="76"/>
      <c r="H105" s="76"/>
      <c r="I105" s="76"/>
      <c r="J105" s="76"/>
      <c r="K105" s="76"/>
      <c r="L105" s="76"/>
      <c r="M105" s="76"/>
      <c r="N105" s="76"/>
      <c r="O105" s="76"/>
      <c r="P105" s="76"/>
    </row>
    <row r="106" spans="1:16">
      <c r="A106" s="81"/>
      <c r="B106" s="82"/>
      <c r="C106" s="76"/>
      <c r="D106" s="76"/>
      <c r="E106" s="76"/>
      <c r="F106" s="76"/>
      <c r="G106" s="76"/>
      <c r="H106" s="76"/>
      <c r="I106" s="76"/>
      <c r="J106" s="76"/>
      <c r="K106" s="76"/>
      <c r="L106" s="76"/>
      <c r="M106" s="76"/>
      <c r="N106" s="76"/>
      <c r="O106" s="76"/>
      <c r="P106" s="76"/>
    </row>
    <row r="107" spans="1:16">
      <c r="A107" s="81"/>
      <c r="B107" s="82"/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  <c r="N107" s="76"/>
      <c r="O107" s="76"/>
      <c r="P107" s="76"/>
    </row>
    <row r="108" spans="1:16">
      <c r="A108" s="81"/>
      <c r="B108" s="82"/>
      <c r="C108" s="76"/>
      <c r="D108" s="76"/>
      <c r="E108" s="76"/>
      <c r="F108" s="76"/>
      <c r="G108" s="76"/>
      <c r="H108" s="76"/>
      <c r="I108" s="76"/>
      <c r="J108" s="76"/>
      <c r="K108" s="76"/>
      <c r="L108" s="76"/>
      <c r="M108" s="76"/>
      <c r="N108" s="76"/>
      <c r="O108" s="76"/>
      <c r="P108" s="76"/>
    </row>
    <row r="109" spans="1:16">
      <c r="A109" s="81"/>
      <c r="B109" s="82"/>
      <c r="C109" s="76"/>
      <c r="D109" s="76"/>
      <c r="E109" s="76"/>
      <c r="F109" s="76"/>
      <c r="G109" s="76"/>
      <c r="H109" s="76"/>
      <c r="I109" s="76"/>
      <c r="J109" s="76"/>
      <c r="K109" s="76"/>
      <c r="L109" s="76"/>
      <c r="M109" s="76"/>
      <c r="N109" s="76"/>
      <c r="O109" s="76"/>
      <c r="P109" s="76"/>
    </row>
    <row r="110" spans="1:16">
      <c r="A110" s="81"/>
      <c r="B110" s="82"/>
      <c r="C110" s="76"/>
      <c r="D110" s="76"/>
      <c r="E110" s="76"/>
      <c r="F110" s="76"/>
      <c r="G110" s="76"/>
      <c r="H110" s="76"/>
      <c r="I110" s="76"/>
      <c r="J110" s="76"/>
      <c r="K110" s="76"/>
      <c r="L110" s="76"/>
      <c r="M110" s="76"/>
      <c r="N110" s="76"/>
      <c r="O110" s="76"/>
      <c r="P110" s="76"/>
    </row>
    <row r="111" spans="1:16">
      <c r="A111" s="81"/>
      <c r="B111" s="82"/>
      <c r="C111" s="76"/>
      <c r="D111" s="76"/>
      <c r="E111" s="76"/>
      <c r="F111" s="76"/>
      <c r="G111" s="76"/>
      <c r="H111" s="76"/>
      <c r="I111" s="76"/>
      <c r="J111" s="76"/>
      <c r="K111" s="76"/>
      <c r="L111" s="76"/>
      <c r="M111" s="76"/>
      <c r="N111" s="76"/>
      <c r="O111" s="76"/>
      <c r="P111" s="76"/>
    </row>
    <row r="112" spans="1:16">
      <c r="A112" s="81"/>
      <c r="B112" s="82"/>
      <c r="C112" s="76"/>
      <c r="D112" s="76"/>
      <c r="E112" s="76"/>
      <c r="F112" s="76"/>
      <c r="G112" s="76"/>
      <c r="H112" s="76"/>
      <c r="I112" s="76"/>
      <c r="J112" s="76"/>
      <c r="K112" s="76"/>
      <c r="L112" s="76"/>
      <c r="M112" s="76"/>
      <c r="N112" s="76"/>
      <c r="O112" s="76"/>
      <c r="P112" s="76"/>
    </row>
    <row r="113" spans="1:16">
      <c r="A113" s="81"/>
      <c r="B113" s="82"/>
      <c r="C113" s="76"/>
      <c r="D113" s="76"/>
      <c r="E113" s="76"/>
      <c r="F113" s="76"/>
      <c r="G113" s="76"/>
      <c r="H113" s="76"/>
      <c r="I113" s="76"/>
      <c r="J113" s="76"/>
      <c r="K113" s="76"/>
      <c r="L113" s="76"/>
      <c r="M113" s="76"/>
      <c r="N113" s="76"/>
      <c r="O113" s="76"/>
      <c r="P113" s="76"/>
    </row>
    <row r="114" spans="1:16">
      <c r="A114" s="81"/>
      <c r="B114" s="82"/>
      <c r="C114" s="76"/>
      <c r="D114" s="76"/>
      <c r="E114" s="76"/>
      <c r="F114" s="76"/>
      <c r="G114" s="76"/>
      <c r="H114" s="76"/>
      <c r="I114" s="76"/>
      <c r="J114" s="76"/>
      <c r="K114" s="76"/>
      <c r="L114" s="76"/>
      <c r="M114" s="76"/>
      <c r="N114" s="76"/>
      <c r="O114" s="76"/>
      <c r="P114" s="76"/>
    </row>
    <row r="115" spans="1:16">
      <c r="A115" s="81"/>
      <c r="B115" s="82"/>
      <c r="C115" s="76"/>
      <c r="D115" s="76"/>
      <c r="E115" s="76"/>
      <c r="F115" s="76"/>
      <c r="G115" s="76"/>
      <c r="H115" s="76"/>
      <c r="I115" s="76"/>
      <c r="J115" s="76"/>
      <c r="K115" s="76"/>
      <c r="L115" s="76"/>
      <c r="M115" s="76"/>
      <c r="N115" s="76"/>
      <c r="O115" s="76"/>
      <c r="P115" s="76"/>
    </row>
    <row r="116" spans="1:16">
      <c r="A116" s="81"/>
      <c r="B116" s="82"/>
      <c r="C116" s="76"/>
      <c r="D116" s="76"/>
      <c r="E116" s="76"/>
      <c r="F116" s="76"/>
      <c r="G116" s="76"/>
      <c r="H116" s="76"/>
      <c r="I116" s="76"/>
      <c r="J116" s="76"/>
      <c r="K116" s="76"/>
      <c r="L116" s="76"/>
      <c r="M116" s="76"/>
      <c r="N116" s="76"/>
      <c r="O116" s="76"/>
      <c r="P116" s="76"/>
    </row>
    <row r="117" spans="1:16">
      <c r="A117" s="81"/>
      <c r="B117" s="82"/>
      <c r="C117" s="76"/>
      <c r="D117" s="76"/>
      <c r="E117" s="76"/>
      <c r="F117" s="76"/>
      <c r="G117" s="76"/>
      <c r="H117" s="76"/>
      <c r="I117" s="76"/>
      <c r="J117" s="76"/>
      <c r="K117" s="76"/>
      <c r="L117" s="76"/>
      <c r="M117" s="76"/>
      <c r="N117" s="76"/>
      <c r="O117" s="76"/>
      <c r="P117" s="76"/>
    </row>
    <row r="118" spans="1:16">
      <c r="A118" s="81"/>
      <c r="B118" s="82"/>
      <c r="C118" s="76"/>
      <c r="D118" s="76"/>
      <c r="E118" s="76"/>
      <c r="F118" s="76"/>
      <c r="G118" s="76"/>
      <c r="H118" s="76"/>
      <c r="I118" s="76"/>
      <c r="J118" s="76"/>
      <c r="K118" s="76"/>
      <c r="L118" s="76"/>
      <c r="M118" s="76"/>
      <c r="N118" s="76"/>
      <c r="O118" s="76"/>
      <c r="P118" s="76"/>
    </row>
    <row r="119" spans="1:16">
      <c r="A119" s="81"/>
      <c r="B119" s="82"/>
      <c r="C119" s="76"/>
      <c r="D119" s="76"/>
      <c r="E119" s="76"/>
      <c r="F119" s="76"/>
      <c r="G119" s="76"/>
      <c r="H119" s="76"/>
      <c r="I119" s="76"/>
      <c r="J119" s="76"/>
      <c r="K119" s="76"/>
      <c r="L119" s="76"/>
      <c r="M119" s="76"/>
      <c r="N119" s="76"/>
      <c r="O119" s="76"/>
      <c r="P119" s="76"/>
    </row>
    <row r="120" spans="1:16">
      <c r="A120" s="81"/>
      <c r="B120" s="82"/>
      <c r="C120" s="76"/>
      <c r="D120" s="76"/>
      <c r="E120" s="76"/>
      <c r="F120" s="76"/>
      <c r="G120" s="76"/>
      <c r="H120" s="76"/>
      <c r="I120" s="76"/>
      <c r="J120" s="76"/>
      <c r="K120" s="76"/>
      <c r="L120" s="76"/>
      <c r="M120" s="76"/>
      <c r="N120" s="76"/>
      <c r="O120" s="76"/>
      <c r="P120" s="76"/>
    </row>
    <row r="121" spans="1:16">
      <c r="A121" s="81"/>
      <c r="B121" s="82"/>
      <c r="C121" s="76"/>
      <c r="D121" s="76"/>
      <c r="E121" s="76"/>
      <c r="F121" s="76"/>
      <c r="G121" s="76"/>
      <c r="H121" s="76"/>
      <c r="I121" s="76"/>
      <c r="J121" s="76"/>
      <c r="K121" s="76"/>
      <c r="L121" s="76"/>
      <c r="M121" s="76"/>
      <c r="N121" s="76"/>
      <c r="O121" s="76"/>
      <c r="P121" s="76"/>
    </row>
    <row r="122" spans="1:16">
      <c r="A122" s="81"/>
      <c r="B122" s="82"/>
      <c r="C122" s="76"/>
      <c r="D122" s="76"/>
      <c r="E122" s="76"/>
      <c r="F122" s="76"/>
      <c r="G122" s="76"/>
      <c r="H122" s="76"/>
      <c r="I122" s="76"/>
      <c r="J122" s="76"/>
      <c r="K122" s="76"/>
      <c r="L122" s="76"/>
      <c r="M122" s="76"/>
      <c r="N122" s="76"/>
      <c r="O122" s="76"/>
      <c r="P122" s="76"/>
    </row>
    <row r="123" spans="1:16">
      <c r="A123" s="81"/>
      <c r="B123" s="82"/>
      <c r="C123" s="76"/>
      <c r="D123" s="76"/>
      <c r="E123" s="76"/>
      <c r="F123" s="76"/>
      <c r="G123" s="76"/>
      <c r="H123" s="76"/>
      <c r="I123" s="76"/>
      <c r="J123" s="76"/>
      <c r="K123" s="76"/>
      <c r="L123" s="76"/>
      <c r="M123" s="76"/>
      <c r="N123" s="76"/>
      <c r="O123" s="76"/>
      <c r="P123" s="76"/>
    </row>
    <row r="124" spans="1:16">
      <c r="A124" s="81"/>
      <c r="B124" s="82"/>
      <c r="C124" s="76"/>
      <c r="D124" s="76"/>
      <c r="E124" s="76"/>
      <c r="F124" s="76"/>
      <c r="G124" s="76"/>
      <c r="H124" s="76"/>
      <c r="I124" s="76"/>
      <c r="J124" s="76"/>
      <c r="K124" s="76"/>
      <c r="L124" s="76"/>
      <c r="M124" s="76"/>
      <c r="N124" s="76"/>
      <c r="O124" s="76"/>
      <c r="P124" s="76"/>
    </row>
    <row r="125" spans="1:16">
      <c r="A125" s="81"/>
      <c r="B125" s="82"/>
      <c r="C125" s="76"/>
      <c r="D125" s="76"/>
      <c r="E125" s="76"/>
      <c r="F125" s="76"/>
      <c r="G125" s="76"/>
      <c r="H125" s="76"/>
      <c r="I125" s="76"/>
      <c r="J125" s="76"/>
      <c r="K125" s="76"/>
      <c r="L125" s="76"/>
      <c r="M125" s="76"/>
      <c r="N125" s="76"/>
      <c r="O125" s="76"/>
      <c r="P125" s="76"/>
    </row>
    <row r="126" spans="1:16">
      <c r="A126" s="81"/>
      <c r="B126" s="82"/>
      <c r="C126" s="76"/>
      <c r="D126" s="76"/>
      <c r="E126" s="76"/>
      <c r="F126" s="76"/>
      <c r="G126" s="76"/>
      <c r="H126" s="76"/>
      <c r="I126" s="76"/>
      <c r="J126" s="76"/>
      <c r="K126" s="76"/>
      <c r="L126" s="76"/>
      <c r="M126" s="76"/>
      <c r="N126" s="76"/>
      <c r="O126" s="76"/>
      <c r="P126" s="76"/>
    </row>
    <row r="127" spans="1:16">
      <c r="A127" s="81"/>
      <c r="B127" s="82"/>
      <c r="C127" s="76"/>
      <c r="D127" s="76"/>
      <c r="E127" s="76"/>
      <c r="F127" s="76"/>
      <c r="G127" s="76"/>
      <c r="H127" s="76"/>
      <c r="I127" s="76"/>
      <c r="J127" s="76"/>
      <c r="K127" s="76"/>
      <c r="L127" s="76"/>
      <c r="M127" s="76"/>
      <c r="N127" s="76"/>
      <c r="O127" s="76"/>
      <c r="P127" s="76"/>
    </row>
    <row r="128" spans="1:16">
      <c r="A128" s="81"/>
      <c r="B128" s="82"/>
      <c r="C128" s="76"/>
      <c r="D128" s="76"/>
      <c r="E128" s="76"/>
      <c r="F128" s="76"/>
      <c r="G128" s="76"/>
      <c r="H128" s="76"/>
      <c r="I128" s="76"/>
      <c r="J128" s="76"/>
      <c r="K128" s="76"/>
      <c r="L128" s="76"/>
      <c r="M128" s="76"/>
      <c r="N128" s="76"/>
      <c r="O128" s="76"/>
      <c r="P128" s="76"/>
    </row>
    <row r="129" spans="1:16">
      <c r="A129" s="81"/>
      <c r="B129" s="82"/>
      <c r="C129" s="76"/>
      <c r="D129" s="76"/>
      <c r="E129" s="76"/>
      <c r="F129" s="76"/>
      <c r="G129" s="76"/>
      <c r="H129" s="76"/>
      <c r="I129" s="76"/>
      <c r="J129" s="76"/>
      <c r="K129" s="76"/>
      <c r="L129" s="76"/>
      <c r="M129" s="76"/>
      <c r="N129" s="76"/>
      <c r="O129" s="76"/>
      <c r="P129" s="76"/>
    </row>
    <row r="130" spans="1:16">
      <c r="A130" s="81"/>
      <c r="B130" s="82"/>
      <c r="C130" s="76"/>
      <c r="D130" s="76"/>
      <c r="E130" s="76"/>
      <c r="F130" s="76"/>
      <c r="G130" s="76"/>
      <c r="H130" s="76"/>
      <c r="I130" s="76"/>
      <c r="J130" s="76"/>
      <c r="K130" s="76"/>
      <c r="L130" s="76"/>
      <c r="M130" s="76"/>
      <c r="N130" s="76"/>
      <c r="O130" s="76"/>
      <c r="P130" s="76"/>
    </row>
    <row r="131" spans="1:16">
      <c r="A131" s="81"/>
      <c r="B131" s="82"/>
      <c r="C131" s="76"/>
      <c r="D131" s="76"/>
      <c r="E131" s="76"/>
      <c r="F131" s="76"/>
      <c r="G131" s="76"/>
      <c r="H131" s="76"/>
      <c r="I131" s="76"/>
      <c r="J131" s="76"/>
      <c r="K131" s="76"/>
      <c r="L131" s="76"/>
      <c r="M131" s="76"/>
      <c r="N131" s="76"/>
      <c r="O131" s="76"/>
      <c r="P131" s="76"/>
    </row>
    <row r="132" spans="1:16">
      <c r="A132" s="83"/>
      <c r="B132" s="84"/>
      <c r="C132" s="85"/>
      <c r="D132" s="85"/>
      <c r="E132" s="85"/>
      <c r="F132" s="85"/>
      <c r="G132" s="85"/>
      <c r="H132" s="85"/>
      <c r="I132" s="85"/>
      <c r="J132" s="85"/>
      <c r="K132" s="85"/>
      <c r="L132" s="85"/>
      <c r="M132" s="85"/>
      <c r="N132" s="85"/>
      <c r="O132" s="85"/>
      <c r="P132" s="85"/>
    </row>
    <row r="133" spans="1:16" ht="60">
      <c r="A133" s="35"/>
      <c r="B133" s="86" t="s">
        <v>162</v>
      </c>
      <c r="C133" s="12"/>
      <c r="D133" s="12"/>
      <c r="E133" s="12"/>
      <c r="F133" s="43">
        <v>109041391</v>
      </c>
      <c r="G133" s="13">
        <v>54600000</v>
      </c>
      <c r="H133" s="12">
        <v>52042935</v>
      </c>
      <c r="I133" s="12"/>
      <c r="J133" s="12"/>
      <c r="K133" s="12"/>
      <c r="L133" s="12"/>
      <c r="M133" s="12"/>
      <c r="N133" s="12"/>
      <c r="O133" s="12"/>
      <c r="P133" s="12"/>
    </row>
    <row r="134" spans="1:16" ht="25.5">
      <c r="A134" s="35"/>
      <c r="B134" s="33" t="s">
        <v>20</v>
      </c>
      <c r="C134" s="12"/>
      <c r="D134" s="12"/>
      <c r="E134" s="12"/>
      <c r="F134" s="34"/>
      <c r="G134" s="12"/>
      <c r="H134" s="12"/>
      <c r="I134" s="12"/>
      <c r="J134" s="12"/>
      <c r="K134" s="12"/>
      <c r="L134" s="12"/>
      <c r="M134" s="12"/>
      <c r="N134" s="12"/>
      <c r="O134" s="12"/>
      <c r="P134" s="12"/>
    </row>
    <row r="135" spans="1:16" ht="51">
      <c r="A135" s="35"/>
      <c r="B135" s="41" t="s">
        <v>46</v>
      </c>
      <c r="C135" s="12"/>
      <c r="D135" s="12"/>
      <c r="E135" s="12"/>
      <c r="F135" s="34"/>
      <c r="G135" s="12"/>
      <c r="H135" s="12"/>
      <c r="I135" s="12"/>
      <c r="J135" s="12"/>
      <c r="K135" s="12"/>
      <c r="L135" s="12"/>
      <c r="M135" s="12"/>
      <c r="N135" s="12"/>
      <c r="O135" s="12"/>
      <c r="P135" s="12"/>
    </row>
    <row r="136" spans="1:16" ht="92.25" customHeight="1">
      <c r="A136" s="35"/>
      <c r="B136" s="41" t="s">
        <v>248</v>
      </c>
      <c r="C136" s="12"/>
      <c r="D136" s="12"/>
      <c r="E136" s="12"/>
      <c r="F136" s="34"/>
      <c r="G136" s="12"/>
      <c r="H136" s="12"/>
      <c r="I136" s="12"/>
      <c r="J136" s="12"/>
      <c r="K136" s="12"/>
      <c r="L136" s="12"/>
      <c r="M136" s="12"/>
      <c r="N136" s="12"/>
      <c r="O136" s="12"/>
      <c r="P136" s="12"/>
    </row>
    <row r="137" spans="1:16" ht="89.25">
      <c r="A137" s="35"/>
      <c r="B137" s="41" t="s">
        <v>261</v>
      </c>
      <c r="C137" s="12"/>
      <c r="D137" s="12"/>
      <c r="E137" s="12"/>
      <c r="F137" s="44"/>
      <c r="G137" s="12"/>
      <c r="H137" s="12"/>
      <c r="I137" s="12"/>
      <c r="J137" s="12"/>
      <c r="K137" s="12"/>
      <c r="L137" s="12"/>
      <c r="M137" s="12"/>
      <c r="N137" s="12"/>
      <c r="O137" s="12"/>
      <c r="P137" s="12"/>
    </row>
    <row r="138" spans="1:16" ht="51">
      <c r="A138" s="35"/>
      <c r="B138" s="41" t="s">
        <v>262</v>
      </c>
      <c r="C138" s="12"/>
      <c r="D138" s="12"/>
      <c r="E138" s="12"/>
      <c r="F138" s="44"/>
      <c r="G138" s="12"/>
      <c r="H138" s="12"/>
      <c r="I138" s="12"/>
      <c r="J138" s="12"/>
      <c r="K138" s="12"/>
      <c r="L138" s="12"/>
      <c r="M138" s="12"/>
      <c r="N138" s="12"/>
      <c r="O138" s="12"/>
      <c r="P138" s="12"/>
    </row>
    <row r="139" spans="1:16" ht="92.25" customHeight="1">
      <c r="A139" s="35"/>
      <c r="B139" s="36" t="s">
        <v>47</v>
      </c>
      <c r="C139" s="12"/>
      <c r="D139" s="12"/>
      <c r="E139" s="12"/>
      <c r="F139" s="34"/>
      <c r="G139" s="12"/>
      <c r="H139" s="12"/>
      <c r="I139" s="12"/>
      <c r="J139" s="12"/>
      <c r="K139" s="12"/>
      <c r="L139" s="12"/>
      <c r="M139" s="12"/>
      <c r="N139" s="12"/>
      <c r="O139" s="12"/>
      <c r="P139" s="12"/>
    </row>
    <row r="140" spans="1:16" ht="38.25">
      <c r="A140" s="35"/>
      <c r="B140" s="36" t="s">
        <v>52</v>
      </c>
      <c r="C140" s="12"/>
      <c r="D140" s="12"/>
      <c r="E140" s="12"/>
      <c r="F140" s="34"/>
      <c r="G140" s="12"/>
      <c r="H140" s="12"/>
      <c r="I140" s="12"/>
      <c r="J140" s="12"/>
      <c r="K140" s="12"/>
      <c r="L140" s="12"/>
      <c r="M140" s="12"/>
      <c r="N140" s="12"/>
      <c r="O140" s="12"/>
      <c r="P140" s="12"/>
    </row>
    <row r="141" spans="1:16" ht="51">
      <c r="A141" s="35"/>
      <c r="B141" s="36" t="s">
        <v>48</v>
      </c>
      <c r="C141" s="12"/>
      <c r="D141" s="12"/>
      <c r="E141" s="12"/>
      <c r="F141" s="34"/>
      <c r="G141" s="12"/>
      <c r="H141" s="12"/>
      <c r="I141" s="12"/>
      <c r="J141" s="12"/>
      <c r="K141" s="12"/>
      <c r="L141" s="12"/>
      <c r="M141" s="12"/>
      <c r="N141" s="12"/>
      <c r="O141" s="12"/>
      <c r="P141" s="12"/>
    </row>
    <row r="142" spans="1:16" ht="76.5">
      <c r="A142" s="35"/>
      <c r="B142" s="36" t="s">
        <v>49</v>
      </c>
      <c r="C142" s="12"/>
      <c r="D142" s="12"/>
      <c r="E142" s="12"/>
      <c r="F142" s="34"/>
      <c r="G142" s="12"/>
      <c r="H142" s="12"/>
      <c r="I142" s="12"/>
      <c r="J142" s="12"/>
      <c r="K142" s="12"/>
      <c r="L142" s="12"/>
      <c r="M142" s="12"/>
      <c r="N142" s="12"/>
      <c r="O142" s="12"/>
      <c r="P142" s="12"/>
    </row>
    <row r="143" spans="1:16" ht="63.75">
      <c r="A143" s="35"/>
      <c r="B143" s="57" t="s">
        <v>163</v>
      </c>
      <c r="C143" s="12"/>
      <c r="D143" s="12"/>
      <c r="E143" s="12"/>
      <c r="F143" s="34"/>
      <c r="G143" s="12"/>
      <c r="H143" s="12"/>
      <c r="I143" s="12"/>
      <c r="J143" s="12"/>
      <c r="K143" s="12"/>
      <c r="L143" s="12"/>
      <c r="M143" s="12"/>
      <c r="N143" s="12"/>
      <c r="O143" s="12"/>
      <c r="P143" s="12"/>
    </row>
    <row r="144" spans="1:16" ht="56.25" customHeight="1">
      <c r="A144" s="35"/>
      <c r="B144" s="45" t="s">
        <v>50</v>
      </c>
      <c r="C144" s="12"/>
      <c r="D144" s="12"/>
      <c r="E144" s="12"/>
      <c r="F144" s="34"/>
      <c r="G144" s="12"/>
      <c r="H144" s="12"/>
      <c r="I144" s="12"/>
      <c r="J144" s="12"/>
      <c r="K144" s="12"/>
      <c r="L144" s="12"/>
      <c r="M144" s="12"/>
      <c r="N144" s="12"/>
      <c r="O144" s="12"/>
      <c r="P144" s="12"/>
    </row>
    <row r="145" spans="1:16" ht="59.25" customHeight="1">
      <c r="A145" s="35"/>
      <c r="B145" s="45" t="s">
        <v>263</v>
      </c>
      <c r="C145" s="12"/>
      <c r="D145" s="12"/>
      <c r="E145" s="12"/>
      <c r="F145" s="34"/>
      <c r="G145" s="12"/>
      <c r="H145" s="12"/>
      <c r="I145" s="12"/>
      <c r="J145" s="12"/>
      <c r="K145" s="12"/>
      <c r="L145" s="12"/>
      <c r="M145" s="12"/>
      <c r="N145" s="12"/>
      <c r="O145" s="12"/>
      <c r="P145" s="12"/>
    </row>
    <row r="146" spans="1:16" ht="48.75" customHeight="1">
      <c r="A146" s="35"/>
      <c r="B146" s="45" t="s">
        <v>249</v>
      </c>
      <c r="C146" s="12"/>
      <c r="D146" s="12"/>
      <c r="E146" s="12"/>
      <c r="F146" s="34"/>
      <c r="G146" s="12"/>
      <c r="H146" s="12"/>
      <c r="I146" s="12"/>
      <c r="J146" s="12"/>
      <c r="K146" s="12"/>
      <c r="L146" s="12"/>
      <c r="M146" s="12"/>
      <c r="N146" s="12"/>
      <c r="O146" s="12"/>
      <c r="P146" s="12"/>
    </row>
    <row r="147" spans="1:16" ht="25.5">
      <c r="A147" s="39"/>
      <c r="B147" s="33" t="s">
        <v>21</v>
      </c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</row>
    <row r="148" spans="1:16">
      <c r="A148" s="79"/>
      <c r="B148" s="87"/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</row>
    <row r="149" spans="1:16">
      <c r="A149" s="81"/>
      <c r="B149" s="88"/>
      <c r="C149" s="76"/>
      <c r="D149" s="76"/>
      <c r="E149" s="76"/>
      <c r="F149" s="76"/>
      <c r="G149" s="76"/>
      <c r="H149" s="76"/>
      <c r="I149" s="76"/>
      <c r="J149" s="76"/>
      <c r="K149" s="76"/>
      <c r="L149" s="76"/>
      <c r="M149" s="76"/>
      <c r="N149" s="76"/>
      <c r="O149" s="76"/>
      <c r="P149" s="76"/>
    </row>
    <row r="150" spans="1:16">
      <c r="A150" s="81"/>
      <c r="B150" s="88"/>
      <c r="C150" s="76"/>
      <c r="D150" s="76"/>
      <c r="E150" s="76"/>
      <c r="F150" s="76"/>
      <c r="G150" s="76"/>
      <c r="H150" s="76"/>
      <c r="I150" s="76"/>
      <c r="J150" s="76"/>
      <c r="K150" s="76"/>
      <c r="L150" s="76"/>
      <c r="M150" s="76"/>
      <c r="N150" s="76"/>
      <c r="O150" s="76"/>
      <c r="P150" s="76"/>
    </row>
    <row r="151" spans="1:16">
      <c r="A151" s="81"/>
      <c r="B151" s="88"/>
      <c r="C151" s="76"/>
      <c r="D151" s="76"/>
      <c r="E151" s="76"/>
      <c r="F151" s="76"/>
      <c r="G151" s="76"/>
      <c r="H151" s="76"/>
      <c r="I151" s="76"/>
      <c r="J151" s="76"/>
      <c r="K151" s="76"/>
      <c r="L151" s="76"/>
      <c r="M151" s="76"/>
      <c r="N151" s="76"/>
      <c r="O151" s="76"/>
      <c r="P151" s="76"/>
    </row>
    <row r="152" spans="1:16">
      <c r="A152" s="81"/>
      <c r="B152" s="88"/>
      <c r="C152" s="76"/>
      <c r="D152" s="76"/>
      <c r="E152" s="76"/>
      <c r="F152" s="76"/>
      <c r="G152" s="76"/>
      <c r="H152" s="76"/>
      <c r="I152" s="76"/>
      <c r="J152" s="76"/>
      <c r="K152" s="76"/>
      <c r="L152" s="76"/>
      <c r="M152" s="76"/>
      <c r="N152" s="76"/>
      <c r="O152" s="76"/>
      <c r="P152" s="76"/>
    </row>
    <row r="153" spans="1:16">
      <c r="A153" s="81"/>
      <c r="B153" s="88"/>
      <c r="C153" s="76"/>
      <c r="D153" s="76"/>
      <c r="E153" s="76"/>
      <c r="F153" s="76"/>
      <c r="G153" s="76"/>
      <c r="H153" s="76"/>
      <c r="I153" s="76"/>
      <c r="J153" s="76"/>
      <c r="K153" s="76"/>
      <c r="L153" s="76"/>
      <c r="M153" s="76"/>
      <c r="N153" s="76"/>
      <c r="O153" s="76"/>
      <c r="P153" s="76"/>
    </row>
    <row r="154" spans="1:16">
      <c r="A154" s="81"/>
      <c r="B154" s="88"/>
      <c r="C154" s="76"/>
      <c r="D154" s="76"/>
      <c r="E154" s="76"/>
      <c r="F154" s="76"/>
      <c r="G154" s="76"/>
      <c r="H154" s="76"/>
      <c r="I154" s="76"/>
      <c r="J154" s="76"/>
      <c r="K154" s="76"/>
      <c r="L154" s="76"/>
      <c r="M154" s="76"/>
      <c r="N154" s="76"/>
      <c r="O154" s="76"/>
      <c r="P154" s="76"/>
    </row>
    <row r="155" spans="1:16">
      <c r="A155" s="81"/>
      <c r="B155" s="88"/>
      <c r="C155" s="76"/>
      <c r="D155" s="76"/>
      <c r="E155" s="76"/>
      <c r="F155" s="76"/>
      <c r="G155" s="76"/>
      <c r="H155" s="76"/>
      <c r="I155" s="76"/>
      <c r="J155" s="76"/>
      <c r="K155" s="76"/>
      <c r="L155" s="76"/>
      <c r="M155" s="76"/>
      <c r="N155" s="76"/>
      <c r="O155" s="76"/>
      <c r="P155" s="76"/>
    </row>
    <row r="156" spans="1:16">
      <c r="A156" s="81"/>
      <c r="B156" s="88"/>
      <c r="C156" s="76"/>
      <c r="D156" s="76"/>
      <c r="E156" s="76"/>
      <c r="F156" s="76"/>
      <c r="G156" s="76"/>
      <c r="H156" s="76"/>
      <c r="I156" s="76"/>
      <c r="J156" s="76"/>
      <c r="K156" s="76"/>
      <c r="L156" s="76"/>
      <c r="M156" s="76"/>
      <c r="N156" s="76"/>
      <c r="O156" s="76"/>
      <c r="P156" s="76"/>
    </row>
    <row r="157" spans="1:16">
      <c r="A157" s="81"/>
      <c r="B157" s="88"/>
      <c r="C157" s="76"/>
      <c r="D157" s="76"/>
      <c r="E157" s="76"/>
      <c r="F157" s="76"/>
      <c r="G157" s="76"/>
      <c r="H157" s="76"/>
      <c r="I157" s="76"/>
      <c r="J157" s="76"/>
      <c r="K157" s="76"/>
      <c r="L157" s="76"/>
      <c r="M157" s="76"/>
      <c r="N157" s="76"/>
      <c r="O157" s="76"/>
      <c r="P157" s="76"/>
    </row>
    <row r="158" spans="1:16">
      <c r="A158" s="81"/>
      <c r="B158" s="88"/>
      <c r="C158" s="76"/>
      <c r="D158" s="76"/>
      <c r="E158" s="76"/>
      <c r="F158" s="76"/>
      <c r="G158" s="76"/>
      <c r="H158" s="76"/>
      <c r="I158" s="76"/>
      <c r="J158" s="76"/>
      <c r="K158" s="76"/>
      <c r="L158" s="76"/>
      <c r="M158" s="76"/>
      <c r="N158" s="76"/>
      <c r="O158" s="76"/>
      <c r="P158" s="76"/>
    </row>
    <row r="159" spans="1:16">
      <c r="A159" s="81"/>
      <c r="B159" s="88"/>
      <c r="C159" s="76"/>
      <c r="D159" s="76"/>
      <c r="E159" s="76"/>
      <c r="F159" s="76"/>
      <c r="G159" s="76"/>
      <c r="H159" s="76"/>
      <c r="I159" s="76"/>
      <c r="J159" s="76"/>
      <c r="K159" s="76"/>
      <c r="L159" s="76"/>
      <c r="M159" s="76"/>
      <c r="N159" s="76"/>
      <c r="O159" s="76"/>
      <c r="P159" s="76"/>
    </row>
    <row r="160" spans="1:16">
      <c r="A160" s="81"/>
      <c r="B160" s="88"/>
      <c r="C160" s="76"/>
      <c r="D160" s="76"/>
      <c r="E160" s="76"/>
      <c r="F160" s="76"/>
      <c r="G160" s="76"/>
      <c r="H160" s="76"/>
      <c r="I160" s="76"/>
      <c r="J160" s="76"/>
      <c r="K160" s="76"/>
      <c r="L160" s="76"/>
      <c r="M160" s="76"/>
      <c r="N160" s="76"/>
      <c r="O160" s="76"/>
      <c r="P160" s="76"/>
    </row>
    <row r="161" spans="1:16">
      <c r="A161" s="81"/>
      <c r="B161" s="88"/>
      <c r="C161" s="76"/>
      <c r="D161" s="76"/>
      <c r="E161" s="76"/>
      <c r="F161" s="76"/>
      <c r="G161" s="76"/>
      <c r="H161" s="76"/>
      <c r="I161" s="76"/>
      <c r="J161" s="76"/>
      <c r="K161" s="76"/>
      <c r="L161" s="76"/>
      <c r="M161" s="76"/>
      <c r="N161" s="76"/>
      <c r="O161" s="76"/>
      <c r="P161" s="76"/>
    </row>
    <row r="162" spans="1:16">
      <c r="A162" s="81"/>
      <c r="B162" s="88"/>
      <c r="C162" s="76"/>
      <c r="D162" s="76"/>
      <c r="E162" s="76"/>
      <c r="F162" s="76"/>
      <c r="G162" s="76"/>
      <c r="H162" s="76"/>
      <c r="I162" s="76"/>
      <c r="J162" s="76"/>
      <c r="K162" s="76"/>
      <c r="L162" s="76"/>
      <c r="M162" s="76"/>
      <c r="N162" s="76"/>
      <c r="O162" s="76"/>
      <c r="P162" s="76"/>
    </row>
    <row r="163" spans="1:16">
      <c r="A163" s="81"/>
      <c r="B163" s="88"/>
      <c r="C163" s="76"/>
      <c r="D163" s="76"/>
      <c r="E163" s="76"/>
      <c r="F163" s="76"/>
      <c r="G163" s="76"/>
      <c r="H163" s="76"/>
      <c r="I163" s="76"/>
      <c r="J163" s="76"/>
      <c r="K163" s="76"/>
      <c r="L163" s="76"/>
      <c r="M163" s="76"/>
      <c r="N163" s="76"/>
      <c r="O163" s="76"/>
      <c r="P163" s="76"/>
    </row>
    <row r="164" spans="1:16">
      <c r="A164" s="81"/>
      <c r="B164" s="88"/>
      <c r="C164" s="76"/>
      <c r="D164" s="76"/>
      <c r="E164" s="76"/>
      <c r="F164" s="76"/>
      <c r="G164" s="76"/>
      <c r="H164" s="76"/>
      <c r="I164" s="76"/>
      <c r="J164" s="76"/>
      <c r="K164" s="76"/>
      <c r="L164" s="76"/>
      <c r="M164" s="76"/>
      <c r="N164" s="76"/>
      <c r="O164" s="76"/>
      <c r="P164" s="76"/>
    </row>
    <row r="165" spans="1:16">
      <c r="A165" s="81"/>
      <c r="B165" s="88"/>
      <c r="C165" s="76"/>
      <c r="D165" s="76"/>
      <c r="E165" s="76"/>
      <c r="F165" s="76"/>
      <c r="G165" s="76"/>
      <c r="H165" s="76"/>
      <c r="I165" s="76"/>
      <c r="J165" s="76"/>
      <c r="K165" s="76"/>
      <c r="L165" s="76"/>
      <c r="M165" s="76"/>
      <c r="N165" s="76"/>
      <c r="O165" s="76"/>
      <c r="P165" s="76"/>
    </row>
    <row r="166" spans="1:16">
      <c r="A166" s="81"/>
      <c r="B166" s="88"/>
      <c r="C166" s="76"/>
      <c r="D166" s="76"/>
      <c r="E166" s="76"/>
      <c r="F166" s="76"/>
      <c r="G166" s="76"/>
      <c r="H166" s="76"/>
      <c r="I166" s="76"/>
      <c r="J166" s="76"/>
      <c r="K166" s="76"/>
      <c r="L166" s="76"/>
      <c r="M166" s="76"/>
      <c r="N166" s="76"/>
      <c r="O166" s="76"/>
      <c r="P166" s="76"/>
    </row>
    <row r="167" spans="1:16">
      <c r="A167" s="81"/>
      <c r="B167" s="88"/>
      <c r="C167" s="76"/>
      <c r="D167" s="76"/>
      <c r="E167" s="76"/>
      <c r="F167" s="76"/>
      <c r="G167" s="76"/>
      <c r="H167" s="76"/>
      <c r="I167" s="76"/>
      <c r="J167" s="76"/>
      <c r="K167" s="76"/>
      <c r="L167" s="76"/>
      <c r="M167" s="76"/>
      <c r="N167" s="76"/>
      <c r="O167" s="76"/>
      <c r="P167" s="76"/>
    </row>
    <row r="168" spans="1:16">
      <c r="A168" s="81"/>
      <c r="B168" s="88"/>
      <c r="C168" s="76"/>
      <c r="D168" s="76"/>
      <c r="E168" s="76"/>
      <c r="F168" s="76"/>
      <c r="G168" s="76"/>
      <c r="H168" s="76"/>
      <c r="I168" s="76"/>
      <c r="J168" s="76"/>
      <c r="K168" s="76"/>
      <c r="L168" s="76"/>
      <c r="M168" s="76"/>
      <c r="N168" s="76"/>
      <c r="O168" s="76"/>
      <c r="P168" s="76"/>
    </row>
    <row r="169" spans="1:16">
      <c r="A169" s="81"/>
      <c r="B169" s="88"/>
      <c r="C169" s="76"/>
      <c r="D169" s="76"/>
      <c r="E169" s="76"/>
      <c r="F169" s="76"/>
      <c r="G169" s="76"/>
      <c r="H169" s="76"/>
      <c r="I169" s="76"/>
      <c r="J169" s="76"/>
      <c r="K169" s="76"/>
      <c r="L169" s="76"/>
      <c r="M169" s="76"/>
      <c r="N169" s="76"/>
      <c r="O169" s="76"/>
      <c r="P169" s="76"/>
    </row>
    <row r="170" spans="1:16">
      <c r="A170" s="81"/>
      <c r="B170" s="88"/>
      <c r="C170" s="76"/>
      <c r="D170" s="76"/>
      <c r="E170" s="76"/>
      <c r="F170" s="76"/>
      <c r="G170" s="76"/>
      <c r="H170" s="76"/>
      <c r="I170" s="76"/>
      <c r="J170" s="76"/>
      <c r="K170" s="76"/>
      <c r="L170" s="76"/>
      <c r="M170" s="76"/>
      <c r="N170" s="76"/>
      <c r="O170" s="76"/>
      <c r="P170" s="76"/>
    </row>
    <row r="171" spans="1:16">
      <c r="A171" s="81"/>
      <c r="B171" s="88"/>
      <c r="C171" s="76"/>
      <c r="D171" s="76"/>
      <c r="E171" s="76"/>
      <c r="F171" s="76"/>
      <c r="G171" s="76"/>
      <c r="H171" s="76"/>
      <c r="I171" s="76"/>
      <c r="J171" s="76"/>
      <c r="K171" s="76"/>
      <c r="L171" s="76"/>
      <c r="M171" s="76"/>
      <c r="N171" s="76"/>
      <c r="O171" s="76"/>
      <c r="P171" s="76"/>
    </row>
    <row r="172" spans="1:16">
      <c r="A172" s="81"/>
      <c r="B172" s="88"/>
      <c r="C172" s="76"/>
      <c r="D172" s="76"/>
      <c r="E172" s="76"/>
      <c r="F172" s="76"/>
      <c r="G172" s="76"/>
      <c r="H172" s="76"/>
      <c r="I172" s="76"/>
      <c r="J172" s="76"/>
      <c r="K172" s="76"/>
      <c r="L172" s="76"/>
      <c r="M172" s="76"/>
      <c r="N172" s="76"/>
      <c r="O172" s="76"/>
      <c r="P172" s="76"/>
    </row>
    <row r="173" spans="1:16">
      <c r="A173" s="81"/>
      <c r="B173" s="88"/>
      <c r="C173" s="76"/>
      <c r="D173" s="76"/>
      <c r="E173" s="76"/>
      <c r="F173" s="76"/>
      <c r="G173" s="76"/>
      <c r="H173" s="76"/>
      <c r="I173" s="76"/>
      <c r="J173" s="76"/>
      <c r="K173" s="76"/>
      <c r="L173" s="76"/>
      <c r="M173" s="76"/>
      <c r="N173" s="76"/>
      <c r="O173" s="76"/>
      <c r="P173" s="76"/>
    </row>
    <row r="174" spans="1:16">
      <c r="A174" s="81"/>
      <c r="B174" s="88"/>
      <c r="C174" s="76"/>
      <c r="D174" s="76"/>
      <c r="E174" s="76"/>
      <c r="F174" s="76"/>
      <c r="G174" s="76"/>
      <c r="H174" s="76"/>
      <c r="I174" s="76"/>
      <c r="J174" s="76"/>
      <c r="K174" s="76"/>
      <c r="L174" s="76"/>
      <c r="M174" s="76"/>
      <c r="N174" s="76"/>
      <c r="O174" s="76"/>
      <c r="P174" s="76"/>
    </row>
    <row r="175" spans="1:16">
      <c r="A175" s="81"/>
      <c r="B175" s="88"/>
      <c r="C175" s="76"/>
      <c r="D175" s="76"/>
      <c r="E175" s="76"/>
      <c r="F175" s="76"/>
      <c r="G175" s="76"/>
      <c r="H175" s="76"/>
      <c r="I175" s="76"/>
      <c r="J175" s="76"/>
      <c r="K175" s="76"/>
      <c r="L175" s="76"/>
      <c r="M175" s="76"/>
      <c r="N175" s="76"/>
      <c r="O175" s="76"/>
      <c r="P175" s="76"/>
    </row>
    <row r="176" spans="1:16">
      <c r="A176" s="81"/>
      <c r="B176" s="88"/>
      <c r="C176" s="76"/>
      <c r="D176" s="76"/>
      <c r="E176" s="76"/>
      <c r="F176" s="76"/>
      <c r="G176" s="76"/>
      <c r="H176" s="76"/>
      <c r="I176" s="76"/>
      <c r="J176" s="76"/>
      <c r="K176" s="76"/>
      <c r="L176" s="76"/>
      <c r="M176" s="76"/>
      <c r="N176" s="76"/>
      <c r="O176" s="76"/>
      <c r="P176" s="76"/>
    </row>
    <row r="177" spans="1:16">
      <c r="A177" s="83"/>
      <c r="B177" s="89"/>
      <c r="C177" s="85"/>
      <c r="D177" s="85"/>
      <c r="E177" s="85"/>
      <c r="F177" s="85"/>
      <c r="G177" s="85"/>
      <c r="H177" s="85"/>
      <c r="I177" s="85"/>
      <c r="J177" s="85"/>
      <c r="K177" s="85"/>
      <c r="L177" s="85"/>
      <c r="M177" s="85"/>
      <c r="N177" s="85"/>
      <c r="O177" s="85"/>
      <c r="P177" s="85"/>
    </row>
    <row r="178" spans="1:16" ht="18.75">
      <c r="A178" s="35"/>
      <c r="B178" s="77" t="s">
        <v>22</v>
      </c>
      <c r="C178" s="12"/>
      <c r="D178" s="12"/>
      <c r="E178" s="12"/>
      <c r="F178" s="43">
        <v>81781043</v>
      </c>
      <c r="G178" s="13">
        <v>83200000</v>
      </c>
      <c r="H178" s="12">
        <v>52042935</v>
      </c>
      <c r="I178" s="12"/>
      <c r="J178" s="12"/>
      <c r="K178" s="12"/>
      <c r="L178" s="12"/>
      <c r="M178" s="12"/>
      <c r="N178" s="12"/>
      <c r="O178" s="12"/>
      <c r="P178" s="12"/>
    </row>
    <row r="179" spans="1:16">
      <c r="A179" s="35"/>
      <c r="B179" s="33" t="s">
        <v>23</v>
      </c>
      <c r="C179" s="12"/>
      <c r="D179" s="12"/>
      <c r="E179" s="12"/>
      <c r="F179" s="34"/>
      <c r="G179" s="12"/>
      <c r="H179" s="12"/>
      <c r="I179" s="12"/>
      <c r="J179" s="12"/>
      <c r="K179" s="12"/>
      <c r="L179" s="12"/>
      <c r="M179" s="12"/>
      <c r="N179" s="12"/>
      <c r="O179" s="12"/>
      <c r="P179" s="12"/>
    </row>
    <row r="180" spans="1:16" ht="40.5" customHeight="1">
      <c r="A180" s="35"/>
      <c r="B180" s="36" t="s">
        <v>53</v>
      </c>
      <c r="C180" s="12"/>
      <c r="D180" s="12"/>
      <c r="E180" s="12"/>
      <c r="F180" s="46"/>
      <c r="G180" s="12"/>
      <c r="H180" s="12"/>
      <c r="I180" s="12"/>
      <c r="J180" s="12"/>
      <c r="K180" s="12"/>
      <c r="L180" s="12"/>
      <c r="M180" s="12"/>
      <c r="N180" s="12"/>
      <c r="O180" s="12"/>
      <c r="P180" s="12"/>
    </row>
    <row r="181" spans="1:16" ht="76.5">
      <c r="A181" s="35"/>
      <c r="B181" s="36" t="s">
        <v>280</v>
      </c>
      <c r="C181" s="12"/>
      <c r="D181" s="12"/>
      <c r="E181" s="12"/>
      <c r="F181" s="34"/>
      <c r="G181" s="12"/>
      <c r="H181" s="12"/>
      <c r="I181" s="12"/>
      <c r="J181" s="12"/>
      <c r="K181" s="12"/>
      <c r="L181" s="12"/>
      <c r="M181" s="12"/>
      <c r="N181" s="12"/>
      <c r="O181" s="12"/>
      <c r="P181" s="12"/>
    </row>
    <row r="182" spans="1:16" ht="51">
      <c r="A182" s="35"/>
      <c r="B182" s="36" t="s">
        <v>51</v>
      </c>
      <c r="C182" s="12"/>
      <c r="D182" s="12"/>
      <c r="E182" s="12"/>
      <c r="F182" s="34"/>
      <c r="G182" s="12"/>
      <c r="H182" s="12"/>
      <c r="I182" s="12"/>
      <c r="J182" s="12"/>
      <c r="K182" s="12"/>
      <c r="L182" s="12"/>
      <c r="M182" s="12"/>
      <c r="N182" s="12"/>
      <c r="O182" s="12"/>
      <c r="P182" s="12"/>
    </row>
    <row r="183" spans="1:16" hidden="1">
      <c r="A183" s="35"/>
      <c r="B183" s="36" t="s">
        <v>28</v>
      </c>
      <c r="C183" s="12"/>
      <c r="D183" s="12"/>
      <c r="E183" s="12"/>
      <c r="F183" s="34"/>
      <c r="G183" s="12"/>
      <c r="H183" s="12"/>
      <c r="I183" s="12"/>
      <c r="J183" s="12"/>
      <c r="K183" s="12"/>
      <c r="L183" s="12"/>
      <c r="M183" s="12"/>
      <c r="N183" s="12"/>
      <c r="O183" s="12"/>
      <c r="P183" s="12"/>
    </row>
    <row r="184" spans="1:16" ht="76.5">
      <c r="A184" s="35"/>
      <c r="B184" s="41" t="s">
        <v>177</v>
      </c>
      <c r="C184" s="12"/>
      <c r="D184" s="12"/>
      <c r="E184" s="12"/>
      <c r="F184" s="44"/>
      <c r="G184" s="12"/>
      <c r="H184" s="12"/>
      <c r="I184" s="12"/>
      <c r="J184" s="12"/>
      <c r="K184" s="12"/>
      <c r="L184" s="12"/>
      <c r="M184" s="12"/>
      <c r="N184" s="12"/>
      <c r="O184" s="12"/>
      <c r="P184" s="12"/>
    </row>
    <row r="185" spans="1:16" ht="89.25">
      <c r="A185" s="35"/>
      <c r="B185" s="41" t="s">
        <v>178</v>
      </c>
      <c r="C185" s="12"/>
      <c r="D185" s="12"/>
      <c r="E185" s="12"/>
      <c r="F185" s="34"/>
      <c r="G185" s="12"/>
      <c r="H185" s="12"/>
      <c r="I185" s="12"/>
      <c r="J185" s="12"/>
      <c r="K185" s="12"/>
      <c r="L185" s="12"/>
      <c r="M185" s="12"/>
      <c r="N185" s="12"/>
      <c r="O185" s="12"/>
      <c r="P185" s="12"/>
    </row>
    <row r="186" spans="1:16" ht="38.25">
      <c r="A186" s="35"/>
      <c r="B186" s="36" t="s">
        <v>54</v>
      </c>
      <c r="C186" s="12"/>
      <c r="D186" s="12"/>
      <c r="E186" s="12"/>
      <c r="F186" s="37"/>
      <c r="G186" s="12"/>
      <c r="H186" s="12"/>
      <c r="I186" s="12"/>
      <c r="J186" s="12"/>
      <c r="K186" s="12"/>
      <c r="L186" s="12"/>
      <c r="M186" s="12"/>
      <c r="N186" s="12"/>
      <c r="O186" s="12"/>
      <c r="P186" s="12"/>
    </row>
    <row r="187" spans="1:16" ht="102">
      <c r="A187" s="35"/>
      <c r="B187" s="36" t="s">
        <v>179</v>
      </c>
      <c r="C187" s="12"/>
      <c r="D187" s="12"/>
      <c r="E187" s="12"/>
      <c r="F187" s="34"/>
      <c r="G187" s="12"/>
      <c r="H187" s="12"/>
      <c r="I187" s="12"/>
      <c r="J187" s="12"/>
      <c r="K187" s="12"/>
      <c r="L187" s="12"/>
      <c r="M187" s="12"/>
      <c r="N187" s="12"/>
      <c r="O187" s="12"/>
      <c r="P187" s="12"/>
    </row>
    <row r="188" spans="1:16" ht="38.25">
      <c r="A188" s="35"/>
      <c r="B188" s="36" t="s">
        <v>180</v>
      </c>
      <c r="C188" s="12"/>
      <c r="D188" s="12"/>
      <c r="E188" s="12"/>
      <c r="F188" s="34"/>
      <c r="G188" s="12"/>
      <c r="H188" s="12"/>
      <c r="I188" s="12"/>
      <c r="J188" s="12"/>
      <c r="K188" s="12"/>
      <c r="L188" s="12"/>
      <c r="M188" s="12"/>
      <c r="N188" s="12"/>
      <c r="O188" s="12"/>
      <c r="P188" s="12"/>
    </row>
    <row r="189" spans="1:16" ht="38.25">
      <c r="A189" s="35"/>
      <c r="B189" s="36" t="s">
        <v>181</v>
      </c>
      <c r="C189" s="12"/>
      <c r="D189" s="12"/>
      <c r="E189" s="12"/>
      <c r="F189" s="34"/>
      <c r="G189" s="12"/>
      <c r="H189" s="12"/>
      <c r="I189" s="12"/>
      <c r="J189" s="12"/>
      <c r="K189" s="12"/>
      <c r="L189" s="12"/>
      <c r="M189" s="12"/>
      <c r="N189" s="12"/>
      <c r="O189" s="12"/>
      <c r="P189" s="12"/>
    </row>
    <row r="190" spans="1:16" ht="25.5">
      <c r="A190" s="35"/>
      <c r="B190" s="33" t="s">
        <v>55</v>
      </c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</row>
    <row r="191" spans="1:16">
      <c r="A191" s="35"/>
      <c r="B191" s="3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</row>
    <row r="192" spans="1:16" ht="60">
      <c r="A192" s="35"/>
      <c r="B192" s="90" t="s">
        <v>164</v>
      </c>
      <c r="C192" s="13"/>
      <c r="D192" s="12"/>
      <c r="E192" s="13">
        <v>583389071</v>
      </c>
      <c r="F192" s="34"/>
      <c r="G192" s="12"/>
      <c r="H192" s="12"/>
      <c r="I192" s="12"/>
      <c r="J192" s="12"/>
      <c r="K192" s="12"/>
      <c r="L192" s="12"/>
      <c r="M192" s="12"/>
      <c r="N192" s="13"/>
      <c r="O192" s="12"/>
      <c r="P192" s="12"/>
    </row>
    <row r="193" spans="1:16" ht="25.5">
      <c r="A193" s="35"/>
      <c r="B193" s="33" t="s">
        <v>56</v>
      </c>
      <c r="C193" s="12"/>
      <c r="D193" s="12"/>
      <c r="E193" s="13"/>
      <c r="F193" s="34"/>
      <c r="G193" s="12"/>
      <c r="H193" s="12"/>
      <c r="I193" s="12"/>
      <c r="J193" s="12"/>
      <c r="K193" s="12"/>
      <c r="L193" s="12"/>
      <c r="M193" s="12"/>
      <c r="N193" s="12"/>
      <c r="O193" s="12"/>
      <c r="P193" s="12"/>
    </row>
    <row r="194" spans="1:16" ht="83.25" customHeight="1">
      <c r="A194" s="35"/>
      <c r="B194" s="45" t="s">
        <v>57</v>
      </c>
      <c r="C194" s="12"/>
      <c r="D194" s="12"/>
      <c r="E194" s="12"/>
      <c r="F194" s="34"/>
      <c r="G194" s="12"/>
      <c r="H194" s="12"/>
      <c r="I194" s="12"/>
      <c r="J194" s="12"/>
      <c r="K194" s="12"/>
      <c r="L194" s="12"/>
      <c r="M194" s="12"/>
      <c r="N194" s="13"/>
      <c r="O194" s="13">
        <v>150000000</v>
      </c>
      <c r="P194" s="12"/>
    </row>
    <row r="195" spans="1:16" ht="71.25" customHeight="1">
      <c r="A195" s="35"/>
      <c r="B195" s="45" t="s">
        <v>165</v>
      </c>
      <c r="C195" s="12"/>
      <c r="D195" s="12"/>
      <c r="E195" s="12"/>
      <c r="F195" s="34"/>
      <c r="G195" s="12"/>
      <c r="H195" s="12"/>
      <c r="I195" s="12"/>
      <c r="J195" s="12"/>
      <c r="K195" s="12"/>
      <c r="L195" s="12"/>
      <c r="M195" s="12"/>
      <c r="N195" s="12"/>
      <c r="O195" s="12"/>
      <c r="P195" s="12"/>
    </row>
    <row r="196" spans="1:16" ht="25.5">
      <c r="A196" s="35"/>
      <c r="B196" s="36" t="s">
        <v>141</v>
      </c>
      <c r="C196" s="12"/>
      <c r="D196" s="12"/>
      <c r="E196" s="58">
        <v>60000000</v>
      </c>
      <c r="F196" s="34"/>
      <c r="G196" s="12"/>
      <c r="H196" s="12"/>
      <c r="I196" s="12"/>
      <c r="J196" s="12"/>
      <c r="K196" s="12"/>
      <c r="L196" s="12"/>
      <c r="M196" s="12"/>
      <c r="N196" s="12"/>
      <c r="O196" s="12"/>
      <c r="P196" s="12"/>
    </row>
    <row r="197" spans="1:16" ht="76.5">
      <c r="A197" s="35"/>
      <c r="B197" s="45" t="s">
        <v>182</v>
      </c>
      <c r="C197" s="12"/>
      <c r="D197" s="12"/>
      <c r="E197" s="12"/>
      <c r="F197" s="34"/>
      <c r="G197" s="12"/>
      <c r="H197" s="12"/>
      <c r="I197" s="12"/>
      <c r="J197" s="12"/>
      <c r="K197" s="12"/>
      <c r="L197" s="12"/>
      <c r="M197" s="12"/>
      <c r="N197" s="12"/>
      <c r="O197" s="13">
        <v>70000000</v>
      </c>
      <c r="P197" s="12"/>
    </row>
    <row r="198" spans="1:16" ht="25.5">
      <c r="A198" s="35"/>
      <c r="B198" s="36" t="s">
        <v>166</v>
      </c>
      <c r="C198" s="12"/>
      <c r="D198" s="12"/>
      <c r="E198" s="12"/>
      <c r="F198" s="34"/>
      <c r="G198" s="12"/>
      <c r="H198" s="12"/>
      <c r="I198" s="12"/>
      <c r="J198" s="12"/>
      <c r="K198" s="12"/>
      <c r="L198" s="12"/>
      <c r="M198" s="12"/>
      <c r="N198" s="12"/>
      <c r="O198" s="12"/>
      <c r="P198" s="12"/>
    </row>
    <row r="199" spans="1:16" ht="63.75">
      <c r="A199" s="35"/>
      <c r="B199" s="36" t="s">
        <v>59</v>
      </c>
      <c r="C199" s="12"/>
      <c r="D199" s="12"/>
      <c r="E199" s="12"/>
      <c r="F199" s="34"/>
      <c r="G199" s="12"/>
      <c r="H199" s="12"/>
      <c r="I199" s="12"/>
      <c r="J199" s="12"/>
      <c r="K199" s="12"/>
      <c r="L199" s="12"/>
      <c r="M199" s="12"/>
      <c r="N199" s="12"/>
      <c r="O199" s="12"/>
      <c r="P199" s="12"/>
    </row>
    <row r="200" spans="1:16" ht="76.5">
      <c r="A200" s="35"/>
      <c r="B200" s="45" t="s">
        <v>58</v>
      </c>
      <c r="C200" s="12"/>
      <c r="D200" s="12"/>
      <c r="E200" s="12"/>
      <c r="F200" s="34"/>
      <c r="G200" s="12"/>
      <c r="H200" s="12"/>
      <c r="I200" s="12"/>
      <c r="J200" s="12"/>
      <c r="K200" s="12"/>
      <c r="L200" s="12"/>
      <c r="M200" s="12"/>
      <c r="N200" s="12"/>
      <c r="O200" s="12"/>
      <c r="P200" s="12"/>
    </row>
    <row r="201" spans="1:16" ht="51">
      <c r="A201" s="35"/>
      <c r="B201" s="36" t="s">
        <v>62</v>
      </c>
      <c r="C201" s="12"/>
      <c r="D201" s="12"/>
      <c r="E201" s="12"/>
      <c r="F201" s="34"/>
      <c r="G201" s="12"/>
      <c r="H201" s="12"/>
      <c r="I201" s="12"/>
      <c r="J201" s="12"/>
      <c r="K201" s="12"/>
      <c r="L201" s="12"/>
      <c r="M201" s="12"/>
      <c r="N201" s="12"/>
      <c r="O201" s="12"/>
      <c r="P201" s="12"/>
    </row>
    <row r="202" spans="1:16" ht="38.25">
      <c r="A202" s="39"/>
      <c r="B202" s="42" t="s">
        <v>176</v>
      </c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</row>
    <row r="203" spans="1:16">
      <c r="A203" s="92"/>
      <c r="B203" s="105"/>
      <c r="C203" s="94"/>
      <c r="D203" s="94"/>
      <c r="E203" s="94"/>
      <c r="F203" s="94"/>
      <c r="G203" s="94"/>
      <c r="H203" s="94"/>
      <c r="I203" s="94"/>
      <c r="J203" s="94"/>
      <c r="K203" s="94"/>
      <c r="L203" s="94"/>
      <c r="M203" s="94"/>
      <c r="N203" s="94"/>
      <c r="O203" s="94"/>
      <c r="P203" s="94"/>
    </row>
    <row r="204" spans="1:16">
      <c r="A204" s="98"/>
      <c r="B204" s="106"/>
      <c r="C204" s="100"/>
      <c r="D204" s="100"/>
      <c r="E204" s="100"/>
      <c r="F204" s="100"/>
      <c r="G204" s="100"/>
      <c r="H204" s="100"/>
      <c r="I204" s="100"/>
      <c r="J204" s="100"/>
      <c r="K204" s="100"/>
      <c r="L204" s="100"/>
      <c r="M204" s="100"/>
      <c r="N204" s="100"/>
      <c r="O204" s="100"/>
      <c r="P204" s="100"/>
    </row>
    <row r="205" spans="1:16" ht="31.5">
      <c r="A205" s="35"/>
      <c r="B205" s="101" t="s">
        <v>60</v>
      </c>
      <c r="C205" s="12"/>
      <c r="D205" s="12"/>
      <c r="E205" s="12"/>
      <c r="F205" s="34"/>
      <c r="G205" s="12"/>
      <c r="H205" s="12"/>
      <c r="I205" s="12"/>
      <c r="J205" s="12"/>
      <c r="K205" s="12"/>
      <c r="L205" s="12"/>
      <c r="M205" s="12"/>
      <c r="N205" s="12"/>
      <c r="O205" s="12"/>
      <c r="P205" s="12"/>
    </row>
    <row r="206" spans="1:16" ht="32.25" customHeight="1">
      <c r="A206" s="35"/>
      <c r="B206" s="33" t="s">
        <v>61</v>
      </c>
      <c r="C206" s="12"/>
      <c r="D206" s="12"/>
      <c r="E206" s="12"/>
      <c r="F206" s="34"/>
      <c r="G206" s="12"/>
      <c r="H206" s="12"/>
      <c r="I206" s="12"/>
      <c r="J206" s="12"/>
      <c r="K206" s="12"/>
      <c r="L206" s="12"/>
      <c r="M206" s="12"/>
      <c r="N206" s="12"/>
      <c r="O206" s="12"/>
      <c r="P206" s="12"/>
    </row>
    <row r="207" spans="1:16" ht="66.75" customHeight="1">
      <c r="A207" s="35"/>
      <c r="B207" s="45" t="s">
        <v>264</v>
      </c>
      <c r="C207" s="12"/>
      <c r="D207" s="12"/>
      <c r="E207" s="12"/>
      <c r="F207" s="34"/>
      <c r="G207" s="12"/>
      <c r="H207" s="12"/>
      <c r="I207" s="12"/>
      <c r="J207" s="12"/>
      <c r="K207" s="12"/>
      <c r="L207" s="12"/>
      <c r="M207" s="12"/>
      <c r="N207" s="12"/>
      <c r="O207" s="12"/>
      <c r="P207" s="12"/>
    </row>
    <row r="208" spans="1:16" ht="89.25">
      <c r="A208" s="35"/>
      <c r="B208" s="91" t="s">
        <v>183</v>
      </c>
      <c r="C208" s="12"/>
      <c r="D208" s="12"/>
      <c r="E208" s="12"/>
      <c r="F208" s="34"/>
      <c r="G208" s="12"/>
      <c r="H208" s="12"/>
      <c r="I208" s="12"/>
      <c r="J208" s="12"/>
      <c r="K208" s="12"/>
      <c r="L208" s="12"/>
      <c r="M208" s="12"/>
      <c r="N208" s="12"/>
      <c r="O208" s="12"/>
      <c r="P208" s="12"/>
    </row>
    <row r="209" spans="1:16" ht="89.25">
      <c r="A209" s="35"/>
      <c r="B209" s="36" t="s">
        <v>184</v>
      </c>
      <c r="C209" s="12"/>
      <c r="D209" s="12"/>
      <c r="E209" s="12"/>
      <c r="F209" s="34"/>
      <c r="G209" s="12"/>
      <c r="H209" s="12"/>
      <c r="I209" s="12"/>
      <c r="J209" s="12"/>
      <c r="K209" s="12"/>
      <c r="L209" s="12"/>
      <c r="M209" s="12"/>
      <c r="N209" s="12"/>
      <c r="O209" s="12"/>
      <c r="P209" s="12"/>
    </row>
    <row r="210" spans="1:16" ht="25.5">
      <c r="A210" s="35"/>
      <c r="B210" s="36" t="s">
        <v>142</v>
      </c>
      <c r="C210" s="12"/>
      <c r="D210" s="12"/>
      <c r="E210" s="12">
        <v>50000000</v>
      </c>
      <c r="F210" s="34"/>
      <c r="G210" s="12"/>
      <c r="H210" s="12"/>
      <c r="I210" s="12"/>
      <c r="J210" s="12"/>
      <c r="K210" s="12"/>
      <c r="L210" s="12"/>
      <c r="M210" s="12"/>
      <c r="N210" s="12"/>
      <c r="O210" s="12"/>
      <c r="P210" s="12"/>
    </row>
    <row r="211" spans="1:16" ht="63.75">
      <c r="A211" s="35"/>
      <c r="B211" s="36" t="s">
        <v>185</v>
      </c>
      <c r="C211" s="12"/>
      <c r="D211" s="12"/>
      <c r="E211" s="12"/>
      <c r="F211" s="34"/>
      <c r="G211" s="12"/>
      <c r="H211" s="12"/>
      <c r="I211" s="12"/>
      <c r="J211" s="12"/>
      <c r="K211" s="12"/>
      <c r="L211" s="12"/>
      <c r="M211" s="12"/>
      <c r="N211" s="12"/>
      <c r="O211" s="13"/>
      <c r="P211" s="12"/>
    </row>
    <row r="212" spans="1:16" ht="38.25">
      <c r="A212" s="35"/>
      <c r="B212" s="36" t="s">
        <v>167</v>
      </c>
      <c r="C212" s="12"/>
      <c r="D212" s="12"/>
      <c r="E212" s="12">
        <v>210427321</v>
      </c>
      <c r="F212" s="34"/>
      <c r="G212" s="12"/>
      <c r="H212" s="12"/>
      <c r="I212" s="12"/>
      <c r="J212" s="12"/>
      <c r="K212" s="12"/>
      <c r="L212" s="12"/>
      <c r="M212" s="12"/>
      <c r="N212" s="12"/>
      <c r="O212" s="12"/>
      <c r="P212" s="12"/>
    </row>
    <row r="213" spans="1:16" ht="77.25" customHeight="1">
      <c r="A213" s="35"/>
      <c r="B213" s="45" t="s">
        <v>63</v>
      </c>
      <c r="C213" s="12"/>
      <c r="D213" s="12"/>
      <c r="E213" s="12"/>
      <c r="F213" s="34"/>
      <c r="G213" s="12"/>
      <c r="H213" s="12"/>
      <c r="I213" s="12"/>
      <c r="J213" s="12"/>
      <c r="K213" s="12"/>
      <c r="L213" s="12"/>
      <c r="M213" s="12"/>
      <c r="N213" s="12"/>
      <c r="O213" s="12"/>
      <c r="P213" s="12"/>
    </row>
    <row r="214" spans="1:16" ht="50.25" customHeight="1">
      <c r="A214" s="35"/>
      <c r="B214" s="41" t="s">
        <v>65</v>
      </c>
      <c r="C214" s="12"/>
      <c r="D214" s="12"/>
      <c r="E214" s="12">
        <v>100000000</v>
      </c>
      <c r="F214" s="34"/>
      <c r="G214" s="12"/>
      <c r="H214" s="12"/>
      <c r="I214" s="12"/>
      <c r="J214" s="12"/>
      <c r="K214" s="12"/>
      <c r="L214" s="12"/>
      <c r="M214" s="12"/>
      <c r="N214" s="12"/>
      <c r="O214" s="12"/>
      <c r="P214" s="12"/>
    </row>
    <row r="215" spans="1:16" ht="51">
      <c r="A215" s="35"/>
      <c r="B215" s="41" t="s">
        <v>66</v>
      </c>
      <c r="C215" s="12"/>
      <c r="D215" s="12"/>
      <c r="E215" s="12"/>
      <c r="F215" s="34"/>
      <c r="G215" s="12"/>
      <c r="H215" s="12"/>
      <c r="I215" s="12"/>
      <c r="J215" s="12"/>
      <c r="K215" s="12"/>
      <c r="L215" s="12"/>
      <c r="M215" s="12"/>
      <c r="N215" s="12"/>
      <c r="O215" s="12"/>
      <c r="P215" s="12"/>
    </row>
    <row r="216" spans="1:16" ht="102">
      <c r="A216" s="35"/>
      <c r="B216" s="41" t="s">
        <v>186</v>
      </c>
      <c r="C216" s="12"/>
      <c r="D216" s="12"/>
      <c r="E216" s="12">
        <v>62961750</v>
      </c>
      <c r="F216" s="34"/>
      <c r="G216" s="12"/>
      <c r="H216" s="12"/>
      <c r="I216" s="12"/>
      <c r="J216" s="12"/>
      <c r="K216" s="12"/>
      <c r="L216" s="12"/>
      <c r="M216" s="12"/>
      <c r="N216" s="12"/>
      <c r="O216" s="12"/>
      <c r="P216" s="12"/>
    </row>
    <row r="217" spans="1:16" ht="25.5">
      <c r="A217" s="35"/>
      <c r="B217" s="36" t="s">
        <v>140</v>
      </c>
      <c r="C217" s="12"/>
      <c r="D217" s="12"/>
      <c r="E217" s="12">
        <v>100000000</v>
      </c>
      <c r="F217" s="34"/>
      <c r="G217" s="12"/>
      <c r="H217" s="12"/>
      <c r="I217" s="12"/>
      <c r="J217" s="12"/>
      <c r="K217" s="12"/>
      <c r="L217" s="12"/>
      <c r="M217" s="12"/>
      <c r="N217" s="12"/>
      <c r="O217" s="12"/>
      <c r="P217" s="12"/>
    </row>
    <row r="218" spans="1:16" ht="86.25" customHeight="1">
      <c r="A218" s="35"/>
      <c r="B218" s="91" t="s">
        <v>64</v>
      </c>
      <c r="C218" s="12"/>
      <c r="D218" s="12"/>
      <c r="E218" s="12"/>
      <c r="F218" s="34"/>
      <c r="G218" s="12"/>
      <c r="H218" s="12"/>
      <c r="I218" s="12"/>
      <c r="J218" s="12"/>
      <c r="K218" s="12"/>
      <c r="L218" s="12"/>
      <c r="M218" s="12"/>
      <c r="N218" s="12"/>
      <c r="O218" s="12"/>
      <c r="P218" s="12"/>
    </row>
    <row r="219" spans="1:16" ht="25.5">
      <c r="A219" s="35"/>
      <c r="B219" s="33" t="s">
        <v>67</v>
      </c>
      <c r="C219" s="13"/>
      <c r="D219" s="13"/>
      <c r="E219" s="13">
        <f>SUM(E194:E218)</f>
        <v>583389071</v>
      </c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</row>
    <row r="220" spans="1:16" ht="38.25">
      <c r="A220" s="39"/>
      <c r="B220" s="33" t="s">
        <v>68</v>
      </c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</row>
    <row r="221" spans="1:16">
      <c r="A221" s="92"/>
      <c r="B221" s="93"/>
      <c r="C221" s="94"/>
      <c r="D221" s="94"/>
      <c r="E221" s="94"/>
      <c r="F221" s="94"/>
      <c r="G221" s="94"/>
      <c r="H221" s="94"/>
      <c r="I221" s="94"/>
      <c r="J221" s="94"/>
      <c r="K221" s="94"/>
      <c r="L221" s="94"/>
      <c r="M221" s="94"/>
      <c r="N221" s="94"/>
      <c r="O221" s="94"/>
      <c r="P221" s="94"/>
    </row>
    <row r="222" spans="1:16">
      <c r="A222" s="95"/>
      <c r="B222" s="96"/>
      <c r="C222" s="97"/>
      <c r="D222" s="97"/>
      <c r="E222" s="97"/>
      <c r="F222" s="97"/>
      <c r="G222" s="97"/>
      <c r="H222" s="97"/>
      <c r="I222" s="97"/>
      <c r="J222" s="97"/>
      <c r="K222" s="97"/>
      <c r="L222" s="97"/>
      <c r="M222" s="97"/>
      <c r="N222" s="97"/>
      <c r="O222" s="97"/>
      <c r="P222" s="97"/>
    </row>
    <row r="223" spans="1:16">
      <c r="A223" s="95"/>
      <c r="B223" s="96"/>
      <c r="C223" s="97"/>
      <c r="D223" s="97"/>
      <c r="E223" s="97"/>
      <c r="F223" s="97"/>
      <c r="G223" s="97"/>
      <c r="H223" s="97"/>
      <c r="I223" s="97"/>
      <c r="J223" s="97"/>
      <c r="K223" s="97"/>
      <c r="L223" s="97"/>
      <c r="M223" s="97"/>
      <c r="N223" s="97"/>
      <c r="O223" s="97"/>
      <c r="P223" s="97"/>
    </row>
    <row r="224" spans="1:16">
      <c r="A224" s="95"/>
      <c r="B224" s="96"/>
      <c r="C224" s="97"/>
      <c r="D224" s="97"/>
      <c r="E224" s="97"/>
      <c r="F224" s="97"/>
      <c r="G224" s="97"/>
      <c r="H224" s="97"/>
      <c r="I224" s="97"/>
      <c r="J224" s="97"/>
      <c r="K224" s="97"/>
      <c r="L224" s="97"/>
      <c r="M224" s="97"/>
      <c r="N224" s="97"/>
      <c r="O224" s="97"/>
      <c r="P224" s="97"/>
    </row>
    <row r="225" spans="1:16">
      <c r="A225" s="95"/>
      <c r="B225" s="96"/>
      <c r="C225" s="97"/>
      <c r="D225" s="97"/>
      <c r="E225" s="97"/>
      <c r="F225" s="97"/>
      <c r="G225" s="97"/>
      <c r="H225" s="97"/>
      <c r="I225" s="97"/>
      <c r="J225" s="97"/>
      <c r="K225" s="97"/>
      <c r="L225" s="97"/>
      <c r="M225" s="97"/>
      <c r="N225" s="97"/>
      <c r="O225" s="97"/>
      <c r="P225" s="97"/>
    </row>
    <row r="226" spans="1:16">
      <c r="A226" s="95"/>
      <c r="B226" s="96"/>
      <c r="C226" s="97"/>
      <c r="D226" s="97"/>
      <c r="E226" s="97"/>
      <c r="F226" s="97"/>
      <c r="G226" s="97"/>
      <c r="H226" s="97"/>
      <c r="I226" s="97"/>
      <c r="J226" s="97"/>
      <c r="K226" s="97"/>
      <c r="L226" s="97"/>
      <c r="M226" s="97"/>
      <c r="N226" s="97"/>
      <c r="O226" s="97"/>
      <c r="P226" s="97"/>
    </row>
    <row r="227" spans="1:16">
      <c r="A227" s="95"/>
      <c r="B227" s="96"/>
      <c r="C227" s="97"/>
      <c r="D227" s="97"/>
      <c r="E227" s="97"/>
      <c r="F227" s="97"/>
      <c r="G227" s="97"/>
      <c r="H227" s="97"/>
      <c r="I227" s="97"/>
      <c r="J227" s="97"/>
      <c r="K227" s="97"/>
      <c r="L227" s="97"/>
      <c r="M227" s="97"/>
      <c r="N227" s="97"/>
      <c r="O227" s="97"/>
      <c r="P227" s="97"/>
    </row>
    <row r="228" spans="1:16">
      <c r="A228" s="95"/>
      <c r="B228" s="96"/>
      <c r="C228" s="97"/>
      <c r="D228" s="97"/>
      <c r="E228" s="97"/>
      <c r="F228" s="97"/>
      <c r="G228" s="97"/>
      <c r="H228" s="97"/>
      <c r="I228" s="97"/>
      <c r="J228" s="97"/>
      <c r="K228" s="97"/>
      <c r="L228" s="97"/>
      <c r="M228" s="97"/>
      <c r="N228" s="97"/>
      <c r="O228" s="97"/>
      <c r="P228" s="97"/>
    </row>
    <row r="229" spans="1:16">
      <c r="A229" s="95"/>
      <c r="B229" s="96"/>
      <c r="C229" s="97"/>
      <c r="D229" s="97"/>
      <c r="E229" s="97"/>
      <c r="F229" s="97"/>
      <c r="G229" s="97"/>
      <c r="H229" s="97"/>
      <c r="I229" s="97"/>
      <c r="J229" s="97"/>
      <c r="K229" s="97"/>
      <c r="L229" s="97"/>
      <c r="M229" s="97"/>
      <c r="N229" s="97"/>
      <c r="O229" s="97"/>
      <c r="P229" s="97"/>
    </row>
    <row r="230" spans="1:16">
      <c r="A230" s="95"/>
      <c r="B230" s="96"/>
      <c r="C230" s="97"/>
      <c r="D230" s="97"/>
      <c r="E230" s="97"/>
      <c r="F230" s="97"/>
      <c r="G230" s="97"/>
      <c r="H230" s="97"/>
      <c r="I230" s="97"/>
      <c r="J230" s="97"/>
      <c r="K230" s="97"/>
      <c r="L230" s="97"/>
      <c r="M230" s="97"/>
      <c r="N230" s="97"/>
      <c r="O230" s="97"/>
      <c r="P230" s="97"/>
    </row>
    <row r="231" spans="1:16">
      <c r="A231" s="95"/>
      <c r="B231" s="96"/>
      <c r="C231" s="97"/>
      <c r="D231" s="97"/>
      <c r="E231" s="97"/>
      <c r="F231" s="97"/>
      <c r="G231" s="97"/>
      <c r="H231" s="97"/>
      <c r="I231" s="97"/>
      <c r="J231" s="97"/>
      <c r="K231" s="97"/>
      <c r="L231" s="97"/>
      <c r="M231" s="97"/>
      <c r="N231" s="97"/>
      <c r="O231" s="97"/>
      <c r="P231" s="97"/>
    </row>
    <row r="232" spans="1:16">
      <c r="A232" s="95"/>
      <c r="B232" s="96"/>
      <c r="C232" s="97"/>
      <c r="D232" s="97"/>
      <c r="E232" s="97"/>
      <c r="F232" s="97"/>
      <c r="G232" s="97"/>
      <c r="H232" s="97"/>
      <c r="I232" s="97"/>
      <c r="J232" s="97"/>
      <c r="K232" s="97"/>
      <c r="L232" s="97"/>
      <c r="M232" s="97"/>
      <c r="N232" s="97"/>
      <c r="O232" s="97"/>
      <c r="P232" s="97"/>
    </row>
    <row r="233" spans="1:16">
      <c r="A233" s="95"/>
      <c r="B233" s="96"/>
      <c r="C233" s="97"/>
      <c r="D233" s="97"/>
      <c r="E233" s="97"/>
      <c r="F233" s="97"/>
      <c r="G233" s="97"/>
      <c r="H233" s="97"/>
      <c r="I233" s="97"/>
      <c r="J233" s="97"/>
      <c r="K233" s="97"/>
      <c r="L233" s="97"/>
      <c r="M233" s="97"/>
      <c r="N233" s="97"/>
      <c r="O233" s="97"/>
      <c r="P233" s="97"/>
    </row>
    <row r="234" spans="1:16">
      <c r="A234" s="95"/>
      <c r="B234" s="96"/>
      <c r="C234" s="97"/>
      <c r="D234" s="97"/>
      <c r="E234" s="97"/>
      <c r="F234" s="97"/>
      <c r="G234" s="97"/>
      <c r="H234" s="97"/>
      <c r="I234" s="97"/>
      <c r="J234" s="97"/>
      <c r="K234" s="97"/>
      <c r="L234" s="97"/>
      <c r="M234" s="97"/>
      <c r="N234" s="97"/>
      <c r="O234" s="97"/>
      <c r="P234" s="97"/>
    </row>
    <row r="235" spans="1:16">
      <c r="A235" s="95"/>
      <c r="B235" s="96"/>
      <c r="C235" s="97"/>
      <c r="D235" s="97"/>
      <c r="E235" s="97"/>
      <c r="F235" s="97"/>
      <c r="G235" s="97"/>
      <c r="H235" s="97"/>
      <c r="I235" s="97"/>
      <c r="J235" s="97"/>
      <c r="K235" s="97"/>
      <c r="L235" s="97"/>
      <c r="M235" s="97"/>
      <c r="N235" s="97"/>
      <c r="O235" s="97"/>
      <c r="P235" s="97"/>
    </row>
    <row r="236" spans="1:16">
      <c r="A236" s="95"/>
      <c r="B236" s="96"/>
      <c r="C236" s="97"/>
      <c r="D236" s="97"/>
      <c r="E236" s="97"/>
      <c r="F236" s="97"/>
      <c r="G236" s="97"/>
      <c r="H236" s="97"/>
      <c r="I236" s="97"/>
      <c r="J236" s="97"/>
      <c r="K236" s="97"/>
      <c r="L236" s="97"/>
      <c r="M236" s="97"/>
      <c r="N236" s="97"/>
      <c r="O236" s="97"/>
      <c r="P236" s="97"/>
    </row>
    <row r="237" spans="1:16">
      <c r="A237" s="95"/>
      <c r="B237" s="96"/>
      <c r="C237" s="97"/>
      <c r="D237" s="97"/>
      <c r="E237" s="97"/>
      <c r="F237" s="97"/>
      <c r="G237" s="97"/>
      <c r="H237" s="97"/>
      <c r="I237" s="97"/>
      <c r="J237" s="97"/>
      <c r="K237" s="97"/>
      <c r="L237" s="97"/>
      <c r="M237" s="97"/>
      <c r="N237" s="97"/>
      <c r="O237" s="97"/>
      <c r="P237" s="97"/>
    </row>
    <row r="238" spans="1:16">
      <c r="A238" s="95"/>
      <c r="B238" s="96"/>
      <c r="C238" s="97"/>
      <c r="D238" s="97"/>
      <c r="E238" s="97"/>
      <c r="F238" s="97"/>
      <c r="G238" s="97"/>
      <c r="H238" s="97"/>
      <c r="I238" s="97"/>
      <c r="J238" s="97"/>
      <c r="K238" s="97"/>
      <c r="L238" s="97"/>
      <c r="M238" s="97"/>
      <c r="N238" s="97"/>
      <c r="O238" s="97"/>
      <c r="P238" s="97"/>
    </row>
    <row r="239" spans="1:16">
      <c r="A239" s="95"/>
      <c r="B239" s="96"/>
      <c r="C239" s="97"/>
      <c r="D239" s="97"/>
      <c r="E239" s="97"/>
      <c r="F239" s="97"/>
      <c r="G239" s="97"/>
      <c r="H239" s="97"/>
      <c r="I239" s="97"/>
      <c r="J239" s="97"/>
      <c r="K239" s="97"/>
      <c r="L239" s="97"/>
      <c r="M239" s="97"/>
      <c r="N239" s="97"/>
      <c r="O239" s="97"/>
      <c r="P239" s="97"/>
    </row>
    <row r="240" spans="1:16">
      <c r="A240" s="95"/>
      <c r="B240" s="96"/>
      <c r="C240" s="97"/>
      <c r="D240" s="97"/>
      <c r="E240" s="97"/>
      <c r="F240" s="97"/>
      <c r="G240" s="97"/>
      <c r="H240" s="97"/>
      <c r="I240" s="97"/>
      <c r="J240" s="97"/>
      <c r="K240" s="97"/>
      <c r="L240" s="97"/>
      <c r="M240" s="97"/>
      <c r="N240" s="97"/>
      <c r="O240" s="97"/>
      <c r="P240" s="97"/>
    </row>
    <row r="241" spans="1:16">
      <c r="A241" s="95"/>
      <c r="B241" s="96"/>
      <c r="C241" s="97"/>
      <c r="D241" s="97"/>
      <c r="E241" s="97"/>
      <c r="F241" s="97"/>
      <c r="G241" s="97"/>
      <c r="H241" s="97"/>
      <c r="I241" s="97"/>
      <c r="J241" s="97"/>
      <c r="K241" s="97"/>
      <c r="L241" s="97"/>
      <c r="M241" s="97"/>
      <c r="N241" s="97"/>
      <c r="O241" s="97"/>
      <c r="P241" s="97"/>
    </row>
    <row r="242" spans="1:16">
      <c r="A242" s="95"/>
      <c r="B242" s="96"/>
      <c r="C242" s="97"/>
      <c r="D242" s="97"/>
      <c r="E242" s="97"/>
      <c r="F242" s="97"/>
      <c r="G242" s="97"/>
      <c r="H242" s="97"/>
      <c r="I242" s="97"/>
      <c r="J242" s="97"/>
      <c r="K242" s="97"/>
      <c r="L242" s="97"/>
      <c r="M242" s="97"/>
      <c r="N242" s="97"/>
      <c r="O242" s="97"/>
      <c r="P242" s="97"/>
    </row>
    <row r="243" spans="1:16">
      <c r="A243" s="95"/>
      <c r="B243" s="96"/>
      <c r="C243" s="97"/>
      <c r="D243" s="97"/>
      <c r="E243" s="97"/>
      <c r="F243" s="97"/>
      <c r="G243" s="97"/>
      <c r="H243" s="97"/>
      <c r="I243" s="97"/>
      <c r="J243" s="97"/>
      <c r="K243" s="97"/>
      <c r="L243" s="97"/>
      <c r="M243" s="97"/>
      <c r="N243" s="97"/>
      <c r="O243" s="97"/>
      <c r="P243" s="97"/>
    </row>
    <row r="244" spans="1:16">
      <c r="A244" s="95"/>
      <c r="B244" s="96"/>
      <c r="C244" s="97"/>
      <c r="D244" s="97"/>
      <c r="E244" s="97"/>
      <c r="F244" s="97"/>
      <c r="G244" s="97"/>
      <c r="H244" s="97"/>
      <c r="I244" s="97"/>
      <c r="J244" s="97"/>
      <c r="K244" s="97"/>
      <c r="L244" s="97"/>
      <c r="M244" s="97"/>
      <c r="N244" s="97"/>
      <c r="O244" s="97"/>
      <c r="P244" s="97"/>
    </row>
    <row r="245" spans="1:16">
      <c r="A245" s="95"/>
      <c r="B245" s="96"/>
      <c r="C245" s="97"/>
      <c r="D245" s="97"/>
      <c r="E245" s="97"/>
      <c r="F245" s="97"/>
      <c r="G245" s="97"/>
      <c r="H245" s="97"/>
      <c r="I245" s="97"/>
      <c r="J245" s="97"/>
      <c r="K245" s="97"/>
      <c r="L245" s="97"/>
      <c r="M245" s="97"/>
      <c r="N245" s="97"/>
      <c r="O245" s="97"/>
      <c r="P245" s="97"/>
    </row>
    <row r="246" spans="1:16">
      <c r="A246" s="95"/>
      <c r="B246" s="96"/>
      <c r="C246" s="97"/>
      <c r="D246" s="97"/>
      <c r="E246" s="97"/>
      <c r="F246" s="97"/>
      <c r="G246" s="97"/>
      <c r="H246" s="97"/>
      <c r="I246" s="97"/>
      <c r="J246" s="97"/>
      <c r="K246" s="97"/>
      <c r="L246" s="97"/>
      <c r="M246" s="97"/>
      <c r="N246" s="97"/>
      <c r="O246" s="97"/>
      <c r="P246" s="97"/>
    </row>
    <row r="247" spans="1:16">
      <c r="A247" s="95"/>
      <c r="B247" s="96"/>
      <c r="C247" s="97"/>
      <c r="D247" s="97"/>
      <c r="E247" s="97"/>
      <c r="F247" s="97"/>
      <c r="G247" s="97"/>
      <c r="H247" s="97"/>
      <c r="I247" s="97"/>
      <c r="J247" s="97"/>
      <c r="K247" s="97"/>
      <c r="L247" s="97"/>
      <c r="M247" s="97"/>
      <c r="N247" s="97"/>
      <c r="O247" s="97"/>
      <c r="P247" s="97"/>
    </row>
    <row r="248" spans="1:16">
      <c r="A248" s="95"/>
      <c r="B248" s="96"/>
      <c r="C248" s="97"/>
      <c r="D248" s="97"/>
      <c r="E248" s="97"/>
      <c r="F248" s="97"/>
      <c r="G248" s="97"/>
      <c r="H248" s="97"/>
      <c r="I248" s="97"/>
      <c r="J248" s="97"/>
      <c r="K248" s="97"/>
      <c r="L248" s="97"/>
      <c r="M248" s="97"/>
      <c r="N248" s="97"/>
      <c r="O248" s="97"/>
      <c r="P248" s="97"/>
    </row>
    <row r="249" spans="1:16" ht="15.75">
      <c r="A249" s="116"/>
      <c r="B249" s="117" t="s">
        <v>6</v>
      </c>
      <c r="C249" s="62"/>
      <c r="D249" s="118"/>
      <c r="E249" s="118"/>
      <c r="F249" s="118"/>
      <c r="G249" s="118"/>
      <c r="H249" s="118"/>
      <c r="I249" s="118"/>
      <c r="J249" s="118"/>
      <c r="K249" s="118"/>
      <c r="L249" s="118"/>
      <c r="M249" s="118"/>
      <c r="N249" s="118"/>
      <c r="O249" s="118"/>
      <c r="P249" s="118"/>
    </row>
    <row r="250" spans="1:16" ht="38.25">
      <c r="A250" s="39"/>
      <c r="B250" s="33" t="s">
        <v>169</v>
      </c>
      <c r="C250" s="12"/>
      <c r="D250" s="12"/>
      <c r="E250" s="12"/>
      <c r="F250" s="13">
        <f>F251+F295+F347+F408+F431+F432+F433+F434+F473+F506+F507+F539+F567+F568+F580</f>
        <v>1752859236</v>
      </c>
      <c r="G250" s="12"/>
      <c r="H250" s="12"/>
      <c r="I250" s="12"/>
      <c r="J250" s="12"/>
      <c r="K250" s="12"/>
      <c r="L250" s="12"/>
      <c r="M250" s="12"/>
      <c r="N250" s="12"/>
      <c r="O250" s="12"/>
      <c r="P250" s="12"/>
    </row>
    <row r="251" spans="1:16" ht="78.75">
      <c r="A251" s="35"/>
      <c r="B251" s="101" t="s">
        <v>168</v>
      </c>
      <c r="C251" s="12"/>
      <c r="D251" s="12"/>
      <c r="E251" s="12"/>
      <c r="F251" s="115">
        <v>234000000</v>
      </c>
      <c r="G251" s="12"/>
      <c r="H251" s="12">
        <v>112287291</v>
      </c>
      <c r="I251" s="12"/>
      <c r="J251" s="12"/>
      <c r="K251" s="12"/>
      <c r="L251" s="12"/>
      <c r="M251" s="12"/>
      <c r="N251" s="12"/>
      <c r="O251" s="12"/>
      <c r="P251" s="12"/>
    </row>
    <row r="252" spans="1:16" ht="63.75">
      <c r="A252" s="35"/>
      <c r="B252" s="45" t="s">
        <v>266</v>
      </c>
      <c r="C252" s="12"/>
      <c r="D252" s="12"/>
      <c r="E252" s="12"/>
      <c r="F252" s="34"/>
      <c r="G252" s="12"/>
      <c r="H252" s="12"/>
      <c r="I252" s="12"/>
      <c r="J252" s="12"/>
      <c r="K252" s="12"/>
      <c r="L252" s="12"/>
      <c r="M252" s="12"/>
      <c r="N252" s="12"/>
      <c r="O252" s="12"/>
      <c r="P252" s="12"/>
    </row>
    <row r="253" spans="1:16" ht="89.25">
      <c r="A253" s="35"/>
      <c r="B253" s="36" t="s">
        <v>189</v>
      </c>
      <c r="C253" s="12"/>
      <c r="D253" s="12"/>
      <c r="E253" s="12"/>
      <c r="F253" s="34"/>
      <c r="G253" s="12"/>
      <c r="H253" s="12"/>
      <c r="I253" s="12"/>
      <c r="J253" s="12"/>
      <c r="K253" s="12"/>
      <c r="L253" s="12"/>
      <c r="M253" s="12"/>
      <c r="N253" s="12"/>
      <c r="O253" s="12"/>
      <c r="P253" s="12"/>
    </row>
    <row r="254" spans="1:16" ht="51">
      <c r="A254" s="35"/>
      <c r="B254" s="45" t="s">
        <v>265</v>
      </c>
      <c r="C254" s="12"/>
      <c r="D254" s="12"/>
      <c r="E254" s="12"/>
      <c r="F254" s="34"/>
      <c r="G254" s="12"/>
      <c r="H254" s="12"/>
      <c r="I254" s="12"/>
      <c r="J254" s="12"/>
      <c r="K254" s="12"/>
      <c r="L254" s="12"/>
      <c r="M254" s="12"/>
      <c r="N254" s="12"/>
      <c r="O254" s="12"/>
      <c r="P254" s="12"/>
    </row>
    <row r="255" spans="1:16" ht="114.75">
      <c r="A255" s="35"/>
      <c r="B255" s="57" t="s">
        <v>187</v>
      </c>
      <c r="C255" s="12"/>
      <c r="D255" s="12"/>
      <c r="E255" s="12"/>
      <c r="F255" s="34"/>
      <c r="G255" s="12"/>
      <c r="H255" s="12"/>
      <c r="I255" s="12"/>
      <c r="J255" s="12"/>
      <c r="K255" s="12"/>
      <c r="L255" s="12"/>
      <c r="M255" s="12"/>
      <c r="N255" s="12"/>
      <c r="O255" s="13">
        <v>300000000</v>
      </c>
      <c r="P255" s="12"/>
    </row>
    <row r="256" spans="1:16" ht="38.25">
      <c r="A256" s="35"/>
      <c r="B256" s="36" t="s">
        <v>69</v>
      </c>
      <c r="C256" s="12"/>
      <c r="D256" s="12"/>
      <c r="E256" s="12"/>
      <c r="F256" s="34"/>
      <c r="G256" s="12"/>
      <c r="H256" s="12"/>
      <c r="I256" s="12"/>
      <c r="J256" s="12"/>
      <c r="K256" s="12"/>
      <c r="L256" s="12"/>
      <c r="M256" s="12"/>
      <c r="N256" s="12"/>
      <c r="O256" s="12"/>
      <c r="P256" s="12"/>
    </row>
    <row r="257" spans="1:16" ht="76.5">
      <c r="A257" s="35"/>
      <c r="B257" s="36" t="s">
        <v>270</v>
      </c>
      <c r="C257" s="12"/>
      <c r="D257" s="12"/>
      <c r="E257" s="12"/>
      <c r="F257" s="34"/>
      <c r="G257" s="12"/>
      <c r="H257" s="12"/>
      <c r="I257" s="12"/>
      <c r="J257" s="12"/>
      <c r="K257" s="12"/>
      <c r="L257" s="12"/>
      <c r="M257" s="12"/>
      <c r="N257" s="12"/>
      <c r="O257" s="12"/>
      <c r="P257" s="12"/>
    </row>
    <row r="258" spans="1:16" ht="76.5">
      <c r="A258" s="35"/>
      <c r="B258" s="41" t="s">
        <v>267</v>
      </c>
      <c r="C258" s="12"/>
      <c r="D258" s="12"/>
      <c r="E258" s="12"/>
      <c r="F258" s="34"/>
      <c r="G258" s="12"/>
      <c r="H258" s="12"/>
      <c r="I258" s="12"/>
      <c r="J258" s="12"/>
      <c r="K258" s="12"/>
      <c r="L258" s="12"/>
      <c r="M258" s="12"/>
      <c r="N258" s="12"/>
      <c r="O258" s="12"/>
      <c r="P258" s="12"/>
    </row>
    <row r="259" spans="1:16" ht="63.75">
      <c r="A259" s="35"/>
      <c r="B259" s="45" t="s">
        <v>268</v>
      </c>
      <c r="C259" s="12"/>
      <c r="D259" s="12"/>
      <c r="E259" s="12"/>
      <c r="F259" s="34"/>
      <c r="G259" s="12"/>
      <c r="H259" s="12"/>
      <c r="I259" s="12"/>
      <c r="J259" s="12"/>
      <c r="K259" s="12"/>
      <c r="L259" s="12"/>
      <c r="M259" s="12"/>
      <c r="N259" s="12"/>
      <c r="O259" s="12"/>
      <c r="P259" s="12"/>
    </row>
    <row r="260" spans="1:16" ht="76.5">
      <c r="A260" s="35"/>
      <c r="B260" s="36" t="s">
        <v>269</v>
      </c>
      <c r="C260" s="12"/>
      <c r="D260" s="12"/>
      <c r="E260" s="12"/>
      <c r="F260" s="34"/>
      <c r="G260" s="12"/>
      <c r="H260" s="12"/>
      <c r="I260" s="12"/>
      <c r="J260" s="12"/>
      <c r="K260" s="12"/>
      <c r="L260" s="12"/>
      <c r="M260" s="12"/>
      <c r="N260" s="12"/>
      <c r="O260" s="12"/>
      <c r="P260" s="12"/>
    </row>
    <row r="261" spans="1:16" ht="63.75">
      <c r="A261" s="35"/>
      <c r="B261" s="36" t="s">
        <v>188</v>
      </c>
      <c r="C261" s="13"/>
      <c r="D261" s="12"/>
      <c r="E261" s="12"/>
      <c r="F261" s="34"/>
      <c r="G261" s="12"/>
      <c r="H261" s="12"/>
      <c r="I261" s="12"/>
      <c r="J261" s="12"/>
      <c r="K261" s="12"/>
      <c r="L261" s="12"/>
      <c r="M261" s="12"/>
      <c r="N261" s="12"/>
      <c r="O261" s="12"/>
      <c r="P261" s="12"/>
    </row>
    <row r="262" spans="1:16" ht="63.75">
      <c r="A262" s="35"/>
      <c r="B262" s="36" t="s">
        <v>271</v>
      </c>
      <c r="C262" s="12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2"/>
    </row>
    <row r="263" spans="1:16" ht="63.75">
      <c r="A263" s="39"/>
      <c r="B263" s="33" t="s">
        <v>170</v>
      </c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</row>
    <row r="264" spans="1:16">
      <c r="A264" s="79"/>
      <c r="B264" s="87"/>
      <c r="C264" s="73"/>
      <c r="D264" s="73"/>
      <c r="E264" s="73"/>
      <c r="F264" s="73"/>
      <c r="G264" s="73"/>
      <c r="H264" s="73"/>
      <c r="I264" s="73"/>
      <c r="J264" s="73"/>
      <c r="K264" s="73"/>
      <c r="L264" s="73"/>
      <c r="M264" s="73"/>
      <c r="N264" s="73"/>
      <c r="O264" s="73"/>
      <c r="P264" s="73"/>
    </row>
    <row r="265" spans="1:16">
      <c r="A265" s="81"/>
      <c r="B265" s="88"/>
      <c r="C265" s="76"/>
      <c r="D265" s="76"/>
      <c r="E265" s="76"/>
      <c r="F265" s="76"/>
      <c r="G265" s="76"/>
      <c r="H265" s="76"/>
      <c r="I265" s="76"/>
      <c r="J265" s="76"/>
      <c r="K265" s="76"/>
      <c r="L265" s="76"/>
      <c r="M265" s="76"/>
      <c r="N265" s="76"/>
      <c r="O265" s="76"/>
      <c r="P265" s="76"/>
    </row>
    <row r="266" spans="1:16">
      <c r="A266" s="81"/>
      <c r="B266" s="88"/>
      <c r="C266" s="76"/>
      <c r="D266" s="76"/>
      <c r="E266" s="76"/>
      <c r="F266" s="76"/>
      <c r="G266" s="76"/>
      <c r="H266" s="76"/>
      <c r="I266" s="76"/>
      <c r="J266" s="76"/>
      <c r="K266" s="76"/>
      <c r="L266" s="76"/>
      <c r="M266" s="76"/>
      <c r="N266" s="76"/>
      <c r="O266" s="76"/>
      <c r="P266" s="76"/>
    </row>
    <row r="267" spans="1:16">
      <c r="A267" s="81"/>
      <c r="B267" s="88"/>
      <c r="C267" s="76"/>
      <c r="D267" s="76"/>
      <c r="E267" s="76"/>
      <c r="F267" s="76"/>
      <c r="G267" s="76"/>
      <c r="H267" s="76"/>
      <c r="I267" s="76"/>
      <c r="J267" s="76"/>
      <c r="K267" s="76"/>
      <c r="L267" s="76"/>
      <c r="M267" s="76"/>
      <c r="N267" s="76"/>
      <c r="O267" s="76"/>
      <c r="P267" s="76"/>
    </row>
    <row r="268" spans="1:16">
      <c r="A268" s="81"/>
      <c r="B268" s="88"/>
      <c r="C268" s="76"/>
      <c r="D268" s="76"/>
      <c r="E268" s="76"/>
      <c r="F268" s="76"/>
      <c r="G268" s="76"/>
      <c r="H268" s="76"/>
      <c r="I268" s="76"/>
      <c r="J268" s="76"/>
      <c r="K268" s="76"/>
      <c r="L268" s="76"/>
      <c r="M268" s="76"/>
      <c r="N268" s="76"/>
      <c r="O268" s="76"/>
      <c r="P268" s="76"/>
    </row>
    <row r="269" spans="1:16">
      <c r="A269" s="81"/>
      <c r="B269" s="88"/>
      <c r="C269" s="76"/>
      <c r="D269" s="76"/>
      <c r="E269" s="76"/>
      <c r="F269" s="76"/>
      <c r="G269" s="76"/>
      <c r="H269" s="76"/>
      <c r="I269" s="76"/>
      <c r="J269" s="76"/>
      <c r="K269" s="76"/>
      <c r="L269" s="76"/>
      <c r="M269" s="76"/>
      <c r="N269" s="76"/>
      <c r="O269" s="76"/>
      <c r="P269" s="76"/>
    </row>
    <row r="270" spans="1:16">
      <c r="A270" s="81"/>
      <c r="B270" s="88"/>
      <c r="C270" s="76"/>
      <c r="D270" s="76"/>
      <c r="E270" s="76"/>
      <c r="F270" s="76"/>
      <c r="G270" s="76"/>
      <c r="H270" s="76"/>
      <c r="I270" s="76"/>
      <c r="J270" s="76"/>
      <c r="K270" s="76"/>
      <c r="L270" s="76"/>
      <c r="M270" s="76"/>
      <c r="N270" s="76"/>
      <c r="O270" s="76"/>
      <c r="P270" s="76"/>
    </row>
    <row r="271" spans="1:16">
      <c r="A271" s="81"/>
      <c r="B271" s="88"/>
      <c r="C271" s="76"/>
      <c r="D271" s="76"/>
      <c r="E271" s="76"/>
      <c r="F271" s="76"/>
      <c r="G271" s="76"/>
      <c r="H271" s="76"/>
      <c r="I271" s="76"/>
      <c r="J271" s="76"/>
      <c r="K271" s="76"/>
      <c r="L271" s="76"/>
      <c r="M271" s="76"/>
      <c r="N271" s="76"/>
      <c r="O271" s="76"/>
      <c r="P271" s="76"/>
    </row>
    <row r="272" spans="1:16">
      <c r="A272" s="81"/>
      <c r="B272" s="88"/>
      <c r="C272" s="76"/>
      <c r="D272" s="76"/>
      <c r="E272" s="76"/>
      <c r="F272" s="76"/>
      <c r="G272" s="76"/>
      <c r="H272" s="76"/>
      <c r="I272" s="76"/>
      <c r="J272" s="76"/>
      <c r="K272" s="76"/>
      <c r="L272" s="76"/>
      <c r="M272" s="76"/>
      <c r="N272" s="76"/>
      <c r="O272" s="76"/>
      <c r="P272" s="76"/>
    </row>
    <row r="273" spans="1:16">
      <c r="A273" s="81"/>
      <c r="B273" s="88"/>
      <c r="C273" s="76"/>
      <c r="D273" s="76"/>
      <c r="E273" s="76"/>
      <c r="F273" s="76"/>
      <c r="G273" s="76"/>
      <c r="H273" s="76"/>
      <c r="I273" s="76"/>
      <c r="J273" s="76"/>
      <c r="K273" s="76"/>
      <c r="L273" s="76"/>
      <c r="M273" s="76"/>
      <c r="N273" s="76"/>
      <c r="O273" s="76"/>
      <c r="P273" s="76"/>
    </row>
    <row r="274" spans="1:16">
      <c r="A274" s="81"/>
      <c r="B274" s="88"/>
      <c r="C274" s="76"/>
      <c r="D274" s="76"/>
      <c r="E274" s="76"/>
      <c r="F274" s="76"/>
      <c r="G274" s="76"/>
      <c r="H274" s="76"/>
      <c r="I274" s="76"/>
      <c r="J274" s="76"/>
      <c r="K274" s="76"/>
      <c r="L274" s="76"/>
      <c r="M274" s="76"/>
      <c r="N274" s="76"/>
      <c r="O274" s="76"/>
      <c r="P274" s="76"/>
    </row>
    <row r="275" spans="1:16">
      <c r="A275" s="81"/>
      <c r="B275" s="88"/>
      <c r="C275" s="76"/>
      <c r="D275" s="76"/>
      <c r="E275" s="76"/>
      <c r="F275" s="76"/>
      <c r="G275" s="76"/>
      <c r="H275" s="76"/>
      <c r="I275" s="76"/>
      <c r="J275" s="76"/>
      <c r="K275" s="76"/>
      <c r="L275" s="76"/>
      <c r="M275" s="76"/>
      <c r="N275" s="76"/>
      <c r="O275" s="76"/>
      <c r="P275" s="76"/>
    </row>
    <row r="276" spans="1:16">
      <c r="A276" s="81"/>
      <c r="B276" s="88"/>
      <c r="C276" s="76"/>
      <c r="D276" s="76"/>
      <c r="E276" s="76"/>
      <c r="F276" s="76"/>
      <c r="G276" s="76"/>
      <c r="H276" s="76"/>
      <c r="I276" s="76"/>
      <c r="J276" s="76"/>
      <c r="K276" s="76"/>
      <c r="L276" s="76"/>
      <c r="M276" s="76"/>
      <c r="N276" s="76"/>
      <c r="O276" s="76"/>
      <c r="P276" s="76"/>
    </row>
    <row r="277" spans="1:16">
      <c r="A277" s="81"/>
      <c r="B277" s="88"/>
      <c r="C277" s="76"/>
      <c r="D277" s="76"/>
      <c r="E277" s="76"/>
      <c r="F277" s="76"/>
      <c r="G277" s="76"/>
      <c r="H277" s="76"/>
      <c r="I277" s="76"/>
      <c r="J277" s="76"/>
      <c r="K277" s="76"/>
      <c r="L277" s="76"/>
      <c r="M277" s="76"/>
      <c r="N277" s="76"/>
      <c r="O277" s="76"/>
      <c r="P277" s="76"/>
    </row>
    <row r="278" spans="1:16">
      <c r="A278" s="81"/>
      <c r="B278" s="88"/>
      <c r="C278" s="76"/>
      <c r="D278" s="76"/>
      <c r="E278" s="76"/>
      <c r="F278" s="76"/>
      <c r="G278" s="76"/>
      <c r="H278" s="76"/>
      <c r="I278" s="76"/>
      <c r="J278" s="76"/>
      <c r="K278" s="76"/>
      <c r="L278" s="76"/>
      <c r="M278" s="76"/>
      <c r="N278" s="76"/>
      <c r="O278" s="76"/>
      <c r="P278" s="76"/>
    </row>
    <row r="279" spans="1:16">
      <c r="A279" s="81"/>
      <c r="B279" s="88"/>
      <c r="C279" s="76"/>
      <c r="D279" s="76"/>
      <c r="E279" s="76"/>
      <c r="F279" s="76"/>
      <c r="G279" s="76"/>
      <c r="H279" s="76"/>
      <c r="I279" s="76"/>
      <c r="J279" s="76"/>
      <c r="K279" s="76"/>
      <c r="L279" s="76"/>
      <c r="M279" s="76"/>
      <c r="N279" s="76"/>
      <c r="O279" s="76"/>
      <c r="P279" s="76"/>
    </row>
    <row r="280" spans="1:16">
      <c r="A280" s="81"/>
      <c r="B280" s="88"/>
      <c r="C280" s="76"/>
      <c r="D280" s="76"/>
      <c r="E280" s="76"/>
      <c r="F280" s="76"/>
      <c r="G280" s="76"/>
      <c r="H280" s="76"/>
      <c r="I280" s="76"/>
      <c r="J280" s="76"/>
      <c r="K280" s="76"/>
      <c r="L280" s="76"/>
      <c r="M280" s="76"/>
      <c r="N280" s="76"/>
      <c r="O280" s="76"/>
      <c r="P280" s="76"/>
    </row>
    <row r="281" spans="1:16">
      <c r="A281" s="81"/>
      <c r="B281" s="88"/>
      <c r="C281" s="76"/>
      <c r="D281" s="76"/>
      <c r="E281" s="76"/>
      <c r="F281" s="76"/>
      <c r="G281" s="76"/>
      <c r="H281" s="76"/>
      <c r="I281" s="76"/>
      <c r="J281" s="76"/>
      <c r="K281" s="76"/>
      <c r="L281" s="76"/>
      <c r="M281" s="76"/>
      <c r="N281" s="76"/>
      <c r="O281" s="76"/>
      <c r="P281" s="76"/>
    </row>
    <row r="282" spans="1:16">
      <c r="A282" s="81"/>
      <c r="B282" s="88"/>
      <c r="C282" s="76"/>
      <c r="D282" s="76"/>
      <c r="E282" s="76"/>
      <c r="F282" s="76"/>
      <c r="G282" s="76"/>
      <c r="H282" s="76"/>
      <c r="I282" s="76"/>
      <c r="J282" s="76"/>
      <c r="K282" s="76"/>
      <c r="L282" s="76"/>
      <c r="M282" s="76"/>
      <c r="N282" s="76"/>
      <c r="O282" s="76"/>
      <c r="P282" s="76"/>
    </row>
    <row r="283" spans="1:16">
      <c r="A283" s="81"/>
      <c r="B283" s="88"/>
      <c r="C283" s="76"/>
      <c r="D283" s="76"/>
      <c r="E283" s="76"/>
      <c r="F283" s="76"/>
      <c r="G283" s="76"/>
      <c r="H283" s="76"/>
      <c r="I283" s="76"/>
      <c r="J283" s="76"/>
      <c r="K283" s="76"/>
      <c r="L283" s="76"/>
      <c r="M283" s="76"/>
      <c r="N283" s="76"/>
      <c r="O283" s="76"/>
      <c r="P283" s="76"/>
    </row>
    <row r="284" spans="1:16">
      <c r="A284" s="81"/>
      <c r="B284" s="88"/>
      <c r="C284" s="76"/>
      <c r="D284" s="76"/>
      <c r="E284" s="76"/>
      <c r="F284" s="76"/>
      <c r="G284" s="76"/>
      <c r="H284" s="76"/>
      <c r="I284" s="76"/>
      <c r="J284" s="76"/>
      <c r="K284" s="76"/>
      <c r="L284" s="76"/>
      <c r="M284" s="76"/>
      <c r="N284" s="76"/>
      <c r="O284" s="76"/>
      <c r="P284" s="76"/>
    </row>
    <row r="285" spans="1:16">
      <c r="A285" s="81"/>
      <c r="B285" s="88"/>
      <c r="C285" s="76"/>
      <c r="D285" s="76"/>
      <c r="E285" s="76"/>
      <c r="F285" s="76"/>
      <c r="G285" s="76"/>
      <c r="H285" s="76"/>
      <c r="I285" s="76"/>
      <c r="J285" s="76"/>
      <c r="K285" s="76"/>
      <c r="L285" s="76"/>
      <c r="M285" s="76"/>
      <c r="N285" s="76"/>
      <c r="O285" s="76"/>
      <c r="P285" s="76"/>
    </row>
    <row r="286" spans="1:16">
      <c r="A286" s="81"/>
      <c r="B286" s="88"/>
      <c r="C286" s="76"/>
      <c r="D286" s="76"/>
      <c r="E286" s="76"/>
      <c r="F286" s="76"/>
      <c r="G286" s="76"/>
      <c r="H286" s="76"/>
      <c r="I286" s="76"/>
      <c r="J286" s="76"/>
      <c r="K286" s="76"/>
      <c r="L286" s="76"/>
      <c r="M286" s="76"/>
      <c r="N286" s="76"/>
      <c r="O286" s="76"/>
      <c r="P286" s="76"/>
    </row>
    <row r="287" spans="1:16">
      <c r="A287" s="81"/>
      <c r="B287" s="88"/>
      <c r="C287" s="76"/>
      <c r="D287" s="76"/>
      <c r="E287" s="76"/>
      <c r="F287" s="76"/>
      <c r="G287" s="76"/>
      <c r="H287" s="76"/>
      <c r="I287" s="76"/>
      <c r="J287" s="76"/>
      <c r="K287" s="76"/>
      <c r="L287" s="76"/>
      <c r="M287" s="76"/>
      <c r="N287" s="76"/>
      <c r="O287" s="76"/>
      <c r="P287" s="76"/>
    </row>
    <row r="288" spans="1:16">
      <c r="A288" s="81"/>
      <c r="B288" s="88"/>
      <c r="C288" s="76"/>
      <c r="D288" s="76"/>
      <c r="E288" s="76"/>
      <c r="F288" s="76"/>
      <c r="G288" s="76"/>
      <c r="H288" s="76"/>
      <c r="I288" s="76"/>
      <c r="J288" s="76"/>
      <c r="K288" s="76"/>
      <c r="L288" s="76"/>
      <c r="M288" s="76"/>
      <c r="N288" s="76"/>
      <c r="O288" s="76"/>
      <c r="P288" s="76"/>
    </row>
    <row r="289" spans="1:16">
      <c r="A289" s="81"/>
      <c r="B289" s="88"/>
      <c r="C289" s="76"/>
      <c r="D289" s="76"/>
      <c r="E289" s="76"/>
      <c r="F289" s="76"/>
      <c r="G289" s="76"/>
      <c r="H289" s="76"/>
      <c r="I289" s="76"/>
      <c r="J289" s="76"/>
      <c r="K289" s="76"/>
      <c r="L289" s="76"/>
      <c r="M289" s="76"/>
      <c r="N289" s="76"/>
      <c r="O289" s="76"/>
      <c r="P289" s="76"/>
    </row>
    <row r="290" spans="1:16">
      <c r="A290" s="81"/>
      <c r="B290" s="88"/>
      <c r="C290" s="76"/>
      <c r="D290" s="76"/>
      <c r="E290" s="76"/>
      <c r="F290" s="76"/>
      <c r="G290" s="76"/>
      <c r="H290" s="76"/>
      <c r="I290" s="76"/>
      <c r="J290" s="76"/>
      <c r="K290" s="76"/>
      <c r="L290" s="76"/>
      <c r="M290" s="76"/>
      <c r="N290" s="76"/>
      <c r="O290" s="76"/>
      <c r="P290" s="76"/>
    </row>
    <row r="291" spans="1:16">
      <c r="A291" s="81"/>
      <c r="B291" s="88"/>
      <c r="C291" s="76"/>
      <c r="D291" s="76"/>
      <c r="E291" s="76"/>
      <c r="F291" s="76"/>
      <c r="G291" s="76"/>
      <c r="H291" s="76"/>
      <c r="I291" s="76"/>
      <c r="J291" s="76"/>
      <c r="K291" s="76"/>
      <c r="L291" s="76"/>
      <c r="M291" s="76"/>
      <c r="N291" s="76"/>
      <c r="O291" s="76"/>
      <c r="P291" s="76"/>
    </row>
    <row r="292" spans="1:16">
      <c r="A292" s="81"/>
      <c r="B292" s="88"/>
      <c r="C292" s="76"/>
      <c r="D292" s="76"/>
      <c r="E292" s="76"/>
      <c r="F292" s="76"/>
      <c r="G292" s="76"/>
      <c r="H292" s="76"/>
      <c r="I292" s="76"/>
      <c r="J292" s="76"/>
      <c r="K292" s="76"/>
      <c r="L292" s="76"/>
      <c r="M292" s="76"/>
      <c r="N292" s="76"/>
      <c r="O292" s="76"/>
      <c r="P292" s="76"/>
    </row>
    <row r="293" spans="1:16">
      <c r="A293" s="81"/>
      <c r="B293" s="88"/>
      <c r="C293" s="76"/>
      <c r="D293" s="76"/>
      <c r="E293" s="76"/>
      <c r="F293" s="76"/>
      <c r="G293" s="76"/>
      <c r="H293" s="76"/>
      <c r="I293" s="76"/>
      <c r="J293" s="76"/>
      <c r="K293" s="76"/>
      <c r="L293" s="76"/>
      <c r="M293" s="76"/>
      <c r="N293" s="76"/>
      <c r="O293" s="76"/>
      <c r="P293" s="76"/>
    </row>
    <row r="294" spans="1:16">
      <c r="A294" s="83"/>
      <c r="B294" s="89"/>
      <c r="C294" s="85"/>
      <c r="D294" s="85"/>
      <c r="E294" s="85"/>
      <c r="F294" s="85"/>
      <c r="G294" s="85"/>
      <c r="H294" s="85"/>
      <c r="I294" s="85"/>
      <c r="J294" s="85"/>
      <c r="K294" s="85"/>
      <c r="L294" s="85"/>
      <c r="M294" s="85"/>
      <c r="N294" s="85"/>
      <c r="O294" s="85"/>
      <c r="P294" s="85"/>
    </row>
    <row r="295" spans="1:16" ht="78.75">
      <c r="A295" s="35"/>
      <c r="B295" s="101" t="s">
        <v>71</v>
      </c>
      <c r="C295" s="37"/>
      <c r="D295" s="12"/>
      <c r="E295" s="12"/>
      <c r="F295" s="43">
        <v>317471508</v>
      </c>
      <c r="G295" s="12"/>
      <c r="H295" s="12"/>
      <c r="I295" s="12"/>
      <c r="J295" s="12"/>
      <c r="K295" s="12"/>
      <c r="L295" s="12"/>
      <c r="M295" s="12"/>
      <c r="N295" s="12"/>
      <c r="O295" s="12"/>
      <c r="P295" s="12"/>
    </row>
    <row r="296" spans="1:16" ht="38.25">
      <c r="A296" s="35"/>
      <c r="B296" s="36" t="s">
        <v>70</v>
      </c>
      <c r="C296" s="37"/>
      <c r="D296" s="12"/>
      <c r="E296" s="12"/>
      <c r="F296" s="34"/>
      <c r="G296" s="12"/>
      <c r="H296" s="12"/>
      <c r="I296" s="12"/>
      <c r="J296" s="12"/>
      <c r="K296" s="12"/>
      <c r="L296" s="12"/>
      <c r="M296" s="12"/>
      <c r="N296" s="12"/>
      <c r="O296" s="12"/>
      <c r="P296" s="12"/>
    </row>
    <row r="297" spans="1:16" ht="89.25">
      <c r="A297" s="35"/>
      <c r="B297" s="45" t="s">
        <v>272</v>
      </c>
      <c r="C297" s="37"/>
      <c r="D297" s="12"/>
      <c r="E297" s="12"/>
      <c r="F297" s="34"/>
      <c r="G297" s="12"/>
      <c r="H297" s="12"/>
      <c r="I297" s="12"/>
      <c r="J297" s="12"/>
      <c r="K297" s="12"/>
      <c r="L297" s="12"/>
      <c r="M297" s="12"/>
      <c r="N297" s="12"/>
      <c r="O297" s="12"/>
      <c r="P297" s="12"/>
    </row>
    <row r="298" spans="1:16" ht="63.75">
      <c r="A298" s="35"/>
      <c r="B298" s="36" t="s">
        <v>72</v>
      </c>
      <c r="C298" s="37"/>
      <c r="D298" s="12"/>
      <c r="E298" s="12"/>
      <c r="F298" s="34"/>
      <c r="G298" s="12"/>
      <c r="H298" s="12"/>
      <c r="I298" s="12"/>
      <c r="J298" s="12"/>
      <c r="K298" s="12"/>
      <c r="L298" s="12"/>
      <c r="M298" s="12"/>
      <c r="N298" s="12"/>
      <c r="O298" s="12"/>
      <c r="P298" s="12"/>
    </row>
    <row r="299" spans="1:16" ht="63.75">
      <c r="A299" s="35"/>
      <c r="B299" s="56" t="s">
        <v>150</v>
      </c>
      <c r="C299" s="37"/>
      <c r="D299" s="12"/>
      <c r="E299" s="12"/>
      <c r="F299" s="34"/>
      <c r="G299" s="12"/>
      <c r="H299" s="12"/>
      <c r="I299" s="12"/>
      <c r="J299" s="12"/>
      <c r="K299" s="12"/>
      <c r="L299" s="12"/>
      <c r="M299" s="12"/>
      <c r="N299" s="12"/>
      <c r="O299" s="12"/>
      <c r="P299" s="12"/>
    </row>
    <row r="300" spans="1:16" ht="89.25">
      <c r="A300" s="35"/>
      <c r="B300" s="36" t="s">
        <v>73</v>
      </c>
      <c r="C300" s="37"/>
      <c r="D300" s="12"/>
      <c r="E300" s="12"/>
      <c r="F300" s="34"/>
      <c r="G300" s="12"/>
      <c r="H300" s="12"/>
      <c r="I300" s="12"/>
      <c r="J300" s="12"/>
      <c r="K300" s="12"/>
      <c r="L300" s="12"/>
      <c r="M300" s="12"/>
      <c r="N300" s="12"/>
      <c r="O300" s="12"/>
      <c r="P300" s="12"/>
    </row>
    <row r="301" spans="1:16" ht="76.5">
      <c r="A301" s="35"/>
      <c r="B301" s="56" t="s">
        <v>155</v>
      </c>
      <c r="C301" s="37"/>
      <c r="D301" s="12"/>
      <c r="E301" s="12"/>
      <c r="F301" s="34"/>
      <c r="G301" s="12"/>
      <c r="H301" s="12"/>
      <c r="I301" s="12"/>
      <c r="J301" s="12"/>
      <c r="K301" s="12"/>
      <c r="L301" s="12"/>
      <c r="M301" s="12"/>
      <c r="N301" s="12"/>
      <c r="O301" s="12"/>
      <c r="P301" s="12"/>
    </row>
    <row r="302" spans="1:16" ht="91.5" customHeight="1">
      <c r="A302" s="35"/>
      <c r="B302" s="57" t="s">
        <v>251</v>
      </c>
      <c r="C302" s="37"/>
      <c r="D302" s="12"/>
      <c r="E302" s="12"/>
      <c r="F302" s="34"/>
      <c r="G302" s="12"/>
      <c r="H302" s="12"/>
      <c r="I302" s="12"/>
      <c r="J302" s="12"/>
      <c r="K302" s="12"/>
      <c r="L302" s="12"/>
      <c r="M302" s="12"/>
      <c r="N302" s="12"/>
      <c r="O302" s="13">
        <v>144142145</v>
      </c>
      <c r="P302" s="12"/>
    </row>
    <row r="303" spans="1:16" ht="51">
      <c r="A303" s="35"/>
      <c r="B303" s="56" t="s">
        <v>151</v>
      </c>
      <c r="C303" s="37"/>
      <c r="D303" s="12"/>
      <c r="E303" s="12"/>
      <c r="F303" s="34"/>
      <c r="G303" s="12"/>
      <c r="H303" s="12"/>
      <c r="I303" s="12"/>
      <c r="J303" s="12"/>
      <c r="K303" s="12"/>
      <c r="L303" s="12"/>
      <c r="M303" s="12"/>
      <c r="N303" s="12"/>
      <c r="O303" s="12"/>
      <c r="P303" s="12"/>
    </row>
    <row r="304" spans="1:16" ht="117" customHeight="1">
      <c r="A304" s="35"/>
      <c r="B304" s="56" t="s">
        <v>156</v>
      </c>
      <c r="C304" s="37"/>
      <c r="D304" s="12"/>
      <c r="E304" s="12"/>
      <c r="F304" s="34"/>
      <c r="G304" s="12"/>
      <c r="H304" s="12"/>
      <c r="I304" s="12"/>
      <c r="J304" s="12"/>
      <c r="K304" s="12"/>
      <c r="L304" s="12"/>
      <c r="M304" s="12"/>
      <c r="N304" s="12"/>
      <c r="O304" s="12"/>
      <c r="P304" s="12"/>
    </row>
    <row r="305" spans="1:16" ht="102">
      <c r="A305" s="6"/>
      <c r="B305" s="56" t="s">
        <v>149</v>
      </c>
      <c r="C305" s="37"/>
      <c r="D305" s="12"/>
      <c r="E305" s="12"/>
      <c r="F305" s="34"/>
      <c r="G305" s="12"/>
      <c r="H305" s="12"/>
      <c r="I305" s="12"/>
      <c r="J305" s="12"/>
      <c r="K305" s="12"/>
      <c r="L305" s="12"/>
      <c r="M305" s="12"/>
      <c r="N305" s="12"/>
      <c r="O305" s="12"/>
      <c r="P305" s="12"/>
    </row>
    <row r="306" spans="1:16" ht="102">
      <c r="A306" s="6"/>
      <c r="B306" s="56" t="s">
        <v>152</v>
      </c>
      <c r="C306" s="37"/>
      <c r="D306" s="12"/>
      <c r="E306" s="12"/>
      <c r="F306" s="34"/>
      <c r="G306" s="12"/>
      <c r="H306" s="12"/>
      <c r="I306" s="12"/>
      <c r="J306" s="12"/>
      <c r="K306" s="12"/>
      <c r="L306" s="12"/>
      <c r="M306" s="12"/>
      <c r="N306" s="12"/>
      <c r="O306" s="12"/>
      <c r="P306" s="12"/>
    </row>
    <row r="307" spans="1:16" ht="76.5">
      <c r="A307" s="6"/>
      <c r="B307" s="56" t="s">
        <v>153</v>
      </c>
      <c r="C307" s="37"/>
      <c r="D307" s="12"/>
      <c r="E307" s="12"/>
      <c r="F307" s="34"/>
      <c r="G307" s="12"/>
      <c r="H307" s="12"/>
      <c r="I307" s="12"/>
      <c r="J307" s="12"/>
      <c r="K307" s="12"/>
      <c r="L307" s="12"/>
      <c r="M307" s="12"/>
      <c r="N307" s="12"/>
      <c r="O307" s="12"/>
      <c r="P307" s="12"/>
    </row>
    <row r="308" spans="1:16" ht="51">
      <c r="A308" s="6"/>
      <c r="B308" s="56" t="s">
        <v>154</v>
      </c>
      <c r="C308" s="37"/>
      <c r="D308" s="12"/>
      <c r="E308" s="12"/>
      <c r="F308" s="34"/>
      <c r="G308" s="12"/>
      <c r="H308" s="12"/>
      <c r="I308" s="12"/>
      <c r="J308" s="12"/>
      <c r="K308" s="12"/>
      <c r="L308" s="12"/>
      <c r="M308" s="12"/>
      <c r="N308" s="12"/>
      <c r="O308" s="12"/>
      <c r="P308" s="12"/>
    </row>
    <row r="309" spans="1:16" ht="76.5">
      <c r="A309" s="6"/>
      <c r="B309" s="45" t="s">
        <v>74</v>
      </c>
      <c r="C309" s="37"/>
      <c r="D309" s="12"/>
      <c r="E309" s="12"/>
      <c r="F309" s="34"/>
      <c r="G309" s="12"/>
      <c r="H309" s="12"/>
      <c r="I309" s="12"/>
      <c r="J309" s="12"/>
      <c r="K309" s="12"/>
      <c r="L309" s="12"/>
      <c r="M309" s="12"/>
      <c r="N309" s="12"/>
      <c r="O309" s="12"/>
      <c r="P309" s="12"/>
    </row>
    <row r="310" spans="1:16" ht="51">
      <c r="A310" s="6"/>
      <c r="B310" s="36" t="s">
        <v>75</v>
      </c>
      <c r="C310" s="37"/>
      <c r="D310" s="12"/>
      <c r="E310" s="12"/>
      <c r="F310" s="34"/>
      <c r="G310" s="12"/>
      <c r="H310" s="12"/>
      <c r="I310" s="12"/>
      <c r="J310" s="12"/>
      <c r="K310" s="12"/>
      <c r="L310" s="12"/>
      <c r="M310" s="12"/>
      <c r="N310" s="12"/>
      <c r="O310" s="12"/>
      <c r="P310" s="12"/>
    </row>
    <row r="311" spans="1:16" ht="51">
      <c r="A311" s="6"/>
      <c r="B311" s="41" t="s">
        <v>120</v>
      </c>
      <c r="C311" s="37"/>
      <c r="D311" s="12"/>
      <c r="E311" s="12"/>
      <c r="F311" s="34"/>
      <c r="G311" s="12"/>
      <c r="H311" s="12"/>
      <c r="I311" s="12"/>
      <c r="J311" s="12"/>
      <c r="K311" s="12"/>
      <c r="L311" s="12"/>
      <c r="M311" s="12"/>
      <c r="N311" s="12"/>
      <c r="O311" s="12"/>
      <c r="P311" s="12"/>
    </row>
    <row r="312" spans="1:16" ht="55.5" customHeight="1">
      <c r="A312" s="6"/>
      <c r="B312" s="91" t="s">
        <v>148</v>
      </c>
      <c r="C312" s="37"/>
      <c r="D312" s="12"/>
      <c r="E312" s="12"/>
      <c r="F312" s="34"/>
      <c r="G312" s="12"/>
      <c r="H312" s="12"/>
      <c r="I312" s="12"/>
      <c r="J312" s="12"/>
      <c r="K312" s="12"/>
      <c r="L312" s="12"/>
      <c r="M312" s="12"/>
      <c r="N312" s="12"/>
      <c r="O312" s="12"/>
      <c r="P312" s="12"/>
    </row>
    <row r="313" spans="1:16" ht="61.5" customHeight="1">
      <c r="A313" s="6"/>
      <c r="B313" s="45" t="s">
        <v>76</v>
      </c>
      <c r="C313" s="37"/>
      <c r="D313" s="12"/>
      <c r="E313" s="12"/>
      <c r="F313" s="34"/>
      <c r="G313" s="12"/>
      <c r="H313" s="12"/>
      <c r="I313" s="12"/>
      <c r="J313" s="12"/>
      <c r="K313" s="12"/>
      <c r="L313" s="12"/>
      <c r="M313" s="12"/>
      <c r="N313" s="12"/>
      <c r="O313" s="12"/>
      <c r="P313" s="12"/>
    </row>
    <row r="314" spans="1:16" ht="38.25">
      <c r="A314" s="6"/>
      <c r="B314" s="41" t="s">
        <v>130</v>
      </c>
      <c r="C314" s="37"/>
      <c r="D314" s="12"/>
      <c r="E314" s="12"/>
      <c r="F314" s="34"/>
      <c r="G314" s="12"/>
      <c r="H314" s="12"/>
      <c r="I314" s="12"/>
      <c r="J314" s="12"/>
      <c r="K314" s="12"/>
      <c r="L314" s="12"/>
      <c r="M314" s="12"/>
      <c r="N314" s="12"/>
      <c r="O314" s="12"/>
      <c r="P314" s="12"/>
    </row>
    <row r="315" spans="1:16" hidden="1">
      <c r="A315" s="6"/>
      <c r="B315" s="41"/>
      <c r="C315" s="37"/>
      <c r="D315" s="12"/>
      <c r="E315" s="12"/>
      <c r="F315" s="34"/>
      <c r="G315" s="12"/>
      <c r="H315" s="12"/>
      <c r="I315" s="12"/>
      <c r="J315" s="12"/>
      <c r="K315" s="12"/>
      <c r="L315" s="12"/>
      <c r="M315" s="12"/>
      <c r="N315" s="12"/>
      <c r="O315" s="12"/>
      <c r="P315" s="12"/>
    </row>
    <row r="316" spans="1:16" ht="25.5">
      <c r="A316" s="6"/>
      <c r="B316" s="33" t="s">
        <v>24</v>
      </c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</row>
    <row r="317" spans="1:16">
      <c r="A317" s="102"/>
      <c r="B317" s="93"/>
      <c r="C317" s="94"/>
      <c r="D317" s="94"/>
      <c r="E317" s="94"/>
      <c r="F317" s="94"/>
      <c r="G317" s="94"/>
      <c r="H317" s="94"/>
      <c r="I317" s="94"/>
      <c r="J317" s="94"/>
      <c r="K317" s="94"/>
      <c r="L317" s="94"/>
      <c r="M317" s="94"/>
      <c r="N317" s="94"/>
      <c r="O317" s="94"/>
      <c r="P317" s="94"/>
    </row>
    <row r="318" spans="1:16">
      <c r="A318" s="103"/>
      <c r="B318" s="96"/>
      <c r="C318" s="97"/>
      <c r="D318" s="97"/>
      <c r="E318" s="97"/>
      <c r="F318" s="97"/>
      <c r="G318" s="97"/>
      <c r="H318" s="97"/>
      <c r="I318" s="97"/>
      <c r="J318" s="97"/>
      <c r="K318" s="97"/>
      <c r="L318" s="97"/>
      <c r="M318" s="97"/>
      <c r="N318" s="97"/>
      <c r="O318" s="97"/>
      <c r="P318" s="97"/>
    </row>
    <row r="319" spans="1:16">
      <c r="A319" s="103"/>
      <c r="B319" s="96"/>
      <c r="C319" s="97"/>
      <c r="D319" s="97"/>
      <c r="E319" s="97"/>
      <c r="F319" s="97"/>
      <c r="G319" s="97"/>
      <c r="H319" s="97"/>
      <c r="I319" s="97"/>
      <c r="J319" s="97"/>
      <c r="K319" s="97"/>
      <c r="L319" s="97"/>
      <c r="M319" s="97"/>
      <c r="N319" s="97"/>
      <c r="O319" s="97"/>
      <c r="P319" s="97"/>
    </row>
    <row r="320" spans="1:16">
      <c r="A320" s="103"/>
      <c r="B320" s="96"/>
      <c r="C320" s="97"/>
      <c r="D320" s="97"/>
      <c r="E320" s="97"/>
      <c r="F320" s="97"/>
      <c r="G320" s="97"/>
      <c r="H320" s="97"/>
      <c r="I320" s="97"/>
      <c r="J320" s="97"/>
      <c r="K320" s="97"/>
      <c r="L320" s="97"/>
      <c r="M320" s="97"/>
      <c r="N320" s="97"/>
      <c r="O320" s="97"/>
      <c r="P320" s="97"/>
    </row>
    <row r="321" spans="1:16">
      <c r="A321" s="103"/>
      <c r="B321" s="96"/>
      <c r="C321" s="97"/>
      <c r="D321" s="97"/>
      <c r="E321" s="97"/>
      <c r="F321" s="97"/>
      <c r="G321" s="97"/>
      <c r="H321" s="97"/>
      <c r="I321" s="97"/>
      <c r="J321" s="97"/>
      <c r="K321" s="97"/>
      <c r="L321" s="97"/>
      <c r="M321" s="97"/>
      <c r="N321" s="97"/>
      <c r="O321" s="97"/>
      <c r="P321" s="97"/>
    </row>
    <row r="322" spans="1:16">
      <c r="A322" s="103"/>
      <c r="B322" s="96"/>
      <c r="C322" s="97"/>
      <c r="D322" s="97"/>
      <c r="E322" s="97"/>
      <c r="F322" s="97"/>
      <c r="G322" s="97"/>
      <c r="H322" s="97"/>
      <c r="I322" s="97"/>
      <c r="J322" s="97"/>
      <c r="K322" s="97"/>
      <c r="L322" s="97"/>
      <c r="M322" s="97"/>
      <c r="N322" s="97"/>
      <c r="O322" s="97"/>
      <c r="P322" s="97"/>
    </row>
    <row r="323" spans="1:16">
      <c r="A323" s="103"/>
      <c r="B323" s="96"/>
      <c r="C323" s="97"/>
      <c r="D323" s="97"/>
      <c r="E323" s="97"/>
      <c r="F323" s="97"/>
      <c r="G323" s="97"/>
      <c r="H323" s="97"/>
      <c r="I323" s="97"/>
      <c r="J323" s="97"/>
      <c r="K323" s="97"/>
      <c r="L323" s="97"/>
      <c r="M323" s="97"/>
      <c r="N323" s="97"/>
      <c r="O323" s="97"/>
      <c r="P323" s="97"/>
    </row>
    <row r="324" spans="1:16">
      <c r="A324" s="103"/>
      <c r="B324" s="96"/>
      <c r="C324" s="97"/>
      <c r="D324" s="97"/>
      <c r="E324" s="97"/>
      <c r="F324" s="97"/>
      <c r="G324" s="97"/>
      <c r="H324" s="97"/>
      <c r="I324" s="97"/>
      <c r="J324" s="97"/>
      <c r="K324" s="97"/>
      <c r="L324" s="97"/>
      <c r="M324" s="97"/>
      <c r="N324" s="97"/>
      <c r="O324" s="97"/>
      <c r="P324" s="97"/>
    </row>
    <row r="325" spans="1:16">
      <c r="A325" s="103"/>
      <c r="B325" s="96"/>
      <c r="C325" s="97"/>
      <c r="D325" s="97"/>
      <c r="E325" s="97"/>
      <c r="F325" s="97"/>
      <c r="G325" s="97"/>
      <c r="H325" s="97"/>
      <c r="I325" s="97"/>
      <c r="J325" s="97"/>
      <c r="K325" s="97"/>
      <c r="L325" s="97"/>
      <c r="M325" s="97"/>
      <c r="N325" s="97"/>
      <c r="O325" s="97"/>
      <c r="P325" s="97"/>
    </row>
    <row r="326" spans="1:16">
      <c r="A326" s="103"/>
      <c r="B326" s="96"/>
      <c r="C326" s="97"/>
      <c r="D326" s="97"/>
      <c r="E326" s="97"/>
      <c r="F326" s="97"/>
      <c r="G326" s="97"/>
      <c r="H326" s="97"/>
      <c r="I326" s="97"/>
      <c r="J326" s="97"/>
      <c r="K326" s="97"/>
      <c r="L326" s="97"/>
      <c r="M326" s="97"/>
      <c r="N326" s="97"/>
      <c r="O326" s="97"/>
      <c r="P326" s="97"/>
    </row>
    <row r="327" spans="1:16">
      <c r="A327" s="103"/>
      <c r="B327" s="96"/>
      <c r="C327" s="97"/>
      <c r="D327" s="97"/>
      <c r="E327" s="97"/>
      <c r="F327" s="97"/>
      <c r="G327" s="97"/>
      <c r="H327" s="97"/>
      <c r="I327" s="97"/>
      <c r="J327" s="97"/>
      <c r="K327" s="97"/>
      <c r="L327" s="97"/>
      <c r="M327" s="97"/>
      <c r="N327" s="97"/>
      <c r="O327" s="97"/>
      <c r="P327" s="97"/>
    </row>
    <row r="328" spans="1:16">
      <c r="A328" s="103"/>
      <c r="B328" s="96"/>
      <c r="C328" s="97"/>
      <c r="D328" s="97"/>
      <c r="E328" s="97"/>
      <c r="F328" s="97"/>
      <c r="G328" s="97"/>
      <c r="H328" s="97"/>
      <c r="I328" s="97"/>
      <c r="J328" s="97"/>
      <c r="K328" s="97"/>
      <c r="L328" s="97"/>
      <c r="M328" s="97"/>
      <c r="N328" s="97"/>
      <c r="O328" s="97"/>
      <c r="P328" s="97"/>
    </row>
    <row r="329" spans="1:16">
      <c r="A329" s="103"/>
      <c r="B329" s="96"/>
      <c r="C329" s="97"/>
      <c r="D329" s="97"/>
      <c r="E329" s="97"/>
      <c r="F329" s="97"/>
      <c r="G329" s="97"/>
      <c r="H329" s="97"/>
      <c r="I329" s="97"/>
      <c r="J329" s="97"/>
      <c r="K329" s="97"/>
      <c r="L329" s="97"/>
      <c r="M329" s="97"/>
      <c r="N329" s="97"/>
      <c r="O329" s="97"/>
      <c r="P329" s="97"/>
    </row>
    <row r="330" spans="1:16">
      <c r="A330" s="103"/>
      <c r="B330" s="96"/>
      <c r="C330" s="97"/>
      <c r="D330" s="97"/>
      <c r="E330" s="97"/>
      <c r="F330" s="97"/>
      <c r="G330" s="97"/>
      <c r="H330" s="97"/>
      <c r="I330" s="97"/>
      <c r="J330" s="97"/>
      <c r="K330" s="97"/>
      <c r="L330" s="97"/>
      <c r="M330" s="97"/>
      <c r="N330" s="97"/>
      <c r="O330" s="97"/>
      <c r="P330" s="97"/>
    </row>
    <row r="331" spans="1:16">
      <c r="A331" s="103"/>
      <c r="B331" s="96"/>
      <c r="C331" s="97"/>
      <c r="D331" s="97"/>
      <c r="E331" s="97"/>
      <c r="F331" s="97"/>
      <c r="G331" s="97"/>
      <c r="H331" s="97"/>
      <c r="I331" s="97"/>
      <c r="J331" s="97"/>
      <c r="K331" s="97"/>
      <c r="L331" s="97"/>
      <c r="M331" s="97"/>
      <c r="N331" s="97"/>
      <c r="O331" s="97"/>
      <c r="P331" s="97"/>
    </row>
    <row r="332" spans="1:16">
      <c r="A332" s="103"/>
      <c r="B332" s="96"/>
      <c r="C332" s="97"/>
      <c r="D332" s="97"/>
      <c r="E332" s="97"/>
      <c r="F332" s="97"/>
      <c r="G332" s="97"/>
      <c r="H332" s="97"/>
      <c r="I332" s="97"/>
      <c r="J332" s="97"/>
      <c r="K332" s="97"/>
      <c r="L332" s="97"/>
      <c r="M332" s="97"/>
      <c r="N332" s="97"/>
      <c r="O332" s="97"/>
      <c r="P332" s="97"/>
    </row>
    <row r="333" spans="1:16">
      <c r="A333" s="103"/>
      <c r="B333" s="96"/>
      <c r="C333" s="97"/>
      <c r="D333" s="97"/>
      <c r="E333" s="97"/>
      <c r="F333" s="97"/>
      <c r="G333" s="97"/>
      <c r="H333" s="97"/>
      <c r="I333" s="97"/>
      <c r="J333" s="97"/>
      <c r="K333" s="97"/>
      <c r="L333" s="97"/>
      <c r="M333" s="97"/>
      <c r="N333" s="97"/>
      <c r="O333" s="97"/>
      <c r="P333" s="97"/>
    </row>
    <row r="334" spans="1:16">
      <c r="A334" s="103"/>
      <c r="B334" s="96"/>
      <c r="C334" s="97"/>
      <c r="D334" s="97"/>
      <c r="E334" s="97"/>
      <c r="F334" s="97"/>
      <c r="G334" s="97"/>
      <c r="H334" s="97"/>
      <c r="I334" s="97"/>
      <c r="J334" s="97"/>
      <c r="K334" s="97"/>
      <c r="L334" s="97"/>
      <c r="M334" s="97"/>
      <c r="N334" s="97"/>
      <c r="O334" s="97"/>
      <c r="P334" s="97"/>
    </row>
    <row r="335" spans="1:16">
      <c r="A335" s="103"/>
      <c r="B335" s="96"/>
      <c r="C335" s="97"/>
      <c r="D335" s="97"/>
      <c r="E335" s="97"/>
      <c r="F335" s="97"/>
      <c r="G335" s="97"/>
      <c r="H335" s="97"/>
      <c r="I335" s="97"/>
      <c r="J335" s="97"/>
      <c r="K335" s="97"/>
      <c r="L335" s="97"/>
      <c r="M335" s="97"/>
      <c r="N335" s="97"/>
      <c r="O335" s="97"/>
      <c r="P335" s="97"/>
    </row>
    <row r="336" spans="1:16">
      <c r="A336" s="103"/>
      <c r="B336" s="96"/>
      <c r="C336" s="97"/>
      <c r="D336" s="97"/>
      <c r="E336" s="97"/>
      <c r="F336" s="97"/>
      <c r="G336" s="97"/>
      <c r="H336" s="97"/>
      <c r="I336" s="97"/>
      <c r="J336" s="97"/>
      <c r="K336" s="97"/>
      <c r="L336" s="97"/>
      <c r="M336" s="97"/>
      <c r="N336" s="97"/>
      <c r="O336" s="97"/>
      <c r="P336" s="97"/>
    </row>
    <row r="337" spans="1:16">
      <c r="A337" s="103"/>
      <c r="B337" s="96"/>
      <c r="C337" s="97"/>
      <c r="D337" s="97"/>
      <c r="E337" s="97"/>
      <c r="F337" s="97"/>
      <c r="G337" s="97"/>
      <c r="H337" s="97"/>
      <c r="I337" s="97"/>
      <c r="J337" s="97"/>
      <c r="K337" s="97"/>
      <c r="L337" s="97"/>
      <c r="M337" s="97"/>
      <c r="N337" s="97"/>
      <c r="O337" s="97"/>
      <c r="P337" s="97"/>
    </row>
    <row r="338" spans="1:16">
      <c r="A338" s="103"/>
      <c r="B338" s="96"/>
      <c r="C338" s="97"/>
      <c r="D338" s="97"/>
      <c r="E338" s="97"/>
      <c r="F338" s="97"/>
      <c r="G338" s="97"/>
      <c r="H338" s="97"/>
      <c r="I338" s="97"/>
      <c r="J338" s="97"/>
      <c r="K338" s="97"/>
      <c r="L338" s="97"/>
      <c r="M338" s="97"/>
      <c r="N338" s="97"/>
      <c r="O338" s="97"/>
      <c r="P338" s="97"/>
    </row>
    <row r="339" spans="1:16">
      <c r="A339" s="103"/>
      <c r="B339" s="96"/>
      <c r="C339" s="97"/>
      <c r="D339" s="97"/>
      <c r="E339" s="97"/>
      <c r="F339" s="97"/>
      <c r="G339" s="97"/>
      <c r="H339" s="97"/>
      <c r="I339" s="97"/>
      <c r="J339" s="97"/>
      <c r="K339" s="97"/>
      <c r="L339" s="97"/>
      <c r="M339" s="97"/>
      <c r="N339" s="97"/>
      <c r="O339" s="97"/>
      <c r="P339" s="97"/>
    </row>
    <row r="340" spans="1:16">
      <c r="A340" s="103"/>
      <c r="B340" s="96"/>
      <c r="C340" s="97"/>
      <c r="D340" s="97"/>
      <c r="E340" s="97"/>
      <c r="F340" s="97"/>
      <c r="G340" s="97"/>
      <c r="H340" s="97"/>
      <c r="I340" s="97"/>
      <c r="J340" s="97"/>
      <c r="K340" s="97"/>
      <c r="L340" s="97"/>
      <c r="M340" s="97"/>
      <c r="N340" s="97"/>
      <c r="O340" s="97"/>
      <c r="P340" s="97"/>
    </row>
    <row r="341" spans="1:16">
      <c r="A341" s="103"/>
      <c r="B341" s="96"/>
      <c r="C341" s="97"/>
      <c r="D341" s="97"/>
      <c r="E341" s="97"/>
      <c r="F341" s="97"/>
      <c r="G341" s="97"/>
      <c r="H341" s="97"/>
      <c r="I341" s="97"/>
      <c r="J341" s="97"/>
      <c r="K341" s="97"/>
      <c r="L341" s="97"/>
      <c r="M341" s="97"/>
      <c r="N341" s="97"/>
      <c r="O341" s="97"/>
      <c r="P341" s="97"/>
    </row>
    <row r="342" spans="1:16">
      <c r="A342" s="103"/>
      <c r="B342" s="96"/>
      <c r="C342" s="97"/>
      <c r="D342" s="97"/>
      <c r="E342" s="97"/>
      <c r="F342" s="97"/>
      <c r="G342" s="97"/>
      <c r="H342" s="97"/>
      <c r="I342" s="97"/>
      <c r="J342" s="97"/>
      <c r="K342" s="97"/>
      <c r="L342" s="97"/>
      <c r="M342" s="97"/>
      <c r="N342" s="97"/>
      <c r="O342" s="97"/>
      <c r="P342" s="97"/>
    </row>
    <row r="343" spans="1:16">
      <c r="A343" s="103"/>
      <c r="B343" s="96"/>
      <c r="C343" s="97"/>
      <c r="D343" s="97"/>
      <c r="E343" s="97"/>
      <c r="F343" s="97"/>
      <c r="G343" s="97"/>
      <c r="H343" s="97"/>
      <c r="I343" s="97"/>
      <c r="J343" s="97"/>
      <c r="K343" s="97"/>
      <c r="L343" s="97"/>
      <c r="M343" s="97"/>
      <c r="N343" s="97"/>
      <c r="O343" s="97"/>
      <c r="P343" s="97"/>
    </row>
    <row r="344" spans="1:16">
      <c r="A344" s="103"/>
      <c r="B344" s="96"/>
      <c r="C344" s="97"/>
      <c r="D344" s="97"/>
      <c r="E344" s="97"/>
      <c r="F344" s="97"/>
      <c r="G344" s="97"/>
      <c r="H344" s="97"/>
      <c r="I344" s="97"/>
      <c r="J344" s="97"/>
      <c r="K344" s="97"/>
      <c r="L344" s="97"/>
      <c r="M344" s="97"/>
      <c r="N344" s="97"/>
      <c r="O344" s="97"/>
      <c r="P344" s="97"/>
    </row>
    <row r="345" spans="1:16">
      <c r="A345" s="103"/>
      <c r="B345" s="96"/>
      <c r="C345" s="97"/>
      <c r="D345" s="97"/>
      <c r="E345" s="97"/>
      <c r="F345" s="97"/>
      <c r="G345" s="97"/>
      <c r="H345" s="97"/>
      <c r="I345" s="97"/>
      <c r="J345" s="97"/>
      <c r="K345" s="97"/>
      <c r="L345" s="97"/>
      <c r="M345" s="97"/>
      <c r="N345" s="97"/>
      <c r="O345" s="97"/>
      <c r="P345" s="97"/>
    </row>
    <row r="346" spans="1:16">
      <c r="A346" s="103"/>
      <c r="B346" s="96"/>
      <c r="C346" s="97"/>
      <c r="D346" s="97"/>
      <c r="E346" s="97"/>
      <c r="F346" s="97"/>
      <c r="G346" s="97"/>
      <c r="H346" s="97"/>
      <c r="I346" s="97"/>
      <c r="J346" s="97"/>
      <c r="K346" s="97"/>
      <c r="L346" s="97"/>
      <c r="M346" s="97"/>
      <c r="N346" s="97"/>
      <c r="O346" s="97"/>
      <c r="P346" s="97"/>
    </row>
    <row r="347" spans="1:16" ht="87.75" customHeight="1">
      <c r="A347" s="116"/>
      <c r="B347" s="119" t="s">
        <v>250</v>
      </c>
      <c r="C347" s="120"/>
      <c r="D347" s="120"/>
      <c r="E347" s="120"/>
      <c r="F347" s="121">
        <v>50000000</v>
      </c>
      <c r="G347" s="120"/>
      <c r="H347" s="120"/>
      <c r="I347" s="120"/>
      <c r="J347" s="120"/>
      <c r="K347" s="120"/>
      <c r="L347" s="120"/>
      <c r="M347" s="120"/>
      <c r="N347" s="120"/>
      <c r="O347" s="120"/>
      <c r="P347" s="120"/>
    </row>
    <row r="348" spans="1:16" ht="51">
      <c r="A348" s="39"/>
      <c r="B348" s="41" t="s">
        <v>190</v>
      </c>
      <c r="C348" s="13"/>
      <c r="D348" s="13"/>
      <c r="E348" s="13"/>
      <c r="F348" s="34"/>
      <c r="G348" s="13"/>
      <c r="H348" s="13"/>
      <c r="I348" s="13"/>
      <c r="J348" s="13"/>
      <c r="K348" s="13"/>
      <c r="L348" s="13"/>
      <c r="M348" s="13"/>
      <c r="N348" s="13"/>
      <c r="O348" s="13"/>
      <c r="P348" s="13"/>
    </row>
    <row r="349" spans="1:16" ht="51">
      <c r="A349" s="39"/>
      <c r="B349" s="41" t="s">
        <v>88</v>
      </c>
      <c r="C349" s="13"/>
      <c r="D349" s="13"/>
      <c r="E349" s="13"/>
      <c r="F349" s="34"/>
      <c r="G349" s="13"/>
      <c r="H349" s="13"/>
      <c r="I349" s="13"/>
      <c r="J349" s="13"/>
      <c r="K349" s="13"/>
      <c r="L349" s="13"/>
      <c r="M349" s="13"/>
      <c r="N349" s="13"/>
      <c r="O349" s="13"/>
      <c r="P349" s="13"/>
    </row>
    <row r="350" spans="1:16" ht="63.75">
      <c r="A350" s="39"/>
      <c r="B350" s="41" t="s">
        <v>191</v>
      </c>
      <c r="C350" s="13"/>
      <c r="D350" s="13"/>
      <c r="E350" s="13"/>
      <c r="F350" s="34"/>
      <c r="G350" s="13"/>
      <c r="H350" s="13"/>
      <c r="I350" s="13"/>
      <c r="J350" s="13"/>
      <c r="K350" s="13"/>
      <c r="L350" s="13"/>
      <c r="M350" s="13"/>
      <c r="N350" s="13"/>
      <c r="O350" s="13"/>
      <c r="P350" s="13"/>
    </row>
    <row r="351" spans="1:16" ht="66.75" customHeight="1">
      <c r="A351" s="39"/>
      <c r="B351" s="36" t="s">
        <v>63</v>
      </c>
      <c r="C351" s="13"/>
      <c r="D351" s="13"/>
      <c r="E351" s="13"/>
      <c r="F351" s="34"/>
      <c r="G351" s="13"/>
      <c r="H351" s="13"/>
      <c r="I351" s="13"/>
      <c r="J351" s="13"/>
      <c r="K351" s="13"/>
      <c r="L351" s="13"/>
      <c r="M351" s="13"/>
      <c r="N351" s="13"/>
      <c r="O351" s="13"/>
      <c r="P351" s="13"/>
    </row>
    <row r="352" spans="1:16" ht="92.25" customHeight="1">
      <c r="A352" s="39"/>
      <c r="B352" s="41" t="s">
        <v>131</v>
      </c>
      <c r="C352" s="13"/>
      <c r="D352" s="13"/>
      <c r="E352" s="13"/>
      <c r="F352" s="34"/>
      <c r="G352" s="13"/>
      <c r="H352" s="13"/>
      <c r="I352" s="13"/>
      <c r="J352" s="13"/>
      <c r="K352" s="13"/>
      <c r="L352" s="13"/>
      <c r="M352" s="13"/>
      <c r="N352" s="13"/>
      <c r="O352" s="13"/>
      <c r="P352" s="13"/>
    </row>
    <row r="353" spans="1:16" ht="33.75" customHeight="1">
      <c r="A353" s="39"/>
      <c r="B353" s="41" t="s">
        <v>132</v>
      </c>
      <c r="C353" s="13"/>
      <c r="D353" s="13"/>
      <c r="E353" s="13"/>
      <c r="F353" s="34"/>
      <c r="G353" s="13"/>
      <c r="H353" s="13"/>
      <c r="I353" s="13"/>
      <c r="J353" s="13"/>
      <c r="K353" s="13"/>
      <c r="L353" s="13"/>
      <c r="M353" s="13"/>
      <c r="N353" s="13"/>
      <c r="O353" s="13"/>
      <c r="P353" s="13"/>
    </row>
    <row r="354" spans="1:16" hidden="1">
      <c r="A354" s="39"/>
      <c r="B354" s="41"/>
      <c r="C354" s="13"/>
      <c r="D354" s="13"/>
      <c r="E354" s="13"/>
      <c r="F354" s="34"/>
      <c r="G354" s="13"/>
      <c r="H354" s="13"/>
      <c r="I354" s="13"/>
      <c r="J354" s="13"/>
      <c r="K354" s="13"/>
      <c r="L354" s="13"/>
      <c r="M354" s="13"/>
      <c r="N354" s="13"/>
      <c r="O354" s="13"/>
      <c r="P354" s="13"/>
    </row>
    <row r="355" spans="1:16" ht="51">
      <c r="A355" s="39"/>
      <c r="B355" s="41" t="s">
        <v>133</v>
      </c>
      <c r="C355" s="13"/>
      <c r="D355" s="13"/>
      <c r="E355" s="13"/>
      <c r="F355" s="34"/>
      <c r="G355" s="13"/>
      <c r="H355" s="13"/>
      <c r="I355" s="13"/>
      <c r="J355" s="13"/>
      <c r="K355" s="13"/>
      <c r="L355" s="13"/>
      <c r="M355" s="13"/>
      <c r="N355" s="13"/>
      <c r="O355" s="13"/>
      <c r="P355" s="13"/>
    </row>
    <row r="356" spans="1:16" ht="51">
      <c r="A356" s="39"/>
      <c r="B356" s="41" t="s">
        <v>89</v>
      </c>
      <c r="C356" s="13"/>
      <c r="D356" s="13"/>
      <c r="E356" s="13"/>
      <c r="F356" s="34"/>
      <c r="G356" s="13"/>
      <c r="H356" s="13"/>
      <c r="I356" s="13"/>
      <c r="J356" s="13"/>
      <c r="K356" s="13"/>
      <c r="L356" s="13"/>
      <c r="M356" s="13"/>
      <c r="N356" s="13"/>
      <c r="O356" s="13"/>
      <c r="P356" s="13"/>
    </row>
    <row r="357" spans="1:16" ht="89.25">
      <c r="A357" s="39"/>
      <c r="B357" s="41" t="s">
        <v>192</v>
      </c>
      <c r="C357" s="13"/>
      <c r="D357" s="13"/>
      <c r="E357" s="13"/>
      <c r="F357" s="34"/>
      <c r="G357" s="13"/>
      <c r="H357" s="13"/>
      <c r="I357" s="13"/>
      <c r="J357" s="13"/>
      <c r="K357" s="13"/>
      <c r="L357" s="13"/>
      <c r="M357" s="13"/>
      <c r="N357" s="13"/>
      <c r="O357" s="13"/>
      <c r="P357" s="13"/>
    </row>
    <row r="358" spans="1:16" ht="63.75">
      <c r="A358" s="39"/>
      <c r="B358" s="41" t="s">
        <v>90</v>
      </c>
      <c r="C358" s="13"/>
      <c r="D358" s="13"/>
      <c r="E358" s="13"/>
      <c r="F358" s="34"/>
      <c r="G358" s="13"/>
      <c r="H358" s="13"/>
      <c r="I358" s="13"/>
      <c r="J358" s="13"/>
      <c r="K358" s="13"/>
      <c r="L358" s="13"/>
      <c r="M358" s="13"/>
      <c r="N358" s="13"/>
      <c r="O358" s="13"/>
      <c r="P358" s="13"/>
    </row>
    <row r="359" spans="1:16" ht="96" customHeight="1">
      <c r="A359" s="39"/>
      <c r="B359" s="41" t="s">
        <v>172</v>
      </c>
      <c r="C359" s="13"/>
      <c r="D359" s="13"/>
      <c r="E359" s="13"/>
      <c r="F359" s="44"/>
      <c r="G359" s="13"/>
      <c r="H359" s="13"/>
      <c r="I359" s="13"/>
      <c r="J359" s="13"/>
      <c r="K359" s="13"/>
      <c r="L359" s="13"/>
      <c r="M359" s="13"/>
      <c r="N359" s="13"/>
      <c r="O359" s="13"/>
      <c r="P359" s="13"/>
    </row>
    <row r="360" spans="1:16" ht="41.25" customHeight="1">
      <c r="A360" s="39"/>
      <c r="B360" s="41" t="s">
        <v>193</v>
      </c>
      <c r="C360" s="13"/>
      <c r="D360" s="13"/>
      <c r="E360" s="13"/>
      <c r="F360" s="34"/>
      <c r="G360" s="13"/>
      <c r="H360" s="13"/>
      <c r="I360" s="13"/>
      <c r="J360" s="13"/>
      <c r="K360" s="13"/>
      <c r="L360" s="13"/>
      <c r="M360" s="13"/>
      <c r="N360" s="13"/>
      <c r="O360" s="13"/>
      <c r="P360" s="13"/>
    </row>
    <row r="361" spans="1:16" ht="63.75">
      <c r="A361" s="39"/>
      <c r="B361" s="41" t="s">
        <v>194</v>
      </c>
      <c r="C361" s="13"/>
      <c r="D361" s="13"/>
      <c r="E361" s="13"/>
      <c r="F361" s="34"/>
      <c r="G361" s="13"/>
      <c r="H361" s="13"/>
      <c r="I361" s="13"/>
      <c r="J361" s="13"/>
      <c r="K361" s="13"/>
      <c r="L361" s="13"/>
      <c r="M361" s="13"/>
      <c r="N361" s="13"/>
      <c r="O361" s="13"/>
      <c r="P361" s="13"/>
    </row>
    <row r="362" spans="1:16" ht="63.75">
      <c r="A362" s="39"/>
      <c r="B362" s="41" t="s">
        <v>195</v>
      </c>
      <c r="C362" s="13"/>
      <c r="D362" s="13"/>
      <c r="E362" s="13"/>
      <c r="F362" s="34"/>
      <c r="G362" s="13"/>
      <c r="H362" s="13"/>
      <c r="I362" s="13"/>
      <c r="J362" s="13"/>
      <c r="K362" s="13"/>
      <c r="L362" s="13"/>
      <c r="M362" s="13"/>
      <c r="N362" s="13"/>
      <c r="O362" s="13"/>
      <c r="P362" s="13"/>
    </row>
    <row r="363" spans="1:16" ht="67.5" customHeight="1">
      <c r="A363" s="39"/>
      <c r="B363" s="36" t="s">
        <v>196</v>
      </c>
      <c r="C363" s="13"/>
      <c r="D363" s="13"/>
      <c r="E363" s="13"/>
      <c r="F363" s="44"/>
      <c r="G363" s="13"/>
      <c r="H363" s="13"/>
      <c r="I363" s="13"/>
      <c r="J363" s="13"/>
      <c r="K363" s="13"/>
      <c r="L363" s="13"/>
      <c r="M363" s="13"/>
      <c r="N363" s="13"/>
      <c r="O363" s="13"/>
      <c r="P363" s="13"/>
    </row>
    <row r="364" spans="1:16" ht="25.5">
      <c r="A364" s="39"/>
      <c r="B364" s="33" t="s">
        <v>113</v>
      </c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</row>
    <row r="365" spans="1:16">
      <c r="A365" s="92"/>
      <c r="B365" s="93"/>
      <c r="C365" s="94"/>
      <c r="D365" s="94"/>
      <c r="E365" s="94"/>
      <c r="F365" s="94"/>
      <c r="G365" s="94"/>
      <c r="H365" s="94"/>
      <c r="I365" s="94"/>
      <c r="J365" s="94"/>
      <c r="K365" s="94"/>
      <c r="L365" s="94"/>
      <c r="M365" s="94"/>
      <c r="N365" s="94"/>
      <c r="O365" s="94"/>
      <c r="P365" s="94"/>
    </row>
    <row r="366" spans="1:16">
      <c r="A366" s="95"/>
      <c r="B366" s="96"/>
      <c r="C366" s="97"/>
      <c r="D366" s="97"/>
      <c r="E366" s="97"/>
      <c r="F366" s="97"/>
      <c r="G366" s="97"/>
      <c r="H366" s="97"/>
      <c r="I366" s="97"/>
      <c r="J366" s="97"/>
      <c r="K366" s="97"/>
      <c r="L366" s="97"/>
      <c r="M366" s="97"/>
      <c r="N366" s="97"/>
      <c r="O366" s="97"/>
      <c r="P366" s="97"/>
    </row>
    <row r="367" spans="1:16">
      <c r="A367" s="95"/>
      <c r="B367" s="96"/>
      <c r="C367" s="97"/>
      <c r="D367" s="97"/>
      <c r="E367" s="97"/>
      <c r="F367" s="97"/>
      <c r="G367" s="97"/>
      <c r="H367" s="97"/>
      <c r="I367" s="97"/>
      <c r="J367" s="97"/>
      <c r="K367" s="97"/>
      <c r="L367" s="97"/>
      <c r="M367" s="97"/>
      <c r="N367" s="97"/>
      <c r="O367" s="97"/>
      <c r="P367" s="97"/>
    </row>
    <row r="368" spans="1:16">
      <c r="A368" s="95"/>
      <c r="B368" s="96"/>
      <c r="C368" s="97"/>
      <c r="D368" s="97"/>
      <c r="E368" s="97"/>
      <c r="F368" s="97"/>
      <c r="G368" s="97"/>
      <c r="H368" s="97"/>
      <c r="I368" s="97"/>
      <c r="J368" s="97"/>
      <c r="K368" s="97"/>
      <c r="L368" s="97"/>
      <c r="M368" s="97"/>
      <c r="N368" s="97"/>
      <c r="O368" s="97"/>
      <c r="P368" s="97"/>
    </row>
    <row r="369" spans="1:16">
      <c r="A369" s="95"/>
      <c r="B369" s="96"/>
      <c r="C369" s="97"/>
      <c r="D369" s="97"/>
      <c r="E369" s="97"/>
      <c r="F369" s="97"/>
      <c r="G369" s="97"/>
      <c r="H369" s="97"/>
      <c r="I369" s="97"/>
      <c r="J369" s="97"/>
      <c r="K369" s="97"/>
      <c r="L369" s="97"/>
      <c r="M369" s="97"/>
      <c r="N369" s="97"/>
      <c r="O369" s="97"/>
      <c r="P369" s="97"/>
    </row>
    <row r="370" spans="1:16">
      <c r="A370" s="95"/>
      <c r="B370" s="96"/>
      <c r="C370" s="97"/>
      <c r="D370" s="97"/>
      <c r="E370" s="97"/>
      <c r="F370" s="97"/>
      <c r="G370" s="97"/>
      <c r="H370" s="97"/>
      <c r="I370" s="97"/>
      <c r="J370" s="97"/>
      <c r="K370" s="97"/>
      <c r="L370" s="97"/>
      <c r="M370" s="97"/>
      <c r="N370" s="97"/>
      <c r="O370" s="97"/>
      <c r="P370" s="97"/>
    </row>
    <row r="371" spans="1:16">
      <c r="A371" s="95"/>
      <c r="B371" s="96"/>
      <c r="C371" s="97"/>
      <c r="D371" s="97"/>
      <c r="E371" s="97"/>
      <c r="F371" s="97"/>
      <c r="G371" s="97"/>
      <c r="H371" s="97"/>
      <c r="I371" s="97"/>
      <c r="J371" s="97"/>
      <c r="K371" s="97"/>
      <c r="L371" s="97"/>
      <c r="M371" s="97"/>
      <c r="N371" s="97"/>
      <c r="O371" s="97"/>
      <c r="P371" s="97"/>
    </row>
    <row r="372" spans="1:16">
      <c r="A372" s="95"/>
      <c r="B372" s="96"/>
      <c r="C372" s="97"/>
      <c r="D372" s="97"/>
      <c r="E372" s="97"/>
      <c r="F372" s="97"/>
      <c r="G372" s="97"/>
      <c r="H372" s="97"/>
      <c r="I372" s="97"/>
      <c r="J372" s="97"/>
      <c r="K372" s="97"/>
      <c r="L372" s="97"/>
      <c r="M372" s="97"/>
      <c r="N372" s="97"/>
      <c r="O372" s="97"/>
      <c r="P372" s="97"/>
    </row>
    <row r="373" spans="1:16">
      <c r="A373" s="95"/>
      <c r="B373" s="96"/>
      <c r="C373" s="97"/>
      <c r="D373" s="97"/>
      <c r="E373" s="97"/>
      <c r="F373" s="97"/>
      <c r="G373" s="97"/>
      <c r="H373" s="97"/>
      <c r="I373" s="97"/>
      <c r="J373" s="97"/>
      <c r="K373" s="97"/>
      <c r="L373" s="97"/>
      <c r="M373" s="97"/>
      <c r="N373" s="97"/>
      <c r="O373" s="97"/>
      <c r="P373" s="97"/>
    </row>
    <row r="374" spans="1:16">
      <c r="A374" s="95"/>
      <c r="B374" s="96"/>
      <c r="C374" s="97"/>
      <c r="D374" s="97"/>
      <c r="E374" s="97"/>
      <c r="F374" s="97"/>
      <c r="G374" s="97"/>
      <c r="H374" s="97"/>
      <c r="I374" s="97"/>
      <c r="J374" s="97"/>
      <c r="K374" s="97"/>
      <c r="L374" s="97"/>
      <c r="M374" s="97"/>
      <c r="N374" s="97"/>
      <c r="O374" s="97"/>
      <c r="P374" s="97"/>
    </row>
    <row r="375" spans="1:16">
      <c r="A375" s="95"/>
      <c r="B375" s="96"/>
      <c r="C375" s="97"/>
      <c r="D375" s="97"/>
      <c r="E375" s="97"/>
      <c r="F375" s="97"/>
      <c r="G375" s="97"/>
      <c r="H375" s="97"/>
      <c r="I375" s="97"/>
      <c r="J375" s="97"/>
      <c r="K375" s="97"/>
      <c r="L375" s="97"/>
      <c r="M375" s="97"/>
      <c r="N375" s="97"/>
      <c r="O375" s="97"/>
      <c r="P375" s="97"/>
    </row>
    <row r="376" spans="1:16">
      <c r="A376" s="95"/>
      <c r="B376" s="96"/>
      <c r="C376" s="97"/>
      <c r="D376" s="97"/>
      <c r="E376" s="97"/>
      <c r="F376" s="97"/>
      <c r="G376" s="97"/>
      <c r="H376" s="97"/>
      <c r="I376" s="97"/>
      <c r="J376" s="97"/>
      <c r="K376" s="97"/>
      <c r="L376" s="97"/>
      <c r="M376" s="97"/>
      <c r="N376" s="97"/>
      <c r="O376" s="97"/>
      <c r="P376" s="97"/>
    </row>
    <row r="377" spans="1:16">
      <c r="A377" s="95"/>
      <c r="B377" s="96"/>
      <c r="C377" s="97"/>
      <c r="D377" s="97"/>
      <c r="E377" s="97"/>
      <c r="F377" s="97"/>
      <c r="G377" s="97"/>
      <c r="H377" s="97"/>
      <c r="I377" s="97"/>
      <c r="J377" s="97"/>
      <c r="K377" s="97"/>
      <c r="L377" s="97"/>
      <c r="M377" s="97"/>
      <c r="N377" s="97"/>
      <c r="O377" s="97"/>
      <c r="P377" s="97"/>
    </row>
    <row r="378" spans="1:16" ht="75">
      <c r="A378" s="116"/>
      <c r="B378" s="122" t="s">
        <v>95</v>
      </c>
      <c r="C378" s="120"/>
      <c r="D378" s="120"/>
      <c r="E378" s="120"/>
      <c r="F378" s="121">
        <v>70000000</v>
      </c>
      <c r="G378" s="120"/>
      <c r="H378" s="120"/>
      <c r="I378" s="120"/>
      <c r="J378" s="120"/>
      <c r="K378" s="120"/>
      <c r="L378" s="120"/>
      <c r="M378" s="120"/>
      <c r="N378" s="120"/>
      <c r="O378" s="120">
        <v>60000000</v>
      </c>
      <c r="P378" s="120"/>
    </row>
    <row r="379" spans="1:16" ht="25.5">
      <c r="A379" s="39"/>
      <c r="B379" s="10" t="s">
        <v>197</v>
      </c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</row>
    <row r="380" spans="1:16" ht="89.25">
      <c r="A380" s="39"/>
      <c r="B380" s="9" t="s">
        <v>273</v>
      </c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</row>
    <row r="381" spans="1:16" ht="63.75">
      <c r="A381" s="39"/>
      <c r="B381" s="9" t="s">
        <v>198</v>
      </c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</row>
    <row r="382" spans="1:16" ht="51">
      <c r="A382" s="39"/>
      <c r="B382" s="1" t="s">
        <v>171</v>
      </c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</row>
    <row r="383" spans="1:16">
      <c r="A383" s="92"/>
      <c r="B383" s="96"/>
      <c r="C383" s="97"/>
      <c r="D383" s="97"/>
      <c r="E383" s="97"/>
      <c r="F383" s="97"/>
      <c r="G383" s="97"/>
      <c r="H383" s="97"/>
      <c r="I383" s="97"/>
      <c r="J383" s="97"/>
      <c r="K383" s="97"/>
      <c r="L383" s="97"/>
      <c r="M383" s="97"/>
      <c r="N383" s="97"/>
      <c r="O383" s="97"/>
      <c r="P383" s="97"/>
    </row>
    <row r="384" spans="1:16">
      <c r="A384" s="95"/>
      <c r="B384" s="96"/>
      <c r="C384" s="97"/>
      <c r="D384" s="97"/>
      <c r="E384" s="97"/>
      <c r="F384" s="97"/>
      <c r="G384" s="97"/>
      <c r="H384" s="97"/>
      <c r="I384" s="97"/>
      <c r="J384" s="97"/>
      <c r="K384" s="97"/>
      <c r="L384" s="97"/>
      <c r="M384" s="97"/>
      <c r="N384" s="97"/>
      <c r="O384" s="97"/>
      <c r="P384" s="97"/>
    </row>
    <row r="385" spans="1:16">
      <c r="A385" s="95"/>
      <c r="B385" s="96"/>
      <c r="C385" s="97"/>
      <c r="D385" s="97"/>
      <c r="E385" s="97"/>
      <c r="F385" s="97"/>
      <c r="G385" s="97"/>
      <c r="H385" s="97"/>
      <c r="I385" s="97"/>
      <c r="J385" s="97"/>
      <c r="K385" s="97"/>
      <c r="L385" s="97"/>
      <c r="M385" s="97"/>
      <c r="N385" s="97"/>
      <c r="O385" s="97"/>
      <c r="P385" s="97"/>
    </row>
    <row r="386" spans="1:16">
      <c r="A386" s="95"/>
      <c r="B386" s="96"/>
      <c r="C386" s="97"/>
      <c r="D386" s="97"/>
      <c r="E386" s="97"/>
      <c r="F386" s="97"/>
      <c r="G386" s="97"/>
      <c r="H386" s="97"/>
      <c r="I386" s="97"/>
      <c r="J386" s="97"/>
      <c r="K386" s="97"/>
      <c r="L386" s="97"/>
      <c r="M386" s="97"/>
      <c r="N386" s="97"/>
      <c r="O386" s="97"/>
      <c r="P386" s="97"/>
    </row>
    <row r="387" spans="1:16">
      <c r="A387" s="95"/>
      <c r="B387" s="96"/>
      <c r="C387" s="97"/>
      <c r="D387" s="97"/>
      <c r="E387" s="97"/>
      <c r="F387" s="97"/>
      <c r="G387" s="97"/>
      <c r="H387" s="97"/>
      <c r="I387" s="97"/>
      <c r="J387" s="97"/>
      <c r="K387" s="97"/>
      <c r="L387" s="97"/>
      <c r="M387" s="97"/>
      <c r="N387" s="97"/>
      <c r="O387" s="97"/>
      <c r="P387" s="97"/>
    </row>
    <row r="388" spans="1:16">
      <c r="A388" s="95"/>
      <c r="B388" s="96"/>
      <c r="C388" s="97"/>
      <c r="D388" s="97"/>
      <c r="E388" s="97"/>
      <c r="F388" s="97"/>
      <c r="G388" s="97"/>
      <c r="H388" s="97"/>
      <c r="I388" s="97"/>
      <c r="J388" s="97"/>
      <c r="K388" s="97"/>
      <c r="L388" s="97"/>
      <c r="M388" s="97"/>
      <c r="N388" s="97"/>
      <c r="O388" s="97"/>
      <c r="P388" s="97"/>
    </row>
    <row r="389" spans="1:16">
      <c r="A389" s="95"/>
      <c r="B389" s="96"/>
      <c r="C389" s="97"/>
      <c r="D389" s="97"/>
      <c r="E389" s="97"/>
      <c r="F389" s="97"/>
      <c r="G389" s="97"/>
      <c r="H389" s="97"/>
      <c r="I389" s="97"/>
      <c r="J389" s="97"/>
      <c r="K389" s="97"/>
      <c r="L389" s="97"/>
      <c r="M389" s="97"/>
      <c r="N389" s="97"/>
      <c r="O389" s="97"/>
      <c r="P389" s="97"/>
    </row>
    <row r="390" spans="1:16">
      <c r="A390" s="95"/>
      <c r="B390" s="96"/>
      <c r="C390" s="97"/>
      <c r="D390" s="97"/>
      <c r="E390" s="97"/>
      <c r="F390" s="97"/>
      <c r="G390" s="97"/>
      <c r="H390" s="97"/>
      <c r="I390" s="97"/>
      <c r="J390" s="97"/>
      <c r="K390" s="97"/>
      <c r="L390" s="97"/>
      <c r="M390" s="97"/>
      <c r="N390" s="97"/>
      <c r="O390" s="97"/>
      <c r="P390" s="97"/>
    </row>
    <row r="391" spans="1:16">
      <c r="A391" s="95"/>
      <c r="B391" s="96"/>
      <c r="C391" s="97"/>
      <c r="D391" s="97"/>
      <c r="E391" s="97"/>
      <c r="F391" s="97"/>
      <c r="G391" s="97"/>
      <c r="H391" s="97"/>
      <c r="I391" s="97"/>
      <c r="J391" s="97"/>
      <c r="K391" s="97"/>
      <c r="L391" s="97"/>
      <c r="M391" s="97"/>
      <c r="N391" s="97"/>
      <c r="O391" s="97"/>
      <c r="P391" s="97"/>
    </row>
    <row r="392" spans="1:16">
      <c r="A392" s="95"/>
      <c r="B392" s="96"/>
      <c r="C392" s="97"/>
      <c r="D392" s="97"/>
      <c r="E392" s="97"/>
      <c r="F392" s="97"/>
      <c r="G392" s="97"/>
      <c r="H392" s="97"/>
      <c r="I392" s="97"/>
      <c r="J392" s="97"/>
      <c r="K392" s="97"/>
      <c r="L392" s="97"/>
      <c r="M392" s="97"/>
      <c r="N392" s="97"/>
      <c r="O392" s="97"/>
      <c r="P392" s="97"/>
    </row>
    <row r="393" spans="1:16">
      <c r="A393" s="95"/>
      <c r="B393" s="96"/>
      <c r="C393" s="97"/>
      <c r="D393" s="97"/>
      <c r="E393" s="97"/>
      <c r="F393" s="97"/>
      <c r="G393" s="97"/>
      <c r="H393" s="97"/>
      <c r="I393" s="97"/>
      <c r="J393" s="97"/>
      <c r="K393" s="97"/>
      <c r="L393" s="97"/>
      <c r="M393" s="97"/>
      <c r="N393" s="97"/>
      <c r="O393" s="97"/>
      <c r="P393" s="97"/>
    </row>
    <row r="394" spans="1:16">
      <c r="A394" s="95"/>
      <c r="B394" s="96"/>
      <c r="C394" s="97"/>
      <c r="D394" s="97"/>
      <c r="E394" s="97"/>
      <c r="F394" s="97"/>
      <c r="G394" s="97"/>
      <c r="H394" s="97"/>
      <c r="I394" s="97"/>
      <c r="J394" s="97"/>
      <c r="K394" s="97"/>
      <c r="L394" s="97"/>
      <c r="M394" s="97"/>
      <c r="N394" s="97"/>
      <c r="O394" s="97"/>
      <c r="P394" s="97"/>
    </row>
    <row r="395" spans="1:16">
      <c r="A395" s="95"/>
      <c r="B395" s="96"/>
      <c r="C395" s="97"/>
      <c r="D395" s="97"/>
      <c r="E395" s="97"/>
      <c r="F395" s="97"/>
      <c r="G395" s="97"/>
      <c r="H395" s="97"/>
      <c r="I395" s="97"/>
      <c r="J395" s="97"/>
      <c r="K395" s="97"/>
      <c r="L395" s="97"/>
      <c r="M395" s="97"/>
      <c r="N395" s="97"/>
      <c r="O395" s="97"/>
      <c r="P395" s="97"/>
    </row>
    <row r="396" spans="1:16">
      <c r="A396" s="95"/>
      <c r="B396" s="96"/>
      <c r="C396" s="97"/>
      <c r="D396" s="97"/>
      <c r="E396" s="97"/>
      <c r="F396" s="97"/>
      <c r="G396" s="97"/>
      <c r="H396" s="97"/>
      <c r="I396" s="97"/>
      <c r="J396" s="97"/>
      <c r="K396" s="97"/>
      <c r="L396" s="97"/>
      <c r="M396" s="97"/>
      <c r="N396" s="97"/>
      <c r="O396" s="97"/>
      <c r="P396" s="97"/>
    </row>
    <row r="397" spans="1:16">
      <c r="A397" s="95"/>
      <c r="B397" s="96"/>
      <c r="C397" s="97"/>
      <c r="D397" s="97"/>
      <c r="E397" s="97"/>
      <c r="F397" s="97"/>
      <c r="G397" s="97"/>
      <c r="H397" s="97"/>
      <c r="I397" s="97"/>
      <c r="J397" s="97"/>
      <c r="K397" s="97"/>
      <c r="L397" s="97"/>
      <c r="M397" s="97"/>
      <c r="N397" s="97"/>
      <c r="O397" s="97"/>
      <c r="P397" s="97"/>
    </row>
    <row r="398" spans="1:16">
      <c r="A398" s="95"/>
      <c r="B398" s="96"/>
      <c r="C398" s="97"/>
      <c r="D398" s="97"/>
      <c r="E398" s="97"/>
      <c r="F398" s="97"/>
      <c r="G398" s="97"/>
      <c r="H398" s="97"/>
      <c r="I398" s="97"/>
      <c r="J398" s="97"/>
      <c r="K398" s="97"/>
      <c r="L398" s="97"/>
      <c r="M398" s="97"/>
      <c r="N398" s="97"/>
      <c r="O398" s="97"/>
      <c r="P398" s="97"/>
    </row>
    <row r="399" spans="1:16">
      <c r="A399" s="95"/>
      <c r="B399" s="96"/>
      <c r="C399" s="97"/>
      <c r="D399" s="97"/>
      <c r="E399" s="97"/>
      <c r="F399" s="97"/>
      <c r="G399" s="97"/>
      <c r="H399" s="97"/>
      <c r="I399" s="97"/>
      <c r="J399" s="97"/>
      <c r="K399" s="97"/>
      <c r="L399" s="97"/>
      <c r="M399" s="97"/>
      <c r="N399" s="97"/>
      <c r="O399" s="97"/>
      <c r="P399" s="97"/>
    </row>
    <row r="400" spans="1:16">
      <c r="A400" s="95"/>
      <c r="B400" s="96"/>
      <c r="C400" s="97"/>
      <c r="D400" s="97"/>
      <c r="E400" s="97"/>
      <c r="F400" s="97"/>
      <c r="G400" s="97"/>
      <c r="H400" s="97"/>
      <c r="I400" s="97"/>
      <c r="J400" s="97"/>
      <c r="K400" s="97"/>
      <c r="L400" s="97"/>
      <c r="M400" s="97"/>
      <c r="N400" s="97"/>
      <c r="O400" s="97"/>
      <c r="P400" s="97"/>
    </row>
    <row r="401" spans="1:16">
      <c r="A401" s="95"/>
      <c r="B401" s="96"/>
      <c r="C401" s="97"/>
      <c r="D401" s="97"/>
      <c r="E401" s="97"/>
      <c r="F401" s="97"/>
      <c r="G401" s="97"/>
      <c r="H401" s="97"/>
      <c r="I401" s="97"/>
      <c r="J401" s="97"/>
      <c r="K401" s="97"/>
      <c r="L401" s="97"/>
      <c r="M401" s="97"/>
      <c r="N401" s="97"/>
      <c r="O401" s="97"/>
      <c r="P401" s="97"/>
    </row>
    <row r="402" spans="1:16">
      <c r="A402" s="95"/>
      <c r="B402" s="96"/>
      <c r="C402" s="97"/>
      <c r="D402" s="97"/>
      <c r="E402" s="97"/>
      <c r="F402" s="97"/>
      <c r="G402" s="97"/>
      <c r="H402" s="97"/>
      <c r="I402" s="97"/>
      <c r="J402" s="97"/>
      <c r="K402" s="97"/>
      <c r="L402" s="97"/>
      <c r="M402" s="97"/>
      <c r="N402" s="97"/>
      <c r="O402" s="97"/>
      <c r="P402" s="97"/>
    </row>
    <row r="403" spans="1:16">
      <c r="A403" s="95"/>
      <c r="B403" s="96"/>
      <c r="C403" s="97"/>
      <c r="D403" s="97"/>
      <c r="E403" s="97"/>
      <c r="F403" s="97"/>
      <c r="G403" s="97"/>
      <c r="H403" s="97"/>
      <c r="I403" s="97"/>
      <c r="J403" s="97"/>
      <c r="K403" s="97"/>
      <c r="L403" s="97"/>
      <c r="M403" s="97"/>
      <c r="N403" s="97"/>
      <c r="O403" s="97"/>
      <c r="P403" s="97"/>
    </row>
    <row r="404" spans="1:16">
      <c r="A404" s="95"/>
      <c r="B404" s="96"/>
      <c r="C404" s="97"/>
      <c r="D404" s="97"/>
      <c r="E404" s="97"/>
      <c r="F404" s="97"/>
      <c r="G404" s="97"/>
      <c r="H404" s="97"/>
      <c r="I404" s="97"/>
      <c r="J404" s="97"/>
      <c r="K404" s="97"/>
      <c r="L404" s="97"/>
      <c r="M404" s="97"/>
      <c r="N404" s="97"/>
      <c r="O404" s="97"/>
      <c r="P404" s="97"/>
    </row>
    <row r="405" spans="1:16">
      <c r="A405" s="95"/>
      <c r="B405" s="96"/>
      <c r="C405" s="97"/>
      <c r="D405" s="97"/>
      <c r="E405" s="97"/>
      <c r="F405" s="97"/>
      <c r="G405" s="97"/>
      <c r="H405" s="97"/>
      <c r="I405" s="97"/>
      <c r="J405" s="97"/>
      <c r="K405" s="97"/>
      <c r="L405" s="97"/>
      <c r="M405" s="97"/>
      <c r="N405" s="97"/>
      <c r="O405" s="97"/>
      <c r="P405" s="97"/>
    </row>
    <row r="406" spans="1:16">
      <c r="A406" s="95"/>
      <c r="B406" s="96"/>
      <c r="C406" s="97"/>
      <c r="D406" s="97"/>
      <c r="E406" s="97"/>
      <c r="F406" s="97"/>
      <c r="G406" s="97"/>
      <c r="H406" s="97"/>
      <c r="I406" s="97"/>
      <c r="J406" s="97"/>
      <c r="K406" s="97"/>
      <c r="L406" s="97"/>
      <c r="M406" s="97"/>
      <c r="N406" s="97"/>
      <c r="O406" s="97"/>
      <c r="P406" s="97"/>
    </row>
    <row r="407" spans="1:16">
      <c r="A407" s="95"/>
      <c r="B407" s="96"/>
      <c r="C407" s="97"/>
      <c r="D407" s="97"/>
      <c r="E407" s="97"/>
      <c r="F407" s="97"/>
      <c r="G407" s="97"/>
      <c r="H407" s="97"/>
      <c r="I407" s="97"/>
      <c r="J407" s="97"/>
      <c r="K407" s="97"/>
      <c r="L407" s="97"/>
      <c r="M407" s="97"/>
      <c r="N407" s="97"/>
      <c r="O407" s="97"/>
      <c r="P407" s="97"/>
    </row>
    <row r="408" spans="1:16" ht="49.5" customHeight="1">
      <c r="A408" s="116"/>
      <c r="B408" s="119" t="s">
        <v>115</v>
      </c>
      <c r="C408" s="62"/>
      <c r="D408" s="62"/>
      <c r="E408" s="62"/>
      <c r="F408" s="121">
        <v>200000000</v>
      </c>
      <c r="G408" s="120"/>
      <c r="H408" s="120"/>
      <c r="I408" s="120"/>
      <c r="J408" s="120"/>
      <c r="K408" s="120"/>
      <c r="L408" s="120"/>
      <c r="M408" s="120"/>
      <c r="N408" s="120"/>
      <c r="O408" s="120"/>
      <c r="P408" s="120"/>
    </row>
    <row r="409" spans="1:16" ht="57" customHeight="1">
      <c r="A409" s="35"/>
      <c r="B409" s="41" t="s">
        <v>199</v>
      </c>
      <c r="C409" s="12"/>
      <c r="D409" s="54"/>
      <c r="E409" s="54"/>
      <c r="F409" s="54"/>
      <c r="G409" s="54"/>
      <c r="H409" s="12"/>
      <c r="I409" s="12"/>
      <c r="J409" s="12"/>
      <c r="K409" s="12"/>
      <c r="L409" s="12"/>
      <c r="M409" s="12"/>
      <c r="N409" s="12"/>
      <c r="O409" s="12"/>
      <c r="P409" s="12"/>
    </row>
    <row r="410" spans="1:16" ht="114.75">
      <c r="A410" s="35"/>
      <c r="B410" s="91" t="s">
        <v>274</v>
      </c>
      <c r="C410" s="12"/>
      <c r="D410" s="12"/>
      <c r="E410" s="12"/>
      <c r="F410" s="34"/>
      <c r="G410" s="12"/>
      <c r="H410" s="12"/>
      <c r="I410" s="12"/>
      <c r="J410" s="12"/>
      <c r="K410" s="12"/>
      <c r="L410" s="12"/>
      <c r="M410" s="12"/>
      <c r="N410" s="12"/>
      <c r="O410" s="12"/>
      <c r="P410" s="12"/>
    </row>
    <row r="411" spans="1:16" ht="89.25">
      <c r="A411" s="35"/>
      <c r="B411" s="41" t="s">
        <v>275</v>
      </c>
      <c r="C411" s="12"/>
      <c r="D411" s="12"/>
      <c r="E411" s="12"/>
      <c r="F411" s="34"/>
      <c r="G411" s="12"/>
      <c r="H411" s="12"/>
      <c r="I411" s="12"/>
      <c r="J411" s="12"/>
      <c r="K411" s="12"/>
      <c r="L411" s="12"/>
      <c r="M411" s="12"/>
      <c r="N411" s="12"/>
      <c r="O411" s="12"/>
      <c r="P411" s="12"/>
    </row>
    <row r="412" spans="1:16" ht="76.5">
      <c r="A412" s="35"/>
      <c r="B412" s="41" t="s">
        <v>200</v>
      </c>
      <c r="C412" s="12"/>
      <c r="D412" s="12"/>
      <c r="E412" s="12"/>
      <c r="F412" s="34"/>
      <c r="G412" s="12"/>
      <c r="H412" s="12"/>
      <c r="I412" s="12"/>
      <c r="J412" s="12"/>
      <c r="K412" s="12"/>
      <c r="L412" s="12"/>
      <c r="M412" s="12"/>
      <c r="N412" s="12"/>
      <c r="O412" s="12"/>
      <c r="P412" s="12"/>
    </row>
    <row r="413" spans="1:16" ht="51">
      <c r="A413" s="35"/>
      <c r="B413" s="36" t="s">
        <v>75</v>
      </c>
      <c r="C413" s="12"/>
      <c r="D413" s="12"/>
      <c r="E413" s="12"/>
      <c r="F413" s="34"/>
      <c r="G413" s="12"/>
      <c r="H413" s="12"/>
      <c r="I413" s="12"/>
      <c r="J413" s="12"/>
      <c r="K413" s="12"/>
      <c r="L413" s="12"/>
      <c r="M413" s="12"/>
      <c r="N413" s="12"/>
      <c r="O413" s="12"/>
      <c r="P413" s="12"/>
    </row>
    <row r="414" spans="1:16" ht="25.5">
      <c r="A414" s="39"/>
      <c r="B414" s="33" t="s">
        <v>25</v>
      </c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</row>
    <row r="415" spans="1:16">
      <c r="A415" s="92"/>
      <c r="B415" s="93"/>
      <c r="C415" s="94"/>
      <c r="D415" s="94"/>
      <c r="E415" s="94"/>
      <c r="F415" s="94"/>
      <c r="G415" s="94"/>
      <c r="H415" s="94"/>
      <c r="I415" s="94"/>
      <c r="J415" s="94"/>
      <c r="K415" s="94"/>
      <c r="L415" s="94"/>
      <c r="M415" s="94"/>
      <c r="N415" s="94"/>
      <c r="O415" s="94"/>
      <c r="P415" s="94"/>
    </row>
    <row r="416" spans="1:16">
      <c r="A416" s="95"/>
      <c r="B416" s="96"/>
      <c r="C416" s="97"/>
      <c r="D416" s="97"/>
      <c r="E416" s="97"/>
      <c r="F416" s="97"/>
      <c r="G416" s="97"/>
      <c r="H416" s="97"/>
      <c r="I416" s="97"/>
      <c r="J416" s="97"/>
      <c r="K416" s="97"/>
      <c r="L416" s="97"/>
      <c r="M416" s="97"/>
      <c r="N416" s="97"/>
      <c r="O416" s="97"/>
      <c r="P416" s="97"/>
    </row>
    <row r="417" spans="1:16">
      <c r="A417" s="95"/>
      <c r="B417" s="96"/>
      <c r="C417" s="97"/>
      <c r="D417" s="97"/>
      <c r="E417" s="97"/>
      <c r="F417" s="97"/>
      <c r="G417" s="97"/>
      <c r="H417" s="97"/>
      <c r="I417" s="97"/>
      <c r="J417" s="97"/>
      <c r="K417" s="97"/>
      <c r="L417" s="97"/>
      <c r="M417" s="97"/>
      <c r="N417" s="97"/>
      <c r="O417" s="97"/>
      <c r="P417" s="97"/>
    </row>
    <row r="418" spans="1:16">
      <c r="A418" s="95"/>
      <c r="B418" s="96"/>
      <c r="C418" s="97"/>
      <c r="D418" s="97"/>
      <c r="E418" s="97"/>
      <c r="F418" s="97"/>
      <c r="G418" s="97"/>
      <c r="H418" s="97"/>
      <c r="I418" s="97"/>
      <c r="J418" s="97"/>
      <c r="K418" s="97"/>
      <c r="L418" s="97"/>
      <c r="M418" s="97"/>
      <c r="N418" s="97"/>
      <c r="O418" s="97"/>
      <c r="P418" s="97"/>
    </row>
    <row r="419" spans="1:16">
      <c r="A419" s="95"/>
      <c r="B419" s="96"/>
      <c r="C419" s="97"/>
      <c r="D419" s="97"/>
      <c r="E419" s="97"/>
      <c r="F419" s="97"/>
      <c r="G419" s="97"/>
      <c r="H419" s="97"/>
      <c r="I419" s="97"/>
      <c r="J419" s="97"/>
      <c r="K419" s="97"/>
      <c r="L419" s="97"/>
      <c r="M419" s="97"/>
      <c r="N419" s="97"/>
      <c r="O419" s="97"/>
      <c r="P419" s="97"/>
    </row>
    <row r="420" spans="1:16">
      <c r="A420" s="95"/>
      <c r="B420" s="96"/>
      <c r="C420" s="97"/>
      <c r="D420" s="97"/>
      <c r="E420" s="97"/>
      <c r="F420" s="97"/>
      <c r="G420" s="97"/>
      <c r="H420" s="97"/>
      <c r="I420" s="97"/>
      <c r="J420" s="97"/>
      <c r="K420" s="97"/>
      <c r="L420" s="97"/>
      <c r="M420" s="97"/>
      <c r="N420" s="97"/>
      <c r="O420" s="97"/>
      <c r="P420" s="97"/>
    </row>
    <row r="421" spans="1:16">
      <c r="A421" s="95"/>
      <c r="B421" s="96"/>
      <c r="C421" s="97"/>
      <c r="D421" s="97"/>
      <c r="E421" s="97"/>
      <c r="F421" s="97"/>
      <c r="G421" s="97"/>
      <c r="H421" s="97"/>
      <c r="I421" s="97"/>
      <c r="J421" s="97"/>
      <c r="K421" s="97"/>
      <c r="L421" s="97"/>
      <c r="M421" s="97"/>
      <c r="N421" s="97"/>
      <c r="O421" s="97"/>
      <c r="P421" s="97"/>
    </row>
    <row r="422" spans="1:16">
      <c r="A422" s="95"/>
      <c r="B422" s="96"/>
      <c r="C422" s="97"/>
      <c r="D422" s="97"/>
      <c r="E422" s="97"/>
      <c r="F422" s="97"/>
      <c r="G422" s="97"/>
      <c r="H422" s="97"/>
      <c r="I422" s="97"/>
      <c r="J422" s="97"/>
      <c r="K422" s="97"/>
      <c r="L422" s="97"/>
      <c r="M422" s="97"/>
      <c r="N422" s="97"/>
      <c r="O422" s="97"/>
      <c r="P422" s="97"/>
    </row>
    <row r="423" spans="1:16">
      <c r="A423" s="95"/>
      <c r="B423" s="96"/>
      <c r="C423" s="97"/>
      <c r="D423" s="97"/>
      <c r="E423" s="97"/>
      <c r="F423" s="97"/>
      <c r="G423" s="97"/>
      <c r="H423" s="97"/>
      <c r="I423" s="97"/>
      <c r="J423" s="97"/>
      <c r="K423" s="97"/>
      <c r="L423" s="97"/>
      <c r="M423" s="97"/>
      <c r="N423" s="97"/>
      <c r="O423" s="97"/>
      <c r="P423" s="97"/>
    </row>
    <row r="424" spans="1:16">
      <c r="A424" s="95"/>
      <c r="B424" s="96"/>
      <c r="C424" s="97"/>
      <c r="D424" s="97"/>
      <c r="E424" s="97"/>
      <c r="F424" s="97"/>
      <c r="G424" s="97"/>
      <c r="H424" s="97"/>
      <c r="I424" s="97"/>
      <c r="J424" s="97"/>
      <c r="K424" s="97"/>
      <c r="L424" s="97"/>
      <c r="M424" s="97"/>
      <c r="N424" s="97"/>
      <c r="O424" s="97"/>
      <c r="P424" s="97"/>
    </row>
    <row r="425" spans="1:16" ht="90">
      <c r="A425" s="116"/>
      <c r="B425" s="119" t="s">
        <v>143</v>
      </c>
      <c r="C425" s="62"/>
      <c r="D425" s="120"/>
      <c r="E425" s="120"/>
      <c r="F425" s="120"/>
      <c r="G425" s="120"/>
      <c r="H425" s="120"/>
      <c r="I425" s="120"/>
      <c r="J425" s="120"/>
      <c r="K425" s="120"/>
      <c r="L425" s="120"/>
      <c r="M425" s="120"/>
      <c r="N425" s="120"/>
      <c r="O425" s="120"/>
      <c r="P425" s="120"/>
    </row>
    <row r="426" spans="1:16" ht="51">
      <c r="A426" s="35"/>
      <c r="B426" s="41" t="s">
        <v>173</v>
      </c>
      <c r="C426" s="12"/>
      <c r="D426" s="12"/>
      <c r="E426" s="12"/>
      <c r="F426" s="34"/>
      <c r="G426" s="12"/>
      <c r="H426" s="12"/>
      <c r="I426" s="12"/>
      <c r="J426" s="12"/>
      <c r="K426" s="12"/>
      <c r="L426" s="12"/>
      <c r="M426" s="12"/>
      <c r="N426" s="12"/>
      <c r="O426" s="12"/>
      <c r="P426" s="12"/>
    </row>
    <row r="427" spans="1:16" ht="89.25">
      <c r="A427" s="35"/>
      <c r="B427" s="41" t="s">
        <v>201</v>
      </c>
      <c r="C427" s="12"/>
      <c r="D427" s="12"/>
      <c r="E427" s="12"/>
      <c r="F427" s="34"/>
      <c r="G427" s="12"/>
      <c r="H427" s="12"/>
      <c r="I427" s="12"/>
      <c r="J427" s="12"/>
      <c r="K427" s="12"/>
      <c r="L427" s="12"/>
      <c r="M427" s="12"/>
      <c r="N427" s="12"/>
      <c r="O427" s="12"/>
      <c r="P427" s="12"/>
    </row>
    <row r="428" spans="1:16" ht="89.25">
      <c r="A428" s="35"/>
      <c r="B428" s="36" t="s">
        <v>77</v>
      </c>
      <c r="C428" s="12"/>
      <c r="D428" s="12"/>
      <c r="E428" s="12"/>
      <c r="F428" s="34"/>
      <c r="G428" s="12"/>
      <c r="H428" s="12"/>
      <c r="I428" s="12"/>
      <c r="J428" s="12"/>
      <c r="K428" s="12"/>
      <c r="L428" s="12"/>
      <c r="M428" s="12"/>
      <c r="N428" s="12"/>
      <c r="O428" s="12"/>
      <c r="P428" s="12"/>
    </row>
    <row r="429" spans="1:16" ht="63.75">
      <c r="A429" s="35"/>
      <c r="B429" s="41" t="s">
        <v>202</v>
      </c>
      <c r="C429" s="12"/>
      <c r="D429" s="12"/>
      <c r="E429" s="12"/>
      <c r="F429" s="34"/>
      <c r="G429" s="12"/>
      <c r="H429" s="12"/>
      <c r="I429" s="12"/>
      <c r="J429" s="12"/>
      <c r="K429" s="12"/>
      <c r="L429" s="12"/>
      <c r="M429" s="12"/>
      <c r="N429" s="12"/>
      <c r="O429" s="12"/>
      <c r="P429" s="12"/>
    </row>
    <row r="430" spans="1:16" ht="51">
      <c r="A430" s="35"/>
      <c r="B430" s="41" t="s">
        <v>203</v>
      </c>
      <c r="C430" s="12"/>
      <c r="D430" s="12"/>
      <c r="E430" s="12"/>
      <c r="F430" s="34"/>
      <c r="G430" s="12"/>
      <c r="H430" s="12"/>
      <c r="I430" s="12"/>
      <c r="J430" s="12"/>
      <c r="K430" s="12"/>
      <c r="L430" s="12"/>
      <c r="M430" s="12"/>
      <c r="N430" s="12"/>
      <c r="O430" s="12"/>
      <c r="P430" s="12"/>
    </row>
    <row r="431" spans="1:16" ht="38.25">
      <c r="A431" s="35"/>
      <c r="B431" s="41" t="s">
        <v>137</v>
      </c>
      <c r="C431" s="12"/>
      <c r="D431" s="12"/>
      <c r="E431" s="12"/>
      <c r="F431" s="34">
        <v>20000000</v>
      </c>
      <c r="G431" s="12"/>
      <c r="H431" s="12"/>
      <c r="I431" s="12"/>
      <c r="J431" s="12"/>
      <c r="K431" s="12"/>
      <c r="L431" s="12"/>
      <c r="M431" s="12"/>
      <c r="N431" s="12"/>
      <c r="O431" s="12"/>
      <c r="P431" s="12"/>
    </row>
    <row r="432" spans="1:16" ht="25.5">
      <c r="A432" s="35"/>
      <c r="B432" s="41" t="s">
        <v>204</v>
      </c>
      <c r="C432" s="12"/>
      <c r="D432" s="12"/>
      <c r="E432" s="12"/>
      <c r="F432" s="34">
        <v>70000000</v>
      </c>
      <c r="G432" s="12"/>
      <c r="H432" s="12"/>
      <c r="I432" s="12"/>
      <c r="J432" s="12"/>
      <c r="K432" s="12"/>
      <c r="L432" s="12"/>
      <c r="M432" s="12"/>
      <c r="N432" s="12"/>
      <c r="O432" s="12"/>
      <c r="P432" s="12"/>
    </row>
    <row r="433" spans="1:16" ht="63.75">
      <c r="A433" s="48"/>
      <c r="B433" s="49" t="s">
        <v>276</v>
      </c>
      <c r="C433" s="13"/>
      <c r="D433" s="13"/>
      <c r="E433" s="13"/>
      <c r="F433" s="43">
        <v>20000000</v>
      </c>
      <c r="G433" s="12"/>
      <c r="H433" s="12"/>
      <c r="I433" s="12"/>
      <c r="J433" s="12"/>
      <c r="K433" s="12"/>
      <c r="L433" s="12"/>
      <c r="M433" s="12"/>
      <c r="N433" s="12"/>
      <c r="O433" s="12"/>
      <c r="P433" s="12"/>
    </row>
    <row r="434" spans="1:16" ht="114.75">
      <c r="A434" s="35"/>
      <c r="B434" s="41" t="s">
        <v>205</v>
      </c>
      <c r="C434" s="12"/>
      <c r="D434" s="12"/>
      <c r="E434" s="12"/>
      <c r="F434" s="34">
        <v>14000000</v>
      </c>
      <c r="G434" s="12"/>
      <c r="H434" s="12"/>
      <c r="I434" s="12"/>
      <c r="J434" s="12"/>
      <c r="K434" s="12"/>
      <c r="L434" s="12"/>
      <c r="M434" s="12"/>
      <c r="N434" s="12"/>
      <c r="O434" s="12"/>
      <c r="P434" s="12"/>
    </row>
    <row r="435" spans="1:16" ht="63.75">
      <c r="A435" s="35"/>
      <c r="B435" s="41" t="s">
        <v>206</v>
      </c>
      <c r="C435" s="12"/>
      <c r="D435" s="12"/>
      <c r="E435" s="12"/>
      <c r="F435" s="34"/>
      <c r="G435" s="12">
        <v>165152000</v>
      </c>
      <c r="H435" s="12"/>
      <c r="I435" s="12"/>
      <c r="J435" s="12"/>
      <c r="K435" s="12"/>
      <c r="L435" s="12"/>
      <c r="M435" s="12"/>
      <c r="N435" s="12"/>
      <c r="O435" s="12"/>
      <c r="P435" s="12"/>
    </row>
    <row r="436" spans="1:16" ht="25.5">
      <c r="A436" s="35"/>
      <c r="B436" s="41" t="s">
        <v>207</v>
      </c>
      <c r="C436" s="12"/>
      <c r="D436" s="12"/>
      <c r="E436" s="12"/>
      <c r="F436" s="34"/>
      <c r="G436" s="12"/>
      <c r="H436" s="12"/>
      <c r="I436" s="12"/>
      <c r="J436" s="12"/>
      <c r="K436" s="12"/>
      <c r="L436" s="12"/>
      <c r="M436" s="12"/>
      <c r="N436" s="12"/>
      <c r="O436" s="12"/>
      <c r="P436" s="12"/>
    </row>
    <row r="437" spans="1:16" ht="38.25">
      <c r="A437" s="35"/>
      <c r="B437" s="36" t="s">
        <v>174</v>
      </c>
      <c r="C437" s="12"/>
      <c r="D437" s="12"/>
      <c r="E437" s="12"/>
      <c r="F437" s="34"/>
      <c r="G437" s="12"/>
      <c r="H437" s="12"/>
      <c r="I437" s="12"/>
      <c r="J437" s="12"/>
      <c r="K437" s="12"/>
      <c r="L437" s="12"/>
      <c r="M437" s="12"/>
      <c r="N437" s="12"/>
      <c r="O437" s="12"/>
      <c r="P437" s="12"/>
    </row>
    <row r="438" spans="1:16" ht="38.25">
      <c r="A438" s="35"/>
      <c r="B438" s="36" t="s">
        <v>123</v>
      </c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</row>
    <row r="439" spans="1:16" ht="38.25">
      <c r="A439" s="35"/>
      <c r="B439" s="33" t="s">
        <v>26</v>
      </c>
      <c r="C439" s="13"/>
      <c r="D439" s="13"/>
      <c r="E439" s="13"/>
      <c r="F439" s="13">
        <v>124000000</v>
      </c>
      <c r="G439" s="13">
        <v>165152000</v>
      </c>
      <c r="H439" s="13"/>
      <c r="I439" s="13"/>
      <c r="J439" s="13"/>
      <c r="K439" s="13"/>
      <c r="L439" s="13"/>
      <c r="M439" s="13"/>
      <c r="N439" s="13"/>
      <c r="O439" s="13"/>
      <c r="P439" s="13"/>
    </row>
    <row r="440" spans="1:16">
      <c r="A440" s="64"/>
      <c r="B440" s="93"/>
      <c r="C440" s="94"/>
      <c r="D440" s="94"/>
      <c r="E440" s="94"/>
      <c r="F440" s="94"/>
      <c r="G440" s="94"/>
      <c r="H440" s="94"/>
      <c r="I440" s="94"/>
      <c r="J440" s="94"/>
      <c r="K440" s="94"/>
      <c r="L440" s="94"/>
      <c r="M440" s="94"/>
      <c r="N440" s="94"/>
      <c r="O440" s="94"/>
      <c r="P440" s="94"/>
    </row>
    <row r="441" spans="1:16">
      <c r="A441" s="67"/>
      <c r="B441" s="96"/>
      <c r="C441" s="97"/>
      <c r="D441" s="97"/>
      <c r="E441" s="97"/>
      <c r="F441" s="97"/>
      <c r="G441" s="97"/>
      <c r="H441" s="97"/>
      <c r="I441" s="97"/>
      <c r="J441" s="97"/>
      <c r="K441" s="97"/>
      <c r="L441" s="97"/>
      <c r="M441" s="97"/>
      <c r="N441" s="97"/>
      <c r="O441" s="97"/>
      <c r="P441" s="97"/>
    </row>
    <row r="442" spans="1:16">
      <c r="A442" s="67"/>
      <c r="B442" s="96"/>
      <c r="C442" s="97"/>
      <c r="D442" s="97"/>
      <c r="E442" s="97"/>
      <c r="F442" s="97"/>
      <c r="G442" s="97"/>
      <c r="H442" s="97"/>
      <c r="I442" s="97"/>
      <c r="J442" s="97"/>
      <c r="K442" s="97"/>
      <c r="L442" s="97"/>
      <c r="M442" s="97"/>
      <c r="N442" s="97"/>
      <c r="O442" s="97"/>
      <c r="P442" s="97"/>
    </row>
    <row r="443" spans="1:16">
      <c r="A443" s="67"/>
      <c r="B443" s="96"/>
      <c r="C443" s="97"/>
      <c r="D443" s="97"/>
      <c r="E443" s="97"/>
      <c r="F443" s="97"/>
      <c r="G443" s="97"/>
      <c r="H443" s="97"/>
      <c r="I443" s="97"/>
      <c r="J443" s="97"/>
      <c r="K443" s="97"/>
      <c r="L443" s="97"/>
      <c r="M443" s="97"/>
      <c r="N443" s="97"/>
      <c r="O443" s="97"/>
      <c r="P443" s="97"/>
    </row>
    <row r="444" spans="1:16">
      <c r="A444" s="67"/>
      <c r="B444" s="96"/>
      <c r="C444" s="97"/>
      <c r="D444" s="97"/>
      <c r="E444" s="97"/>
      <c r="F444" s="97"/>
      <c r="G444" s="97"/>
      <c r="H444" s="97"/>
      <c r="I444" s="97"/>
      <c r="J444" s="97"/>
      <c r="K444" s="97"/>
      <c r="L444" s="97"/>
      <c r="M444" s="97"/>
      <c r="N444" s="97"/>
      <c r="O444" s="97"/>
      <c r="P444" s="97"/>
    </row>
    <row r="445" spans="1:16">
      <c r="A445" s="67"/>
      <c r="B445" s="96"/>
      <c r="C445" s="97"/>
      <c r="D445" s="97"/>
      <c r="E445" s="97"/>
      <c r="F445" s="97"/>
      <c r="G445" s="97"/>
      <c r="H445" s="97"/>
      <c r="I445" s="97"/>
      <c r="J445" s="97"/>
      <c r="K445" s="97"/>
      <c r="L445" s="97"/>
      <c r="M445" s="97"/>
      <c r="N445" s="97"/>
      <c r="O445" s="97"/>
      <c r="P445" s="97"/>
    </row>
    <row r="446" spans="1:16">
      <c r="A446" s="67"/>
      <c r="B446" s="96"/>
      <c r="C446" s="97"/>
      <c r="D446" s="97"/>
      <c r="E446" s="97"/>
      <c r="F446" s="97"/>
      <c r="G446" s="97"/>
      <c r="H446" s="97"/>
      <c r="I446" s="97"/>
      <c r="J446" s="97"/>
      <c r="K446" s="97"/>
      <c r="L446" s="97"/>
      <c r="M446" s="97"/>
      <c r="N446" s="97"/>
      <c r="O446" s="97"/>
      <c r="P446" s="97"/>
    </row>
    <row r="447" spans="1:16">
      <c r="A447" s="67"/>
      <c r="B447" s="96"/>
      <c r="C447" s="97"/>
      <c r="D447" s="97"/>
      <c r="E447" s="97"/>
      <c r="F447" s="97"/>
      <c r="G447" s="97"/>
      <c r="H447" s="97"/>
      <c r="I447" s="97"/>
      <c r="J447" s="97"/>
      <c r="K447" s="97"/>
      <c r="L447" s="97"/>
      <c r="M447" s="97"/>
      <c r="N447" s="97"/>
      <c r="O447" s="97"/>
      <c r="P447" s="97"/>
    </row>
    <row r="448" spans="1:16">
      <c r="A448" s="67"/>
      <c r="B448" s="96"/>
      <c r="C448" s="97"/>
      <c r="D448" s="97"/>
      <c r="E448" s="97"/>
      <c r="F448" s="97"/>
      <c r="G448" s="97"/>
      <c r="H448" s="97"/>
      <c r="I448" s="97"/>
      <c r="J448" s="97"/>
      <c r="K448" s="97"/>
      <c r="L448" s="97"/>
      <c r="M448" s="97"/>
      <c r="N448" s="97"/>
      <c r="O448" s="97"/>
      <c r="P448" s="97"/>
    </row>
    <row r="449" spans="1:16">
      <c r="A449" s="67"/>
      <c r="B449" s="96"/>
      <c r="C449" s="97"/>
      <c r="D449" s="97"/>
      <c r="E449" s="97"/>
      <c r="F449" s="97"/>
      <c r="G449" s="97"/>
      <c r="H449" s="97"/>
      <c r="I449" s="97"/>
      <c r="J449" s="97"/>
      <c r="K449" s="97"/>
      <c r="L449" s="97"/>
      <c r="M449" s="97"/>
      <c r="N449" s="97"/>
      <c r="O449" s="97"/>
      <c r="P449" s="97"/>
    </row>
    <row r="450" spans="1:16">
      <c r="A450" s="67"/>
      <c r="B450" s="96"/>
      <c r="C450" s="97"/>
      <c r="D450" s="97"/>
      <c r="E450" s="97"/>
      <c r="F450" s="97"/>
      <c r="G450" s="97"/>
      <c r="H450" s="97"/>
      <c r="I450" s="97"/>
      <c r="J450" s="97"/>
      <c r="K450" s="97"/>
      <c r="L450" s="97"/>
      <c r="M450" s="97"/>
      <c r="N450" s="97"/>
      <c r="O450" s="97"/>
      <c r="P450" s="97"/>
    </row>
    <row r="451" spans="1:16">
      <c r="A451" s="67"/>
      <c r="B451" s="96"/>
      <c r="C451" s="97"/>
      <c r="D451" s="97"/>
      <c r="E451" s="97"/>
      <c r="F451" s="97"/>
      <c r="G451" s="97"/>
      <c r="H451" s="97"/>
      <c r="I451" s="97"/>
      <c r="J451" s="97"/>
      <c r="K451" s="97"/>
      <c r="L451" s="97"/>
      <c r="M451" s="97"/>
      <c r="N451" s="97"/>
      <c r="O451" s="97"/>
      <c r="P451" s="97"/>
    </row>
    <row r="452" spans="1:16">
      <c r="A452" s="67"/>
      <c r="B452" s="96"/>
      <c r="C452" s="97"/>
      <c r="D452" s="97"/>
      <c r="E452" s="97"/>
      <c r="F452" s="97"/>
      <c r="G452" s="97"/>
      <c r="H452" s="97"/>
      <c r="I452" s="97"/>
      <c r="J452" s="97"/>
      <c r="K452" s="97"/>
      <c r="L452" s="97"/>
      <c r="M452" s="97"/>
      <c r="N452" s="97"/>
      <c r="O452" s="97"/>
      <c r="P452" s="97"/>
    </row>
    <row r="453" spans="1:16">
      <c r="A453" s="67"/>
      <c r="B453" s="96"/>
      <c r="C453" s="97"/>
      <c r="D453" s="97"/>
      <c r="E453" s="97"/>
      <c r="F453" s="97"/>
      <c r="G453" s="97"/>
      <c r="H453" s="97"/>
      <c r="I453" s="97"/>
      <c r="J453" s="97"/>
      <c r="K453" s="97"/>
      <c r="L453" s="97"/>
      <c r="M453" s="97"/>
      <c r="N453" s="97"/>
      <c r="O453" s="97"/>
      <c r="P453" s="97"/>
    </row>
    <row r="454" spans="1:16">
      <c r="A454" s="67"/>
      <c r="B454" s="96"/>
      <c r="C454" s="97"/>
      <c r="D454" s="97"/>
      <c r="E454" s="97"/>
      <c r="F454" s="97"/>
      <c r="G454" s="97"/>
      <c r="H454" s="97"/>
      <c r="I454" s="97"/>
      <c r="J454" s="97"/>
      <c r="K454" s="97"/>
      <c r="L454" s="97"/>
      <c r="M454" s="97"/>
      <c r="N454" s="97"/>
      <c r="O454" s="97"/>
      <c r="P454" s="97"/>
    </row>
    <row r="455" spans="1:16">
      <c r="A455" s="67"/>
      <c r="B455" s="96"/>
      <c r="C455" s="97"/>
      <c r="D455" s="97"/>
      <c r="E455" s="97"/>
      <c r="F455" s="97"/>
      <c r="G455" s="97"/>
      <c r="H455" s="97"/>
      <c r="I455" s="97"/>
      <c r="J455" s="97"/>
      <c r="K455" s="97"/>
      <c r="L455" s="97"/>
      <c r="M455" s="97"/>
      <c r="N455" s="97"/>
      <c r="O455" s="97"/>
      <c r="P455" s="97"/>
    </row>
    <row r="456" spans="1:16">
      <c r="A456" s="67"/>
      <c r="B456" s="96"/>
      <c r="C456" s="97"/>
      <c r="D456" s="97"/>
      <c r="E456" s="97"/>
      <c r="F456" s="97"/>
      <c r="G456" s="97"/>
      <c r="H456" s="97"/>
      <c r="I456" s="97"/>
      <c r="J456" s="97"/>
      <c r="K456" s="97"/>
      <c r="L456" s="97"/>
      <c r="M456" s="97"/>
      <c r="N456" s="97"/>
      <c r="O456" s="97"/>
      <c r="P456" s="97"/>
    </row>
    <row r="457" spans="1:16">
      <c r="A457" s="67"/>
      <c r="B457" s="96"/>
      <c r="C457" s="97"/>
      <c r="D457" s="97"/>
      <c r="E457" s="97"/>
      <c r="F457" s="97"/>
      <c r="G457" s="97"/>
      <c r="H457" s="97"/>
      <c r="I457" s="97"/>
      <c r="J457" s="97"/>
      <c r="K457" s="97"/>
      <c r="L457" s="97"/>
      <c r="M457" s="97"/>
      <c r="N457" s="97"/>
      <c r="O457" s="97"/>
      <c r="P457" s="97"/>
    </row>
    <row r="458" spans="1:16">
      <c r="A458" s="67"/>
      <c r="B458" s="96"/>
      <c r="C458" s="97"/>
      <c r="D458" s="97"/>
      <c r="E458" s="97"/>
      <c r="F458" s="97"/>
      <c r="G458" s="97"/>
      <c r="H458" s="97"/>
      <c r="I458" s="97"/>
      <c r="J458" s="97"/>
      <c r="K458" s="97"/>
      <c r="L458" s="97"/>
      <c r="M458" s="97"/>
      <c r="N458" s="97"/>
      <c r="O458" s="97"/>
      <c r="P458" s="97"/>
    </row>
    <row r="459" spans="1:16">
      <c r="A459" s="67"/>
      <c r="B459" s="96"/>
      <c r="C459" s="97"/>
      <c r="D459" s="97"/>
      <c r="E459" s="97"/>
      <c r="F459" s="97"/>
      <c r="G459" s="97"/>
      <c r="H459" s="97"/>
      <c r="I459" s="97"/>
      <c r="J459" s="97"/>
      <c r="K459" s="97"/>
      <c r="L459" s="97"/>
      <c r="M459" s="97"/>
      <c r="N459" s="97"/>
      <c r="O459" s="97"/>
      <c r="P459" s="97"/>
    </row>
    <row r="460" spans="1:16">
      <c r="A460" s="67"/>
      <c r="B460" s="96"/>
      <c r="C460" s="97"/>
      <c r="D460" s="97"/>
      <c r="E460" s="97"/>
      <c r="F460" s="97"/>
      <c r="G460" s="97"/>
      <c r="H460" s="97"/>
      <c r="I460" s="97"/>
      <c r="J460" s="97"/>
      <c r="K460" s="97"/>
      <c r="L460" s="97"/>
      <c r="M460" s="97"/>
      <c r="N460" s="97"/>
      <c r="O460" s="97"/>
      <c r="P460" s="97"/>
    </row>
    <row r="461" spans="1:16">
      <c r="A461" s="67"/>
      <c r="B461" s="96"/>
      <c r="C461" s="97"/>
      <c r="D461" s="97"/>
      <c r="E461" s="97"/>
      <c r="F461" s="97"/>
      <c r="G461" s="97"/>
      <c r="H461" s="97"/>
      <c r="I461" s="97"/>
      <c r="J461" s="97"/>
      <c r="K461" s="97"/>
      <c r="L461" s="97"/>
      <c r="M461" s="97"/>
      <c r="N461" s="97"/>
      <c r="O461" s="97"/>
      <c r="P461" s="97"/>
    </row>
    <row r="462" spans="1:16">
      <c r="A462" s="67"/>
      <c r="B462" s="96"/>
      <c r="C462" s="97"/>
      <c r="D462" s="97"/>
      <c r="E462" s="97"/>
      <c r="F462" s="97"/>
      <c r="G462" s="97"/>
      <c r="H462" s="97"/>
      <c r="I462" s="97"/>
      <c r="J462" s="97"/>
      <c r="K462" s="97"/>
      <c r="L462" s="97"/>
      <c r="M462" s="97"/>
      <c r="N462" s="97"/>
      <c r="O462" s="97"/>
      <c r="P462" s="97"/>
    </row>
    <row r="463" spans="1:16">
      <c r="A463" s="67"/>
      <c r="B463" s="96"/>
      <c r="C463" s="97"/>
      <c r="D463" s="97"/>
      <c r="E463" s="97"/>
      <c r="F463" s="97"/>
      <c r="G463" s="97"/>
      <c r="H463" s="97"/>
      <c r="I463" s="97"/>
      <c r="J463" s="97"/>
      <c r="K463" s="97"/>
      <c r="L463" s="97"/>
      <c r="M463" s="97"/>
      <c r="N463" s="97"/>
      <c r="O463" s="97"/>
      <c r="P463" s="97"/>
    </row>
    <row r="464" spans="1:16">
      <c r="A464" s="67"/>
      <c r="B464" s="96"/>
      <c r="C464" s="97"/>
      <c r="D464" s="97"/>
      <c r="E464" s="97"/>
      <c r="F464" s="97"/>
      <c r="G464" s="97"/>
      <c r="H464" s="97"/>
      <c r="I464" s="97"/>
      <c r="J464" s="97"/>
      <c r="K464" s="97"/>
      <c r="L464" s="97"/>
      <c r="M464" s="97"/>
      <c r="N464" s="97"/>
      <c r="O464" s="97"/>
      <c r="P464" s="97"/>
    </row>
    <row r="465" spans="1:16">
      <c r="A465" s="67"/>
      <c r="B465" s="96"/>
      <c r="C465" s="97"/>
      <c r="D465" s="97"/>
      <c r="E465" s="97"/>
      <c r="F465" s="97"/>
      <c r="G465" s="97"/>
      <c r="H465" s="97"/>
      <c r="I465" s="97"/>
      <c r="J465" s="97"/>
      <c r="K465" s="97"/>
      <c r="L465" s="97"/>
      <c r="M465" s="97"/>
      <c r="N465" s="97"/>
      <c r="O465" s="97"/>
      <c r="P465" s="97"/>
    </row>
    <row r="466" spans="1:16">
      <c r="A466" s="67"/>
      <c r="B466" s="96"/>
      <c r="C466" s="97"/>
      <c r="D466" s="97"/>
      <c r="E466" s="97"/>
      <c r="F466" s="97"/>
      <c r="G466" s="97"/>
      <c r="H466" s="97"/>
      <c r="I466" s="97"/>
      <c r="J466" s="97"/>
      <c r="K466" s="97"/>
      <c r="L466" s="97"/>
      <c r="M466" s="97"/>
      <c r="N466" s="97"/>
      <c r="O466" s="97"/>
      <c r="P466" s="97"/>
    </row>
    <row r="467" spans="1:16">
      <c r="A467" s="67"/>
      <c r="B467" s="96"/>
      <c r="C467" s="97"/>
      <c r="D467" s="97"/>
      <c r="E467" s="97"/>
      <c r="F467" s="97"/>
      <c r="G467" s="97"/>
      <c r="H467" s="97"/>
      <c r="I467" s="97"/>
      <c r="J467" s="97"/>
      <c r="K467" s="97"/>
      <c r="L467" s="97"/>
      <c r="M467" s="97"/>
      <c r="N467" s="97"/>
      <c r="O467" s="97"/>
      <c r="P467" s="97"/>
    </row>
    <row r="468" spans="1:16">
      <c r="A468" s="67"/>
      <c r="B468" s="96"/>
      <c r="C468" s="97"/>
      <c r="D468" s="97"/>
      <c r="E468" s="97"/>
      <c r="F468" s="97"/>
      <c r="G468" s="97"/>
      <c r="H468" s="97"/>
      <c r="I468" s="97"/>
      <c r="J468" s="97"/>
      <c r="K468" s="97"/>
      <c r="L468" s="97"/>
      <c r="M468" s="97"/>
      <c r="N468" s="97"/>
      <c r="O468" s="97"/>
      <c r="P468" s="97"/>
    </row>
    <row r="469" spans="1:16">
      <c r="A469" s="67"/>
      <c r="B469" s="96"/>
      <c r="C469" s="97"/>
      <c r="D469" s="97"/>
      <c r="E469" s="97"/>
      <c r="F469" s="97"/>
      <c r="G469" s="97"/>
      <c r="H469" s="97"/>
      <c r="I469" s="97"/>
      <c r="J469" s="97"/>
      <c r="K469" s="97"/>
      <c r="L469" s="97"/>
      <c r="M469" s="97"/>
      <c r="N469" s="97"/>
      <c r="O469" s="97"/>
      <c r="P469" s="97"/>
    </row>
    <row r="470" spans="1:16">
      <c r="A470" s="67"/>
      <c r="B470" s="96"/>
      <c r="C470" s="97"/>
      <c r="D470" s="97"/>
      <c r="E470" s="97"/>
      <c r="F470" s="97"/>
      <c r="G470" s="97"/>
      <c r="H470" s="97"/>
      <c r="I470" s="97"/>
      <c r="J470" s="97"/>
      <c r="K470" s="97"/>
      <c r="L470" s="97"/>
      <c r="M470" s="97"/>
      <c r="N470" s="97"/>
      <c r="O470" s="97"/>
      <c r="P470" s="97"/>
    </row>
    <row r="471" spans="1:16">
      <c r="A471" s="67"/>
      <c r="B471" s="96"/>
      <c r="C471" s="97"/>
      <c r="D471" s="97"/>
      <c r="E471" s="97"/>
      <c r="F471" s="97"/>
      <c r="G471" s="97"/>
      <c r="H471" s="97"/>
      <c r="I471" s="97"/>
      <c r="J471" s="97"/>
      <c r="K471" s="97"/>
      <c r="L471" s="97"/>
      <c r="M471" s="97"/>
      <c r="N471" s="97"/>
      <c r="O471" s="97"/>
      <c r="P471" s="97"/>
    </row>
    <row r="472" spans="1:16">
      <c r="A472" s="107"/>
      <c r="B472" s="99"/>
      <c r="C472" s="100"/>
      <c r="D472" s="100"/>
      <c r="E472" s="100"/>
      <c r="F472" s="100"/>
      <c r="G472" s="100"/>
      <c r="H472" s="100"/>
      <c r="I472" s="100"/>
      <c r="J472" s="100"/>
      <c r="K472" s="100"/>
      <c r="L472" s="100"/>
      <c r="M472" s="100"/>
      <c r="N472" s="100"/>
      <c r="O472" s="100"/>
      <c r="P472" s="100"/>
    </row>
    <row r="473" spans="1:16" ht="31.5">
      <c r="A473" s="35"/>
      <c r="B473" s="101" t="s">
        <v>114</v>
      </c>
      <c r="C473" s="13"/>
      <c r="D473" s="13"/>
      <c r="E473" s="13"/>
      <c r="F473" s="13">
        <v>200000000</v>
      </c>
      <c r="G473" s="13"/>
      <c r="H473" s="13"/>
      <c r="I473" s="13"/>
      <c r="J473" s="13"/>
      <c r="K473" s="13"/>
      <c r="L473" s="13"/>
      <c r="M473" s="13"/>
      <c r="N473" s="13"/>
      <c r="O473" s="13"/>
      <c r="P473" s="13"/>
    </row>
    <row r="474" spans="1:16" ht="38.25">
      <c r="A474" s="50"/>
      <c r="B474" s="36" t="s">
        <v>208</v>
      </c>
      <c r="C474" s="12"/>
      <c r="D474" s="12"/>
      <c r="E474" s="12"/>
      <c r="F474" s="34"/>
      <c r="G474" s="12"/>
      <c r="H474" s="12"/>
      <c r="I474" s="12"/>
      <c r="J474" s="12"/>
      <c r="K474" s="12"/>
      <c r="L474" s="12"/>
      <c r="M474" s="12"/>
      <c r="N474" s="12"/>
      <c r="O474" s="12"/>
      <c r="P474" s="12"/>
    </row>
    <row r="475" spans="1:16" ht="63.75">
      <c r="A475" s="50"/>
      <c r="B475" s="47" t="s">
        <v>209</v>
      </c>
      <c r="C475" s="12"/>
      <c r="D475" s="12"/>
      <c r="E475" s="12"/>
      <c r="F475" s="34"/>
      <c r="G475" s="12"/>
      <c r="H475" s="12"/>
      <c r="I475" s="12"/>
      <c r="J475" s="12"/>
      <c r="K475" s="12"/>
      <c r="L475" s="12"/>
      <c r="M475" s="12"/>
      <c r="N475" s="12"/>
      <c r="O475" s="12"/>
      <c r="P475" s="12"/>
    </row>
    <row r="476" spans="1:16" ht="51">
      <c r="A476" s="50"/>
      <c r="B476" s="47" t="s">
        <v>78</v>
      </c>
      <c r="C476" s="12"/>
      <c r="D476" s="12"/>
      <c r="E476" s="12"/>
      <c r="F476" s="34"/>
      <c r="G476" s="12"/>
      <c r="H476" s="12"/>
      <c r="I476" s="12"/>
      <c r="J476" s="12"/>
      <c r="K476" s="12"/>
      <c r="L476" s="12"/>
      <c r="M476" s="12"/>
      <c r="N476" s="12"/>
      <c r="O476" s="12"/>
      <c r="P476" s="12"/>
    </row>
    <row r="477" spans="1:16" ht="51">
      <c r="A477" s="50"/>
      <c r="B477" s="47" t="s">
        <v>277</v>
      </c>
      <c r="C477" s="12"/>
      <c r="D477" s="12"/>
      <c r="E477" s="12"/>
      <c r="F477" s="34"/>
      <c r="G477" s="12"/>
      <c r="H477" s="12"/>
      <c r="I477" s="12"/>
      <c r="J477" s="12"/>
      <c r="K477" s="12"/>
      <c r="L477" s="12"/>
      <c r="M477" s="12"/>
      <c r="N477" s="12"/>
      <c r="O477" s="12"/>
      <c r="P477" s="12"/>
    </row>
    <row r="478" spans="1:16" ht="89.25">
      <c r="A478" s="50"/>
      <c r="B478" s="41" t="s">
        <v>121</v>
      </c>
      <c r="C478" s="12"/>
      <c r="D478" s="12"/>
      <c r="E478" s="12"/>
      <c r="F478" s="34"/>
      <c r="G478" s="12"/>
      <c r="H478" s="12"/>
      <c r="I478" s="12"/>
      <c r="J478" s="12"/>
      <c r="K478" s="12"/>
      <c r="L478" s="12"/>
      <c r="M478" s="12"/>
      <c r="N478" s="12"/>
      <c r="O478" s="12"/>
      <c r="P478" s="12"/>
    </row>
    <row r="479" spans="1:16" ht="89.25">
      <c r="A479" s="50"/>
      <c r="B479" s="41" t="s">
        <v>210</v>
      </c>
      <c r="C479" s="12"/>
      <c r="D479" s="12"/>
      <c r="E479" s="12"/>
      <c r="F479" s="34">
        <v>30000000</v>
      </c>
      <c r="G479" s="12"/>
      <c r="H479" s="12"/>
      <c r="I479" s="12"/>
      <c r="J479" s="12"/>
      <c r="K479" s="12"/>
      <c r="L479" s="12"/>
      <c r="M479" s="12"/>
      <c r="N479" s="12"/>
      <c r="O479" s="12"/>
      <c r="P479" s="12"/>
    </row>
    <row r="480" spans="1:16" ht="76.5">
      <c r="A480" s="50"/>
      <c r="B480" s="41" t="s">
        <v>211</v>
      </c>
      <c r="C480" s="12"/>
      <c r="D480" s="12"/>
      <c r="E480" s="12"/>
      <c r="F480" s="34">
        <v>70000000</v>
      </c>
      <c r="G480" s="12"/>
      <c r="H480" s="12"/>
      <c r="I480" s="12"/>
      <c r="J480" s="12"/>
      <c r="K480" s="12"/>
      <c r="L480" s="12"/>
      <c r="M480" s="12"/>
      <c r="N480" s="12"/>
      <c r="O480" s="12"/>
      <c r="P480" s="12"/>
    </row>
    <row r="481" spans="1:16" ht="51">
      <c r="A481" s="50"/>
      <c r="B481" s="41" t="s">
        <v>212</v>
      </c>
      <c r="C481" s="12"/>
      <c r="D481" s="12"/>
      <c r="E481" s="12"/>
      <c r="F481" s="34"/>
      <c r="G481" s="12"/>
      <c r="H481" s="12"/>
      <c r="I481" s="12"/>
      <c r="J481" s="12"/>
      <c r="K481" s="12"/>
      <c r="L481" s="12"/>
      <c r="M481" s="12"/>
      <c r="N481" s="12"/>
      <c r="O481" s="12"/>
      <c r="P481" s="12"/>
    </row>
    <row r="482" spans="1:16" ht="51">
      <c r="A482" s="50"/>
      <c r="B482" s="41" t="s">
        <v>213</v>
      </c>
      <c r="C482" s="12"/>
      <c r="D482" s="12"/>
      <c r="E482" s="12"/>
      <c r="F482" s="34"/>
      <c r="G482" s="12"/>
      <c r="H482" s="12"/>
      <c r="I482" s="12"/>
      <c r="J482" s="12"/>
      <c r="K482" s="12"/>
      <c r="L482" s="12"/>
      <c r="M482" s="12"/>
      <c r="N482" s="12"/>
      <c r="O482" s="12"/>
      <c r="P482" s="12"/>
    </row>
    <row r="483" spans="1:16" ht="51">
      <c r="A483" s="50"/>
      <c r="B483" s="41" t="s">
        <v>214</v>
      </c>
      <c r="C483" s="12"/>
      <c r="D483" s="12"/>
      <c r="E483" s="12"/>
      <c r="F483" s="34"/>
      <c r="G483" s="12"/>
      <c r="H483" s="12"/>
      <c r="I483" s="12"/>
      <c r="J483" s="12"/>
      <c r="K483" s="12"/>
      <c r="L483" s="12"/>
      <c r="M483" s="12"/>
      <c r="N483" s="12"/>
      <c r="O483" s="12"/>
      <c r="P483" s="12"/>
    </row>
    <row r="484" spans="1:16" ht="76.5">
      <c r="A484" s="50"/>
      <c r="B484" s="41" t="s">
        <v>215</v>
      </c>
      <c r="C484" s="12"/>
      <c r="D484" s="12"/>
      <c r="E484" s="12"/>
      <c r="F484" s="34"/>
      <c r="G484" s="12"/>
      <c r="H484" s="12"/>
      <c r="I484" s="12"/>
      <c r="J484" s="12"/>
      <c r="K484" s="12"/>
      <c r="L484" s="12"/>
      <c r="M484" s="12"/>
      <c r="N484" s="12"/>
      <c r="O484" s="12"/>
      <c r="P484" s="12"/>
    </row>
    <row r="485" spans="1:16" ht="51">
      <c r="A485" s="50"/>
      <c r="B485" s="47" t="s">
        <v>216</v>
      </c>
      <c r="C485" s="12"/>
      <c r="D485" s="12"/>
      <c r="E485" s="12"/>
      <c r="F485" s="34"/>
      <c r="G485" s="12"/>
      <c r="H485" s="12"/>
      <c r="I485" s="12"/>
      <c r="J485" s="12"/>
      <c r="K485" s="12"/>
      <c r="L485" s="12"/>
      <c r="M485" s="12"/>
      <c r="N485" s="12"/>
      <c r="O485" s="12"/>
      <c r="P485" s="12"/>
    </row>
    <row r="486" spans="1:16" ht="38.25">
      <c r="A486" s="50"/>
      <c r="B486" s="47" t="s">
        <v>278</v>
      </c>
      <c r="C486" s="12"/>
      <c r="D486" s="12"/>
      <c r="E486" s="12"/>
      <c r="F486" s="34"/>
      <c r="G486" s="12"/>
      <c r="H486" s="12"/>
      <c r="I486" s="12"/>
      <c r="J486" s="12"/>
      <c r="K486" s="12"/>
      <c r="L486" s="12"/>
      <c r="M486" s="12"/>
      <c r="N486" s="12"/>
      <c r="O486" s="12"/>
      <c r="P486" s="12"/>
    </row>
    <row r="487" spans="1:16" ht="76.5">
      <c r="A487" s="50"/>
      <c r="B487" s="45" t="s">
        <v>79</v>
      </c>
      <c r="C487" s="37"/>
      <c r="D487" s="12"/>
      <c r="E487" s="12"/>
      <c r="F487" s="34"/>
      <c r="G487" s="12"/>
      <c r="H487" s="12"/>
      <c r="I487" s="12"/>
      <c r="J487" s="12"/>
      <c r="K487" s="12"/>
      <c r="L487" s="12"/>
      <c r="M487" s="12"/>
      <c r="N487" s="12"/>
      <c r="O487" s="12"/>
      <c r="P487" s="12"/>
    </row>
    <row r="488" spans="1:16" ht="51">
      <c r="A488" s="50"/>
      <c r="B488" s="45" t="s">
        <v>80</v>
      </c>
      <c r="C488" s="37"/>
      <c r="D488" s="12"/>
      <c r="E488" s="12"/>
      <c r="F488" s="34"/>
      <c r="G488" s="12"/>
      <c r="H488" s="12"/>
      <c r="I488" s="12"/>
      <c r="J488" s="12"/>
      <c r="K488" s="12"/>
      <c r="L488" s="12"/>
      <c r="M488" s="12"/>
      <c r="N488" s="12"/>
      <c r="O488" s="12"/>
      <c r="P488" s="12"/>
    </row>
    <row r="489" spans="1:16" ht="51">
      <c r="A489" s="50"/>
      <c r="B489" s="36" t="s">
        <v>145</v>
      </c>
      <c r="C489" s="37"/>
      <c r="D489" s="12"/>
      <c r="E489" s="12"/>
      <c r="F489" s="34"/>
      <c r="G489" s="12"/>
      <c r="H489" s="12"/>
      <c r="I489" s="12"/>
      <c r="J489" s="12"/>
      <c r="K489" s="12"/>
      <c r="L489" s="12"/>
      <c r="M489" s="12"/>
      <c r="N489" s="12"/>
      <c r="O489" s="12"/>
      <c r="P489" s="12"/>
    </row>
    <row r="490" spans="1:16" ht="38.25">
      <c r="A490" s="50"/>
      <c r="B490" s="36" t="s">
        <v>217</v>
      </c>
      <c r="C490" s="12"/>
      <c r="D490" s="12"/>
      <c r="E490" s="12"/>
      <c r="F490" s="34"/>
      <c r="G490" s="12"/>
      <c r="H490" s="12"/>
      <c r="I490" s="12"/>
      <c r="J490" s="12"/>
      <c r="K490" s="12"/>
      <c r="L490" s="12"/>
      <c r="M490" s="12"/>
      <c r="N490" s="12"/>
      <c r="O490" s="12"/>
      <c r="P490" s="12"/>
    </row>
    <row r="491" spans="1:16" ht="27" customHeight="1">
      <c r="A491" s="35"/>
      <c r="B491" s="51" t="s">
        <v>279</v>
      </c>
      <c r="C491" s="12"/>
      <c r="D491" s="12"/>
      <c r="E491" s="12"/>
      <c r="F491" s="34"/>
      <c r="G491" s="12"/>
      <c r="H491" s="12"/>
      <c r="I491" s="12"/>
      <c r="J491" s="12"/>
      <c r="K491" s="12"/>
      <c r="L491" s="12"/>
      <c r="M491" s="12"/>
      <c r="N491" s="12"/>
      <c r="O491" s="12"/>
      <c r="P491" s="12"/>
    </row>
    <row r="492" spans="1:16" ht="84" customHeight="1">
      <c r="A492" s="35"/>
      <c r="B492" s="36" t="s">
        <v>218</v>
      </c>
      <c r="C492" s="12"/>
      <c r="D492" s="12"/>
      <c r="E492" s="12"/>
      <c r="F492" s="34"/>
      <c r="G492" s="12"/>
      <c r="H492" s="12"/>
      <c r="I492" s="12"/>
      <c r="J492" s="12"/>
      <c r="K492" s="12"/>
      <c r="L492" s="12"/>
      <c r="M492" s="12"/>
      <c r="N492" s="12"/>
      <c r="O492" s="12"/>
      <c r="P492" s="12"/>
    </row>
    <row r="493" spans="1:16" ht="25.5">
      <c r="A493" s="35"/>
      <c r="B493" s="51" t="s">
        <v>219</v>
      </c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</row>
    <row r="494" spans="1:16" ht="38.25">
      <c r="A494" s="35"/>
      <c r="B494" s="52" t="s">
        <v>99</v>
      </c>
      <c r="C494" s="12"/>
      <c r="D494" s="12"/>
      <c r="E494" s="12"/>
      <c r="F494" s="34"/>
      <c r="G494" s="12"/>
      <c r="H494" s="12"/>
      <c r="I494" s="12"/>
      <c r="J494" s="12"/>
      <c r="K494" s="12"/>
      <c r="L494" s="12"/>
      <c r="M494" s="12"/>
      <c r="N494" s="12"/>
      <c r="O494" s="12"/>
      <c r="P494" s="12"/>
    </row>
    <row r="495" spans="1:16">
      <c r="A495" s="64"/>
      <c r="B495" s="108"/>
      <c r="C495" s="65"/>
      <c r="D495" s="65"/>
      <c r="E495" s="65"/>
      <c r="F495" s="66"/>
      <c r="G495" s="65"/>
      <c r="H495" s="65"/>
      <c r="I495" s="65"/>
      <c r="J495" s="65"/>
      <c r="K495" s="65"/>
      <c r="L495" s="65"/>
      <c r="M495" s="65"/>
      <c r="N495" s="65"/>
      <c r="O495" s="65"/>
      <c r="P495" s="65"/>
    </row>
    <row r="496" spans="1:16">
      <c r="A496" s="67"/>
      <c r="B496" s="109"/>
      <c r="C496" s="68"/>
      <c r="D496" s="68"/>
      <c r="E496" s="68"/>
      <c r="F496" s="69"/>
      <c r="G496" s="68"/>
      <c r="H496" s="68"/>
      <c r="I496" s="68"/>
      <c r="J496" s="68"/>
      <c r="K496" s="68"/>
      <c r="L496" s="68"/>
      <c r="M496" s="68"/>
      <c r="N496" s="68"/>
      <c r="O496" s="68"/>
      <c r="P496" s="68"/>
    </row>
    <row r="497" spans="1:16">
      <c r="A497" s="67"/>
      <c r="B497" s="109"/>
      <c r="C497" s="68"/>
      <c r="D497" s="68"/>
      <c r="E497" s="68"/>
      <c r="F497" s="69"/>
      <c r="G497" s="68"/>
      <c r="H497" s="68"/>
      <c r="I497" s="68"/>
      <c r="J497" s="68"/>
      <c r="K497" s="68"/>
      <c r="L497" s="68"/>
      <c r="M497" s="68"/>
      <c r="N497" s="68"/>
      <c r="O497" s="68"/>
      <c r="P497" s="68"/>
    </row>
    <row r="498" spans="1:16">
      <c r="A498" s="67"/>
      <c r="B498" s="109"/>
      <c r="C498" s="68"/>
      <c r="D498" s="68"/>
      <c r="E498" s="68"/>
      <c r="F498" s="69"/>
      <c r="G498" s="68"/>
      <c r="H498" s="68"/>
      <c r="I498" s="68"/>
      <c r="J498" s="68"/>
      <c r="K498" s="68"/>
      <c r="L498" s="68"/>
      <c r="M498" s="68"/>
      <c r="N498" s="68"/>
      <c r="O498" s="68"/>
      <c r="P498" s="68"/>
    </row>
    <row r="499" spans="1:16">
      <c r="A499" s="67"/>
      <c r="B499" s="109"/>
      <c r="C499" s="68"/>
      <c r="D499" s="68"/>
      <c r="E499" s="68"/>
      <c r="F499" s="69"/>
      <c r="G499" s="68"/>
      <c r="H499" s="68"/>
      <c r="I499" s="68"/>
      <c r="J499" s="68"/>
      <c r="K499" s="68"/>
      <c r="L499" s="68"/>
      <c r="M499" s="68"/>
      <c r="N499" s="68"/>
      <c r="O499" s="68"/>
      <c r="P499" s="68"/>
    </row>
    <row r="500" spans="1:16">
      <c r="A500" s="67"/>
      <c r="B500" s="109"/>
      <c r="C500" s="68"/>
      <c r="D500" s="68"/>
      <c r="E500" s="68"/>
      <c r="F500" s="69"/>
      <c r="G500" s="68"/>
      <c r="H500" s="68"/>
      <c r="I500" s="68"/>
      <c r="J500" s="68"/>
      <c r="K500" s="68"/>
      <c r="L500" s="68"/>
      <c r="M500" s="68"/>
      <c r="N500" s="68"/>
      <c r="O500" s="68"/>
      <c r="P500" s="68"/>
    </row>
    <row r="501" spans="1:16">
      <c r="A501" s="67"/>
      <c r="B501" s="109"/>
      <c r="C501" s="68"/>
      <c r="D501" s="68"/>
      <c r="E501" s="68"/>
      <c r="F501" s="69"/>
      <c r="G501" s="68"/>
      <c r="H501" s="68"/>
      <c r="I501" s="68"/>
      <c r="J501" s="68"/>
      <c r="K501" s="68"/>
      <c r="L501" s="68"/>
      <c r="M501" s="68"/>
      <c r="N501" s="68"/>
      <c r="O501" s="68"/>
      <c r="P501" s="68"/>
    </row>
    <row r="502" spans="1:16">
      <c r="A502" s="67"/>
      <c r="B502" s="109"/>
      <c r="C502" s="68"/>
      <c r="D502" s="68"/>
      <c r="E502" s="68"/>
      <c r="F502" s="69"/>
      <c r="G502" s="68"/>
      <c r="H502" s="68"/>
      <c r="I502" s="68"/>
      <c r="J502" s="68"/>
      <c r="K502" s="68"/>
      <c r="L502" s="68"/>
      <c r="M502" s="68"/>
      <c r="N502" s="68"/>
      <c r="O502" s="68"/>
      <c r="P502" s="68"/>
    </row>
    <row r="503" spans="1:16">
      <c r="A503" s="67"/>
      <c r="B503" s="109"/>
      <c r="C503" s="68"/>
      <c r="D503" s="68"/>
      <c r="E503" s="68"/>
      <c r="F503" s="69"/>
      <c r="G503" s="68"/>
      <c r="H503" s="68"/>
      <c r="I503" s="68"/>
      <c r="J503" s="68"/>
      <c r="K503" s="68"/>
      <c r="L503" s="68"/>
      <c r="M503" s="68"/>
      <c r="N503" s="68"/>
      <c r="O503" s="68"/>
      <c r="P503" s="68"/>
    </row>
    <row r="504" spans="1:16" ht="31.5">
      <c r="A504" s="60"/>
      <c r="B504" s="125" t="s">
        <v>116</v>
      </c>
      <c r="C504" s="62"/>
      <c r="D504" s="62"/>
      <c r="E504" s="62"/>
      <c r="F504" s="63"/>
      <c r="G504" s="62"/>
      <c r="H504" s="62"/>
      <c r="I504" s="62"/>
      <c r="J504" s="62"/>
      <c r="K504" s="62"/>
      <c r="L504" s="62"/>
      <c r="M504" s="62"/>
      <c r="N504" s="126">
        <v>201644329</v>
      </c>
      <c r="O504" s="62"/>
      <c r="P504" s="62"/>
    </row>
    <row r="505" spans="1:16" ht="38.25">
      <c r="A505" s="35"/>
      <c r="B505" s="41" t="s">
        <v>175</v>
      </c>
      <c r="C505" s="12"/>
      <c r="D505" s="12"/>
      <c r="E505" s="12"/>
      <c r="F505" s="34">
        <v>203147346</v>
      </c>
      <c r="G505" s="12"/>
      <c r="H505" s="12"/>
      <c r="I505" s="12"/>
      <c r="J505" s="12"/>
      <c r="K505" s="12"/>
      <c r="L505" s="12"/>
      <c r="M505" s="12"/>
      <c r="N505" s="55"/>
      <c r="O505" s="12"/>
      <c r="P505" s="12"/>
    </row>
    <row r="506" spans="1:16" ht="38.25">
      <c r="A506" s="35"/>
      <c r="B506" s="41" t="s">
        <v>252</v>
      </c>
      <c r="C506" s="12"/>
      <c r="D506" s="12"/>
      <c r="E506" s="12"/>
      <c r="F506" s="43">
        <v>200000000</v>
      </c>
      <c r="G506" s="12"/>
      <c r="H506" s="12"/>
      <c r="I506" s="12"/>
      <c r="J506" s="12"/>
      <c r="K506" s="12"/>
      <c r="L506" s="12"/>
      <c r="M506" s="12"/>
      <c r="N506" s="12"/>
      <c r="O506" s="12"/>
      <c r="P506" s="12"/>
    </row>
    <row r="507" spans="1:16" ht="102">
      <c r="A507" s="35"/>
      <c r="B507" s="41" t="s">
        <v>220</v>
      </c>
      <c r="C507" s="13"/>
      <c r="D507" s="13"/>
      <c r="E507" s="13"/>
      <c r="F507" s="13">
        <v>36000000</v>
      </c>
      <c r="G507" s="13"/>
      <c r="H507" s="13"/>
      <c r="I507" s="13"/>
      <c r="J507" s="13"/>
      <c r="K507" s="13"/>
      <c r="L507" s="13"/>
      <c r="M507" s="13"/>
      <c r="N507" s="13"/>
      <c r="O507" s="13"/>
      <c r="P507" s="13"/>
    </row>
    <row r="508" spans="1:16" ht="38.25">
      <c r="A508" s="35"/>
      <c r="B508" s="52" t="s">
        <v>96</v>
      </c>
      <c r="C508" s="12"/>
      <c r="D508" s="12"/>
      <c r="E508" s="12"/>
      <c r="F508" s="34"/>
      <c r="G508" s="12"/>
      <c r="H508" s="12"/>
      <c r="I508" s="12"/>
      <c r="J508" s="12"/>
      <c r="K508" s="12"/>
      <c r="L508" s="12"/>
      <c r="M508" s="12"/>
      <c r="N508" s="12"/>
      <c r="O508" s="12"/>
      <c r="P508" s="12"/>
    </row>
    <row r="509" spans="1:16">
      <c r="A509" s="64"/>
      <c r="B509" s="108"/>
      <c r="C509" s="65"/>
      <c r="D509" s="65"/>
      <c r="E509" s="65"/>
      <c r="F509" s="66"/>
      <c r="G509" s="65"/>
      <c r="H509" s="65"/>
      <c r="I509" s="65"/>
      <c r="J509" s="65"/>
      <c r="K509" s="65"/>
      <c r="L509" s="65"/>
      <c r="M509" s="65"/>
      <c r="N509" s="65"/>
      <c r="O509" s="65"/>
      <c r="P509" s="65"/>
    </row>
    <row r="510" spans="1:16">
      <c r="A510" s="67"/>
      <c r="B510" s="109"/>
      <c r="C510" s="68"/>
      <c r="D510" s="68"/>
      <c r="E510" s="68"/>
      <c r="F510" s="69"/>
      <c r="G510" s="68"/>
      <c r="H510" s="68"/>
      <c r="I510" s="68"/>
      <c r="J510" s="68"/>
      <c r="K510" s="68"/>
      <c r="L510" s="68"/>
      <c r="M510" s="68"/>
      <c r="N510" s="68"/>
      <c r="O510" s="68"/>
      <c r="P510" s="68"/>
    </row>
    <row r="511" spans="1:16">
      <c r="A511" s="67"/>
      <c r="B511" s="109"/>
      <c r="C511" s="68"/>
      <c r="D511" s="68"/>
      <c r="E511" s="68"/>
      <c r="F511" s="69"/>
      <c r="G511" s="68"/>
      <c r="H511" s="68"/>
      <c r="I511" s="68"/>
      <c r="J511" s="68"/>
      <c r="K511" s="68"/>
      <c r="L511" s="68"/>
      <c r="M511" s="68"/>
      <c r="N511" s="68"/>
      <c r="O511" s="68"/>
      <c r="P511" s="68"/>
    </row>
    <row r="512" spans="1:16">
      <c r="A512" s="67"/>
      <c r="B512" s="109"/>
      <c r="C512" s="68"/>
      <c r="D512" s="68"/>
      <c r="E512" s="68"/>
      <c r="F512" s="69"/>
      <c r="G512" s="68"/>
      <c r="H512" s="68"/>
      <c r="I512" s="68"/>
      <c r="J512" s="68"/>
      <c r="K512" s="68"/>
      <c r="L512" s="68"/>
      <c r="M512" s="68"/>
      <c r="N512" s="68"/>
      <c r="O512" s="68"/>
      <c r="P512" s="68"/>
    </row>
    <row r="513" spans="1:16">
      <c r="A513" s="67"/>
      <c r="B513" s="109"/>
      <c r="C513" s="68"/>
      <c r="D513" s="68"/>
      <c r="E513" s="68"/>
      <c r="F513" s="69"/>
      <c r="G513" s="68"/>
      <c r="H513" s="68"/>
      <c r="I513" s="68"/>
      <c r="J513" s="68"/>
      <c r="K513" s="68"/>
      <c r="L513" s="68"/>
      <c r="M513" s="68"/>
      <c r="N513" s="68"/>
      <c r="O513" s="68"/>
      <c r="P513" s="68"/>
    </row>
    <row r="514" spans="1:16">
      <c r="A514" s="67"/>
      <c r="B514" s="109"/>
      <c r="C514" s="68"/>
      <c r="D514" s="68"/>
      <c r="E514" s="68"/>
      <c r="F514" s="69"/>
      <c r="G514" s="68"/>
      <c r="H514" s="68"/>
      <c r="I514" s="68"/>
      <c r="J514" s="68"/>
      <c r="K514" s="68"/>
      <c r="L514" s="68"/>
      <c r="M514" s="68"/>
      <c r="N514" s="68"/>
      <c r="O514" s="68"/>
      <c r="P514" s="68"/>
    </row>
    <row r="515" spans="1:16">
      <c r="A515" s="67"/>
      <c r="B515" s="109"/>
      <c r="C515" s="68"/>
      <c r="D515" s="68"/>
      <c r="E515" s="68"/>
      <c r="F515" s="69"/>
      <c r="G515" s="68"/>
      <c r="H515" s="68"/>
      <c r="I515" s="68"/>
      <c r="J515" s="68"/>
      <c r="K515" s="68"/>
      <c r="L515" s="68"/>
      <c r="M515" s="68"/>
      <c r="N515" s="68"/>
      <c r="O515" s="68"/>
      <c r="P515" s="68"/>
    </row>
    <row r="516" spans="1:16">
      <c r="A516" s="67"/>
      <c r="B516" s="109"/>
      <c r="C516" s="68"/>
      <c r="D516" s="68"/>
      <c r="E516" s="68"/>
      <c r="F516" s="69"/>
      <c r="G516" s="68"/>
      <c r="H516" s="68"/>
      <c r="I516" s="68"/>
      <c r="J516" s="68"/>
      <c r="K516" s="68"/>
      <c r="L516" s="68"/>
      <c r="M516" s="68"/>
      <c r="N516" s="68"/>
      <c r="O516" s="68"/>
      <c r="P516" s="68"/>
    </row>
    <row r="517" spans="1:16">
      <c r="A517" s="67"/>
      <c r="B517" s="109"/>
      <c r="C517" s="68"/>
      <c r="D517" s="68"/>
      <c r="E517" s="68"/>
      <c r="F517" s="69"/>
      <c r="G517" s="68"/>
      <c r="H517" s="68"/>
      <c r="I517" s="68"/>
      <c r="J517" s="68"/>
      <c r="K517" s="68"/>
      <c r="L517" s="68"/>
      <c r="M517" s="68"/>
      <c r="N517" s="68"/>
      <c r="O517" s="68"/>
      <c r="P517" s="68"/>
    </row>
    <row r="518" spans="1:16">
      <c r="A518" s="67"/>
      <c r="B518" s="109"/>
      <c r="C518" s="68"/>
      <c r="D518" s="68"/>
      <c r="E518" s="68"/>
      <c r="F518" s="69"/>
      <c r="G518" s="68"/>
      <c r="H518" s="68"/>
      <c r="I518" s="68"/>
      <c r="J518" s="68"/>
      <c r="K518" s="68"/>
      <c r="L518" s="68"/>
      <c r="M518" s="68"/>
      <c r="N518" s="68"/>
      <c r="O518" s="68"/>
      <c r="P518" s="68"/>
    </row>
    <row r="519" spans="1:16">
      <c r="A519" s="67"/>
      <c r="B519" s="109"/>
      <c r="C519" s="68"/>
      <c r="D519" s="68"/>
      <c r="E519" s="68"/>
      <c r="F519" s="69"/>
      <c r="G519" s="68"/>
      <c r="H519" s="68"/>
      <c r="I519" s="68"/>
      <c r="J519" s="68"/>
      <c r="K519" s="68"/>
      <c r="L519" s="68"/>
      <c r="M519" s="68"/>
      <c r="N519" s="68"/>
      <c r="O519" s="68"/>
      <c r="P519" s="68"/>
    </row>
    <row r="520" spans="1:16">
      <c r="A520" s="67"/>
      <c r="B520" s="109"/>
      <c r="C520" s="68"/>
      <c r="D520" s="68"/>
      <c r="E520" s="68"/>
      <c r="F520" s="69"/>
      <c r="G520" s="68"/>
      <c r="H520" s="68"/>
      <c r="I520" s="68"/>
      <c r="J520" s="68"/>
      <c r="K520" s="68"/>
      <c r="L520" s="68"/>
      <c r="M520" s="68"/>
      <c r="N520" s="68"/>
      <c r="O520" s="68"/>
      <c r="P520" s="68"/>
    </row>
    <row r="521" spans="1:16">
      <c r="A521" s="67"/>
      <c r="B521" s="109"/>
      <c r="C521" s="68"/>
      <c r="D521" s="68"/>
      <c r="E521" s="68"/>
      <c r="F521" s="69"/>
      <c r="G521" s="68"/>
      <c r="H521" s="68"/>
      <c r="I521" s="68"/>
      <c r="J521" s="68"/>
      <c r="K521" s="68"/>
      <c r="L521" s="68"/>
      <c r="M521" s="68"/>
      <c r="N521" s="68"/>
      <c r="O521" s="68"/>
      <c r="P521" s="68"/>
    </row>
    <row r="522" spans="1:16">
      <c r="A522" s="67"/>
      <c r="B522" s="109"/>
      <c r="C522" s="68"/>
      <c r="D522" s="68"/>
      <c r="E522" s="68"/>
      <c r="F522" s="69"/>
      <c r="G522" s="68"/>
      <c r="H522" s="68"/>
      <c r="I522" s="68"/>
      <c r="J522" s="68"/>
      <c r="K522" s="68"/>
      <c r="L522" s="68"/>
      <c r="M522" s="68"/>
      <c r="N522" s="68"/>
      <c r="O522" s="68"/>
      <c r="P522" s="68"/>
    </row>
    <row r="523" spans="1:16">
      <c r="A523" s="67"/>
      <c r="B523" s="109"/>
      <c r="C523" s="68"/>
      <c r="D523" s="68"/>
      <c r="E523" s="68"/>
      <c r="F523" s="69"/>
      <c r="G523" s="68"/>
      <c r="H523" s="68"/>
      <c r="I523" s="68"/>
      <c r="J523" s="68"/>
      <c r="K523" s="68"/>
      <c r="L523" s="68"/>
      <c r="M523" s="68"/>
      <c r="N523" s="68"/>
      <c r="O523" s="68"/>
      <c r="P523" s="68"/>
    </row>
    <row r="524" spans="1:16">
      <c r="A524" s="67"/>
      <c r="B524" s="109"/>
      <c r="C524" s="68"/>
      <c r="D524" s="68"/>
      <c r="E524" s="68"/>
      <c r="F524" s="69"/>
      <c r="G524" s="68"/>
      <c r="H524" s="68"/>
      <c r="I524" s="68"/>
      <c r="J524" s="68"/>
      <c r="K524" s="68"/>
      <c r="L524" s="68"/>
      <c r="M524" s="68"/>
      <c r="N524" s="68"/>
      <c r="O524" s="68"/>
      <c r="P524" s="68"/>
    </row>
    <row r="525" spans="1:16">
      <c r="A525" s="67"/>
      <c r="B525" s="109"/>
      <c r="C525" s="68"/>
      <c r="D525" s="68"/>
      <c r="E525" s="68"/>
      <c r="F525" s="69"/>
      <c r="G525" s="68"/>
      <c r="H525" s="68"/>
      <c r="I525" s="68"/>
      <c r="J525" s="68"/>
      <c r="K525" s="68"/>
      <c r="L525" s="68"/>
      <c r="M525" s="68"/>
      <c r="N525" s="68"/>
      <c r="O525" s="68"/>
      <c r="P525" s="68"/>
    </row>
    <row r="526" spans="1:16">
      <c r="A526" s="67"/>
      <c r="B526" s="109"/>
      <c r="C526" s="68"/>
      <c r="D526" s="68"/>
      <c r="E526" s="68"/>
      <c r="F526" s="69"/>
      <c r="G526" s="68"/>
      <c r="H526" s="68"/>
      <c r="I526" s="68"/>
      <c r="J526" s="68"/>
      <c r="K526" s="68"/>
      <c r="L526" s="68"/>
      <c r="M526" s="68"/>
      <c r="N526" s="68"/>
      <c r="O526" s="68"/>
      <c r="P526" s="68"/>
    </row>
    <row r="527" spans="1:16">
      <c r="A527" s="67"/>
      <c r="B527" s="109"/>
      <c r="C527" s="68"/>
      <c r="D527" s="68"/>
      <c r="E527" s="68"/>
      <c r="F527" s="69"/>
      <c r="G527" s="68"/>
      <c r="H527" s="68"/>
      <c r="I527" s="68"/>
      <c r="J527" s="68"/>
      <c r="K527" s="68"/>
      <c r="L527" s="68"/>
      <c r="M527" s="68"/>
      <c r="N527" s="68"/>
      <c r="O527" s="68"/>
      <c r="P527" s="68"/>
    </row>
    <row r="528" spans="1:16">
      <c r="A528" s="67"/>
      <c r="B528" s="109"/>
      <c r="C528" s="68"/>
      <c r="D528" s="68"/>
      <c r="E528" s="68"/>
      <c r="F528" s="69"/>
      <c r="G528" s="68"/>
      <c r="H528" s="68"/>
      <c r="I528" s="68"/>
      <c r="J528" s="68"/>
      <c r="K528" s="68"/>
      <c r="L528" s="68"/>
      <c r="M528" s="68"/>
      <c r="N528" s="68"/>
      <c r="O528" s="68"/>
      <c r="P528" s="68"/>
    </row>
    <row r="529" spans="1:16">
      <c r="A529" s="67"/>
      <c r="B529" s="109"/>
      <c r="C529" s="68"/>
      <c r="D529" s="68"/>
      <c r="E529" s="68"/>
      <c r="F529" s="69"/>
      <c r="G529" s="68"/>
      <c r="H529" s="68"/>
      <c r="I529" s="68"/>
      <c r="J529" s="68"/>
      <c r="K529" s="68"/>
      <c r="L529" s="68"/>
      <c r="M529" s="68"/>
      <c r="N529" s="68"/>
      <c r="O529" s="68"/>
      <c r="P529" s="68"/>
    </row>
    <row r="530" spans="1:16">
      <c r="A530" s="67"/>
      <c r="B530" s="109"/>
      <c r="C530" s="68"/>
      <c r="D530" s="68"/>
      <c r="E530" s="68"/>
      <c r="F530" s="69"/>
      <c r="G530" s="68"/>
      <c r="H530" s="68"/>
      <c r="I530" s="68"/>
      <c r="J530" s="68"/>
      <c r="K530" s="68"/>
      <c r="L530" s="68"/>
      <c r="M530" s="68"/>
      <c r="N530" s="68"/>
      <c r="O530" s="68"/>
      <c r="P530" s="68"/>
    </row>
    <row r="531" spans="1:16">
      <c r="A531" s="67"/>
      <c r="B531" s="109"/>
      <c r="C531" s="68"/>
      <c r="D531" s="68"/>
      <c r="E531" s="68"/>
      <c r="F531" s="69"/>
      <c r="G531" s="68"/>
      <c r="H531" s="68"/>
      <c r="I531" s="68"/>
      <c r="J531" s="68"/>
      <c r="K531" s="68"/>
      <c r="L531" s="68"/>
      <c r="M531" s="68"/>
      <c r="N531" s="68"/>
      <c r="O531" s="68"/>
      <c r="P531" s="68"/>
    </row>
    <row r="532" spans="1:16">
      <c r="A532" s="67"/>
      <c r="B532" s="109"/>
      <c r="C532" s="68"/>
      <c r="D532" s="68"/>
      <c r="E532" s="68"/>
      <c r="F532" s="69"/>
      <c r="G532" s="68"/>
      <c r="H532" s="68"/>
      <c r="I532" s="68"/>
      <c r="J532" s="68"/>
      <c r="K532" s="68"/>
      <c r="L532" s="68"/>
      <c r="M532" s="68"/>
      <c r="N532" s="68"/>
      <c r="O532" s="68"/>
      <c r="P532" s="68"/>
    </row>
    <row r="533" spans="1:16">
      <c r="A533" s="67"/>
      <c r="B533" s="109"/>
      <c r="C533" s="68"/>
      <c r="D533" s="68"/>
      <c r="E533" s="68"/>
      <c r="F533" s="69"/>
      <c r="G533" s="68"/>
      <c r="H533" s="68"/>
      <c r="I533" s="68"/>
      <c r="J533" s="68"/>
      <c r="K533" s="68"/>
      <c r="L533" s="68"/>
      <c r="M533" s="68"/>
      <c r="N533" s="68"/>
      <c r="O533" s="68"/>
      <c r="P533" s="68"/>
    </row>
    <row r="534" spans="1:16">
      <c r="A534" s="67"/>
      <c r="B534" s="109"/>
      <c r="C534" s="68"/>
      <c r="D534" s="68"/>
      <c r="E534" s="68"/>
      <c r="F534" s="69"/>
      <c r="G534" s="68"/>
      <c r="H534" s="68"/>
      <c r="I534" s="68"/>
      <c r="J534" s="68"/>
      <c r="K534" s="68"/>
      <c r="L534" s="68"/>
      <c r="M534" s="68"/>
      <c r="N534" s="68"/>
      <c r="O534" s="68"/>
      <c r="P534" s="68"/>
    </row>
    <row r="535" spans="1:16">
      <c r="A535" s="67"/>
      <c r="B535" s="109"/>
      <c r="C535" s="68"/>
      <c r="D535" s="68"/>
      <c r="E535" s="68"/>
      <c r="F535" s="69"/>
      <c r="G535" s="68"/>
      <c r="H535" s="68"/>
      <c r="I535" s="68"/>
      <c r="J535" s="68"/>
      <c r="K535" s="68"/>
      <c r="L535" s="68"/>
      <c r="M535" s="68"/>
      <c r="N535" s="68"/>
      <c r="O535" s="68"/>
      <c r="P535" s="68"/>
    </row>
    <row r="536" spans="1:16">
      <c r="A536" s="67"/>
      <c r="B536" s="109"/>
      <c r="C536" s="68"/>
      <c r="D536" s="68"/>
      <c r="E536" s="68"/>
      <c r="F536" s="69"/>
      <c r="G536" s="68"/>
      <c r="H536" s="68"/>
      <c r="I536" s="68"/>
      <c r="J536" s="68"/>
      <c r="K536" s="68"/>
      <c r="L536" s="68"/>
      <c r="M536" s="68"/>
      <c r="N536" s="68"/>
      <c r="O536" s="68"/>
      <c r="P536" s="68"/>
    </row>
    <row r="537" spans="1:16">
      <c r="A537" s="67"/>
      <c r="B537" s="109"/>
      <c r="C537" s="68"/>
      <c r="D537" s="68"/>
      <c r="E537" s="68"/>
      <c r="F537" s="69"/>
      <c r="G537" s="68"/>
      <c r="H537" s="68"/>
      <c r="I537" s="68"/>
      <c r="J537" s="68"/>
      <c r="K537" s="68"/>
      <c r="L537" s="68"/>
      <c r="M537" s="68"/>
      <c r="N537" s="68"/>
      <c r="O537" s="68"/>
      <c r="P537" s="68"/>
    </row>
    <row r="538" spans="1:16">
      <c r="A538" s="67"/>
      <c r="B538" s="109"/>
      <c r="C538" s="68"/>
      <c r="D538" s="68"/>
      <c r="E538" s="68"/>
      <c r="F538" s="69"/>
      <c r="G538" s="68"/>
      <c r="H538" s="68"/>
      <c r="I538" s="68"/>
      <c r="J538" s="68"/>
      <c r="K538" s="68"/>
      <c r="L538" s="68"/>
      <c r="M538" s="68"/>
      <c r="N538" s="68"/>
      <c r="O538" s="68"/>
      <c r="P538" s="68"/>
    </row>
    <row r="539" spans="1:16" ht="31.5">
      <c r="A539" s="123"/>
      <c r="B539" s="124" t="s">
        <v>27</v>
      </c>
      <c r="C539" s="62"/>
      <c r="D539" s="62"/>
      <c r="E539" s="62"/>
      <c r="F539" s="63">
        <v>300079162</v>
      </c>
      <c r="G539" s="62"/>
      <c r="H539" s="62">
        <v>20000000</v>
      </c>
      <c r="I539" s="62"/>
      <c r="J539" s="62"/>
      <c r="K539" s="62"/>
      <c r="L539" s="62"/>
      <c r="M539" s="62"/>
      <c r="N539" s="62"/>
      <c r="O539" s="62"/>
      <c r="P539" s="62"/>
    </row>
    <row r="540" spans="1:16" ht="51">
      <c r="A540" s="50"/>
      <c r="B540" s="36" t="s">
        <v>81</v>
      </c>
      <c r="C540" s="12"/>
      <c r="D540" s="12"/>
      <c r="E540" s="12"/>
      <c r="F540" s="34"/>
      <c r="G540" s="12"/>
      <c r="H540" s="12"/>
      <c r="I540" s="12"/>
      <c r="J540" s="12"/>
      <c r="K540" s="12"/>
      <c r="L540" s="12"/>
      <c r="M540" s="12"/>
      <c r="N540" s="12"/>
      <c r="O540" s="12"/>
      <c r="P540" s="12"/>
    </row>
    <row r="541" spans="1:16" ht="114" customHeight="1">
      <c r="A541" s="50"/>
      <c r="B541" s="41" t="s">
        <v>221</v>
      </c>
      <c r="C541" s="12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>
        <v>130000000</v>
      </c>
      <c r="P541" s="13"/>
    </row>
    <row r="542" spans="1:16" ht="51">
      <c r="A542" s="50"/>
      <c r="B542" s="59" t="s">
        <v>222</v>
      </c>
      <c r="C542" s="12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</row>
    <row r="543" spans="1:16" ht="76.5">
      <c r="A543" s="50"/>
      <c r="B543" s="36" t="s">
        <v>223</v>
      </c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</row>
    <row r="544" spans="1:16" ht="25.5">
      <c r="A544" s="50"/>
      <c r="B544" s="33" t="s">
        <v>30</v>
      </c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</row>
    <row r="545" spans="1:16">
      <c r="A545" s="110"/>
      <c r="B545" s="93"/>
      <c r="C545" s="94"/>
      <c r="D545" s="94"/>
      <c r="E545" s="94"/>
      <c r="F545" s="94"/>
      <c r="G545" s="94"/>
      <c r="H545" s="94"/>
      <c r="I545" s="94"/>
      <c r="J545" s="94"/>
      <c r="K545" s="94"/>
      <c r="L545" s="94"/>
      <c r="M545" s="94"/>
      <c r="N545" s="94"/>
      <c r="O545" s="94"/>
      <c r="P545" s="94"/>
    </row>
    <row r="546" spans="1:16">
      <c r="A546" s="111"/>
      <c r="B546" s="96"/>
      <c r="C546" s="97"/>
      <c r="D546" s="97"/>
      <c r="E546" s="97"/>
      <c r="F546" s="97"/>
      <c r="G546" s="97"/>
      <c r="H546" s="97"/>
      <c r="I546" s="97"/>
      <c r="J546" s="97"/>
      <c r="K546" s="97"/>
      <c r="L546" s="97"/>
      <c r="M546" s="97"/>
      <c r="N546" s="97"/>
      <c r="O546" s="97"/>
      <c r="P546" s="97"/>
    </row>
    <row r="547" spans="1:16">
      <c r="A547" s="111"/>
      <c r="B547" s="96"/>
      <c r="C547" s="97"/>
      <c r="D547" s="97"/>
      <c r="E547" s="97"/>
      <c r="F547" s="97"/>
      <c r="G547" s="97"/>
      <c r="H547" s="97"/>
      <c r="I547" s="97"/>
      <c r="J547" s="97"/>
      <c r="K547" s="97"/>
      <c r="L547" s="97"/>
      <c r="M547" s="97"/>
      <c r="N547" s="97"/>
      <c r="O547" s="97"/>
      <c r="P547" s="97"/>
    </row>
    <row r="548" spans="1:16">
      <c r="A548" s="111"/>
      <c r="B548" s="96"/>
      <c r="C548" s="97"/>
      <c r="D548" s="97"/>
      <c r="E548" s="97"/>
      <c r="F548" s="97"/>
      <c r="G548" s="97"/>
      <c r="H548" s="97"/>
      <c r="I548" s="97"/>
      <c r="J548" s="97"/>
      <c r="K548" s="97"/>
      <c r="L548" s="97"/>
      <c r="M548" s="97"/>
      <c r="N548" s="97"/>
      <c r="O548" s="97"/>
      <c r="P548" s="97"/>
    </row>
    <row r="549" spans="1:16">
      <c r="A549" s="111"/>
      <c r="B549" s="96"/>
      <c r="C549" s="97"/>
      <c r="D549" s="97"/>
      <c r="E549" s="97"/>
      <c r="F549" s="97"/>
      <c r="G549" s="97"/>
      <c r="H549" s="97"/>
      <c r="I549" s="97"/>
      <c r="J549" s="97"/>
      <c r="K549" s="97"/>
      <c r="L549" s="97"/>
      <c r="M549" s="97"/>
      <c r="N549" s="97"/>
      <c r="O549" s="97"/>
      <c r="P549" s="97"/>
    </row>
    <row r="550" spans="1:16">
      <c r="A550" s="111"/>
      <c r="B550" s="96"/>
      <c r="C550" s="97"/>
      <c r="D550" s="97"/>
      <c r="E550" s="97"/>
      <c r="F550" s="97"/>
      <c r="G550" s="97"/>
      <c r="H550" s="97"/>
      <c r="I550" s="97"/>
      <c r="J550" s="97"/>
      <c r="K550" s="97"/>
      <c r="L550" s="97"/>
      <c r="M550" s="97"/>
      <c r="N550" s="97"/>
      <c r="O550" s="97"/>
      <c r="P550" s="97"/>
    </row>
    <row r="551" spans="1:16">
      <c r="A551" s="111"/>
      <c r="B551" s="96"/>
      <c r="C551" s="97"/>
      <c r="D551" s="97"/>
      <c r="E551" s="97"/>
      <c r="F551" s="97"/>
      <c r="G551" s="97"/>
      <c r="H551" s="97"/>
      <c r="I551" s="97"/>
      <c r="J551" s="97"/>
      <c r="K551" s="97"/>
      <c r="L551" s="97"/>
      <c r="M551" s="97"/>
      <c r="N551" s="97"/>
      <c r="O551" s="97"/>
      <c r="P551" s="97"/>
    </row>
    <row r="552" spans="1:16">
      <c r="A552" s="111"/>
      <c r="B552" s="96"/>
      <c r="C552" s="97"/>
      <c r="D552" s="97"/>
      <c r="E552" s="97"/>
      <c r="F552" s="97"/>
      <c r="G552" s="97"/>
      <c r="H552" s="97"/>
      <c r="I552" s="97"/>
      <c r="J552" s="97"/>
      <c r="K552" s="97"/>
      <c r="L552" s="97"/>
      <c r="M552" s="97"/>
      <c r="N552" s="97"/>
      <c r="O552" s="97"/>
      <c r="P552" s="97"/>
    </row>
    <row r="553" spans="1:16">
      <c r="A553" s="111"/>
      <c r="B553" s="96"/>
      <c r="C553" s="97"/>
      <c r="D553" s="97"/>
      <c r="E553" s="97"/>
      <c r="F553" s="97"/>
      <c r="G553" s="97"/>
      <c r="H553" s="97"/>
      <c r="I553" s="97"/>
      <c r="J553" s="97"/>
      <c r="K553" s="97"/>
      <c r="L553" s="97"/>
      <c r="M553" s="97"/>
      <c r="N553" s="97"/>
      <c r="O553" s="97"/>
      <c r="P553" s="97"/>
    </row>
    <row r="554" spans="1:16">
      <c r="A554" s="111"/>
      <c r="B554" s="96"/>
      <c r="C554" s="97"/>
      <c r="D554" s="97"/>
      <c r="E554" s="97"/>
      <c r="F554" s="97"/>
      <c r="G554" s="97"/>
      <c r="H554" s="97"/>
      <c r="I554" s="97"/>
      <c r="J554" s="97"/>
      <c r="K554" s="97"/>
      <c r="L554" s="97"/>
      <c r="M554" s="97"/>
      <c r="N554" s="97"/>
      <c r="O554" s="97"/>
      <c r="P554" s="97"/>
    </row>
    <row r="555" spans="1:16">
      <c r="A555" s="111"/>
      <c r="B555" s="96"/>
      <c r="C555" s="97"/>
      <c r="D555" s="97"/>
      <c r="E555" s="97"/>
      <c r="F555" s="97"/>
      <c r="G555" s="97"/>
      <c r="H555" s="97"/>
      <c r="I555" s="97"/>
      <c r="J555" s="97"/>
      <c r="K555" s="97"/>
      <c r="L555" s="97"/>
      <c r="M555" s="97"/>
      <c r="N555" s="97"/>
      <c r="O555" s="97"/>
      <c r="P555" s="97"/>
    </row>
    <row r="556" spans="1:16">
      <c r="A556" s="111"/>
      <c r="B556" s="96"/>
      <c r="C556" s="97"/>
      <c r="D556" s="97"/>
      <c r="E556" s="97"/>
      <c r="F556" s="97"/>
      <c r="G556" s="97"/>
      <c r="H556" s="97"/>
      <c r="I556" s="97"/>
      <c r="J556" s="97"/>
      <c r="K556" s="97"/>
      <c r="L556" s="97"/>
      <c r="M556" s="97"/>
      <c r="N556" s="97"/>
      <c r="O556" s="97"/>
      <c r="P556" s="97"/>
    </row>
    <row r="557" spans="1:16">
      <c r="A557" s="111"/>
      <c r="B557" s="96"/>
      <c r="C557" s="97"/>
      <c r="D557" s="97"/>
      <c r="E557" s="97"/>
      <c r="F557" s="97"/>
      <c r="G557" s="97"/>
      <c r="H557" s="97"/>
      <c r="I557" s="97"/>
      <c r="J557" s="97"/>
      <c r="K557" s="97"/>
      <c r="L557" s="97"/>
      <c r="M557" s="97"/>
      <c r="N557" s="97"/>
      <c r="O557" s="97"/>
      <c r="P557" s="97"/>
    </row>
    <row r="558" spans="1:16">
      <c r="A558" s="111"/>
      <c r="B558" s="96"/>
      <c r="C558" s="97"/>
      <c r="D558" s="97"/>
      <c r="E558" s="97"/>
      <c r="F558" s="97"/>
      <c r="G558" s="97"/>
      <c r="H558" s="97"/>
      <c r="I558" s="97"/>
      <c r="J558" s="97"/>
      <c r="K558" s="97"/>
      <c r="L558" s="97"/>
      <c r="M558" s="97"/>
      <c r="N558" s="97"/>
      <c r="O558" s="97"/>
      <c r="P558" s="97"/>
    </row>
    <row r="559" spans="1:16">
      <c r="A559" s="111"/>
      <c r="B559" s="96"/>
      <c r="C559" s="97"/>
      <c r="D559" s="97"/>
      <c r="E559" s="97"/>
      <c r="F559" s="97"/>
      <c r="G559" s="97"/>
      <c r="H559" s="97"/>
      <c r="I559" s="97"/>
      <c r="J559" s="97"/>
      <c r="K559" s="97"/>
      <c r="L559" s="97"/>
      <c r="M559" s="97"/>
      <c r="N559" s="97"/>
      <c r="O559" s="97"/>
      <c r="P559" s="97"/>
    </row>
    <row r="560" spans="1:16">
      <c r="A560" s="111"/>
      <c r="B560" s="96"/>
      <c r="C560" s="97"/>
      <c r="D560" s="97"/>
      <c r="E560" s="97"/>
      <c r="F560" s="97"/>
      <c r="G560" s="97"/>
      <c r="H560" s="97"/>
      <c r="I560" s="97"/>
      <c r="J560" s="97"/>
      <c r="K560" s="97"/>
      <c r="L560" s="97"/>
      <c r="M560" s="97"/>
      <c r="N560" s="97"/>
      <c r="O560" s="97"/>
      <c r="P560" s="97"/>
    </row>
    <row r="561" spans="1:16">
      <c r="A561" s="111"/>
      <c r="B561" s="96"/>
      <c r="C561" s="97"/>
      <c r="D561" s="97"/>
      <c r="E561" s="97"/>
      <c r="F561" s="97"/>
      <c r="G561" s="97"/>
      <c r="H561" s="97"/>
      <c r="I561" s="97"/>
      <c r="J561" s="97"/>
      <c r="K561" s="97"/>
      <c r="L561" s="97"/>
      <c r="M561" s="97"/>
      <c r="N561" s="97"/>
      <c r="O561" s="97"/>
      <c r="P561" s="97"/>
    </row>
    <row r="562" spans="1:16">
      <c r="A562" s="111"/>
      <c r="B562" s="96"/>
      <c r="C562" s="97"/>
      <c r="D562" s="97"/>
      <c r="E562" s="97"/>
      <c r="F562" s="97"/>
      <c r="G562" s="97"/>
      <c r="H562" s="97"/>
      <c r="I562" s="97"/>
      <c r="J562" s="97"/>
      <c r="K562" s="97"/>
      <c r="L562" s="97"/>
      <c r="M562" s="97"/>
      <c r="N562" s="97"/>
      <c r="O562" s="97"/>
      <c r="P562" s="97"/>
    </row>
    <row r="563" spans="1:16">
      <c r="A563" s="111"/>
      <c r="B563" s="96"/>
      <c r="C563" s="97"/>
      <c r="D563" s="97"/>
      <c r="E563" s="97"/>
      <c r="F563" s="97"/>
      <c r="G563" s="97"/>
      <c r="H563" s="97"/>
      <c r="I563" s="97"/>
      <c r="J563" s="97"/>
      <c r="K563" s="97"/>
      <c r="L563" s="97"/>
      <c r="M563" s="97"/>
      <c r="N563" s="97"/>
      <c r="O563" s="97"/>
      <c r="P563" s="97"/>
    </row>
    <row r="564" spans="1:16">
      <c r="A564" s="111"/>
      <c r="B564" s="96"/>
      <c r="C564" s="97"/>
      <c r="D564" s="97"/>
      <c r="E564" s="97"/>
      <c r="F564" s="97"/>
      <c r="G564" s="97"/>
      <c r="H564" s="97"/>
      <c r="I564" s="97"/>
      <c r="J564" s="97"/>
      <c r="K564" s="97"/>
      <c r="L564" s="97"/>
      <c r="M564" s="97"/>
      <c r="N564" s="97"/>
      <c r="O564" s="97"/>
      <c r="P564" s="97"/>
    </row>
    <row r="565" spans="1:16">
      <c r="A565" s="111"/>
      <c r="B565" s="96"/>
      <c r="C565" s="97"/>
      <c r="D565" s="97"/>
      <c r="E565" s="97"/>
      <c r="F565" s="97"/>
      <c r="G565" s="97"/>
      <c r="H565" s="97"/>
      <c r="I565" s="97"/>
      <c r="J565" s="97"/>
      <c r="K565" s="97"/>
      <c r="L565" s="97"/>
      <c r="M565" s="97"/>
      <c r="N565" s="97"/>
      <c r="O565" s="97"/>
      <c r="P565" s="97"/>
    </row>
    <row r="566" spans="1:16" ht="81" customHeight="1">
      <c r="A566" s="127"/>
      <c r="B566" s="119" t="s">
        <v>82</v>
      </c>
      <c r="C566" s="120"/>
      <c r="D566" s="120"/>
      <c r="E566" s="120"/>
      <c r="F566" s="121"/>
      <c r="G566" s="62"/>
      <c r="H566" s="62"/>
      <c r="I566" s="120"/>
      <c r="J566" s="120"/>
      <c r="K566" s="120"/>
      <c r="L566" s="120"/>
      <c r="M566" s="120"/>
      <c r="N566" s="120"/>
      <c r="O566" s="120"/>
      <c r="P566" s="62"/>
    </row>
    <row r="567" spans="1:16" ht="63.75">
      <c r="A567" s="48"/>
      <c r="B567" s="36" t="s">
        <v>83</v>
      </c>
      <c r="C567" s="13"/>
      <c r="D567" s="13"/>
      <c r="E567" s="13"/>
      <c r="F567" s="43">
        <v>17347694</v>
      </c>
      <c r="G567" s="12"/>
      <c r="H567" s="12"/>
      <c r="I567" s="13"/>
      <c r="J567" s="13"/>
      <c r="K567" s="13"/>
      <c r="L567" s="13"/>
      <c r="M567" s="13"/>
      <c r="N567" s="13"/>
      <c r="O567" s="13"/>
      <c r="P567" s="12"/>
    </row>
    <row r="568" spans="1:16" ht="63.75">
      <c r="A568" s="48"/>
      <c r="B568" s="36" t="s">
        <v>224</v>
      </c>
      <c r="C568" s="13"/>
      <c r="D568" s="13"/>
      <c r="E568" s="13"/>
      <c r="F568" s="43">
        <v>63960872</v>
      </c>
      <c r="G568" s="12"/>
      <c r="H568" s="12">
        <v>24000000</v>
      </c>
      <c r="I568" s="13"/>
      <c r="J568" s="13"/>
      <c r="K568" s="13"/>
      <c r="L568" s="13"/>
      <c r="M568" s="13"/>
      <c r="N568" s="13"/>
      <c r="O568" s="13"/>
      <c r="P568" s="12"/>
    </row>
    <row r="569" spans="1:16" ht="51">
      <c r="A569" s="48"/>
      <c r="B569" s="36" t="s">
        <v>97</v>
      </c>
      <c r="C569" s="13"/>
      <c r="D569" s="13"/>
      <c r="E569" s="13"/>
      <c r="F569" s="43"/>
      <c r="G569" s="12"/>
      <c r="H569" s="12"/>
      <c r="I569" s="13"/>
      <c r="J569" s="13"/>
      <c r="K569" s="13"/>
      <c r="L569" s="13"/>
      <c r="M569" s="13"/>
      <c r="N569" s="13"/>
      <c r="O569" s="13"/>
      <c r="P569" s="12"/>
    </row>
    <row r="570" spans="1:16" ht="38.25">
      <c r="A570" s="48"/>
      <c r="B570" s="36" t="s">
        <v>122</v>
      </c>
      <c r="C570" s="13"/>
      <c r="D570" s="12"/>
      <c r="E570" s="12"/>
      <c r="F570" s="43"/>
      <c r="G570" s="12"/>
      <c r="H570" s="12"/>
      <c r="I570" s="13"/>
      <c r="J570" s="13"/>
      <c r="K570" s="13"/>
      <c r="L570" s="13"/>
      <c r="M570" s="13"/>
      <c r="N570" s="13"/>
      <c r="O570" s="13"/>
      <c r="P570" s="12"/>
    </row>
    <row r="571" spans="1:16" ht="63.75">
      <c r="A571" s="48"/>
      <c r="B571" s="36" t="s">
        <v>225</v>
      </c>
      <c r="C571" s="13"/>
      <c r="D571" s="12"/>
      <c r="E571" s="12"/>
      <c r="F571" s="43"/>
      <c r="G571" s="12"/>
      <c r="H571" s="12"/>
      <c r="I571" s="13"/>
      <c r="J571" s="13"/>
      <c r="K571" s="13"/>
      <c r="L571" s="13"/>
      <c r="M571" s="13"/>
      <c r="N571" s="13"/>
      <c r="O571" s="13"/>
      <c r="P571" s="12"/>
    </row>
    <row r="572" spans="1:16" ht="38.25">
      <c r="A572" s="48"/>
      <c r="B572" s="36" t="s">
        <v>85</v>
      </c>
      <c r="C572" s="13"/>
      <c r="D572" s="13"/>
      <c r="E572" s="13"/>
      <c r="F572" s="43"/>
      <c r="G572" s="12"/>
      <c r="H572" s="12">
        <v>34667161</v>
      </c>
      <c r="I572" s="13"/>
      <c r="J572" s="13"/>
      <c r="K572" s="13"/>
      <c r="L572" s="13"/>
      <c r="M572" s="13"/>
      <c r="N572" s="13"/>
      <c r="O572" s="13"/>
      <c r="P572" s="12"/>
    </row>
    <row r="573" spans="1:16" ht="38.25">
      <c r="A573" s="50"/>
      <c r="B573" s="36" t="s">
        <v>84</v>
      </c>
      <c r="C573" s="13"/>
      <c r="D573" s="12"/>
      <c r="E573" s="12"/>
      <c r="F573" s="43"/>
      <c r="G573" s="54"/>
      <c r="H573" s="12"/>
      <c r="I573" s="13"/>
      <c r="J573" s="13"/>
      <c r="K573" s="13"/>
      <c r="L573" s="13"/>
      <c r="M573" s="13"/>
      <c r="N573" s="13"/>
      <c r="O573" s="13"/>
      <c r="P573" s="12"/>
    </row>
    <row r="574" spans="1:16" ht="51">
      <c r="A574" s="48"/>
      <c r="B574" s="36" t="s">
        <v>86</v>
      </c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</row>
    <row r="575" spans="1:16" ht="76.5">
      <c r="A575" s="50"/>
      <c r="B575" s="41" t="s">
        <v>226</v>
      </c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</row>
    <row r="576" spans="1:16" ht="102">
      <c r="A576" s="50"/>
      <c r="B576" s="36" t="s">
        <v>227</v>
      </c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</row>
    <row r="577" spans="1:16" ht="51">
      <c r="A577" s="35"/>
      <c r="B577" s="45" t="s">
        <v>228</v>
      </c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</row>
    <row r="578" spans="1:16" ht="76.5">
      <c r="A578" s="35"/>
      <c r="B578" s="36" t="s">
        <v>229</v>
      </c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</row>
    <row r="579" spans="1:16" ht="72.75" customHeight="1">
      <c r="A579" s="35"/>
      <c r="B579" s="45" t="s">
        <v>230</v>
      </c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</row>
    <row r="580" spans="1:16" ht="38.25">
      <c r="A580" s="35"/>
      <c r="B580" s="36" t="s">
        <v>98</v>
      </c>
      <c r="C580" s="13"/>
      <c r="D580" s="13"/>
      <c r="E580" s="13"/>
      <c r="F580" s="12">
        <v>10000000</v>
      </c>
      <c r="G580" s="13">
        <v>83200000</v>
      </c>
      <c r="H580" s="13"/>
      <c r="I580" s="13"/>
      <c r="J580" s="13"/>
      <c r="K580" s="13"/>
      <c r="L580" s="13"/>
      <c r="M580" s="13"/>
      <c r="N580" s="13"/>
      <c r="O580" s="13"/>
      <c r="P580" s="13"/>
    </row>
    <row r="581" spans="1:16" ht="63.75">
      <c r="A581" s="11"/>
      <c r="B581" s="28" t="s">
        <v>87</v>
      </c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13"/>
      <c r="O581" s="15"/>
      <c r="P581" s="15"/>
    </row>
    <row r="582" spans="1:16">
      <c r="A582" s="304" t="s">
        <v>139</v>
      </c>
      <c r="B582" s="304"/>
      <c r="C582" s="26">
        <f>SUM(C47)</f>
        <v>690275735</v>
      </c>
      <c r="D582" s="26">
        <f>SUM(D64)</f>
        <v>1408096074</v>
      </c>
      <c r="E582" s="26">
        <f>SUM(E219)</f>
        <v>583389071</v>
      </c>
      <c r="F582" s="26">
        <f>F133+F178+F250</f>
        <v>1943681670</v>
      </c>
      <c r="G582" s="26">
        <f>SUM(G71:G581)</f>
        <v>551304000</v>
      </c>
      <c r="H582" s="26">
        <f>SUM(H27:H572)</f>
        <v>298645360</v>
      </c>
      <c r="I582" s="27"/>
      <c r="J582" s="27">
        <v>0</v>
      </c>
      <c r="K582" s="26">
        <f>SUM(K9:K581)</f>
        <v>17614000</v>
      </c>
      <c r="L582" s="26">
        <f>SUM(L69)</f>
        <v>438204832</v>
      </c>
      <c r="M582" s="27">
        <v>0</v>
      </c>
      <c r="N582" s="14">
        <v>201644329</v>
      </c>
      <c r="O582" s="114">
        <f>SUM(O10:O581)</f>
        <v>1164142145</v>
      </c>
      <c r="P582" s="114">
        <f>SUM(P10:P581)</f>
        <v>0</v>
      </c>
    </row>
    <row r="583" spans="1:16">
      <c r="C583" s="128">
        <v>7326997216</v>
      </c>
    </row>
    <row r="595" spans="15:15">
      <c r="O595" s="112"/>
    </row>
  </sheetData>
  <mergeCells count="9">
    <mergeCell ref="C8:F8"/>
    <mergeCell ref="G8:I8"/>
    <mergeCell ref="A582:B582"/>
    <mergeCell ref="A1:P1"/>
    <mergeCell ref="A2:P2"/>
    <mergeCell ref="A3:P3"/>
    <mergeCell ref="A5:P5"/>
    <mergeCell ref="A7:B7"/>
    <mergeCell ref="C7:P7"/>
  </mergeCells>
  <pageMargins left="0.62992125984251968" right="0.23622047244094491" top="0.74803149606299213" bottom="0.74803149606299213" header="0.31496062992125984" footer="0.31496062992125984"/>
  <pageSetup scale="65" orientation="landscape" horizontalDpi="300" verticalDpi="300" r:id="rId1"/>
  <headerFooter>
    <oddFooter>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82"/>
  <sheetViews>
    <sheetView zoomScaleNormal="100" workbookViewId="0">
      <pane ySplit="5" topLeftCell="A576" activePane="bottomLeft" state="frozen"/>
      <selection pane="bottomLeft" activeCell="D586" sqref="D586"/>
    </sheetView>
  </sheetViews>
  <sheetFormatPr baseColWidth="10" defaultRowHeight="12.75"/>
  <cols>
    <col min="2" max="2" width="30.7109375" customWidth="1"/>
    <col min="3" max="3" width="14" customWidth="1"/>
    <col min="9" max="9" width="12.28515625" bestFit="1" customWidth="1"/>
    <col min="13" max="13" width="12.28515625" bestFit="1" customWidth="1"/>
  </cols>
  <sheetData>
    <row r="1" spans="1:13" ht="15.75">
      <c r="A1" s="308" t="s">
        <v>128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</row>
    <row r="2" spans="1:13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>
      <c r="A3" s="309" t="s">
        <v>5</v>
      </c>
      <c r="B3" s="309"/>
      <c r="C3" s="310" t="s">
        <v>9</v>
      </c>
      <c r="D3" s="310"/>
      <c r="E3" s="310"/>
      <c r="F3" s="310"/>
      <c r="G3" s="310"/>
      <c r="H3" s="310"/>
      <c r="I3" s="310"/>
      <c r="J3" s="310"/>
      <c r="K3" s="310"/>
      <c r="L3" s="310"/>
      <c r="M3" s="310"/>
    </row>
    <row r="4" spans="1:13" ht="33.75">
      <c r="A4" s="315" t="s">
        <v>146</v>
      </c>
      <c r="B4" s="313" t="s">
        <v>32</v>
      </c>
      <c r="C4" s="207" t="s">
        <v>281</v>
      </c>
      <c r="D4" s="311" t="s">
        <v>2</v>
      </c>
      <c r="E4" s="311"/>
      <c r="F4" s="311"/>
      <c r="G4" s="208" t="s">
        <v>3</v>
      </c>
      <c r="H4" s="209" t="s">
        <v>11</v>
      </c>
      <c r="I4" s="210"/>
      <c r="J4" s="190" t="s">
        <v>282</v>
      </c>
      <c r="K4" s="211" t="s">
        <v>117</v>
      </c>
      <c r="L4" s="212" t="s">
        <v>117</v>
      </c>
      <c r="M4" s="207" t="s">
        <v>13</v>
      </c>
    </row>
    <row r="5" spans="1:13" ht="69.75" customHeight="1">
      <c r="A5" s="316"/>
      <c r="B5" s="314"/>
      <c r="C5" s="188" t="s">
        <v>283</v>
      </c>
      <c r="D5" s="180" t="s">
        <v>450</v>
      </c>
      <c r="E5" s="180" t="s">
        <v>451</v>
      </c>
      <c r="F5" s="180" t="s">
        <v>7</v>
      </c>
      <c r="G5" s="189" t="s">
        <v>4</v>
      </c>
      <c r="H5" s="199" t="s">
        <v>14</v>
      </c>
      <c r="I5" s="199" t="s">
        <v>15</v>
      </c>
      <c r="J5" s="198" t="s">
        <v>284</v>
      </c>
      <c r="K5" s="200" t="s">
        <v>119</v>
      </c>
      <c r="L5" s="180" t="s">
        <v>118</v>
      </c>
      <c r="M5" s="188" t="s">
        <v>144</v>
      </c>
    </row>
    <row r="6" spans="1:13" ht="18.75">
      <c r="A6" s="6"/>
      <c r="B6" s="77" t="s">
        <v>17</v>
      </c>
      <c r="C6" s="13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3">
      <c r="A7" s="6"/>
      <c r="B7" s="184" t="s">
        <v>423</v>
      </c>
      <c r="C7" s="12">
        <v>384843719</v>
      </c>
      <c r="D7" s="12"/>
      <c r="E7" s="12"/>
      <c r="F7" s="12"/>
      <c r="G7" s="12"/>
      <c r="H7" s="12"/>
      <c r="I7" s="12"/>
      <c r="J7" s="12"/>
      <c r="K7" s="12"/>
      <c r="L7" s="12"/>
      <c r="M7" s="12"/>
    </row>
    <row r="8" spans="1:13">
      <c r="A8" s="6"/>
      <c r="B8" s="33" t="s">
        <v>109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ht="25.5">
      <c r="A9" s="35"/>
      <c r="B9" s="42" t="s">
        <v>100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</row>
    <row r="10" spans="1:13" ht="45">
      <c r="A10" s="35"/>
      <c r="B10" s="129" t="s">
        <v>291</v>
      </c>
      <c r="C10" s="12">
        <v>120000000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</row>
    <row r="11" spans="1:13" ht="45">
      <c r="A11" s="35"/>
      <c r="B11" s="129" t="s">
        <v>293</v>
      </c>
      <c r="C11" s="12">
        <v>350000000</v>
      </c>
      <c r="D11" s="12">
        <v>128000000</v>
      </c>
      <c r="E11" s="12"/>
      <c r="F11" s="12"/>
      <c r="G11" s="12"/>
      <c r="H11" s="12"/>
      <c r="I11" s="12"/>
      <c r="J11" s="12"/>
      <c r="K11" s="12"/>
      <c r="L11" s="12">
        <v>260000000</v>
      </c>
      <c r="M11" s="12"/>
    </row>
    <row r="12" spans="1:13" ht="45">
      <c r="A12" s="60"/>
      <c r="B12" s="130" t="s">
        <v>412</v>
      </c>
      <c r="C12" s="12">
        <v>450000000</v>
      </c>
      <c r="D12" s="62"/>
      <c r="E12" s="62"/>
      <c r="F12" s="62"/>
      <c r="G12" s="62"/>
      <c r="H12" s="62"/>
      <c r="I12" s="62"/>
      <c r="J12" s="62"/>
      <c r="K12" s="62"/>
      <c r="L12" s="62"/>
      <c r="M12" s="62"/>
    </row>
    <row r="13" spans="1:13" ht="33.75">
      <c r="A13" s="60"/>
      <c r="B13" s="130" t="s">
        <v>294</v>
      </c>
      <c r="C13" s="12">
        <v>240000000</v>
      </c>
      <c r="D13" s="62"/>
      <c r="E13" s="62"/>
      <c r="F13" s="62"/>
      <c r="G13" s="62"/>
      <c r="H13" s="62"/>
      <c r="I13" s="62"/>
      <c r="J13" s="62"/>
      <c r="K13" s="62"/>
      <c r="L13" s="62"/>
      <c r="M13" s="62"/>
    </row>
    <row r="14" spans="1:13" ht="39.75" customHeight="1">
      <c r="A14" s="35"/>
      <c r="B14" s="130" t="s">
        <v>286</v>
      </c>
      <c r="C14" s="12">
        <v>320000000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</row>
    <row r="15" spans="1:13" ht="22.5">
      <c r="A15" s="35"/>
      <c r="B15" s="132" t="s">
        <v>285</v>
      </c>
      <c r="C15" s="12">
        <v>20000000</v>
      </c>
      <c r="D15" s="12"/>
      <c r="E15" s="12"/>
      <c r="F15" s="12"/>
      <c r="G15" s="12"/>
      <c r="H15" s="12"/>
      <c r="I15" s="12"/>
      <c r="J15" s="12"/>
      <c r="K15" s="12"/>
      <c r="L15" s="12"/>
      <c r="M15" s="12"/>
    </row>
    <row r="16" spans="1:13" ht="33.75">
      <c r="A16" s="35"/>
      <c r="B16" s="130" t="s">
        <v>287</v>
      </c>
      <c r="C16" s="12">
        <v>16000000</v>
      </c>
      <c r="D16" s="12"/>
      <c r="E16" s="12"/>
      <c r="F16" s="12"/>
      <c r="G16" s="12"/>
      <c r="H16" s="12"/>
      <c r="I16" s="12"/>
      <c r="J16" s="12"/>
      <c r="K16" s="12"/>
      <c r="L16" s="13"/>
      <c r="M16" s="12"/>
    </row>
    <row r="17" spans="1:13">
      <c r="A17" s="35"/>
      <c r="B17" s="130" t="s">
        <v>452</v>
      </c>
      <c r="C17" s="12"/>
      <c r="D17" s="12"/>
      <c r="E17" s="12"/>
      <c r="F17" s="12"/>
      <c r="G17" s="12"/>
      <c r="H17" s="12"/>
      <c r="I17" s="12"/>
      <c r="J17" s="12"/>
      <c r="K17" s="12"/>
      <c r="L17" s="12">
        <v>20000000</v>
      </c>
      <c r="M17" s="12"/>
    </row>
    <row r="18" spans="1:13" ht="22.5">
      <c r="A18" s="35"/>
      <c r="B18" s="131" t="s">
        <v>288</v>
      </c>
      <c r="C18" s="12">
        <v>300000000</v>
      </c>
      <c r="D18" s="12"/>
      <c r="E18" s="12"/>
      <c r="F18" s="12"/>
      <c r="G18" s="12"/>
      <c r="H18" s="12"/>
      <c r="I18" s="12"/>
      <c r="J18" s="12"/>
      <c r="K18" s="12"/>
      <c r="L18" s="12"/>
      <c r="M18" s="12"/>
    </row>
    <row r="19" spans="1:13" ht="33.75">
      <c r="A19" s="35"/>
      <c r="B19" s="130" t="s">
        <v>289</v>
      </c>
      <c r="C19" s="12">
        <v>150000000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</row>
    <row r="20" spans="1:13" ht="45">
      <c r="A20" s="35"/>
      <c r="B20" s="130" t="s">
        <v>290</v>
      </c>
      <c r="C20" s="12">
        <v>260000000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</row>
    <row r="21" spans="1:13" ht="56.25">
      <c r="A21" s="35"/>
      <c r="B21" s="133" t="s">
        <v>292</v>
      </c>
      <c r="C21" s="12">
        <v>150000000</v>
      </c>
      <c r="D21" s="12"/>
      <c r="E21" s="12"/>
      <c r="F21" s="12"/>
      <c r="G21" s="12"/>
      <c r="H21" s="12"/>
      <c r="I21" s="12"/>
      <c r="J21" s="12"/>
      <c r="K21" s="12"/>
      <c r="L21" s="12"/>
      <c r="M21" s="12"/>
    </row>
    <row r="22" spans="1:13" ht="45">
      <c r="A22" s="35"/>
      <c r="B22" s="139" t="s">
        <v>302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</row>
    <row r="23" spans="1:13" ht="45">
      <c r="A23" s="35"/>
      <c r="B23" s="131" t="s">
        <v>295</v>
      </c>
      <c r="C23" s="12">
        <v>340000000</v>
      </c>
      <c r="D23" s="12"/>
      <c r="E23" s="12"/>
      <c r="F23" s="12"/>
      <c r="G23" s="12"/>
      <c r="H23" s="12"/>
      <c r="I23" s="12"/>
      <c r="J23" s="12"/>
      <c r="K23" s="12"/>
      <c r="L23" s="12"/>
      <c r="M23" s="12"/>
    </row>
    <row r="24" spans="1:13">
      <c r="A24" s="35"/>
      <c r="B24" s="134" t="s">
        <v>296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5" spans="1:13" ht="45">
      <c r="A25" s="35"/>
      <c r="B25" s="131" t="s">
        <v>455</v>
      </c>
      <c r="C25" s="12">
        <v>1240000000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</row>
    <row r="26" spans="1:13">
      <c r="A26" s="38"/>
      <c r="B26" s="33" t="s">
        <v>107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</row>
    <row r="27" spans="1:13" ht="33.75">
      <c r="A27" s="38"/>
      <c r="B27" s="135" t="s">
        <v>301</v>
      </c>
      <c r="C27" s="12">
        <v>0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</row>
    <row r="28" spans="1:13">
      <c r="A28" s="6"/>
      <c r="B28" s="33" t="s">
        <v>110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</row>
    <row r="29" spans="1:13">
      <c r="A29" s="6"/>
      <c r="B29" s="33" t="s">
        <v>102</v>
      </c>
      <c r="C29" s="138"/>
      <c r="D29" s="13"/>
      <c r="E29" s="13"/>
      <c r="F29" s="13"/>
      <c r="G29" s="13"/>
      <c r="H29" s="13"/>
      <c r="I29" s="13"/>
      <c r="J29" s="13"/>
      <c r="K29" s="13"/>
      <c r="L29" s="13">
        <v>30000000</v>
      </c>
      <c r="M29" s="13"/>
    </row>
    <row r="30" spans="1:13" ht="45">
      <c r="A30" s="6"/>
      <c r="B30" s="136" t="s">
        <v>297</v>
      </c>
      <c r="C30" s="12">
        <v>360000000</v>
      </c>
      <c r="D30" s="13"/>
      <c r="E30" s="13"/>
      <c r="F30" s="13"/>
      <c r="G30" s="13"/>
      <c r="H30" s="13"/>
      <c r="I30" s="13"/>
      <c r="J30" s="13"/>
      <c r="K30" s="13"/>
      <c r="L30" s="13"/>
      <c r="M30" s="13"/>
    </row>
    <row r="31" spans="1:13" ht="22.5">
      <c r="A31" s="6"/>
      <c r="B31" s="137" t="s">
        <v>298</v>
      </c>
      <c r="C31" s="12">
        <v>160000000</v>
      </c>
      <c r="D31" s="13"/>
      <c r="E31" s="13"/>
      <c r="F31" s="13"/>
      <c r="G31" s="13"/>
      <c r="H31" s="13"/>
      <c r="I31" s="13"/>
      <c r="J31" s="13"/>
      <c r="K31" s="13"/>
      <c r="L31" s="13"/>
      <c r="M31" s="13"/>
    </row>
    <row r="32" spans="1:13" ht="33.75">
      <c r="A32" s="6"/>
      <c r="B32" s="131" t="s">
        <v>299</v>
      </c>
      <c r="C32" s="12">
        <v>120000000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</row>
    <row r="33" spans="1:13" ht="22.5">
      <c r="A33" s="6"/>
      <c r="B33" s="137" t="s">
        <v>300</v>
      </c>
      <c r="C33" s="12">
        <v>200000000</v>
      </c>
      <c r="D33" s="13"/>
      <c r="E33" s="13"/>
      <c r="F33" s="13"/>
      <c r="G33" s="13"/>
      <c r="H33" s="13"/>
      <c r="I33" s="13"/>
      <c r="J33" s="13"/>
      <c r="K33" s="13"/>
      <c r="L33" s="13"/>
      <c r="M33" s="13"/>
    </row>
    <row r="34" spans="1:13" ht="25.5">
      <c r="A34" s="6"/>
      <c r="B34" s="33" t="s">
        <v>111</v>
      </c>
      <c r="C34" s="54"/>
      <c r="D34" s="13"/>
      <c r="E34" s="13"/>
      <c r="F34" s="13"/>
      <c r="G34" s="13"/>
      <c r="H34" s="13"/>
      <c r="I34" s="13"/>
      <c r="J34" s="13"/>
      <c r="K34" s="13"/>
      <c r="L34" s="13"/>
      <c r="M34" s="13"/>
    </row>
    <row r="35" spans="1:13">
      <c r="A35" s="6"/>
      <c r="B35" s="53" t="s">
        <v>136</v>
      </c>
      <c r="C35" s="13">
        <f>SUM(C8:C34)</f>
        <v>4796000000</v>
      </c>
      <c r="D35" s="13">
        <f>SUM(D11:D34)</f>
        <v>128000000</v>
      </c>
      <c r="E35" s="13"/>
      <c r="F35" s="13"/>
      <c r="G35" s="13"/>
      <c r="H35" s="13"/>
      <c r="I35" s="13"/>
      <c r="J35" s="13"/>
      <c r="K35" s="13"/>
      <c r="L35" s="13">
        <f>SUM(L7:L34)</f>
        <v>310000000</v>
      </c>
      <c r="M35" s="206">
        <f>SUM(C35:L35)</f>
        <v>5234000000</v>
      </c>
    </row>
    <row r="36" spans="1:13">
      <c r="A36" s="71"/>
      <c r="B36" s="72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</row>
    <row r="37" spans="1:13">
      <c r="A37" s="74"/>
      <c r="B37" s="75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</row>
    <row r="38" spans="1:13">
      <c r="A38" s="74"/>
      <c r="B38" s="75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</row>
    <row r="39" spans="1:13">
      <c r="A39" s="74"/>
      <c r="B39" s="75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</row>
    <row r="40" spans="1:13">
      <c r="A40" s="74"/>
      <c r="B40" s="75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</row>
    <row r="41" spans="1:13">
      <c r="A41" s="74"/>
      <c r="B41" s="75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</row>
    <row r="42" spans="1:13">
      <c r="A42" s="74"/>
      <c r="B42" s="75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</row>
    <row r="43" spans="1:13">
      <c r="A43" s="74"/>
      <c r="B43" s="75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</row>
    <row r="44" spans="1:13">
      <c r="A44" s="74"/>
      <c r="B44" s="75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</row>
    <row r="45" spans="1:13">
      <c r="A45" s="74"/>
      <c r="B45" s="75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</row>
    <row r="46" spans="1:13">
      <c r="A46" s="74"/>
      <c r="B46" s="75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</row>
    <row r="47" spans="1:13">
      <c r="A47" s="74"/>
      <c r="B47" s="75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</row>
    <row r="48" spans="1:13">
      <c r="A48" s="74"/>
      <c r="B48" s="75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</row>
    <row r="49" spans="1:13">
      <c r="A49" s="74"/>
      <c r="B49" s="75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</row>
    <row r="50" spans="1:13">
      <c r="A50" s="74"/>
      <c r="B50" s="75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</row>
    <row r="51" spans="1:13">
      <c r="A51" s="74"/>
      <c r="B51" s="75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</row>
    <row r="52" spans="1:13" ht="23.25">
      <c r="A52" s="39"/>
      <c r="B52" s="104" t="s">
        <v>18</v>
      </c>
      <c r="C52" s="13"/>
      <c r="D52" s="12"/>
      <c r="E52" s="12"/>
      <c r="F52" s="12"/>
      <c r="G52" s="12"/>
      <c r="H52" s="12"/>
      <c r="I52" s="12"/>
      <c r="J52" s="12"/>
      <c r="K52" s="12"/>
      <c r="L52" s="12"/>
      <c r="M52" s="12"/>
    </row>
    <row r="53" spans="1:13" ht="25.5">
      <c r="A53" s="39" t="s">
        <v>28</v>
      </c>
      <c r="B53" s="78" t="s">
        <v>42</v>
      </c>
      <c r="C53" s="13"/>
      <c r="D53" s="12"/>
      <c r="E53" s="12"/>
      <c r="F53" s="12"/>
      <c r="G53" s="12"/>
      <c r="H53" s="12"/>
      <c r="I53" s="12"/>
      <c r="J53" s="12"/>
      <c r="K53" s="12"/>
      <c r="L53" s="12"/>
      <c r="M53" s="12"/>
    </row>
    <row r="54" spans="1:13" ht="33.75">
      <c r="A54" s="39"/>
      <c r="B54" s="140" t="s">
        <v>432</v>
      </c>
      <c r="C54" s="13">
        <v>5718443116</v>
      </c>
      <c r="D54" s="12"/>
      <c r="E54" s="12"/>
      <c r="F54" s="12"/>
      <c r="G54" s="12"/>
      <c r="H54" s="12"/>
      <c r="I54" s="12"/>
      <c r="J54" s="12"/>
      <c r="K54" s="12"/>
      <c r="L54" s="12"/>
      <c r="M54" s="12"/>
    </row>
    <row r="55" spans="1:13" ht="45">
      <c r="A55" s="39"/>
      <c r="B55" s="135" t="s">
        <v>303</v>
      </c>
      <c r="C55" s="12">
        <v>441436498</v>
      </c>
      <c r="D55" s="12"/>
      <c r="E55" s="12"/>
      <c r="F55" s="12"/>
      <c r="G55" s="12"/>
      <c r="H55" s="12"/>
      <c r="I55" s="12"/>
      <c r="J55" s="12"/>
      <c r="K55" s="12"/>
      <c r="L55" s="12"/>
      <c r="M55" s="12"/>
    </row>
    <row r="56" spans="1:13">
      <c r="A56" s="39"/>
      <c r="B56" s="141" t="s">
        <v>429</v>
      </c>
      <c r="C56" s="12"/>
      <c r="D56" s="12"/>
      <c r="E56" s="12"/>
      <c r="F56" s="12"/>
      <c r="G56" s="12"/>
      <c r="H56" s="12"/>
      <c r="I56" s="12">
        <v>1916977869</v>
      </c>
      <c r="J56" s="12"/>
      <c r="K56" s="12"/>
      <c r="L56" s="12"/>
      <c r="M56" s="12"/>
    </row>
    <row r="57" spans="1:13" ht="22.5">
      <c r="A57" s="39"/>
      <c r="B57" s="140" t="s">
        <v>428</v>
      </c>
      <c r="C57" s="12"/>
      <c r="D57" s="12">
        <v>14780152</v>
      </c>
      <c r="E57" s="12"/>
      <c r="F57" s="12"/>
      <c r="G57" s="12"/>
      <c r="H57" s="12"/>
      <c r="I57" s="12"/>
      <c r="J57" s="12"/>
      <c r="K57" s="12"/>
      <c r="L57" s="12"/>
      <c r="M57" s="12"/>
    </row>
    <row r="58" spans="1:13" ht="22.5">
      <c r="A58" s="39"/>
      <c r="B58" s="140" t="s">
        <v>430</v>
      </c>
      <c r="C58" s="12"/>
      <c r="D58" s="12"/>
      <c r="E58" s="12"/>
      <c r="F58" s="12"/>
      <c r="G58" s="12"/>
      <c r="H58" s="12">
        <v>77054486</v>
      </c>
      <c r="I58" s="12"/>
      <c r="J58" s="12"/>
      <c r="K58" s="12"/>
      <c r="L58" s="12"/>
      <c r="M58" s="12"/>
    </row>
    <row r="59" spans="1:13" ht="22.5">
      <c r="A59" s="39"/>
      <c r="B59" s="185" t="s">
        <v>424</v>
      </c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</row>
    <row r="60" spans="1:13" ht="22.5">
      <c r="A60" s="35"/>
      <c r="B60" s="142" t="s">
        <v>304</v>
      </c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</row>
    <row r="61" spans="1:13">
      <c r="A61" s="35"/>
      <c r="B61" s="135" t="s">
        <v>425</v>
      </c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</row>
    <row r="62" spans="1:13">
      <c r="A62" s="35"/>
      <c r="B62" s="135" t="s">
        <v>426</v>
      </c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</row>
    <row r="63" spans="1:13">
      <c r="A63" s="35"/>
      <c r="B63" s="135" t="s">
        <v>427</v>
      </c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</row>
    <row r="64" spans="1:13">
      <c r="A64" s="35"/>
      <c r="B64" s="143" t="s">
        <v>305</v>
      </c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</row>
    <row r="65" spans="1:13" ht="23.25" customHeight="1">
      <c r="A65" s="35"/>
      <c r="B65" s="139" t="s">
        <v>244</v>
      </c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</row>
    <row r="66" spans="1:13">
      <c r="A66" s="35"/>
      <c r="B66" s="135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</row>
    <row r="67" spans="1:13" ht="33.75">
      <c r="A67" s="35"/>
      <c r="B67" s="144" t="s">
        <v>309</v>
      </c>
      <c r="C67" s="12">
        <v>1200000000</v>
      </c>
      <c r="D67" s="12"/>
      <c r="E67" s="12"/>
      <c r="F67" s="12"/>
      <c r="G67" s="12"/>
      <c r="H67" s="12"/>
      <c r="I67" s="12"/>
      <c r="J67" s="12"/>
      <c r="K67" s="12"/>
      <c r="L67" s="12"/>
      <c r="M67" s="12"/>
    </row>
    <row r="68" spans="1:13" ht="22.5">
      <c r="A68" s="35"/>
      <c r="B68" s="144" t="s">
        <v>306</v>
      </c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</row>
    <row r="69" spans="1:13" ht="45">
      <c r="A69" s="35"/>
      <c r="B69" s="145" t="s">
        <v>456</v>
      </c>
      <c r="C69" s="12">
        <v>500000000</v>
      </c>
      <c r="D69" s="12"/>
      <c r="E69" s="12"/>
      <c r="F69" s="12"/>
      <c r="G69" s="12"/>
      <c r="H69" s="12"/>
      <c r="I69" s="12"/>
      <c r="J69" s="12"/>
      <c r="K69" s="12"/>
      <c r="L69" s="12"/>
      <c r="M69" s="12"/>
    </row>
    <row r="70" spans="1:13" ht="33.75">
      <c r="A70" s="35"/>
      <c r="B70" s="177" t="s">
        <v>310</v>
      </c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</row>
    <row r="71" spans="1:13" ht="22.5">
      <c r="A71" s="35"/>
      <c r="B71" s="135" t="s">
        <v>311</v>
      </c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</row>
    <row r="72" spans="1:13" ht="45">
      <c r="A72" s="35"/>
      <c r="B72" s="135" t="s">
        <v>312</v>
      </c>
      <c r="C72" s="12">
        <v>150000000</v>
      </c>
      <c r="D72" s="12"/>
      <c r="E72" s="12"/>
      <c r="F72" s="12"/>
      <c r="G72" s="12"/>
      <c r="H72" s="12"/>
      <c r="I72" s="12"/>
      <c r="J72" s="12"/>
      <c r="K72" s="12"/>
      <c r="L72" s="12"/>
      <c r="M72" s="12"/>
    </row>
    <row r="73" spans="1:13" ht="25.5">
      <c r="A73" s="35"/>
      <c r="B73" s="33" t="s">
        <v>44</v>
      </c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</row>
    <row r="74" spans="1:13" ht="45">
      <c r="A74" s="35"/>
      <c r="B74" s="136" t="s">
        <v>307</v>
      </c>
      <c r="C74" s="12">
        <v>200000000</v>
      </c>
      <c r="D74" s="12"/>
      <c r="E74" s="12"/>
      <c r="F74" s="12"/>
      <c r="G74" s="12"/>
      <c r="H74" s="12"/>
      <c r="I74" s="12"/>
      <c r="J74" s="12"/>
      <c r="K74" s="12"/>
      <c r="L74" s="12"/>
      <c r="M74" s="12"/>
    </row>
    <row r="75" spans="1:13" ht="33.75">
      <c r="A75" s="35"/>
      <c r="B75" s="146" t="s">
        <v>308</v>
      </c>
      <c r="C75" s="12">
        <v>100000000</v>
      </c>
      <c r="D75" s="12"/>
      <c r="E75" s="12"/>
      <c r="F75" s="12"/>
      <c r="G75" s="12"/>
      <c r="H75" s="12"/>
      <c r="I75" s="12"/>
      <c r="J75" s="12"/>
      <c r="K75" s="12"/>
      <c r="L75" s="12"/>
      <c r="M75" s="12"/>
    </row>
    <row r="76" spans="1:13">
      <c r="A76" s="39"/>
      <c r="B76" s="42" t="s">
        <v>19</v>
      </c>
      <c r="C76" s="13">
        <f>SUM(C54:C75)</f>
        <v>8309879614</v>
      </c>
      <c r="D76" s="13">
        <v>14780152</v>
      </c>
      <c r="E76" s="13"/>
      <c r="F76" s="13"/>
      <c r="G76" s="13"/>
      <c r="H76" s="13">
        <v>77054486</v>
      </c>
      <c r="I76" s="13">
        <v>1916977869</v>
      </c>
      <c r="J76" s="13"/>
      <c r="K76" s="13"/>
      <c r="L76" s="13"/>
      <c r="M76" s="206">
        <f>SUM(C76:L76)</f>
        <v>10318692121</v>
      </c>
    </row>
    <row r="77" spans="1:13">
      <c r="A77" s="79"/>
      <c r="B77" s="80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</row>
    <row r="78" spans="1:13">
      <c r="A78" s="81"/>
      <c r="B78" s="82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</row>
    <row r="79" spans="1:13">
      <c r="A79" s="81"/>
      <c r="B79" s="82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</row>
    <row r="80" spans="1:13">
      <c r="A80" s="81"/>
      <c r="B80" s="82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</row>
    <row r="81" spans="1:13">
      <c r="A81" s="81"/>
      <c r="B81" s="82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</row>
    <row r="82" spans="1:13">
      <c r="A82" s="81"/>
      <c r="B82" s="82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</row>
    <row r="83" spans="1:13">
      <c r="A83" s="81"/>
      <c r="B83" s="82"/>
      <c r="C83" s="76"/>
      <c r="D83" s="76"/>
      <c r="E83" s="76"/>
      <c r="F83" s="76"/>
      <c r="G83" s="76"/>
      <c r="H83" s="76"/>
      <c r="I83" s="76"/>
      <c r="J83" s="76"/>
      <c r="K83" s="76"/>
      <c r="L83" s="76"/>
      <c r="M83" s="76"/>
    </row>
    <row r="84" spans="1:13">
      <c r="A84" s="81"/>
      <c r="B84" s="82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</row>
    <row r="85" spans="1:13">
      <c r="A85" s="81"/>
      <c r="B85" s="82"/>
      <c r="C85" s="76"/>
      <c r="D85" s="76"/>
      <c r="E85" s="76"/>
      <c r="F85" s="76"/>
      <c r="G85" s="76"/>
      <c r="H85" s="76"/>
      <c r="I85" s="76"/>
      <c r="J85" s="76"/>
      <c r="K85" s="76"/>
      <c r="L85" s="76"/>
      <c r="M85" s="76"/>
    </row>
    <row r="86" spans="1:13">
      <c r="A86" s="81"/>
      <c r="B86" s="82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</row>
    <row r="87" spans="1:13">
      <c r="A87" s="81"/>
      <c r="B87" s="82"/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</row>
    <row r="88" spans="1:13">
      <c r="A88" s="81"/>
      <c r="B88" s="82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</row>
    <row r="89" spans="1:13">
      <c r="A89" s="81"/>
      <c r="B89" s="82"/>
      <c r="C89" s="76"/>
      <c r="D89" s="76"/>
      <c r="E89" s="76"/>
      <c r="F89" s="76"/>
      <c r="G89" s="76"/>
      <c r="H89" s="76"/>
      <c r="I89" s="76"/>
      <c r="J89" s="76"/>
      <c r="K89" s="76"/>
      <c r="L89" s="76"/>
      <c r="M89" s="76"/>
    </row>
    <row r="90" spans="1:13">
      <c r="A90" s="81"/>
      <c r="B90" s="82"/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76"/>
    </row>
    <row r="91" spans="1:13">
      <c r="A91" s="81"/>
      <c r="B91" s="82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</row>
    <row r="92" spans="1:13">
      <c r="A92" s="81"/>
      <c r="B92" s="82"/>
      <c r="C92" s="76"/>
      <c r="D92" s="76"/>
      <c r="E92" s="76"/>
      <c r="F92" s="76"/>
      <c r="G92" s="76"/>
      <c r="H92" s="76"/>
      <c r="I92" s="76"/>
      <c r="J92" s="76"/>
      <c r="K92" s="76"/>
      <c r="L92" s="76"/>
      <c r="M92" s="76"/>
    </row>
    <row r="93" spans="1:13">
      <c r="A93" s="81"/>
      <c r="B93" s="82"/>
      <c r="C93" s="76"/>
      <c r="D93" s="76"/>
      <c r="E93" s="76"/>
      <c r="F93" s="76"/>
      <c r="G93" s="76"/>
      <c r="H93" s="76"/>
      <c r="I93" s="76"/>
      <c r="J93" s="76"/>
      <c r="K93" s="76"/>
      <c r="L93" s="76"/>
      <c r="M93" s="76"/>
    </row>
    <row r="94" spans="1:13">
      <c r="A94" s="81"/>
      <c r="B94" s="82"/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6"/>
    </row>
    <row r="95" spans="1:13">
      <c r="A95" s="81"/>
      <c r="B95" s="82"/>
      <c r="C95" s="76"/>
      <c r="D95" s="76"/>
      <c r="E95" s="76"/>
      <c r="F95" s="76"/>
      <c r="G95" s="76"/>
      <c r="H95" s="76"/>
      <c r="I95" s="76"/>
      <c r="J95" s="76"/>
      <c r="K95" s="76"/>
      <c r="L95" s="76"/>
      <c r="M95" s="76"/>
    </row>
    <row r="96" spans="1:13">
      <c r="A96" s="81"/>
      <c r="B96" s="82"/>
      <c r="C96" s="76"/>
      <c r="D96" s="76"/>
      <c r="E96" s="76"/>
      <c r="F96" s="76"/>
      <c r="G96" s="76"/>
      <c r="H96" s="76"/>
      <c r="I96" s="76"/>
      <c r="J96" s="76"/>
      <c r="K96" s="76"/>
      <c r="L96" s="76"/>
      <c r="M96" s="76"/>
    </row>
    <row r="97" spans="1:13">
      <c r="A97" s="81"/>
      <c r="B97" s="82"/>
      <c r="C97" s="76"/>
      <c r="D97" s="76"/>
      <c r="E97" s="76"/>
      <c r="F97" s="76"/>
      <c r="G97" s="76"/>
      <c r="H97" s="76"/>
      <c r="I97" s="76"/>
      <c r="J97" s="76"/>
      <c r="K97" s="76"/>
      <c r="L97" s="76"/>
      <c r="M97" s="76"/>
    </row>
    <row r="98" spans="1:13">
      <c r="A98" s="81"/>
      <c r="B98" s="82"/>
      <c r="C98" s="76"/>
      <c r="D98" s="76"/>
      <c r="E98" s="76"/>
      <c r="F98" s="76"/>
      <c r="G98" s="76"/>
      <c r="H98" s="76"/>
      <c r="I98" s="76"/>
      <c r="J98" s="76"/>
      <c r="K98" s="76"/>
      <c r="L98" s="76"/>
      <c r="M98" s="76"/>
    </row>
    <row r="99" spans="1:13">
      <c r="A99" s="81"/>
      <c r="B99" s="82"/>
      <c r="C99" s="76"/>
      <c r="D99" s="76"/>
      <c r="E99" s="76"/>
      <c r="F99" s="76"/>
      <c r="G99" s="76"/>
      <c r="H99" s="76"/>
      <c r="I99" s="76"/>
      <c r="J99" s="76"/>
      <c r="K99" s="76"/>
      <c r="L99" s="76"/>
      <c r="M99" s="76"/>
    </row>
    <row r="100" spans="1:13">
      <c r="A100" s="81"/>
      <c r="B100" s="82"/>
      <c r="C100" s="76"/>
      <c r="D100" s="76"/>
      <c r="E100" s="76"/>
      <c r="F100" s="76"/>
      <c r="G100" s="76"/>
      <c r="H100" s="76"/>
      <c r="I100" s="76"/>
      <c r="J100" s="76"/>
      <c r="K100" s="76"/>
      <c r="L100" s="76"/>
      <c r="M100" s="76"/>
    </row>
    <row r="101" spans="1:13">
      <c r="A101" s="81"/>
      <c r="B101" s="82"/>
      <c r="C101" s="76"/>
      <c r="D101" s="76"/>
      <c r="E101" s="76"/>
      <c r="F101" s="76"/>
      <c r="G101" s="76"/>
      <c r="H101" s="76"/>
      <c r="I101" s="76"/>
      <c r="J101" s="76"/>
      <c r="K101" s="76"/>
      <c r="L101" s="76"/>
      <c r="M101" s="76"/>
    </row>
    <row r="102" spans="1:13">
      <c r="A102" s="81"/>
      <c r="B102" s="82"/>
      <c r="C102" s="76"/>
      <c r="D102" s="76"/>
      <c r="E102" s="76"/>
      <c r="F102" s="76"/>
      <c r="G102" s="76"/>
      <c r="H102" s="76"/>
      <c r="I102" s="76"/>
      <c r="J102" s="76"/>
      <c r="K102" s="76"/>
      <c r="L102" s="76"/>
      <c r="M102" s="76"/>
    </row>
    <row r="103" spans="1:13">
      <c r="A103" s="81"/>
      <c r="B103" s="82"/>
      <c r="C103" s="76"/>
      <c r="D103" s="76"/>
      <c r="E103" s="76"/>
      <c r="F103" s="76"/>
      <c r="G103" s="76"/>
      <c r="H103" s="76"/>
      <c r="I103" s="76"/>
      <c r="J103" s="76"/>
      <c r="K103" s="76"/>
      <c r="L103" s="76"/>
      <c r="M103" s="76"/>
    </row>
    <row r="104" spans="1:13">
      <c r="A104" s="81"/>
      <c r="B104" s="82"/>
      <c r="C104" s="76"/>
      <c r="D104" s="76"/>
      <c r="E104" s="76"/>
      <c r="F104" s="76"/>
      <c r="G104" s="76"/>
      <c r="H104" s="76"/>
      <c r="I104" s="76"/>
      <c r="J104" s="76"/>
      <c r="K104" s="76"/>
      <c r="L104" s="76"/>
      <c r="M104" s="76"/>
    </row>
    <row r="105" spans="1:13">
      <c r="A105" s="81"/>
      <c r="B105" s="82"/>
      <c r="C105" s="76"/>
      <c r="D105" s="76"/>
      <c r="E105" s="76"/>
      <c r="F105" s="76"/>
      <c r="G105" s="76"/>
      <c r="H105" s="76"/>
      <c r="I105" s="76"/>
      <c r="J105" s="76"/>
      <c r="K105" s="76"/>
      <c r="L105" s="76"/>
      <c r="M105" s="76"/>
    </row>
    <row r="106" spans="1:13">
      <c r="A106" s="81"/>
      <c r="B106" s="82"/>
      <c r="C106" s="76"/>
      <c r="D106" s="76"/>
      <c r="E106" s="76"/>
      <c r="F106" s="76"/>
      <c r="G106" s="76"/>
      <c r="H106" s="76"/>
      <c r="I106" s="76"/>
      <c r="J106" s="76"/>
      <c r="K106" s="76"/>
      <c r="L106" s="76"/>
      <c r="M106" s="76"/>
    </row>
    <row r="107" spans="1:13">
      <c r="A107" s="81"/>
      <c r="B107" s="82"/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</row>
    <row r="108" spans="1:13">
      <c r="A108" s="81"/>
      <c r="B108" s="82"/>
      <c r="C108" s="76"/>
      <c r="D108" s="76"/>
      <c r="E108" s="76"/>
      <c r="F108" s="76"/>
      <c r="G108" s="76"/>
      <c r="H108" s="76"/>
      <c r="I108" s="76"/>
      <c r="J108" s="76"/>
      <c r="K108" s="76"/>
      <c r="L108" s="76"/>
      <c r="M108" s="76"/>
    </row>
    <row r="109" spans="1:13">
      <c r="A109" s="81"/>
      <c r="B109" s="82"/>
      <c r="C109" s="76"/>
      <c r="D109" s="76"/>
      <c r="E109" s="76"/>
      <c r="F109" s="76"/>
      <c r="G109" s="76"/>
      <c r="H109" s="76"/>
      <c r="I109" s="76"/>
      <c r="J109" s="76"/>
      <c r="K109" s="76"/>
      <c r="L109" s="76"/>
      <c r="M109" s="76"/>
    </row>
    <row r="110" spans="1:13">
      <c r="A110" s="81"/>
      <c r="B110" s="82"/>
      <c r="C110" s="76"/>
      <c r="D110" s="76"/>
      <c r="E110" s="76"/>
      <c r="F110" s="76"/>
      <c r="G110" s="76"/>
      <c r="H110" s="76"/>
      <c r="I110" s="76"/>
      <c r="J110" s="76"/>
      <c r="K110" s="76"/>
      <c r="L110" s="76"/>
      <c r="M110" s="76"/>
    </row>
    <row r="111" spans="1:13">
      <c r="A111" s="81"/>
      <c r="B111" s="82"/>
      <c r="C111" s="76"/>
      <c r="D111" s="76"/>
      <c r="E111" s="76"/>
      <c r="F111" s="76"/>
      <c r="G111" s="76"/>
      <c r="H111" s="76"/>
      <c r="I111" s="76"/>
      <c r="J111" s="76"/>
      <c r="K111" s="76"/>
      <c r="L111" s="76"/>
      <c r="M111" s="76"/>
    </row>
    <row r="112" spans="1:13">
      <c r="A112" s="81"/>
      <c r="B112" s="82"/>
      <c r="C112" s="76"/>
      <c r="D112" s="76"/>
      <c r="E112" s="76"/>
      <c r="F112" s="76"/>
      <c r="G112" s="76"/>
      <c r="H112" s="76"/>
      <c r="I112" s="76"/>
      <c r="J112" s="76"/>
      <c r="K112" s="76"/>
      <c r="L112" s="76"/>
      <c r="M112" s="76"/>
    </row>
    <row r="113" spans="1:13">
      <c r="A113" s="81"/>
      <c r="B113" s="82"/>
      <c r="C113" s="76"/>
      <c r="D113" s="76"/>
      <c r="E113" s="76"/>
      <c r="F113" s="76"/>
      <c r="G113" s="76"/>
      <c r="H113" s="76"/>
      <c r="I113" s="76"/>
      <c r="J113" s="76"/>
      <c r="K113" s="76"/>
      <c r="L113" s="76"/>
      <c r="M113" s="76"/>
    </row>
    <row r="114" spans="1:13">
      <c r="A114" s="83"/>
      <c r="B114" s="84"/>
      <c r="C114" s="85"/>
      <c r="D114" s="85"/>
      <c r="E114" s="85"/>
      <c r="F114" s="85"/>
      <c r="G114" s="85"/>
      <c r="H114" s="85"/>
      <c r="I114" s="85"/>
      <c r="J114" s="85"/>
      <c r="K114" s="85"/>
      <c r="L114" s="85"/>
      <c r="M114" s="85"/>
    </row>
    <row r="115" spans="1:13" ht="45">
      <c r="A115" s="35"/>
      <c r="B115" s="148" t="s">
        <v>317</v>
      </c>
      <c r="C115" s="13">
        <v>109041391</v>
      </c>
      <c r="D115" s="13">
        <v>231856934</v>
      </c>
      <c r="E115" s="12">
        <v>52042935</v>
      </c>
      <c r="F115" s="12"/>
      <c r="G115" s="12"/>
      <c r="H115" s="12"/>
      <c r="I115" s="12"/>
      <c r="J115" s="12"/>
      <c r="K115" s="12"/>
      <c r="L115" s="12"/>
      <c r="M115" s="12"/>
    </row>
    <row r="116" spans="1:13">
      <c r="A116" s="35"/>
      <c r="B116" s="139" t="s">
        <v>20</v>
      </c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</row>
    <row r="117" spans="1:13" ht="33.75">
      <c r="A117" s="35"/>
      <c r="B117" s="137" t="s">
        <v>313</v>
      </c>
      <c r="C117" s="187">
        <v>160000000</v>
      </c>
      <c r="D117" s="12"/>
      <c r="E117" s="12"/>
      <c r="F117" s="12"/>
      <c r="G117" s="12"/>
      <c r="H117" s="12"/>
      <c r="I117" s="12"/>
      <c r="J117" s="12"/>
      <c r="K117" s="12"/>
      <c r="L117" s="12"/>
      <c r="M117" s="12"/>
    </row>
    <row r="118" spans="1:13" ht="33.75">
      <c r="A118" s="35"/>
      <c r="B118" s="137" t="s">
        <v>314</v>
      </c>
      <c r="C118" s="186">
        <v>40000000</v>
      </c>
      <c r="D118" s="12"/>
      <c r="E118" s="12"/>
      <c r="F118" s="12"/>
      <c r="G118" s="12"/>
      <c r="H118" s="12"/>
      <c r="I118" s="12"/>
      <c r="J118" s="12"/>
      <c r="K118" s="12"/>
      <c r="L118" s="12"/>
      <c r="M118" s="12"/>
    </row>
    <row r="119" spans="1:13" ht="33.75">
      <c r="A119" s="35"/>
      <c r="B119" s="137" t="s">
        <v>322</v>
      </c>
      <c r="C119" s="186">
        <v>120000000</v>
      </c>
      <c r="D119" s="12"/>
      <c r="E119" s="12"/>
      <c r="F119" s="12"/>
      <c r="G119" s="12"/>
      <c r="H119" s="12"/>
      <c r="I119" s="12"/>
      <c r="J119" s="12"/>
      <c r="K119" s="12"/>
      <c r="L119" s="12"/>
      <c r="M119" s="12"/>
    </row>
    <row r="120" spans="1:13" ht="22.5">
      <c r="A120" s="35"/>
      <c r="B120" s="137" t="s">
        <v>315</v>
      </c>
      <c r="C120" s="147">
        <v>150000000</v>
      </c>
      <c r="D120" s="12"/>
      <c r="E120" s="12"/>
      <c r="F120" s="12"/>
      <c r="G120" s="12"/>
      <c r="H120" s="12"/>
      <c r="I120" s="12"/>
      <c r="J120" s="12"/>
      <c r="K120" s="12"/>
      <c r="L120" s="12"/>
      <c r="M120" s="12"/>
    </row>
    <row r="121" spans="1:13" ht="45">
      <c r="A121" s="35"/>
      <c r="B121" s="137" t="s">
        <v>316</v>
      </c>
      <c r="C121" s="147">
        <v>80000000</v>
      </c>
      <c r="D121" s="12">
        <v>10000000</v>
      </c>
      <c r="E121" s="12"/>
      <c r="F121" s="12"/>
      <c r="G121" s="12"/>
      <c r="H121" s="12"/>
      <c r="I121" s="12"/>
      <c r="J121" s="12"/>
      <c r="K121" s="12"/>
      <c r="L121" s="12"/>
      <c r="M121" s="12"/>
    </row>
    <row r="122" spans="1:13" ht="33.75">
      <c r="A122" s="35"/>
      <c r="B122" s="142" t="s">
        <v>318</v>
      </c>
      <c r="C122" s="147">
        <v>60000000</v>
      </c>
      <c r="D122" s="12">
        <v>20500000</v>
      </c>
      <c r="E122" s="12"/>
      <c r="F122" s="12"/>
      <c r="G122" s="12"/>
      <c r="H122" s="12"/>
      <c r="I122" s="12"/>
      <c r="J122" s="12"/>
      <c r="K122" s="12"/>
      <c r="L122" s="12"/>
      <c r="M122" s="12"/>
    </row>
    <row r="123" spans="1:13" ht="36.75" customHeight="1">
      <c r="A123" s="35"/>
      <c r="B123" s="149" t="s">
        <v>319</v>
      </c>
      <c r="C123" s="12">
        <v>75000000</v>
      </c>
      <c r="D123" s="12"/>
      <c r="E123" s="12"/>
      <c r="F123" s="12"/>
      <c r="G123" s="12"/>
      <c r="H123" s="12"/>
      <c r="I123" s="12"/>
      <c r="J123" s="12"/>
      <c r="K123" s="12"/>
      <c r="L123" s="12"/>
      <c r="M123" s="12"/>
    </row>
    <row r="124" spans="1:13" ht="33.75">
      <c r="A124" s="35"/>
      <c r="B124" s="133" t="s">
        <v>320</v>
      </c>
      <c r="C124" s="12">
        <v>10000000</v>
      </c>
      <c r="D124" s="12"/>
      <c r="E124" s="12"/>
      <c r="F124" s="12"/>
      <c r="G124" s="12"/>
      <c r="H124" s="12"/>
      <c r="I124" s="12"/>
      <c r="J124" s="12"/>
      <c r="K124" s="12"/>
      <c r="L124" s="12"/>
      <c r="M124" s="12"/>
    </row>
    <row r="125" spans="1:13" ht="59.25" customHeight="1">
      <c r="A125" s="35"/>
      <c r="B125" s="131" t="s">
        <v>321</v>
      </c>
      <c r="C125" s="12">
        <v>40000000</v>
      </c>
      <c r="D125" s="12"/>
      <c r="E125" s="12"/>
      <c r="F125" s="12"/>
      <c r="G125" s="12"/>
      <c r="H125" s="12"/>
      <c r="I125" s="12"/>
      <c r="J125" s="12"/>
      <c r="K125" s="12"/>
      <c r="L125" s="12"/>
      <c r="M125" s="12"/>
    </row>
    <row r="126" spans="1:13" ht="45">
      <c r="A126" s="35"/>
      <c r="B126" s="130" t="s">
        <v>323</v>
      </c>
      <c r="C126" s="12">
        <v>50000000</v>
      </c>
      <c r="D126" s="12"/>
      <c r="E126" s="12"/>
      <c r="F126" s="12"/>
      <c r="G126" s="12"/>
      <c r="H126" s="12"/>
      <c r="I126" s="12"/>
      <c r="J126" s="12"/>
      <c r="K126" s="12"/>
      <c r="L126" s="12"/>
      <c r="M126" s="12"/>
    </row>
    <row r="127" spans="1:13" ht="45">
      <c r="A127" s="35"/>
      <c r="B127" s="130" t="s">
        <v>324</v>
      </c>
      <c r="C127" s="12">
        <v>128000000</v>
      </c>
      <c r="D127" s="12"/>
      <c r="E127" s="12"/>
      <c r="F127" s="12"/>
      <c r="G127" s="12"/>
      <c r="H127" s="12"/>
      <c r="I127" s="12"/>
      <c r="J127" s="12"/>
      <c r="K127" s="12"/>
      <c r="L127" s="12"/>
      <c r="M127" s="12"/>
    </row>
    <row r="128" spans="1:13" ht="33.75">
      <c r="A128" s="35"/>
      <c r="B128" s="131" t="s">
        <v>325</v>
      </c>
      <c r="C128" s="12">
        <v>40000000</v>
      </c>
      <c r="D128" s="12"/>
      <c r="E128" s="12"/>
      <c r="F128" s="12"/>
      <c r="G128" s="12"/>
      <c r="H128" s="12"/>
      <c r="I128" s="12"/>
      <c r="J128" s="12"/>
      <c r="K128" s="12"/>
      <c r="L128" s="12"/>
      <c r="M128" s="12"/>
    </row>
    <row r="129" spans="1:13" ht="33.75">
      <c r="A129" s="35"/>
      <c r="B129" s="131" t="s">
        <v>326</v>
      </c>
      <c r="C129" s="12">
        <v>30000000</v>
      </c>
      <c r="D129" s="12"/>
      <c r="E129" s="12"/>
      <c r="F129" s="12"/>
      <c r="G129" s="12"/>
      <c r="H129" s="12"/>
      <c r="I129" s="12"/>
      <c r="J129" s="12"/>
      <c r="K129" s="12"/>
      <c r="L129" s="12"/>
      <c r="M129" s="12"/>
    </row>
    <row r="130" spans="1:13" ht="22.5">
      <c r="A130" s="35"/>
      <c r="B130" s="131" t="s">
        <v>327</v>
      </c>
      <c r="C130" s="12">
        <v>20000000</v>
      </c>
      <c r="D130" s="12"/>
      <c r="E130" s="12"/>
      <c r="F130" s="12"/>
      <c r="G130" s="12"/>
      <c r="H130" s="12"/>
      <c r="I130" s="12"/>
      <c r="J130" s="12"/>
      <c r="K130" s="12"/>
      <c r="L130" s="12"/>
      <c r="M130" s="12"/>
    </row>
    <row r="131" spans="1:13" ht="45">
      <c r="A131" s="35"/>
      <c r="B131" s="130" t="s">
        <v>431</v>
      </c>
      <c r="C131" s="12">
        <v>100000000</v>
      </c>
      <c r="D131" s="12"/>
      <c r="E131" s="12"/>
      <c r="F131" s="12"/>
      <c r="G131" s="12"/>
      <c r="H131" s="12"/>
      <c r="I131" s="12"/>
      <c r="J131" s="12"/>
      <c r="K131" s="12"/>
      <c r="L131" s="12"/>
      <c r="M131" s="12"/>
    </row>
    <row r="132" spans="1:13">
      <c r="A132" s="35"/>
      <c r="B132" s="131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</row>
    <row r="133" spans="1:13" ht="25.5">
      <c r="A133" s="39"/>
      <c r="B133" s="33" t="s">
        <v>21</v>
      </c>
      <c r="C133" s="13">
        <f>SUM(C117:C132)</f>
        <v>1103000000</v>
      </c>
      <c r="D133" s="13">
        <f>SUM(D115:D132)</f>
        <v>262356934</v>
      </c>
      <c r="E133" s="13">
        <f>SUM(E115:E132)</f>
        <v>52042935</v>
      </c>
      <c r="F133" s="13"/>
      <c r="G133" s="13"/>
      <c r="H133" s="13"/>
      <c r="I133" s="13"/>
      <c r="J133" s="13"/>
      <c r="K133" s="13"/>
      <c r="L133" s="13"/>
      <c r="M133" s="206">
        <f>SUM(C133:L133)</f>
        <v>1417399869</v>
      </c>
    </row>
    <row r="134" spans="1:13">
      <c r="A134" s="79"/>
      <c r="B134" s="87"/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</row>
    <row r="135" spans="1:13">
      <c r="A135" s="81"/>
      <c r="B135" s="88"/>
      <c r="C135" s="76"/>
      <c r="D135" s="76"/>
      <c r="E135" s="76"/>
      <c r="F135" s="76"/>
      <c r="G135" s="76"/>
      <c r="H135" s="76"/>
      <c r="I135" s="76"/>
      <c r="J135" s="76"/>
      <c r="K135" s="76"/>
      <c r="L135" s="76"/>
      <c r="M135" s="76"/>
    </row>
    <row r="136" spans="1:13">
      <c r="A136" s="81"/>
      <c r="B136" s="88"/>
      <c r="C136" s="76"/>
      <c r="D136" s="76"/>
      <c r="E136" s="76"/>
      <c r="F136" s="76"/>
      <c r="G136" s="76"/>
      <c r="H136" s="76"/>
      <c r="I136" s="76"/>
      <c r="J136" s="76"/>
      <c r="K136" s="76"/>
      <c r="L136" s="76"/>
      <c r="M136" s="76"/>
    </row>
    <row r="137" spans="1:13">
      <c r="A137" s="81"/>
      <c r="B137" s="88"/>
      <c r="C137" s="76"/>
      <c r="D137" s="76"/>
      <c r="E137" s="76"/>
      <c r="F137" s="76"/>
      <c r="G137" s="76"/>
      <c r="H137" s="76"/>
      <c r="I137" s="76"/>
      <c r="J137" s="76"/>
      <c r="K137" s="76"/>
      <c r="L137" s="76"/>
      <c r="M137" s="76"/>
    </row>
    <row r="138" spans="1:13">
      <c r="A138" s="81"/>
      <c r="B138" s="88"/>
      <c r="C138" s="76"/>
      <c r="D138" s="76"/>
      <c r="E138" s="76"/>
      <c r="F138" s="76"/>
      <c r="G138" s="76"/>
      <c r="H138" s="76"/>
      <c r="I138" s="76"/>
      <c r="J138" s="76"/>
      <c r="K138" s="76"/>
      <c r="L138" s="76"/>
      <c r="M138" s="76"/>
    </row>
    <row r="139" spans="1:13">
      <c r="A139" s="81"/>
      <c r="B139" s="88"/>
      <c r="C139" s="76"/>
      <c r="D139" s="76"/>
      <c r="E139" s="76"/>
      <c r="F139" s="76"/>
      <c r="G139" s="76"/>
      <c r="H139" s="76"/>
      <c r="I139" s="76"/>
      <c r="J139" s="76"/>
      <c r="K139" s="76"/>
      <c r="L139" s="76"/>
      <c r="M139" s="76"/>
    </row>
    <row r="140" spans="1:13">
      <c r="A140" s="81"/>
      <c r="B140" s="88"/>
      <c r="C140" s="76"/>
      <c r="D140" s="76"/>
      <c r="E140" s="76"/>
      <c r="F140" s="76"/>
      <c r="G140" s="76"/>
      <c r="H140" s="76"/>
      <c r="I140" s="76"/>
      <c r="J140" s="76"/>
      <c r="K140" s="76"/>
      <c r="L140" s="76"/>
      <c r="M140" s="76"/>
    </row>
    <row r="141" spans="1:13">
      <c r="A141" s="81"/>
      <c r="B141" s="88"/>
      <c r="C141" s="76"/>
      <c r="D141" s="76"/>
      <c r="E141" s="76"/>
      <c r="F141" s="76"/>
      <c r="G141" s="76"/>
      <c r="H141" s="76"/>
      <c r="I141" s="76"/>
      <c r="J141" s="76"/>
      <c r="K141" s="76"/>
      <c r="L141" s="76"/>
      <c r="M141" s="76"/>
    </row>
    <row r="142" spans="1:13">
      <c r="A142" s="81"/>
      <c r="B142" s="88"/>
      <c r="C142" s="76"/>
      <c r="D142" s="76"/>
      <c r="E142" s="76"/>
      <c r="F142" s="76"/>
      <c r="G142" s="76"/>
      <c r="H142" s="76"/>
      <c r="I142" s="76"/>
      <c r="J142" s="76"/>
      <c r="K142" s="76"/>
      <c r="L142" s="76"/>
      <c r="M142" s="76"/>
    </row>
    <row r="143" spans="1:13">
      <c r="A143" s="81"/>
      <c r="B143" s="88"/>
      <c r="C143" s="76"/>
      <c r="D143" s="76"/>
      <c r="E143" s="76"/>
      <c r="F143" s="76"/>
      <c r="G143" s="76"/>
      <c r="H143" s="76"/>
      <c r="I143" s="76"/>
      <c r="J143" s="76"/>
      <c r="K143" s="76"/>
      <c r="L143" s="76"/>
      <c r="M143" s="76"/>
    </row>
    <row r="144" spans="1:13">
      <c r="A144" s="81"/>
      <c r="B144" s="88"/>
      <c r="C144" s="76"/>
      <c r="D144" s="76"/>
      <c r="E144" s="76"/>
      <c r="F144" s="76"/>
      <c r="G144" s="76"/>
      <c r="H144" s="76"/>
      <c r="I144" s="76"/>
      <c r="J144" s="76"/>
      <c r="K144" s="76"/>
      <c r="L144" s="76"/>
      <c r="M144" s="76"/>
    </row>
    <row r="145" spans="1:13">
      <c r="A145" s="81"/>
      <c r="B145" s="88"/>
      <c r="C145" s="76"/>
      <c r="D145" s="76"/>
      <c r="E145" s="76"/>
      <c r="F145" s="76"/>
      <c r="G145" s="76"/>
      <c r="H145" s="76"/>
      <c r="I145" s="76"/>
      <c r="J145" s="76"/>
      <c r="K145" s="76"/>
      <c r="L145" s="76"/>
      <c r="M145" s="76"/>
    </row>
    <row r="146" spans="1:13">
      <c r="A146" s="81"/>
      <c r="B146" s="88"/>
      <c r="C146" s="76"/>
      <c r="D146" s="76"/>
      <c r="E146" s="76"/>
      <c r="F146" s="76"/>
      <c r="G146" s="76"/>
      <c r="H146" s="76"/>
      <c r="I146" s="76"/>
      <c r="J146" s="76"/>
      <c r="K146" s="76"/>
      <c r="L146" s="76"/>
      <c r="M146" s="76"/>
    </row>
    <row r="147" spans="1:13">
      <c r="A147" s="81"/>
      <c r="B147" s="88"/>
      <c r="C147" s="76"/>
      <c r="D147" s="76"/>
      <c r="E147" s="76"/>
      <c r="F147" s="76"/>
      <c r="G147" s="76"/>
      <c r="H147" s="76"/>
      <c r="I147" s="76"/>
      <c r="J147" s="76"/>
      <c r="K147" s="76"/>
      <c r="L147" s="76"/>
      <c r="M147" s="76"/>
    </row>
    <row r="148" spans="1:13">
      <c r="A148" s="81"/>
      <c r="B148" s="88"/>
      <c r="C148" s="76"/>
      <c r="D148" s="76"/>
      <c r="E148" s="76"/>
      <c r="F148" s="76"/>
      <c r="G148" s="76"/>
      <c r="H148" s="76"/>
      <c r="I148" s="76"/>
      <c r="J148" s="76"/>
      <c r="K148" s="76"/>
      <c r="L148" s="76"/>
      <c r="M148" s="76"/>
    </row>
    <row r="149" spans="1:13">
      <c r="A149" s="81"/>
      <c r="B149" s="88"/>
      <c r="C149" s="76"/>
      <c r="D149" s="76"/>
      <c r="E149" s="76"/>
      <c r="F149" s="76"/>
      <c r="G149" s="76"/>
      <c r="H149" s="76"/>
      <c r="I149" s="76"/>
      <c r="J149" s="76"/>
      <c r="K149" s="76"/>
      <c r="L149" s="76"/>
      <c r="M149" s="76"/>
    </row>
    <row r="150" spans="1:13">
      <c r="A150" s="81"/>
      <c r="B150" s="88"/>
      <c r="C150" s="76"/>
      <c r="D150" s="76"/>
      <c r="E150" s="76"/>
      <c r="F150" s="76"/>
      <c r="G150" s="76"/>
      <c r="H150" s="76"/>
      <c r="I150" s="76"/>
      <c r="J150" s="76"/>
      <c r="K150" s="76"/>
      <c r="L150" s="76"/>
      <c r="M150" s="76"/>
    </row>
    <row r="151" spans="1:13">
      <c r="A151" s="81"/>
      <c r="B151" s="88"/>
      <c r="C151" s="76"/>
      <c r="D151" s="76"/>
      <c r="E151" s="76"/>
      <c r="F151" s="76"/>
      <c r="G151" s="76"/>
      <c r="H151" s="76"/>
      <c r="I151" s="76"/>
      <c r="J151" s="76"/>
      <c r="K151" s="76"/>
      <c r="L151" s="76"/>
      <c r="M151" s="76"/>
    </row>
    <row r="152" spans="1:13">
      <c r="A152" s="81"/>
      <c r="B152" s="88"/>
      <c r="C152" s="76"/>
      <c r="D152" s="76"/>
      <c r="E152" s="76"/>
      <c r="F152" s="76"/>
      <c r="G152" s="76"/>
      <c r="H152" s="76"/>
      <c r="I152" s="76"/>
      <c r="J152" s="76"/>
      <c r="K152" s="76"/>
      <c r="L152" s="76"/>
      <c r="M152" s="76"/>
    </row>
    <row r="153" spans="1:13">
      <c r="A153" s="81"/>
      <c r="B153" s="88"/>
      <c r="C153" s="76"/>
      <c r="D153" s="76"/>
      <c r="E153" s="76"/>
      <c r="F153" s="76"/>
      <c r="G153" s="76"/>
      <c r="H153" s="76"/>
      <c r="I153" s="76"/>
      <c r="J153" s="76"/>
      <c r="K153" s="76"/>
      <c r="L153" s="76"/>
      <c r="M153" s="76"/>
    </row>
    <row r="154" spans="1:13">
      <c r="A154" s="81"/>
      <c r="B154" s="88"/>
      <c r="C154" s="76"/>
      <c r="D154" s="76"/>
      <c r="E154" s="76"/>
      <c r="F154" s="76"/>
      <c r="G154" s="76"/>
      <c r="H154" s="76"/>
      <c r="I154" s="76"/>
      <c r="J154" s="76"/>
      <c r="K154" s="76"/>
      <c r="L154" s="76"/>
      <c r="M154" s="76"/>
    </row>
    <row r="155" spans="1:13">
      <c r="A155" s="81"/>
      <c r="B155" s="88"/>
      <c r="C155" s="76"/>
      <c r="D155" s="76"/>
      <c r="E155" s="76"/>
      <c r="F155" s="76"/>
      <c r="G155" s="76"/>
      <c r="H155" s="76"/>
      <c r="I155" s="76"/>
      <c r="J155" s="76"/>
      <c r="K155" s="76"/>
      <c r="L155" s="76"/>
      <c r="M155" s="76"/>
    </row>
    <row r="156" spans="1:13">
      <c r="A156" s="81"/>
      <c r="B156" s="88"/>
      <c r="C156" s="76"/>
      <c r="D156" s="76"/>
      <c r="E156" s="76"/>
      <c r="F156" s="76"/>
      <c r="G156" s="76"/>
      <c r="H156" s="76"/>
      <c r="I156" s="76"/>
      <c r="J156" s="76"/>
      <c r="K156" s="76"/>
      <c r="L156" s="76"/>
      <c r="M156" s="76"/>
    </row>
    <row r="157" spans="1:13">
      <c r="A157" s="81"/>
      <c r="B157" s="88"/>
      <c r="C157" s="76"/>
      <c r="D157" s="76"/>
      <c r="E157" s="76"/>
      <c r="F157" s="76"/>
      <c r="G157" s="76"/>
      <c r="H157" s="76"/>
      <c r="I157" s="76"/>
      <c r="J157" s="76"/>
      <c r="K157" s="76"/>
      <c r="L157" s="76"/>
      <c r="M157" s="76"/>
    </row>
    <row r="158" spans="1:13">
      <c r="A158" s="81"/>
      <c r="B158" s="88"/>
      <c r="C158" s="76"/>
      <c r="D158" s="76"/>
      <c r="E158" s="76"/>
      <c r="F158" s="76"/>
      <c r="G158" s="76"/>
      <c r="H158" s="76"/>
      <c r="I158" s="76"/>
      <c r="J158" s="76"/>
      <c r="K158" s="76"/>
      <c r="L158" s="76"/>
      <c r="M158" s="76"/>
    </row>
    <row r="159" spans="1:13">
      <c r="A159" s="81"/>
      <c r="B159" s="88"/>
      <c r="C159" s="76"/>
      <c r="D159" s="76"/>
      <c r="E159" s="76"/>
      <c r="F159" s="76"/>
      <c r="G159" s="76"/>
      <c r="H159" s="76"/>
      <c r="I159" s="76"/>
      <c r="J159" s="76"/>
      <c r="K159" s="76"/>
      <c r="L159" s="76"/>
      <c r="M159" s="76"/>
    </row>
    <row r="160" spans="1:13">
      <c r="A160" s="81"/>
      <c r="B160" s="88"/>
      <c r="C160" s="76"/>
      <c r="D160" s="76"/>
      <c r="E160" s="76"/>
      <c r="F160" s="76"/>
      <c r="G160" s="76"/>
      <c r="H160" s="76"/>
      <c r="I160" s="76"/>
      <c r="J160" s="76"/>
      <c r="K160" s="76"/>
      <c r="L160" s="76"/>
      <c r="M160" s="76"/>
    </row>
    <row r="161" spans="1:13">
      <c r="A161" s="81"/>
      <c r="B161" s="88"/>
      <c r="C161" s="76"/>
      <c r="D161" s="76"/>
      <c r="E161" s="76"/>
      <c r="F161" s="76"/>
      <c r="G161" s="76"/>
      <c r="H161" s="76"/>
      <c r="I161" s="76"/>
      <c r="J161" s="76"/>
      <c r="K161" s="76"/>
      <c r="L161" s="76"/>
      <c r="M161" s="76"/>
    </row>
    <row r="162" spans="1:13">
      <c r="A162" s="81"/>
      <c r="B162" s="88"/>
      <c r="C162" s="76"/>
      <c r="D162" s="76"/>
      <c r="E162" s="76"/>
      <c r="F162" s="76"/>
      <c r="G162" s="76"/>
      <c r="H162" s="76"/>
      <c r="I162" s="76"/>
      <c r="J162" s="76"/>
      <c r="K162" s="76"/>
      <c r="L162" s="76"/>
      <c r="M162" s="76"/>
    </row>
    <row r="163" spans="1:13">
      <c r="A163" s="83"/>
      <c r="B163" s="89"/>
      <c r="C163" s="85"/>
      <c r="D163" s="85"/>
      <c r="E163" s="85"/>
      <c r="F163" s="85"/>
      <c r="G163" s="85"/>
      <c r="H163" s="85"/>
      <c r="I163" s="85"/>
      <c r="J163" s="85"/>
      <c r="K163" s="85"/>
      <c r="L163" s="85"/>
      <c r="M163" s="85"/>
    </row>
    <row r="164" spans="1:13" ht="18.75">
      <c r="A164" s="35"/>
      <c r="B164" s="77" t="s">
        <v>22</v>
      </c>
      <c r="C164" s="12"/>
      <c r="D164" s="13">
        <v>353305805</v>
      </c>
      <c r="E164" s="12">
        <v>52042935</v>
      </c>
      <c r="F164" s="12"/>
      <c r="G164" s="12"/>
      <c r="H164" s="12"/>
      <c r="I164" s="12"/>
      <c r="J164" s="12"/>
      <c r="K164" s="12"/>
      <c r="L164" s="12"/>
      <c r="M164" s="12"/>
    </row>
    <row r="165" spans="1:13" ht="33.75">
      <c r="A165" s="35"/>
      <c r="B165" s="150" t="s">
        <v>328</v>
      </c>
      <c r="C165" s="191"/>
      <c r="D165" s="12"/>
      <c r="E165" s="12"/>
      <c r="F165" s="12"/>
      <c r="G165" s="12"/>
      <c r="H165" s="12"/>
      <c r="I165" s="12"/>
      <c r="J165" s="12"/>
      <c r="K165" s="12"/>
      <c r="L165" s="12"/>
      <c r="M165" s="12"/>
    </row>
    <row r="166" spans="1:13" ht="33.75">
      <c r="A166" s="35"/>
      <c r="B166" s="151" t="s">
        <v>329</v>
      </c>
      <c r="C166" s="191">
        <v>60000000</v>
      </c>
      <c r="D166" s="12"/>
      <c r="E166" s="12"/>
      <c r="F166" s="12"/>
      <c r="G166" s="12"/>
      <c r="H166" s="12"/>
      <c r="I166" s="12"/>
      <c r="J166" s="12"/>
      <c r="K166" s="12"/>
      <c r="L166" s="12"/>
      <c r="M166" s="12"/>
    </row>
    <row r="167" spans="1:13" ht="25.5" customHeight="1">
      <c r="A167" s="35"/>
      <c r="B167" s="135" t="s">
        <v>51</v>
      </c>
      <c r="C167" s="191">
        <v>60000000</v>
      </c>
      <c r="D167" s="12"/>
      <c r="E167" s="12"/>
      <c r="F167" s="12"/>
      <c r="G167" s="12"/>
      <c r="H167" s="12"/>
      <c r="I167" s="12"/>
      <c r="J167" s="12"/>
      <c r="K167" s="12"/>
      <c r="L167" s="12"/>
      <c r="M167" s="12"/>
    </row>
    <row r="168" spans="1:13" ht="33.75">
      <c r="A168" s="35"/>
      <c r="B168" s="131" t="s">
        <v>333</v>
      </c>
      <c r="C168" s="191">
        <v>140000000</v>
      </c>
      <c r="D168" s="12"/>
      <c r="E168" s="12"/>
      <c r="F168" s="12"/>
      <c r="G168" s="12"/>
      <c r="H168" s="12"/>
      <c r="I168" s="12"/>
      <c r="J168" s="12"/>
      <c r="K168" s="12"/>
      <c r="L168" s="12"/>
      <c r="M168" s="12"/>
    </row>
    <row r="169" spans="1:13" ht="45">
      <c r="A169" s="35"/>
      <c r="B169" s="172" t="s">
        <v>332</v>
      </c>
      <c r="C169" s="191">
        <v>20000000</v>
      </c>
      <c r="D169" s="12"/>
      <c r="E169" s="12"/>
      <c r="F169" s="12"/>
      <c r="G169" s="12"/>
      <c r="H169" s="12"/>
      <c r="I169" s="12"/>
      <c r="J169" s="12"/>
      <c r="K169" s="12"/>
      <c r="L169" s="12"/>
      <c r="M169" s="12"/>
    </row>
    <row r="170" spans="1:13" ht="51" customHeight="1">
      <c r="A170" s="35"/>
      <c r="B170" s="146" t="s">
        <v>177</v>
      </c>
      <c r="C170" s="191">
        <v>120000000</v>
      </c>
      <c r="D170" s="12"/>
      <c r="E170" s="12"/>
      <c r="F170" s="12"/>
      <c r="G170" s="12"/>
      <c r="H170" s="12"/>
      <c r="I170" s="12"/>
      <c r="J170" s="12"/>
      <c r="K170" s="12"/>
      <c r="L170" s="12"/>
      <c r="M170" s="12"/>
    </row>
    <row r="171" spans="1:13" ht="33.75">
      <c r="A171" s="35"/>
      <c r="B171" s="137" t="s">
        <v>331</v>
      </c>
      <c r="C171" s="191">
        <v>50000000</v>
      </c>
      <c r="D171" s="12"/>
      <c r="E171" s="12"/>
      <c r="F171" s="12"/>
      <c r="G171" s="12"/>
      <c r="H171" s="12"/>
      <c r="I171" s="12"/>
      <c r="J171" s="12"/>
      <c r="K171" s="12"/>
      <c r="L171" s="12"/>
      <c r="M171" s="12"/>
    </row>
    <row r="172" spans="1:13" ht="22.5">
      <c r="A172" s="35"/>
      <c r="B172" s="135" t="s">
        <v>54</v>
      </c>
      <c r="C172" s="191">
        <v>30000000</v>
      </c>
      <c r="D172" s="12"/>
      <c r="E172" s="12"/>
      <c r="F172" s="12"/>
      <c r="G172" s="12"/>
      <c r="H172" s="12"/>
      <c r="I172" s="12"/>
      <c r="J172" s="12"/>
      <c r="K172" s="12"/>
      <c r="L172" s="12"/>
      <c r="M172" s="12"/>
    </row>
    <row r="173" spans="1:13">
      <c r="A173" s="35"/>
      <c r="C173" s="191"/>
      <c r="D173" s="12"/>
      <c r="E173" s="12"/>
      <c r="F173" s="12"/>
      <c r="G173" s="12"/>
      <c r="H173" s="12"/>
      <c r="I173" s="12"/>
      <c r="J173" s="12"/>
      <c r="K173" s="12"/>
      <c r="L173" s="12"/>
      <c r="M173" s="12"/>
    </row>
    <row r="174" spans="1:13" ht="56.25">
      <c r="A174" s="35"/>
      <c r="B174" s="131" t="s">
        <v>334</v>
      </c>
      <c r="C174" s="191">
        <v>150000000</v>
      </c>
      <c r="D174" s="12"/>
      <c r="E174" s="12"/>
      <c r="F174" s="12"/>
      <c r="G174" s="12"/>
      <c r="H174" s="12"/>
      <c r="I174" s="12"/>
      <c r="J174" s="12"/>
      <c r="K174" s="12"/>
      <c r="L174" s="12"/>
      <c r="M174" s="12"/>
    </row>
    <row r="175" spans="1:13" ht="22.5">
      <c r="A175" s="35"/>
      <c r="B175" s="135" t="s">
        <v>330</v>
      </c>
      <c r="C175" s="192">
        <v>30000000</v>
      </c>
      <c r="D175" s="12"/>
      <c r="E175" s="12"/>
      <c r="F175" s="12"/>
      <c r="G175" s="12"/>
      <c r="H175" s="12"/>
      <c r="I175" s="12"/>
      <c r="J175" s="12"/>
      <c r="K175" s="12"/>
      <c r="L175" s="12"/>
      <c r="M175" s="12"/>
    </row>
    <row r="176" spans="1:13" ht="45">
      <c r="A176" s="35"/>
      <c r="B176" s="131" t="s">
        <v>339</v>
      </c>
      <c r="C176" s="192">
        <v>120000000</v>
      </c>
      <c r="D176" s="12"/>
      <c r="E176" s="12"/>
      <c r="F176" s="12"/>
      <c r="G176" s="12"/>
      <c r="H176" s="12"/>
      <c r="I176" s="12"/>
      <c r="J176" s="12"/>
      <c r="K176" s="12"/>
      <c r="L176" s="12"/>
      <c r="M176" s="12"/>
    </row>
    <row r="177" spans="1:13" ht="35.25" customHeight="1">
      <c r="A177" s="35"/>
      <c r="B177" s="131" t="s">
        <v>340</v>
      </c>
      <c r="C177" s="192">
        <v>60000000</v>
      </c>
      <c r="D177" s="12"/>
      <c r="E177" s="12"/>
      <c r="F177" s="12"/>
      <c r="G177" s="12"/>
      <c r="H177" s="12"/>
      <c r="I177" s="12"/>
      <c r="J177" s="12"/>
      <c r="K177" s="12"/>
      <c r="L177" s="12"/>
      <c r="M177" s="12"/>
    </row>
    <row r="178" spans="1:13" ht="22.5">
      <c r="A178" s="35"/>
      <c r="B178" s="139" t="s">
        <v>336</v>
      </c>
      <c r="C178" s="192"/>
      <c r="D178" s="12"/>
      <c r="E178" s="12"/>
      <c r="F178" s="12"/>
      <c r="G178" s="12"/>
      <c r="H178" s="12"/>
      <c r="I178" s="12"/>
      <c r="J178" s="12"/>
      <c r="K178" s="12"/>
      <c r="L178" s="12"/>
      <c r="M178" s="12"/>
    </row>
    <row r="179" spans="1:13" ht="22.5">
      <c r="A179" s="35"/>
      <c r="B179" s="146" t="s">
        <v>335</v>
      </c>
      <c r="C179" s="192">
        <v>75000000</v>
      </c>
      <c r="D179" s="12"/>
      <c r="E179" s="12"/>
      <c r="F179" s="12"/>
      <c r="G179" s="12"/>
      <c r="H179" s="12"/>
      <c r="I179" s="12"/>
      <c r="J179" s="12"/>
      <c r="K179" s="12"/>
      <c r="L179" s="12"/>
      <c r="M179" s="12"/>
    </row>
    <row r="180" spans="1:13" ht="33.75">
      <c r="A180" s="35"/>
      <c r="B180" s="131" t="s">
        <v>337</v>
      </c>
      <c r="C180" s="192">
        <v>60000000</v>
      </c>
      <c r="D180" s="12"/>
      <c r="E180" s="12"/>
      <c r="F180" s="12"/>
      <c r="G180" s="12"/>
      <c r="H180" s="12"/>
      <c r="I180" s="12"/>
      <c r="J180" s="12"/>
      <c r="K180" s="12"/>
      <c r="L180" s="12"/>
      <c r="M180" s="12"/>
    </row>
    <row r="181" spans="1:13" ht="56.25">
      <c r="A181" s="35"/>
      <c r="B181" s="152" t="s">
        <v>433</v>
      </c>
      <c r="C181" s="192">
        <v>100000000</v>
      </c>
      <c r="D181" s="12"/>
      <c r="E181" s="12"/>
      <c r="F181" s="12"/>
      <c r="G181" s="12"/>
      <c r="H181" s="12"/>
      <c r="I181" s="12"/>
      <c r="J181" s="12"/>
      <c r="K181" s="12"/>
      <c r="L181" s="12"/>
      <c r="M181" s="12"/>
    </row>
    <row r="182" spans="1:13" ht="67.5">
      <c r="A182" s="35"/>
      <c r="B182" s="135" t="s">
        <v>338</v>
      </c>
      <c r="C182" s="192">
        <v>80000000</v>
      </c>
      <c r="D182" s="12"/>
      <c r="E182" s="12"/>
      <c r="F182" s="12"/>
      <c r="G182" s="12"/>
      <c r="H182" s="12"/>
      <c r="I182" s="12"/>
      <c r="J182" s="12"/>
      <c r="K182" s="12"/>
      <c r="L182" s="12"/>
      <c r="M182" s="12"/>
    </row>
    <row r="183" spans="1:13" ht="56.25">
      <c r="A183" s="35"/>
      <c r="B183" s="131" t="s">
        <v>434</v>
      </c>
      <c r="C183" s="192">
        <v>120000000</v>
      </c>
      <c r="D183" s="12"/>
      <c r="E183" s="12"/>
      <c r="F183" s="12"/>
      <c r="G183" s="12"/>
      <c r="H183" s="12"/>
      <c r="I183" s="12"/>
      <c r="J183" s="12"/>
      <c r="K183" s="12"/>
      <c r="L183" s="12"/>
      <c r="M183" s="12"/>
    </row>
    <row r="184" spans="1:13">
      <c r="A184" s="35"/>
      <c r="B184" s="135"/>
      <c r="C184" s="131"/>
      <c r="D184" s="12"/>
      <c r="E184" s="12"/>
      <c r="F184" s="12"/>
      <c r="G184" s="12"/>
      <c r="H184" s="12"/>
      <c r="I184" s="12"/>
      <c r="J184" s="12"/>
      <c r="K184" s="12"/>
      <c r="L184" s="12"/>
      <c r="M184" s="12"/>
    </row>
    <row r="185" spans="1:13">
      <c r="A185" s="35"/>
      <c r="B185" s="33" t="s">
        <v>55</v>
      </c>
      <c r="C185" s="13">
        <f>SUM(C166:C183)</f>
        <v>1275000000</v>
      </c>
      <c r="D185" s="13">
        <f>SUM(D164:D184)</f>
        <v>353305805</v>
      </c>
      <c r="E185" s="13">
        <f>SUM(E164:E184)</f>
        <v>52042935</v>
      </c>
      <c r="F185" s="13"/>
      <c r="G185" s="13"/>
      <c r="H185" s="13"/>
      <c r="I185" s="13"/>
      <c r="J185" s="13"/>
      <c r="K185" s="13"/>
      <c r="L185" s="13"/>
      <c r="M185" s="206">
        <f>SUM(C185:L185)</f>
        <v>1680348740</v>
      </c>
    </row>
    <row r="186" spans="1:13">
      <c r="A186" s="35"/>
      <c r="B186" s="3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</row>
    <row r="187" spans="1:13" ht="30">
      <c r="A187" s="35"/>
      <c r="B187" s="90" t="s">
        <v>457</v>
      </c>
      <c r="C187" s="13"/>
      <c r="D187" s="12"/>
      <c r="E187" s="12"/>
      <c r="F187" s="12"/>
      <c r="G187" s="12"/>
      <c r="H187" s="12"/>
      <c r="I187" s="12"/>
      <c r="J187" s="12"/>
      <c r="K187" s="13"/>
      <c r="L187" s="12"/>
      <c r="M187" s="12"/>
    </row>
    <row r="188" spans="1:13" ht="24.75" customHeight="1">
      <c r="A188" s="35"/>
      <c r="B188" s="153" t="s">
        <v>341</v>
      </c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</row>
    <row r="189" spans="1:13" ht="33.75">
      <c r="A189" s="35"/>
      <c r="B189" s="154" t="s">
        <v>342</v>
      </c>
      <c r="C189" s="12">
        <v>140000000</v>
      </c>
      <c r="D189" s="12"/>
      <c r="E189" s="12"/>
      <c r="F189" s="12"/>
      <c r="G189" s="12"/>
      <c r="H189" s="12"/>
      <c r="I189" s="12"/>
      <c r="J189" s="12"/>
      <c r="K189" s="12"/>
      <c r="L189" s="12">
        <v>70000000</v>
      </c>
      <c r="M189" s="12"/>
    </row>
    <row r="190" spans="1:13" ht="33.75">
      <c r="A190" s="35"/>
      <c r="B190" s="155" t="s">
        <v>343</v>
      </c>
      <c r="C190" s="12">
        <v>300000000</v>
      </c>
      <c r="D190" s="12"/>
      <c r="E190" s="12"/>
      <c r="F190" s="12"/>
      <c r="G190" s="12"/>
      <c r="H190" s="12"/>
      <c r="I190" s="12"/>
      <c r="J190" s="12"/>
      <c r="K190" s="12"/>
      <c r="L190" s="12">
        <v>150000000</v>
      </c>
      <c r="M190" s="12"/>
    </row>
    <row r="191" spans="1:13" ht="33.75">
      <c r="A191" s="35"/>
      <c r="B191" s="155" t="s">
        <v>344</v>
      </c>
      <c r="C191" s="12">
        <v>480000000</v>
      </c>
      <c r="D191" s="12"/>
      <c r="E191" s="12"/>
      <c r="F191" s="12"/>
      <c r="G191" s="12"/>
      <c r="H191" s="12"/>
      <c r="I191" s="12"/>
      <c r="J191" s="12"/>
      <c r="K191" s="12"/>
      <c r="L191" s="12"/>
      <c r="M191" s="12"/>
    </row>
    <row r="192" spans="1:13" ht="22.5">
      <c r="A192" s="35"/>
      <c r="B192" s="154" t="s">
        <v>345</v>
      </c>
      <c r="C192" s="12">
        <v>841709284</v>
      </c>
      <c r="D192" s="12"/>
      <c r="E192" s="12"/>
      <c r="F192" s="12"/>
      <c r="G192" s="12"/>
      <c r="H192" s="12"/>
      <c r="I192" s="12"/>
      <c r="J192" s="12"/>
      <c r="K192" s="12"/>
      <c r="L192" s="12"/>
      <c r="M192" s="12"/>
    </row>
    <row r="193" spans="1:13" ht="22.5">
      <c r="A193" s="35"/>
      <c r="B193" s="146" t="s">
        <v>346</v>
      </c>
      <c r="C193" s="12">
        <v>240000000</v>
      </c>
      <c r="D193" s="12"/>
      <c r="E193" s="12"/>
      <c r="F193" s="12"/>
      <c r="G193" s="12"/>
      <c r="H193" s="12"/>
      <c r="I193" s="12"/>
      <c r="J193" s="12"/>
      <c r="K193" s="12"/>
      <c r="L193" s="12"/>
      <c r="M193" s="12"/>
    </row>
    <row r="194" spans="1:13" ht="45">
      <c r="A194" s="35"/>
      <c r="B194" s="137" t="s">
        <v>349</v>
      </c>
      <c r="C194" s="12">
        <v>700000000</v>
      </c>
      <c r="D194" s="12"/>
      <c r="E194" s="12"/>
      <c r="F194" s="12"/>
      <c r="G194" s="12"/>
      <c r="H194" s="12"/>
      <c r="I194" s="12"/>
      <c r="J194" s="12"/>
      <c r="K194" s="12"/>
      <c r="L194" s="12"/>
      <c r="M194" s="12"/>
    </row>
    <row r="195" spans="1:13" ht="33.75">
      <c r="A195" s="35"/>
      <c r="B195" s="157" t="s">
        <v>454</v>
      </c>
      <c r="C195" s="12">
        <v>630000000</v>
      </c>
      <c r="D195" s="12"/>
      <c r="E195" s="12"/>
      <c r="F195" s="12"/>
      <c r="G195" s="12"/>
      <c r="H195" s="12"/>
      <c r="I195" s="12"/>
      <c r="J195" s="12"/>
      <c r="K195" s="12"/>
      <c r="L195" s="12"/>
      <c r="M195" s="12"/>
    </row>
    <row r="196" spans="1:13" ht="22.5">
      <c r="A196" s="35"/>
      <c r="B196" s="155" t="s">
        <v>435</v>
      </c>
      <c r="C196" s="12">
        <v>80000000</v>
      </c>
      <c r="D196" s="12"/>
      <c r="E196" s="12"/>
      <c r="F196" s="12"/>
      <c r="G196" s="12"/>
      <c r="H196" s="12"/>
      <c r="I196" s="12"/>
      <c r="J196" s="12"/>
      <c r="K196" s="12"/>
      <c r="L196" s="12"/>
      <c r="M196" s="12"/>
    </row>
    <row r="197" spans="1:13" ht="45">
      <c r="A197" s="35"/>
      <c r="B197" s="155" t="s">
        <v>436</v>
      </c>
      <c r="C197" s="12">
        <v>500000000</v>
      </c>
      <c r="D197" s="12"/>
      <c r="E197" s="12"/>
      <c r="F197" s="12"/>
      <c r="G197" s="12"/>
      <c r="H197" s="12"/>
      <c r="I197" s="12"/>
      <c r="J197" s="12"/>
      <c r="K197" s="12"/>
      <c r="L197" s="12"/>
      <c r="M197" s="12"/>
    </row>
    <row r="198" spans="1:13" ht="33.75">
      <c r="A198" s="35"/>
      <c r="B198" s="146" t="s">
        <v>350</v>
      </c>
      <c r="C198" s="12">
        <v>140000000</v>
      </c>
      <c r="D198" s="12"/>
      <c r="E198" s="12"/>
      <c r="F198" s="12"/>
      <c r="G198" s="12"/>
      <c r="H198" s="12"/>
      <c r="I198" s="12"/>
      <c r="J198" s="12"/>
      <c r="K198" s="13"/>
      <c r="M198" s="12"/>
    </row>
    <row r="199" spans="1:13" ht="25.5">
      <c r="A199" s="39"/>
      <c r="B199" s="42" t="s">
        <v>176</v>
      </c>
      <c r="C199" s="13">
        <f>SUM(C189:C198)</f>
        <v>4051709284</v>
      </c>
      <c r="D199" s="13"/>
      <c r="E199" s="13"/>
      <c r="F199" s="13"/>
      <c r="G199" s="13"/>
      <c r="H199" s="13"/>
      <c r="I199" s="13"/>
      <c r="J199" s="13"/>
      <c r="K199" s="13"/>
      <c r="L199" s="13">
        <f>SUM(L189:L198)</f>
        <v>220000000</v>
      </c>
      <c r="M199" s="206">
        <f>SUM(C199:L199)</f>
        <v>4271709284</v>
      </c>
    </row>
    <row r="200" spans="1:13">
      <c r="A200" s="92"/>
      <c r="B200" s="105"/>
      <c r="C200" s="94"/>
      <c r="D200" s="94"/>
      <c r="E200" s="94"/>
      <c r="F200" s="94"/>
      <c r="G200" s="94"/>
      <c r="H200" s="94"/>
      <c r="I200" s="94"/>
      <c r="J200" s="94"/>
      <c r="K200" s="94"/>
      <c r="L200" s="94"/>
      <c r="M200" s="94"/>
    </row>
    <row r="201" spans="1:13">
      <c r="A201" s="98"/>
      <c r="B201" s="106"/>
      <c r="C201" s="100"/>
      <c r="D201" s="100"/>
      <c r="E201" s="100"/>
      <c r="F201" s="100"/>
      <c r="G201" s="100"/>
      <c r="H201" s="100"/>
      <c r="I201" s="100"/>
      <c r="J201" s="100"/>
      <c r="K201" s="100"/>
      <c r="L201" s="100"/>
      <c r="M201" s="100"/>
    </row>
    <row r="202" spans="1:13" ht="47.25">
      <c r="A202" s="35"/>
      <c r="B202" s="181" t="s">
        <v>413</v>
      </c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</row>
    <row r="203" spans="1:13" ht="33.75">
      <c r="A203" s="35"/>
      <c r="B203" s="154" t="s">
        <v>351</v>
      </c>
      <c r="C203" s="12">
        <v>130000000</v>
      </c>
      <c r="D203" s="12"/>
      <c r="E203" s="12"/>
      <c r="F203" s="12"/>
      <c r="G203" s="12"/>
      <c r="H203" s="12"/>
      <c r="I203" s="12"/>
      <c r="J203" s="12"/>
      <c r="K203" s="12"/>
      <c r="L203" s="12"/>
      <c r="M203" s="12"/>
    </row>
    <row r="204" spans="1:13" ht="33.75">
      <c r="A204" s="35"/>
      <c r="B204" s="156" t="s">
        <v>348</v>
      </c>
      <c r="C204" s="12">
        <v>700000000</v>
      </c>
      <c r="D204" s="12"/>
      <c r="E204" s="12"/>
      <c r="F204" s="12"/>
      <c r="G204" s="12"/>
      <c r="H204" s="12"/>
      <c r="I204" s="12"/>
      <c r="J204" s="12"/>
      <c r="K204" s="12"/>
      <c r="L204" s="12"/>
      <c r="M204" s="12"/>
    </row>
    <row r="205" spans="1:13" ht="33.75">
      <c r="A205" s="35"/>
      <c r="B205" s="155" t="s">
        <v>363</v>
      </c>
      <c r="C205" s="12">
        <v>200000000</v>
      </c>
      <c r="D205" s="12"/>
      <c r="E205" s="12"/>
      <c r="F205" s="12"/>
      <c r="G205" s="12"/>
      <c r="H205" s="12"/>
      <c r="I205" s="12"/>
      <c r="J205" s="12"/>
      <c r="K205" s="12"/>
      <c r="L205" s="12"/>
      <c r="M205" s="12"/>
    </row>
    <row r="206" spans="1:13" ht="22.5">
      <c r="A206" s="35"/>
      <c r="B206" s="154" t="s">
        <v>345</v>
      </c>
      <c r="C206" s="12">
        <v>500000000</v>
      </c>
      <c r="D206" s="12"/>
      <c r="E206" s="12"/>
      <c r="F206" s="12"/>
      <c r="G206" s="12"/>
      <c r="H206" s="12"/>
      <c r="I206" s="12"/>
      <c r="J206" s="12"/>
      <c r="K206" s="12"/>
      <c r="L206" s="12"/>
      <c r="M206" s="12"/>
    </row>
    <row r="207" spans="1:13" ht="33.75">
      <c r="A207" s="35"/>
      <c r="B207" s="156" t="s">
        <v>347</v>
      </c>
      <c r="C207" s="12">
        <v>250000000</v>
      </c>
      <c r="D207" s="12"/>
      <c r="E207" s="12"/>
      <c r="F207" s="12"/>
      <c r="G207" s="12"/>
      <c r="H207" s="12"/>
      <c r="I207" s="12"/>
      <c r="J207" s="12"/>
      <c r="K207" s="12"/>
      <c r="L207" s="12"/>
      <c r="M207" s="12"/>
    </row>
    <row r="208" spans="1:13" ht="22.5">
      <c r="A208" s="35"/>
      <c r="B208" s="135" t="s">
        <v>352</v>
      </c>
      <c r="C208" s="12">
        <v>300000000</v>
      </c>
      <c r="D208" s="12"/>
      <c r="E208" s="12"/>
      <c r="F208" s="12"/>
      <c r="G208" s="12"/>
      <c r="H208" s="12"/>
      <c r="I208" s="12"/>
      <c r="J208" s="12"/>
      <c r="K208" s="12"/>
      <c r="L208" s="12"/>
      <c r="M208" s="12"/>
    </row>
    <row r="209" spans="1:13" ht="45">
      <c r="A209" s="35"/>
      <c r="B209" s="130" t="s">
        <v>381</v>
      </c>
      <c r="C209" s="12">
        <v>300000000</v>
      </c>
      <c r="D209" s="12"/>
      <c r="E209" s="12"/>
      <c r="F209" s="12"/>
      <c r="G209" s="12"/>
      <c r="H209" s="12"/>
      <c r="I209" s="12"/>
      <c r="J209" s="12"/>
      <c r="K209" s="12"/>
      <c r="L209" s="12"/>
      <c r="M209" s="12"/>
    </row>
    <row r="210" spans="1:13">
      <c r="A210" s="35"/>
      <c r="B210" s="33" t="s">
        <v>67</v>
      </c>
      <c r="C210" s="13">
        <f>SUM(C203:C209)</f>
        <v>2380000000</v>
      </c>
      <c r="D210" s="13"/>
      <c r="E210" s="13"/>
      <c r="F210" s="13"/>
      <c r="G210" s="13"/>
      <c r="H210" s="13"/>
      <c r="I210" s="13"/>
      <c r="J210" s="13"/>
      <c r="K210" s="13"/>
      <c r="L210" s="13"/>
      <c r="M210" s="13">
        <f>SUM(C210:L210)</f>
        <v>2380000000</v>
      </c>
    </row>
    <row r="211" spans="1:13" ht="25.5">
      <c r="A211" s="39"/>
      <c r="B211" s="33" t="s">
        <v>68</v>
      </c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</row>
    <row r="212" spans="1:13">
      <c r="A212" s="92"/>
      <c r="C212" s="94"/>
      <c r="D212" s="94"/>
      <c r="E212" s="94"/>
      <c r="F212" s="94"/>
      <c r="G212" s="94"/>
      <c r="H212" s="94"/>
      <c r="I212" s="94"/>
      <c r="J212" s="94"/>
      <c r="K212" s="94"/>
      <c r="L212" s="94"/>
      <c r="M212" s="94"/>
    </row>
    <row r="213" spans="1:13">
      <c r="A213" s="95"/>
      <c r="B213" s="96"/>
      <c r="C213" s="97"/>
      <c r="D213" s="97"/>
      <c r="E213" s="97"/>
      <c r="F213" s="97"/>
      <c r="G213" s="97"/>
      <c r="H213" s="97"/>
      <c r="I213" s="97"/>
      <c r="J213" s="97"/>
      <c r="K213" s="97"/>
      <c r="L213" s="97"/>
      <c r="M213" s="97"/>
    </row>
    <row r="214" spans="1:13">
      <c r="A214" s="95"/>
      <c r="B214" s="96"/>
      <c r="C214" s="97"/>
      <c r="D214" s="97"/>
      <c r="E214" s="97"/>
      <c r="F214" s="97"/>
      <c r="G214" s="97"/>
      <c r="H214" s="97"/>
      <c r="I214" s="97"/>
      <c r="J214" s="97"/>
      <c r="K214" s="97"/>
      <c r="L214" s="97"/>
      <c r="M214" s="97"/>
    </row>
    <row r="215" spans="1:13">
      <c r="A215" s="95"/>
      <c r="B215" s="96"/>
      <c r="C215" s="97"/>
      <c r="D215" s="97"/>
      <c r="E215" s="97"/>
      <c r="F215" s="97"/>
      <c r="G215" s="97"/>
      <c r="H215" s="97"/>
      <c r="I215" s="97"/>
      <c r="J215" s="97"/>
      <c r="K215" s="97"/>
      <c r="L215" s="97"/>
      <c r="M215" s="97"/>
    </row>
    <row r="216" spans="1:13">
      <c r="A216" s="95"/>
      <c r="B216" s="96"/>
      <c r="C216" s="97"/>
      <c r="D216" s="97"/>
      <c r="E216" s="97"/>
      <c r="F216" s="97"/>
      <c r="G216" s="97"/>
      <c r="H216" s="97"/>
      <c r="I216" s="97"/>
      <c r="J216" s="97"/>
      <c r="K216" s="97"/>
      <c r="L216" s="97"/>
      <c r="M216" s="97"/>
    </row>
    <row r="217" spans="1:13">
      <c r="A217" s="95"/>
      <c r="B217" s="96"/>
      <c r="C217" s="97"/>
      <c r="D217" s="97"/>
      <c r="E217" s="97"/>
      <c r="F217" s="97"/>
      <c r="G217" s="97"/>
      <c r="H217" s="97"/>
      <c r="I217" s="97"/>
      <c r="J217" s="97"/>
      <c r="K217" s="97"/>
      <c r="L217" s="97"/>
      <c r="M217" s="97"/>
    </row>
    <row r="218" spans="1:13">
      <c r="A218" s="95"/>
      <c r="B218" s="96"/>
      <c r="C218" s="97"/>
      <c r="D218" s="97"/>
      <c r="E218" s="97"/>
      <c r="F218" s="97"/>
      <c r="G218" s="97"/>
      <c r="H218" s="97"/>
      <c r="I218" s="97"/>
      <c r="J218" s="97"/>
      <c r="K218" s="97"/>
      <c r="L218" s="97"/>
      <c r="M218" s="97"/>
    </row>
    <row r="219" spans="1:13">
      <c r="A219" s="95"/>
      <c r="B219" s="96"/>
      <c r="C219" s="97"/>
      <c r="D219" s="97"/>
      <c r="E219" s="97"/>
      <c r="F219" s="97"/>
      <c r="G219" s="97"/>
      <c r="H219" s="97"/>
      <c r="I219" s="97"/>
      <c r="J219" s="97"/>
      <c r="K219" s="97"/>
      <c r="L219" s="97"/>
      <c r="M219" s="97"/>
    </row>
    <row r="220" spans="1:13">
      <c r="A220" s="95"/>
      <c r="B220" s="96"/>
      <c r="C220" s="97"/>
      <c r="D220" s="97"/>
      <c r="E220" s="97"/>
      <c r="F220" s="97"/>
      <c r="G220" s="97"/>
      <c r="H220" s="97"/>
      <c r="I220" s="97"/>
      <c r="J220" s="97"/>
      <c r="K220" s="97"/>
      <c r="L220" s="97"/>
      <c r="M220" s="97"/>
    </row>
    <row r="221" spans="1:13">
      <c r="A221" s="95"/>
      <c r="B221" s="96"/>
      <c r="C221" s="97"/>
      <c r="D221" s="97"/>
      <c r="E221" s="97"/>
      <c r="F221" s="97"/>
      <c r="G221" s="97"/>
      <c r="H221" s="97"/>
      <c r="I221" s="97"/>
      <c r="J221" s="97"/>
      <c r="K221" s="97"/>
      <c r="L221" s="97"/>
      <c r="M221" s="97"/>
    </row>
    <row r="222" spans="1:13">
      <c r="A222" s="95"/>
      <c r="B222" s="96"/>
      <c r="C222" s="97"/>
      <c r="D222" s="97"/>
      <c r="E222" s="97"/>
      <c r="F222" s="97"/>
      <c r="G222" s="97"/>
      <c r="H222" s="97"/>
      <c r="I222" s="97"/>
      <c r="J222" s="97"/>
      <c r="K222" s="97"/>
      <c r="L222" s="97"/>
      <c r="M222" s="97"/>
    </row>
    <row r="223" spans="1:13">
      <c r="A223" s="95"/>
      <c r="B223" s="96"/>
      <c r="C223" s="97"/>
      <c r="D223" s="97"/>
      <c r="E223" s="97"/>
      <c r="F223" s="97"/>
      <c r="G223" s="97"/>
      <c r="H223" s="97"/>
      <c r="I223" s="97"/>
      <c r="J223" s="97"/>
      <c r="K223" s="97"/>
      <c r="L223" s="97"/>
      <c r="M223" s="97"/>
    </row>
    <row r="224" spans="1:13">
      <c r="A224" s="95"/>
      <c r="B224" s="96"/>
      <c r="C224" s="97"/>
      <c r="D224" s="97"/>
      <c r="E224" s="97"/>
      <c r="F224" s="97"/>
      <c r="G224" s="97"/>
      <c r="H224" s="97"/>
      <c r="I224" s="97"/>
      <c r="J224" s="97"/>
      <c r="K224" s="97"/>
      <c r="L224" s="97"/>
      <c r="M224" s="97"/>
    </row>
    <row r="225" spans="1:13">
      <c r="A225" s="95"/>
      <c r="B225" s="96"/>
      <c r="C225" s="97"/>
      <c r="D225" s="97"/>
      <c r="E225" s="97"/>
      <c r="F225" s="97"/>
      <c r="G225" s="97"/>
      <c r="H225" s="97"/>
      <c r="I225" s="97"/>
      <c r="J225" s="97"/>
      <c r="K225" s="97"/>
      <c r="L225" s="97"/>
      <c r="M225" s="97"/>
    </row>
    <row r="226" spans="1:13">
      <c r="A226" s="95"/>
      <c r="B226" s="96"/>
      <c r="C226" s="97"/>
      <c r="D226" s="97"/>
      <c r="E226" s="97"/>
      <c r="F226" s="97"/>
      <c r="G226" s="97"/>
      <c r="H226" s="97"/>
      <c r="I226" s="97"/>
      <c r="J226" s="97"/>
      <c r="K226" s="97"/>
      <c r="L226" s="97"/>
      <c r="M226" s="97"/>
    </row>
    <row r="227" spans="1:13">
      <c r="A227" s="95"/>
      <c r="B227" s="96"/>
      <c r="C227" s="97"/>
      <c r="D227" s="97"/>
      <c r="E227" s="97"/>
      <c r="F227" s="97"/>
      <c r="G227" s="97"/>
      <c r="H227" s="97"/>
      <c r="I227" s="97"/>
      <c r="J227" s="97"/>
      <c r="K227" s="97"/>
      <c r="L227" s="97"/>
      <c r="M227" s="97"/>
    </row>
    <row r="228" spans="1:13">
      <c r="A228" s="95"/>
      <c r="B228" s="96"/>
      <c r="C228" s="97"/>
      <c r="D228" s="97"/>
      <c r="E228" s="97"/>
      <c r="F228" s="97"/>
      <c r="G228" s="97"/>
      <c r="H228" s="97"/>
      <c r="I228" s="97"/>
      <c r="J228" s="97"/>
      <c r="K228" s="97"/>
      <c r="L228" s="97"/>
      <c r="M228" s="97"/>
    </row>
    <row r="229" spans="1:13">
      <c r="A229" s="95"/>
      <c r="B229" s="96"/>
      <c r="C229" s="97"/>
      <c r="D229" s="97"/>
      <c r="E229" s="97"/>
      <c r="F229" s="97"/>
      <c r="G229" s="97"/>
      <c r="H229" s="97"/>
      <c r="I229" s="97"/>
      <c r="J229" s="97"/>
      <c r="K229" s="97"/>
      <c r="L229" s="97"/>
      <c r="M229" s="97"/>
    </row>
    <row r="230" spans="1:13">
      <c r="A230" s="95"/>
      <c r="B230" s="96"/>
      <c r="C230" s="97"/>
      <c r="D230" s="97"/>
      <c r="E230" s="97"/>
      <c r="F230" s="97"/>
      <c r="G230" s="97"/>
      <c r="H230" s="97"/>
      <c r="I230" s="97"/>
      <c r="J230" s="97"/>
      <c r="K230" s="97"/>
      <c r="L230" s="97"/>
      <c r="M230" s="97"/>
    </row>
    <row r="231" spans="1:13">
      <c r="A231" s="95"/>
      <c r="B231" s="96"/>
      <c r="C231" s="97"/>
      <c r="D231" s="97"/>
      <c r="E231" s="97"/>
      <c r="F231" s="97"/>
      <c r="G231" s="97"/>
      <c r="H231" s="97"/>
      <c r="I231" s="97"/>
      <c r="J231" s="97"/>
      <c r="K231" s="97"/>
      <c r="L231" s="97"/>
      <c r="M231" s="97"/>
    </row>
    <row r="232" spans="1:13">
      <c r="A232" s="95"/>
      <c r="B232" s="96"/>
      <c r="C232" s="97"/>
      <c r="D232" s="97"/>
      <c r="E232" s="97"/>
      <c r="F232" s="97"/>
      <c r="G232" s="97"/>
      <c r="H232" s="97"/>
      <c r="I232" s="97"/>
      <c r="J232" s="97"/>
      <c r="K232" s="97"/>
      <c r="L232" s="97"/>
      <c r="M232" s="97"/>
    </row>
    <row r="233" spans="1:13">
      <c r="A233" s="95"/>
      <c r="B233" s="96"/>
      <c r="C233" s="97"/>
      <c r="D233" s="97"/>
      <c r="E233" s="97"/>
      <c r="F233" s="97"/>
      <c r="G233" s="97"/>
      <c r="H233" s="97"/>
      <c r="I233" s="97"/>
      <c r="J233" s="97"/>
      <c r="K233" s="97"/>
      <c r="L233" s="97"/>
      <c r="M233" s="97"/>
    </row>
    <row r="234" spans="1:13">
      <c r="A234" s="95"/>
      <c r="B234" s="96"/>
      <c r="C234" s="97"/>
      <c r="D234" s="97"/>
      <c r="E234" s="97"/>
      <c r="F234" s="97"/>
      <c r="G234" s="97"/>
      <c r="H234" s="97"/>
      <c r="I234" s="97"/>
      <c r="J234" s="97"/>
      <c r="K234" s="97"/>
      <c r="L234" s="97"/>
      <c r="M234" s="97"/>
    </row>
    <row r="235" spans="1:13">
      <c r="A235" s="95"/>
      <c r="B235" s="96"/>
      <c r="C235" s="97"/>
      <c r="D235" s="97"/>
      <c r="E235" s="97"/>
      <c r="F235" s="97"/>
      <c r="G235" s="97"/>
      <c r="H235" s="97"/>
      <c r="I235" s="97"/>
      <c r="J235" s="97"/>
      <c r="K235" s="97"/>
      <c r="L235" s="97"/>
      <c r="M235" s="97"/>
    </row>
    <row r="236" spans="1:13">
      <c r="A236" s="95"/>
      <c r="B236" s="96"/>
      <c r="C236" s="97"/>
      <c r="D236" s="97"/>
      <c r="E236" s="97"/>
      <c r="F236" s="97"/>
      <c r="G236" s="97"/>
      <c r="H236" s="97"/>
      <c r="I236" s="97"/>
      <c r="J236" s="97"/>
      <c r="K236" s="97"/>
      <c r="L236" s="97"/>
      <c r="M236" s="97"/>
    </row>
    <row r="237" spans="1:13">
      <c r="A237" s="95"/>
      <c r="B237" s="96"/>
      <c r="C237" s="97"/>
      <c r="D237" s="97"/>
      <c r="E237" s="97"/>
      <c r="F237" s="97"/>
      <c r="G237" s="97"/>
      <c r="H237" s="97"/>
      <c r="I237" s="97"/>
      <c r="J237" s="97"/>
      <c r="K237" s="97"/>
      <c r="L237" s="97"/>
      <c r="M237" s="97"/>
    </row>
    <row r="238" spans="1:13">
      <c r="A238" s="95"/>
      <c r="B238" s="96"/>
      <c r="C238" s="97"/>
      <c r="D238" s="97"/>
      <c r="E238" s="97"/>
      <c r="F238" s="97"/>
      <c r="G238" s="97"/>
      <c r="H238" s="97"/>
      <c r="I238" s="97"/>
      <c r="J238" s="97"/>
      <c r="K238" s="97"/>
      <c r="L238" s="97"/>
      <c r="M238" s="97"/>
    </row>
    <row r="239" spans="1:13">
      <c r="A239" s="95"/>
      <c r="B239" s="96"/>
      <c r="C239" s="97"/>
      <c r="D239" s="97"/>
      <c r="E239" s="97"/>
      <c r="F239" s="97"/>
      <c r="G239" s="97"/>
      <c r="H239" s="97"/>
      <c r="I239" s="97"/>
      <c r="J239" s="97"/>
      <c r="K239" s="97"/>
      <c r="L239" s="97"/>
      <c r="M239" s="97"/>
    </row>
    <row r="240" spans="1:13" ht="15.75">
      <c r="A240" s="39"/>
      <c r="B240" s="158" t="s">
        <v>6</v>
      </c>
      <c r="C240" s="12"/>
      <c r="D240" s="159"/>
      <c r="E240" s="159"/>
      <c r="F240" s="159"/>
      <c r="G240" s="159"/>
      <c r="H240" s="159"/>
      <c r="I240" s="159"/>
      <c r="J240" s="159"/>
      <c r="K240" s="159"/>
      <c r="L240" s="159"/>
      <c r="M240" s="159"/>
    </row>
    <row r="241" spans="1:13" ht="25.5">
      <c r="A241" s="39"/>
      <c r="B241" s="182" t="s">
        <v>169</v>
      </c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</row>
    <row r="242" spans="1:13" ht="63">
      <c r="A242" s="35"/>
      <c r="B242" s="101" t="s">
        <v>168</v>
      </c>
      <c r="C242" s="12"/>
      <c r="D242" s="12"/>
      <c r="F242" s="12"/>
      <c r="G242" s="12"/>
      <c r="H242" s="12"/>
      <c r="I242" s="12"/>
      <c r="J242" s="12"/>
      <c r="K242" s="12"/>
      <c r="L242" s="12"/>
      <c r="M242" s="12"/>
    </row>
    <row r="243" spans="1:13" ht="56.25">
      <c r="A243" s="35"/>
      <c r="B243" s="162" t="s">
        <v>360</v>
      </c>
      <c r="C243" s="12">
        <v>300000000</v>
      </c>
      <c r="D243" s="12"/>
      <c r="E243" s="12"/>
      <c r="F243" s="12"/>
      <c r="G243" s="12"/>
      <c r="H243" s="12"/>
      <c r="I243" s="12"/>
      <c r="J243" s="12"/>
      <c r="K243" s="12"/>
      <c r="L243" s="12"/>
      <c r="M243" s="12"/>
    </row>
    <row r="244" spans="1:13" ht="33.75">
      <c r="A244" s="35"/>
      <c r="B244" s="160" t="s">
        <v>437</v>
      </c>
      <c r="C244" s="12">
        <v>336000000</v>
      </c>
      <c r="D244" s="12"/>
      <c r="E244" s="12">
        <v>449149164</v>
      </c>
      <c r="F244" s="12"/>
      <c r="G244" s="12"/>
      <c r="H244" s="12"/>
      <c r="I244" s="12"/>
      <c r="J244" s="12"/>
      <c r="K244" s="12"/>
      <c r="L244" s="12"/>
      <c r="M244" s="12"/>
    </row>
    <row r="245" spans="1:13" ht="45">
      <c r="A245" s="35"/>
      <c r="B245" s="131" t="s">
        <v>353</v>
      </c>
      <c r="C245" s="12">
        <v>200000000</v>
      </c>
      <c r="D245" s="12"/>
      <c r="E245" s="12"/>
      <c r="F245" s="12"/>
      <c r="G245" s="12"/>
      <c r="H245" s="12"/>
      <c r="I245" s="12"/>
      <c r="J245" s="12"/>
      <c r="K245" s="12"/>
      <c r="L245" s="12"/>
      <c r="M245" s="12"/>
    </row>
    <row r="246" spans="1:13" ht="27.75" customHeight="1">
      <c r="A246" s="35"/>
      <c r="B246" s="154" t="s">
        <v>354</v>
      </c>
      <c r="C246" s="12">
        <v>450000000</v>
      </c>
      <c r="D246" s="12"/>
      <c r="E246" s="12">
        <v>99481088</v>
      </c>
      <c r="F246" s="12"/>
      <c r="G246" s="12"/>
      <c r="H246" s="12"/>
      <c r="I246" s="12"/>
      <c r="J246" s="12"/>
      <c r="K246" s="12"/>
      <c r="L246" s="12"/>
      <c r="M246" s="12"/>
    </row>
    <row r="247" spans="1:13" ht="33.75">
      <c r="A247" s="35"/>
      <c r="B247" s="155" t="s">
        <v>355</v>
      </c>
      <c r="C247" s="12">
        <v>480000000</v>
      </c>
      <c r="D247" s="12"/>
      <c r="E247" s="12"/>
      <c r="F247" s="12"/>
      <c r="G247" s="12"/>
      <c r="H247" s="12"/>
      <c r="I247" s="12"/>
      <c r="J247" s="12"/>
      <c r="K247" s="12"/>
      <c r="L247" s="12"/>
      <c r="M247" s="12"/>
    </row>
    <row r="248" spans="1:13" ht="22.5">
      <c r="A248" s="35"/>
      <c r="B248" s="161" t="s">
        <v>356</v>
      </c>
      <c r="C248" s="12">
        <v>560000000</v>
      </c>
      <c r="D248" s="12"/>
      <c r="E248" s="12"/>
      <c r="F248" s="12"/>
      <c r="G248" s="12"/>
      <c r="H248" s="12"/>
      <c r="I248" s="12"/>
      <c r="J248" s="12"/>
      <c r="K248" s="12"/>
      <c r="L248" s="12"/>
      <c r="M248" s="12"/>
    </row>
    <row r="249" spans="1:13" ht="22.5">
      <c r="A249" s="35"/>
      <c r="B249" s="155" t="s">
        <v>357</v>
      </c>
      <c r="C249" s="12">
        <v>100000000</v>
      </c>
      <c r="D249" s="12"/>
      <c r="E249" s="12"/>
      <c r="F249" s="12"/>
      <c r="G249" s="12"/>
      <c r="H249" s="12"/>
      <c r="I249" s="12"/>
      <c r="J249" s="12"/>
      <c r="K249" s="12"/>
      <c r="L249" s="12"/>
      <c r="M249" s="12"/>
    </row>
    <row r="250" spans="1:13" ht="22.5">
      <c r="A250" s="35"/>
      <c r="B250" s="155" t="s">
        <v>358</v>
      </c>
      <c r="C250" s="12">
        <v>50000000</v>
      </c>
      <c r="D250" s="12"/>
      <c r="E250" s="12"/>
      <c r="F250" s="12"/>
      <c r="G250" s="12"/>
      <c r="H250" s="12"/>
      <c r="I250" s="12"/>
      <c r="J250" s="12"/>
      <c r="K250" s="12"/>
      <c r="L250" s="12"/>
      <c r="M250" s="12"/>
    </row>
    <row r="251" spans="1:13" ht="55.5" customHeight="1">
      <c r="A251" s="35"/>
      <c r="B251" s="131" t="s">
        <v>359</v>
      </c>
      <c r="C251" s="12">
        <v>20000000</v>
      </c>
      <c r="D251" s="12"/>
      <c r="E251" s="12"/>
      <c r="F251" s="12"/>
      <c r="G251" s="12"/>
      <c r="H251" s="12"/>
      <c r="I251" s="12"/>
      <c r="J251" s="12"/>
      <c r="K251" s="12"/>
      <c r="L251" s="12"/>
      <c r="M251" s="12"/>
    </row>
    <row r="252" spans="1:13" ht="45">
      <c r="A252" s="35"/>
      <c r="B252" s="155" t="s">
        <v>414</v>
      </c>
      <c r="C252" s="12">
        <v>200000000</v>
      </c>
      <c r="D252" s="12"/>
      <c r="E252" s="12"/>
      <c r="F252" s="12"/>
      <c r="G252" s="12"/>
      <c r="H252" s="12"/>
      <c r="I252" s="12"/>
      <c r="J252" s="12"/>
      <c r="K252" s="12"/>
      <c r="L252" s="12"/>
      <c r="M252" s="12"/>
    </row>
    <row r="253" spans="1:13" ht="56.25">
      <c r="A253" s="35"/>
      <c r="B253" s="163" t="s">
        <v>361</v>
      </c>
      <c r="C253" s="12"/>
      <c r="D253" s="12"/>
      <c r="E253" s="12"/>
      <c r="F253" s="12"/>
      <c r="G253" s="12"/>
      <c r="H253" s="12"/>
      <c r="I253" s="12"/>
      <c r="J253" s="12"/>
      <c r="K253" s="12"/>
      <c r="L253" s="13">
        <v>300000000</v>
      </c>
      <c r="M253" s="12"/>
    </row>
    <row r="254" spans="1:13" ht="33.75">
      <c r="A254" s="35"/>
      <c r="B254" s="135" t="s">
        <v>362</v>
      </c>
      <c r="C254" s="12">
        <v>400000000</v>
      </c>
      <c r="D254" s="12"/>
      <c r="E254" s="12"/>
      <c r="F254" s="12"/>
      <c r="G254" s="12"/>
      <c r="H254" s="12"/>
      <c r="I254" s="12"/>
      <c r="J254" s="12"/>
      <c r="K254" s="12"/>
      <c r="L254" s="12"/>
      <c r="M254" s="12"/>
    </row>
    <row r="255" spans="1:13" ht="51">
      <c r="A255" s="39"/>
      <c r="B255" s="33" t="s">
        <v>170</v>
      </c>
      <c r="C255" s="13">
        <f>SUM(C243:C254)</f>
        <v>3096000000</v>
      </c>
      <c r="D255" s="13"/>
      <c r="E255" s="13">
        <f>SUM(E244:E254)</f>
        <v>548630252</v>
      </c>
      <c r="F255" s="13"/>
      <c r="G255" s="13"/>
      <c r="H255" s="13"/>
      <c r="I255" s="13"/>
      <c r="J255" s="13"/>
      <c r="K255" s="13"/>
      <c r="L255" s="13">
        <v>300000000</v>
      </c>
      <c r="M255" s="13">
        <f>SUM(C255:L255)</f>
        <v>3944630252</v>
      </c>
    </row>
    <row r="256" spans="1:13">
      <c r="A256" s="79"/>
      <c r="B256" s="87"/>
      <c r="C256" s="73"/>
      <c r="D256" s="73"/>
      <c r="E256" s="73"/>
      <c r="F256" s="73"/>
      <c r="G256" s="73"/>
      <c r="H256" s="73"/>
      <c r="I256" s="73"/>
      <c r="J256" s="73"/>
      <c r="K256" s="73"/>
      <c r="L256" s="73"/>
      <c r="M256" s="73"/>
    </row>
    <row r="257" spans="1:13">
      <c r="A257" s="81"/>
      <c r="B257" s="88"/>
      <c r="C257" s="76"/>
      <c r="D257" s="76"/>
      <c r="E257" s="76"/>
      <c r="F257" s="76"/>
      <c r="G257" s="76"/>
      <c r="H257" s="76"/>
      <c r="I257" s="76"/>
      <c r="J257" s="76"/>
      <c r="K257" s="76"/>
      <c r="L257" s="76"/>
      <c r="M257" s="76"/>
    </row>
    <row r="258" spans="1:13">
      <c r="A258" s="81"/>
      <c r="B258" s="88"/>
      <c r="C258" s="76"/>
      <c r="D258" s="76"/>
      <c r="E258" s="76"/>
      <c r="F258" s="76"/>
      <c r="G258" s="76"/>
      <c r="H258" s="76"/>
      <c r="I258" s="76"/>
      <c r="J258" s="76"/>
      <c r="K258" s="76"/>
      <c r="L258" s="76"/>
      <c r="M258" s="76"/>
    </row>
    <row r="259" spans="1:13">
      <c r="A259" s="81"/>
      <c r="B259" s="88"/>
      <c r="C259" s="76"/>
      <c r="D259" s="76"/>
      <c r="E259" s="76"/>
      <c r="F259" s="76"/>
      <c r="G259" s="76"/>
      <c r="H259" s="76"/>
      <c r="I259" s="76"/>
      <c r="J259" s="76"/>
      <c r="K259" s="76"/>
      <c r="L259" s="76"/>
      <c r="M259" s="76"/>
    </row>
    <row r="260" spans="1:13">
      <c r="A260" s="81"/>
      <c r="B260" s="88"/>
      <c r="C260" s="76"/>
      <c r="D260" s="76"/>
      <c r="E260" s="76"/>
      <c r="F260" s="76"/>
      <c r="G260" s="76"/>
      <c r="H260" s="76"/>
      <c r="I260" s="76"/>
      <c r="J260" s="76"/>
      <c r="K260" s="76"/>
      <c r="L260" s="76"/>
      <c r="M260" s="76"/>
    </row>
    <row r="261" spans="1:13">
      <c r="A261" s="81"/>
      <c r="B261" s="88"/>
      <c r="C261" s="76"/>
      <c r="D261" s="76"/>
      <c r="E261" s="76"/>
      <c r="F261" s="76"/>
      <c r="G261" s="76"/>
      <c r="H261" s="76"/>
      <c r="I261" s="76"/>
      <c r="J261" s="76"/>
      <c r="K261" s="76"/>
      <c r="L261" s="76"/>
      <c r="M261" s="76"/>
    </row>
    <row r="262" spans="1:13">
      <c r="A262" s="81"/>
      <c r="B262" s="88"/>
      <c r="C262" s="76"/>
      <c r="D262" s="76"/>
      <c r="E262" s="76"/>
      <c r="F262" s="76"/>
      <c r="G262" s="76"/>
      <c r="H262" s="76"/>
      <c r="I262" s="76"/>
      <c r="J262" s="76"/>
      <c r="K262" s="76"/>
      <c r="L262" s="76"/>
      <c r="M262" s="76"/>
    </row>
    <row r="263" spans="1:13">
      <c r="A263" s="81"/>
      <c r="B263" s="88"/>
      <c r="C263" s="76"/>
      <c r="D263" s="76"/>
      <c r="E263" s="76"/>
      <c r="F263" s="76"/>
      <c r="G263" s="76"/>
      <c r="H263" s="76"/>
      <c r="I263" s="76"/>
      <c r="J263" s="76"/>
      <c r="K263" s="76"/>
      <c r="L263" s="76"/>
      <c r="M263" s="76"/>
    </row>
    <row r="264" spans="1:13">
      <c r="A264" s="81"/>
      <c r="B264" s="88"/>
      <c r="C264" s="76"/>
      <c r="D264" s="76"/>
      <c r="E264" s="76"/>
      <c r="F264" s="76"/>
      <c r="G264" s="76"/>
      <c r="H264" s="76"/>
      <c r="I264" s="76"/>
      <c r="J264" s="76"/>
      <c r="K264" s="76"/>
      <c r="L264" s="76"/>
      <c r="M264" s="76"/>
    </row>
    <row r="265" spans="1:13">
      <c r="A265" s="81"/>
      <c r="B265" s="88"/>
      <c r="C265" s="76"/>
      <c r="D265" s="76"/>
      <c r="E265" s="76"/>
      <c r="F265" s="76"/>
      <c r="G265" s="76"/>
      <c r="H265" s="76"/>
      <c r="I265" s="76"/>
      <c r="J265" s="76"/>
      <c r="K265" s="76"/>
      <c r="L265" s="76"/>
      <c r="M265" s="76"/>
    </row>
    <row r="266" spans="1:13">
      <c r="A266" s="81"/>
      <c r="B266" s="88"/>
      <c r="C266" s="76"/>
      <c r="D266" s="76"/>
      <c r="E266" s="76"/>
      <c r="F266" s="76"/>
      <c r="G266" s="76"/>
      <c r="H266" s="76"/>
      <c r="I266" s="76"/>
      <c r="J266" s="76"/>
      <c r="K266" s="76"/>
      <c r="L266" s="76"/>
      <c r="M266" s="76"/>
    </row>
    <row r="267" spans="1:13">
      <c r="A267" s="81"/>
      <c r="B267" s="88"/>
      <c r="C267" s="76"/>
      <c r="D267" s="76"/>
      <c r="E267" s="76"/>
      <c r="F267" s="76"/>
      <c r="G267" s="76"/>
      <c r="H267" s="76"/>
      <c r="I267" s="76"/>
      <c r="J267" s="76"/>
      <c r="K267" s="76"/>
      <c r="L267" s="76"/>
      <c r="M267" s="76"/>
    </row>
    <row r="268" spans="1:13">
      <c r="A268" s="81"/>
      <c r="B268" s="88"/>
      <c r="C268" s="76"/>
      <c r="D268" s="76"/>
      <c r="E268" s="76"/>
      <c r="F268" s="76"/>
      <c r="G268" s="76"/>
      <c r="H268" s="76"/>
      <c r="I268" s="76"/>
      <c r="J268" s="76"/>
      <c r="K268" s="76"/>
      <c r="L268" s="76"/>
      <c r="M268" s="76"/>
    </row>
    <row r="269" spans="1:13">
      <c r="A269" s="81"/>
      <c r="B269" s="88"/>
      <c r="C269" s="76"/>
      <c r="D269" s="76"/>
      <c r="E269" s="76"/>
      <c r="F269" s="76"/>
      <c r="G269" s="76"/>
      <c r="H269" s="76"/>
      <c r="I269" s="76"/>
      <c r="J269" s="76"/>
      <c r="K269" s="76"/>
      <c r="L269" s="76"/>
      <c r="M269" s="76"/>
    </row>
    <row r="270" spans="1:13">
      <c r="A270" s="81"/>
      <c r="B270" s="88"/>
      <c r="C270" s="76"/>
      <c r="D270" s="76"/>
      <c r="E270" s="76"/>
      <c r="F270" s="76"/>
      <c r="G270" s="76"/>
      <c r="H270" s="76"/>
      <c r="I270" s="76"/>
      <c r="J270" s="76"/>
      <c r="K270" s="76"/>
      <c r="L270" s="76"/>
      <c r="M270" s="76"/>
    </row>
    <row r="271" spans="1:13">
      <c r="A271" s="81"/>
      <c r="B271" s="88"/>
      <c r="C271" s="76"/>
      <c r="D271" s="76"/>
      <c r="E271" s="76"/>
      <c r="F271" s="76"/>
      <c r="G271" s="76"/>
      <c r="H271" s="76"/>
      <c r="I271" s="76"/>
      <c r="J271" s="76"/>
      <c r="K271" s="76"/>
      <c r="L271" s="76"/>
      <c r="M271" s="76"/>
    </row>
    <row r="272" spans="1:13">
      <c r="A272" s="81"/>
      <c r="B272" s="88"/>
      <c r="C272" s="76"/>
      <c r="D272" s="76"/>
      <c r="E272" s="76"/>
      <c r="F272" s="76"/>
      <c r="G272" s="76"/>
      <c r="H272" s="76"/>
      <c r="I272" s="76"/>
      <c r="J272" s="76"/>
      <c r="K272" s="76"/>
      <c r="L272" s="76"/>
      <c r="M272" s="76"/>
    </row>
    <row r="273" spans="1:13">
      <c r="A273" s="81"/>
      <c r="B273" s="88"/>
      <c r="C273" s="76"/>
      <c r="D273" s="76"/>
      <c r="E273" s="76"/>
      <c r="F273" s="76"/>
      <c r="G273" s="76"/>
      <c r="H273" s="76"/>
      <c r="I273" s="76"/>
      <c r="J273" s="76"/>
      <c r="K273" s="76"/>
      <c r="L273" s="76"/>
      <c r="M273" s="76"/>
    </row>
    <row r="274" spans="1:13">
      <c r="A274" s="81"/>
      <c r="B274" s="88"/>
      <c r="C274" s="76"/>
      <c r="D274" s="76"/>
      <c r="E274" s="76"/>
      <c r="F274" s="76"/>
      <c r="G274" s="76"/>
      <c r="H274" s="76"/>
      <c r="I274" s="76"/>
      <c r="J274" s="76"/>
      <c r="K274" s="76"/>
      <c r="L274" s="76"/>
      <c r="M274" s="76"/>
    </row>
    <row r="275" spans="1:13">
      <c r="A275" s="81"/>
      <c r="B275" s="88"/>
      <c r="C275" s="76"/>
      <c r="D275" s="76"/>
      <c r="E275" s="76"/>
      <c r="F275" s="76"/>
      <c r="G275" s="76"/>
      <c r="H275" s="76"/>
      <c r="I275" s="76"/>
      <c r="J275" s="76"/>
      <c r="K275" s="76"/>
      <c r="L275" s="76"/>
      <c r="M275" s="76"/>
    </row>
    <row r="276" spans="1:13">
      <c r="A276" s="81"/>
      <c r="B276" s="88"/>
      <c r="C276" s="76"/>
      <c r="D276" s="76"/>
      <c r="E276" s="76"/>
      <c r="F276" s="76"/>
      <c r="G276" s="76"/>
      <c r="H276" s="76"/>
      <c r="I276" s="76"/>
      <c r="J276" s="76"/>
      <c r="K276" s="76"/>
      <c r="L276" s="76"/>
      <c r="M276" s="76"/>
    </row>
    <row r="277" spans="1:13">
      <c r="A277" s="81"/>
      <c r="B277" s="88"/>
      <c r="C277" s="76"/>
      <c r="D277" s="76"/>
      <c r="E277" s="76"/>
      <c r="F277" s="76"/>
      <c r="G277" s="76"/>
      <c r="H277" s="76"/>
      <c r="I277" s="76"/>
      <c r="J277" s="76"/>
      <c r="K277" s="76"/>
      <c r="L277" s="76"/>
      <c r="M277" s="76"/>
    </row>
    <row r="278" spans="1:13">
      <c r="A278" s="81"/>
      <c r="B278" s="88"/>
      <c r="C278" s="76"/>
      <c r="D278" s="76"/>
      <c r="E278" s="76"/>
      <c r="F278" s="76"/>
      <c r="G278" s="76"/>
      <c r="H278" s="76"/>
      <c r="I278" s="76"/>
      <c r="J278" s="76"/>
      <c r="K278" s="76"/>
      <c r="L278" s="76"/>
      <c r="M278" s="76"/>
    </row>
    <row r="279" spans="1:13">
      <c r="A279" s="81"/>
      <c r="B279" s="88"/>
      <c r="C279" s="76"/>
      <c r="D279" s="76"/>
      <c r="E279" s="76"/>
      <c r="F279" s="76"/>
      <c r="G279" s="76"/>
      <c r="H279" s="76"/>
      <c r="I279" s="76"/>
      <c r="J279" s="76"/>
      <c r="K279" s="76"/>
      <c r="L279" s="76"/>
      <c r="M279" s="76"/>
    </row>
    <row r="280" spans="1:13">
      <c r="A280" s="81"/>
      <c r="B280" s="88"/>
      <c r="C280" s="76"/>
      <c r="D280" s="76"/>
      <c r="E280" s="76"/>
      <c r="F280" s="76"/>
      <c r="G280" s="76"/>
      <c r="H280" s="76"/>
      <c r="I280" s="76"/>
      <c r="J280" s="76"/>
      <c r="K280" s="76"/>
      <c r="L280" s="76"/>
      <c r="M280" s="76"/>
    </row>
    <row r="281" spans="1:13">
      <c r="A281" s="81"/>
      <c r="B281" s="88"/>
      <c r="C281" s="76"/>
      <c r="D281" s="76"/>
      <c r="E281" s="76"/>
      <c r="F281" s="76"/>
      <c r="G281" s="76"/>
      <c r="H281" s="76"/>
      <c r="I281" s="76"/>
      <c r="J281" s="76"/>
      <c r="K281" s="76"/>
      <c r="L281" s="76"/>
      <c r="M281" s="76"/>
    </row>
    <row r="282" spans="1:13">
      <c r="A282" s="81"/>
      <c r="B282" s="88"/>
      <c r="C282" s="76"/>
      <c r="D282" s="76"/>
      <c r="E282" s="76"/>
      <c r="F282" s="76"/>
      <c r="G282" s="76"/>
      <c r="H282" s="76"/>
      <c r="I282" s="76"/>
      <c r="J282" s="76"/>
      <c r="K282" s="76"/>
      <c r="L282" s="76"/>
      <c r="M282" s="76"/>
    </row>
    <row r="283" spans="1:13">
      <c r="A283" s="81"/>
      <c r="B283" s="88"/>
      <c r="C283" s="76"/>
      <c r="D283" s="76"/>
      <c r="E283" s="76"/>
      <c r="F283" s="76"/>
      <c r="G283" s="76"/>
      <c r="H283" s="76"/>
      <c r="I283" s="76"/>
      <c r="J283" s="76"/>
      <c r="K283" s="76"/>
      <c r="L283" s="76"/>
      <c r="M283" s="76"/>
    </row>
    <row r="284" spans="1:13">
      <c r="A284" s="81"/>
      <c r="B284" s="88"/>
      <c r="C284" s="76"/>
      <c r="D284" s="76"/>
      <c r="E284" s="76"/>
      <c r="F284" s="76"/>
      <c r="G284" s="76"/>
      <c r="H284" s="76"/>
      <c r="I284" s="76"/>
      <c r="J284" s="76"/>
      <c r="K284" s="76"/>
      <c r="L284" s="76"/>
      <c r="M284" s="76"/>
    </row>
    <row r="285" spans="1:13">
      <c r="A285" s="81"/>
      <c r="B285" s="88"/>
      <c r="C285" s="76"/>
      <c r="D285" s="76"/>
      <c r="E285" s="76"/>
      <c r="F285" s="76"/>
      <c r="G285" s="76"/>
      <c r="H285" s="76"/>
      <c r="I285" s="76"/>
      <c r="J285" s="76"/>
      <c r="K285" s="76"/>
      <c r="L285" s="76"/>
      <c r="M285" s="76"/>
    </row>
    <row r="286" spans="1:13">
      <c r="A286" s="83"/>
      <c r="B286" s="89"/>
      <c r="C286" s="85"/>
      <c r="D286" s="85"/>
      <c r="E286" s="85"/>
      <c r="F286" s="85"/>
      <c r="G286" s="85"/>
      <c r="H286" s="85"/>
      <c r="I286" s="85"/>
      <c r="J286" s="85"/>
      <c r="K286" s="85"/>
      <c r="L286" s="85"/>
      <c r="M286" s="85"/>
    </row>
    <row r="287" spans="1:13" ht="78.75">
      <c r="A287" s="35"/>
      <c r="B287" s="101" t="s">
        <v>71</v>
      </c>
      <c r="C287" s="37"/>
      <c r="D287" s="12"/>
      <c r="E287" s="12"/>
      <c r="F287" s="12"/>
      <c r="G287" s="12"/>
      <c r="H287" s="12"/>
      <c r="I287" s="12"/>
      <c r="J287" s="12"/>
      <c r="K287" s="12"/>
      <c r="L287" s="12"/>
      <c r="M287" s="12"/>
    </row>
    <row r="288" spans="1:13" ht="78.75">
      <c r="A288" s="165"/>
      <c r="B288" s="133" t="s">
        <v>377</v>
      </c>
      <c r="C288" s="166">
        <v>120000000</v>
      </c>
      <c r="D288" s="12"/>
      <c r="E288" s="12"/>
      <c r="F288" s="12"/>
      <c r="G288" s="12"/>
      <c r="H288" s="12"/>
      <c r="I288" s="12"/>
      <c r="J288" s="12"/>
      <c r="K288" s="12"/>
      <c r="L288" s="12"/>
      <c r="M288" s="12"/>
    </row>
    <row r="289" spans="1:13" ht="22.5">
      <c r="A289" s="165"/>
      <c r="B289" s="133" t="s">
        <v>367</v>
      </c>
      <c r="C289" s="166">
        <v>80000000</v>
      </c>
      <c r="D289" s="12"/>
      <c r="E289" s="12"/>
      <c r="F289" s="12"/>
      <c r="G289" s="12"/>
      <c r="H289" s="12"/>
      <c r="I289" s="12"/>
      <c r="J289" s="12"/>
      <c r="K289" s="12"/>
      <c r="L289" s="12"/>
      <c r="M289" s="12"/>
    </row>
    <row r="290" spans="1:13" ht="45">
      <c r="A290" s="165"/>
      <c r="B290" s="163" t="s">
        <v>449</v>
      </c>
      <c r="C290" s="166"/>
      <c r="D290" s="12"/>
      <c r="E290" s="12"/>
      <c r="F290" s="12"/>
      <c r="G290" s="12"/>
      <c r="H290" s="12"/>
      <c r="I290" s="12"/>
      <c r="J290" s="12"/>
      <c r="K290" s="12"/>
      <c r="L290" s="196">
        <v>144142145</v>
      </c>
      <c r="M290" s="12"/>
    </row>
    <row r="291" spans="1:13" ht="45">
      <c r="A291" s="165"/>
      <c r="B291" s="133" t="s">
        <v>370</v>
      </c>
      <c r="C291" s="166">
        <v>400000000</v>
      </c>
      <c r="D291" s="12"/>
      <c r="E291" s="12"/>
      <c r="F291" s="12"/>
      <c r="G291" s="12"/>
      <c r="H291" s="12"/>
      <c r="I291" s="12"/>
      <c r="J291" s="12"/>
      <c r="K291" s="12"/>
      <c r="L291" s="12"/>
      <c r="M291" s="12"/>
    </row>
    <row r="292" spans="1:13" ht="56.25">
      <c r="A292" s="165"/>
      <c r="B292" s="133" t="s">
        <v>375</v>
      </c>
      <c r="C292" s="166">
        <v>120000000</v>
      </c>
      <c r="D292" s="12"/>
      <c r="E292" s="12"/>
      <c r="F292" s="12"/>
      <c r="G292" s="12"/>
      <c r="H292" s="12"/>
      <c r="I292" s="12"/>
      <c r="J292" s="12"/>
      <c r="K292" s="12"/>
      <c r="L292" s="12"/>
      <c r="M292" s="12"/>
    </row>
    <row r="293" spans="1:13" ht="45">
      <c r="A293" s="165"/>
      <c r="B293" s="133" t="s">
        <v>368</v>
      </c>
      <c r="C293" s="37">
        <v>160000000</v>
      </c>
      <c r="D293" s="12"/>
      <c r="E293" s="12"/>
      <c r="F293" s="12"/>
      <c r="G293" s="12"/>
      <c r="H293" s="12"/>
      <c r="I293" s="12"/>
      <c r="J293" s="12"/>
      <c r="K293" s="12"/>
      <c r="L293" s="12"/>
      <c r="M293" s="12"/>
    </row>
    <row r="294" spans="1:13" ht="45">
      <c r="A294" s="165"/>
      <c r="B294" s="133" t="s">
        <v>369</v>
      </c>
      <c r="C294" s="37">
        <v>200000000</v>
      </c>
      <c r="D294" s="12"/>
      <c r="E294" s="12"/>
      <c r="F294" s="12"/>
      <c r="G294" s="12"/>
      <c r="H294" s="12"/>
      <c r="I294" s="12"/>
      <c r="J294" s="12"/>
      <c r="K294" s="12"/>
      <c r="L294" s="12"/>
      <c r="M294" s="12"/>
    </row>
    <row r="295" spans="1:13" ht="22.5">
      <c r="A295" s="165"/>
      <c r="B295" s="135" t="s">
        <v>70</v>
      </c>
      <c r="C295" s="37">
        <v>70000000</v>
      </c>
      <c r="D295" s="12"/>
      <c r="E295" s="12"/>
      <c r="F295" s="12"/>
      <c r="G295" s="12"/>
      <c r="H295" s="12"/>
      <c r="I295" s="12"/>
      <c r="J295" s="12"/>
      <c r="K295" s="12"/>
      <c r="L295" s="12"/>
      <c r="M295" s="12"/>
    </row>
    <row r="296" spans="1:13" ht="56.25">
      <c r="A296" s="165"/>
      <c r="B296" s="133" t="s">
        <v>371</v>
      </c>
      <c r="C296" s="37">
        <v>200000000</v>
      </c>
      <c r="D296" s="12"/>
      <c r="E296" s="12"/>
      <c r="F296" s="12"/>
      <c r="G296" s="12"/>
      <c r="H296" s="12"/>
      <c r="I296" s="12"/>
      <c r="J296" s="12"/>
      <c r="K296" s="12"/>
      <c r="L296" s="12"/>
      <c r="M296" s="12"/>
    </row>
    <row r="297" spans="1:13" ht="45">
      <c r="A297" s="165"/>
      <c r="B297" s="136" t="s">
        <v>415</v>
      </c>
      <c r="C297" s="37">
        <v>200000000</v>
      </c>
      <c r="D297" s="12"/>
      <c r="E297" s="12"/>
      <c r="F297" s="12"/>
      <c r="G297" s="12"/>
      <c r="H297" s="12"/>
      <c r="I297" s="12"/>
      <c r="J297" s="12"/>
      <c r="K297" s="12"/>
      <c r="L297" s="12"/>
      <c r="M297" s="12"/>
    </row>
    <row r="298" spans="1:13" ht="33.75">
      <c r="A298" s="165"/>
      <c r="B298" s="131" t="s">
        <v>372</v>
      </c>
      <c r="C298" s="37">
        <v>30000000</v>
      </c>
      <c r="D298" s="12"/>
      <c r="E298" s="12"/>
      <c r="F298" s="12"/>
      <c r="G298" s="12"/>
      <c r="H298" s="12"/>
      <c r="I298" s="12"/>
      <c r="J298" s="12"/>
      <c r="K298" s="12"/>
      <c r="L298" s="12"/>
      <c r="M298" s="12"/>
    </row>
    <row r="299" spans="1:13" ht="33.75">
      <c r="A299" s="165"/>
      <c r="B299" s="133" t="s">
        <v>373</v>
      </c>
      <c r="C299" s="37">
        <v>400000000</v>
      </c>
      <c r="D299" s="12"/>
      <c r="E299" s="12"/>
      <c r="F299" s="12"/>
      <c r="G299" s="12"/>
      <c r="H299" s="12"/>
      <c r="I299" s="12"/>
      <c r="J299" s="12"/>
      <c r="K299" s="12"/>
      <c r="L299" s="12"/>
      <c r="M299" s="12"/>
    </row>
    <row r="300" spans="1:13" ht="45">
      <c r="A300" s="165"/>
      <c r="B300" s="133" t="s">
        <v>374</v>
      </c>
      <c r="C300" s="37">
        <v>200000000</v>
      </c>
      <c r="D300" s="12"/>
      <c r="E300" s="12"/>
      <c r="F300" s="12"/>
      <c r="G300" s="12"/>
      <c r="H300" s="12"/>
      <c r="I300" s="12"/>
      <c r="J300" s="12"/>
      <c r="K300" s="12"/>
      <c r="L300" s="12"/>
      <c r="M300" s="12"/>
    </row>
    <row r="301" spans="1:13" ht="22.5">
      <c r="A301" s="35"/>
      <c r="B301" s="133" t="s">
        <v>376</v>
      </c>
      <c r="C301" s="37">
        <v>16000000</v>
      </c>
      <c r="D301" s="12"/>
      <c r="E301" s="12"/>
      <c r="F301" s="12"/>
      <c r="G301" s="12"/>
      <c r="H301" s="12"/>
      <c r="I301" s="12"/>
      <c r="J301" s="12"/>
      <c r="K301" s="12"/>
      <c r="L301" s="12"/>
      <c r="M301" s="12"/>
    </row>
    <row r="302" spans="1:13">
      <c r="A302" s="35"/>
      <c r="B302" s="45"/>
      <c r="C302" s="37"/>
      <c r="D302" s="12"/>
      <c r="E302" s="12"/>
      <c r="F302" s="12"/>
      <c r="G302" s="12"/>
      <c r="H302" s="12"/>
      <c r="I302" s="12"/>
      <c r="J302" s="12"/>
      <c r="K302" s="12"/>
      <c r="L302" s="12"/>
      <c r="M302" s="12"/>
    </row>
    <row r="303" spans="1:13" ht="25.5">
      <c r="A303" s="6"/>
      <c r="B303" s="33" t="s">
        <v>24</v>
      </c>
      <c r="C303" s="13">
        <f>SUM(C288:C302)</f>
        <v>2196000000</v>
      </c>
      <c r="D303" s="13"/>
      <c r="E303" s="13"/>
      <c r="F303" s="13"/>
      <c r="G303" s="13"/>
      <c r="H303" s="13"/>
      <c r="I303" s="13"/>
      <c r="J303" s="13"/>
      <c r="K303" s="13"/>
      <c r="L303" s="197">
        <v>144142145</v>
      </c>
      <c r="M303" s="13">
        <f>SUM(C303:L303)</f>
        <v>2340142145</v>
      </c>
    </row>
    <row r="304" spans="1:13">
      <c r="A304" s="102"/>
      <c r="B304" s="93"/>
      <c r="C304" s="94"/>
      <c r="D304" s="94"/>
      <c r="E304" s="94"/>
      <c r="F304" s="94"/>
      <c r="G304" s="94"/>
      <c r="H304" s="94"/>
      <c r="I304" s="94"/>
      <c r="J304" s="94"/>
      <c r="K304" s="94"/>
      <c r="L304" s="94"/>
      <c r="M304" s="94"/>
    </row>
    <row r="305" spans="1:13">
      <c r="A305" s="103"/>
      <c r="B305" s="96"/>
      <c r="C305" s="97"/>
      <c r="D305" s="97"/>
      <c r="E305" s="97"/>
      <c r="F305" s="97"/>
      <c r="G305" s="97"/>
      <c r="H305" s="97"/>
      <c r="I305" s="97"/>
      <c r="J305" s="97"/>
      <c r="K305" s="97"/>
      <c r="L305" s="97"/>
      <c r="M305" s="97"/>
    </row>
    <row r="306" spans="1:13">
      <c r="A306" s="103"/>
      <c r="B306" s="96"/>
      <c r="C306" s="97"/>
      <c r="D306" s="97"/>
      <c r="E306" s="97"/>
      <c r="F306" s="97"/>
      <c r="G306" s="97"/>
      <c r="H306" s="97"/>
      <c r="I306" s="97"/>
      <c r="J306" s="97"/>
      <c r="K306" s="97"/>
      <c r="L306" s="97"/>
      <c r="M306" s="97"/>
    </row>
    <row r="307" spans="1:13">
      <c r="A307" s="103"/>
      <c r="B307" s="96"/>
      <c r="C307" s="97"/>
      <c r="D307" s="97"/>
      <c r="E307" s="97"/>
      <c r="F307" s="97"/>
      <c r="G307" s="97"/>
      <c r="H307" s="97"/>
      <c r="I307" s="97"/>
      <c r="J307" s="97"/>
      <c r="K307" s="97"/>
      <c r="L307" s="97"/>
      <c r="M307" s="97"/>
    </row>
    <row r="308" spans="1:13">
      <c r="A308" s="103"/>
      <c r="B308" s="96"/>
      <c r="C308" s="97"/>
      <c r="D308" s="97"/>
      <c r="E308" s="97"/>
      <c r="F308" s="97"/>
      <c r="G308" s="97"/>
      <c r="H308" s="97"/>
      <c r="I308" s="97"/>
      <c r="J308" s="97"/>
      <c r="K308" s="97"/>
      <c r="L308" s="97"/>
      <c r="M308" s="97"/>
    </row>
    <row r="309" spans="1:13">
      <c r="A309" s="103"/>
      <c r="B309" s="96"/>
      <c r="C309" s="97"/>
      <c r="D309" s="97"/>
      <c r="E309" s="97"/>
      <c r="F309" s="97"/>
      <c r="G309" s="97"/>
      <c r="H309" s="97"/>
      <c r="I309" s="97"/>
      <c r="J309" s="97"/>
      <c r="K309" s="97"/>
      <c r="L309" s="97"/>
      <c r="M309" s="97"/>
    </row>
    <row r="310" spans="1:13">
      <c r="A310" s="103"/>
      <c r="B310" s="96"/>
      <c r="C310" s="97"/>
      <c r="D310" s="97"/>
      <c r="E310" s="97"/>
      <c r="F310" s="97"/>
      <c r="G310" s="97"/>
      <c r="H310" s="97"/>
      <c r="I310" s="97"/>
      <c r="J310" s="97"/>
      <c r="K310" s="97"/>
      <c r="L310" s="97"/>
      <c r="M310" s="97"/>
    </row>
    <row r="311" spans="1:13">
      <c r="A311" s="103"/>
      <c r="B311" s="96"/>
      <c r="C311" s="97"/>
      <c r="D311" s="97"/>
      <c r="E311" s="97"/>
      <c r="F311" s="97"/>
      <c r="G311" s="97"/>
      <c r="H311" s="97"/>
      <c r="I311" s="97"/>
      <c r="J311" s="97"/>
      <c r="K311" s="97"/>
      <c r="L311" s="97"/>
      <c r="M311" s="97"/>
    </row>
    <row r="312" spans="1:13">
      <c r="A312" s="103"/>
      <c r="B312" s="96"/>
      <c r="C312" s="97"/>
      <c r="D312" s="97"/>
      <c r="E312" s="97"/>
      <c r="F312" s="97"/>
      <c r="G312" s="97"/>
      <c r="H312" s="97"/>
      <c r="I312" s="97"/>
      <c r="J312" s="97"/>
      <c r="K312" s="97"/>
      <c r="L312" s="97"/>
      <c r="M312" s="97"/>
    </row>
    <row r="313" spans="1:13">
      <c r="A313" s="103"/>
      <c r="B313" s="96"/>
      <c r="C313" s="97"/>
      <c r="D313" s="97"/>
      <c r="E313" s="97"/>
      <c r="F313" s="97"/>
      <c r="G313" s="97"/>
      <c r="H313" s="97"/>
      <c r="I313" s="97"/>
      <c r="J313" s="97"/>
      <c r="K313" s="97"/>
      <c r="L313" s="97"/>
      <c r="M313" s="97"/>
    </row>
    <row r="314" spans="1:13">
      <c r="A314" s="103"/>
      <c r="B314" s="96"/>
      <c r="C314" s="97"/>
      <c r="D314" s="97"/>
      <c r="E314" s="97"/>
      <c r="F314" s="97"/>
      <c r="G314" s="97"/>
      <c r="H314" s="97"/>
      <c r="I314" s="97"/>
      <c r="J314" s="97"/>
      <c r="K314" s="97"/>
      <c r="L314" s="97"/>
      <c r="M314" s="97"/>
    </row>
    <row r="315" spans="1:13">
      <c r="A315" s="103"/>
      <c r="B315" s="96"/>
      <c r="C315" s="97"/>
      <c r="D315" s="97"/>
      <c r="E315" s="97"/>
      <c r="F315" s="97"/>
      <c r="G315" s="97"/>
      <c r="H315" s="97"/>
      <c r="I315" s="97"/>
      <c r="J315" s="97"/>
      <c r="K315" s="97"/>
      <c r="L315" s="97"/>
      <c r="M315" s="97"/>
    </row>
    <row r="316" spans="1:13">
      <c r="A316" s="103"/>
      <c r="B316" s="96"/>
      <c r="C316" s="97"/>
      <c r="D316" s="97"/>
      <c r="E316" s="97"/>
      <c r="F316" s="97"/>
      <c r="G316" s="97"/>
      <c r="H316" s="97"/>
      <c r="I316" s="97"/>
      <c r="J316" s="97"/>
      <c r="K316" s="97"/>
      <c r="L316" s="97"/>
      <c r="M316" s="97"/>
    </row>
    <row r="317" spans="1:13">
      <c r="A317" s="103"/>
      <c r="B317" s="96"/>
      <c r="C317" s="97"/>
      <c r="D317" s="97"/>
      <c r="E317" s="97"/>
      <c r="F317" s="97"/>
      <c r="G317" s="97"/>
      <c r="H317" s="97"/>
      <c r="I317" s="97"/>
      <c r="J317" s="97"/>
      <c r="K317" s="97"/>
      <c r="L317" s="97"/>
      <c r="M317" s="97"/>
    </row>
    <row r="318" spans="1:13">
      <c r="A318" s="103"/>
      <c r="B318" s="96"/>
      <c r="C318" s="97"/>
      <c r="D318" s="97"/>
      <c r="E318" s="97"/>
      <c r="F318" s="97"/>
      <c r="G318" s="97"/>
      <c r="H318" s="97"/>
      <c r="I318" s="97"/>
      <c r="J318" s="97"/>
      <c r="K318" s="97"/>
      <c r="L318" s="97"/>
      <c r="M318" s="97"/>
    </row>
    <row r="319" spans="1:13">
      <c r="A319" s="103"/>
      <c r="B319" s="96"/>
      <c r="C319" s="97"/>
      <c r="D319" s="97"/>
      <c r="E319" s="97"/>
      <c r="F319" s="97"/>
      <c r="G319" s="97"/>
      <c r="H319" s="97"/>
      <c r="I319" s="97"/>
      <c r="J319" s="97"/>
      <c r="K319" s="97"/>
      <c r="L319" s="97"/>
      <c r="M319" s="97"/>
    </row>
    <row r="320" spans="1:13">
      <c r="A320" s="103"/>
      <c r="B320" s="96"/>
      <c r="C320" s="97"/>
      <c r="D320" s="97"/>
      <c r="E320" s="97"/>
      <c r="F320" s="97"/>
      <c r="G320" s="97"/>
      <c r="H320" s="97"/>
      <c r="I320" s="97"/>
      <c r="J320" s="97"/>
      <c r="K320" s="97"/>
      <c r="L320" s="97"/>
      <c r="M320" s="97"/>
    </row>
    <row r="321" spans="1:13">
      <c r="A321" s="103"/>
      <c r="B321" s="96"/>
      <c r="C321" s="97"/>
      <c r="D321" s="97"/>
      <c r="E321" s="97"/>
      <c r="F321" s="97"/>
      <c r="G321" s="97"/>
      <c r="H321" s="97"/>
      <c r="I321" s="97"/>
      <c r="J321" s="97"/>
      <c r="K321" s="97"/>
      <c r="L321" s="97"/>
      <c r="M321" s="97"/>
    </row>
    <row r="322" spans="1:13">
      <c r="A322" s="103"/>
      <c r="B322" s="96"/>
      <c r="C322" s="97"/>
      <c r="D322" s="97"/>
      <c r="E322" s="97"/>
      <c r="F322" s="97"/>
      <c r="G322" s="97"/>
      <c r="H322" s="97"/>
      <c r="I322" s="97"/>
      <c r="J322" s="97"/>
      <c r="K322" s="97"/>
      <c r="L322" s="97"/>
      <c r="M322" s="97"/>
    </row>
    <row r="323" spans="1:13">
      <c r="A323" s="103"/>
      <c r="B323" s="96"/>
      <c r="C323" s="97"/>
      <c r="D323" s="97"/>
      <c r="E323" s="97"/>
      <c r="F323" s="97"/>
      <c r="G323" s="97"/>
      <c r="H323" s="97"/>
      <c r="I323" s="97"/>
      <c r="J323" s="97"/>
      <c r="K323" s="97"/>
      <c r="L323" s="97"/>
      <c r="M323" s="97"/>
    </row>
    <row r="324" spans="1:13">
      <c r="A324" s="103"/>
      <c r="B324" s="96"/>
      <c r="C324" s="97"/>
      <c r="D324" s="97"/>
      <c r="E324" s="97"/>
      <c r="F324" s="97"/>
      <c r="G324" s="97"/>
      <c r="H324" s="97"/>
      <c r="I324" s="97"/>
      <c r="J324" s="97"/>
      <c r="K324" s="97"/>
      <c r="L324" s="97"/>
      <c r="M324" s="97"/>
    </row>
    <row r="325" spans="1:13">
      <c r="A325" s="103"/>
      <c r="B325" s="96"/>
      <c r="C325" s="97"/>
      <c r="D325" s="97"/>
      <c r="E325" s="97"/>
      <c r="F325" s="97"/>
      <c r="G325" s="97"/>
      <c r="H325" s="97"/>
      <c r="I325" s="97"/>
      <c r="J325" s="97"/>
      <c r="K325" s="97"/>
      <c r="L325" s="97"/>
      <c r="M325" s="97"/>
    </row>
    <row r="326" spans="1:13">
      <c r="A326" s="103"/>
      <c r="B326" s="96"/>
      <c r="C326" s="97"/>
      <c r="D326" s="97"/>
      <c r="E326" s="97"/>
      <c r="F326" s="97"/>
      <c r="G326" s="97"/>
      <c r="H326" s="97"/>
      <c r="I326" s="97"/>
      <c r="J326" s="97"/>
      <c r="K326" s="97"/>
      <c r="L326" s="97"/>
      <c r="M326" s="97"/>
    </row>
    <row r="327" spans="1:13">
      <c r="A327" s="103"/>
      <c r="B327" s="96"/>
      <c r="C327" s="97"/>
      <c r="D327" s="97"/>
      <c r="E327" s="97"/>
      <c r="F327" s="97"/>
      <c r="G327" s="97"/>
      <c r="H327" s="97"/>
      <c r="I327" s="97"/>
      <c r="J327" s="97"/>
      <c r="K327" s="97"/>
      <c r="L327" s="97"/>
      <c r="M327" s="97"/>
    </row>
    <row r="328" spans="1:13">
      <c r="A328" s="103"/>
      <c r="B328" s="96"/>
      <c r="C328" s="97"/>
      <c r="D328" s="97"/>
      <c r="E328" s="97"/>
      <c r="F328" s="97"/>
      <c r="G328" s="97"/>
      <c r="H328" s="97"/>
      <c r="I328" s="97"/>
      <c r="J328" s="97"/>
      <c r="K328" s="97"/>
      <c r="L328" s="97"/>
      <c r="M328" s="97"/>
    </row>
    <row r="329" spans="1:13">
      <c r="A329" s="103"/>
      <c r="B329" s="96"/>
      <c r="C329" s="97"/>
      <c r="D329" s="97"/>
      <c r="E329" s="97"/>
      <c r="F329" s="97"/>
      <c r="G329" s="97"/>
      <c r="H329" s="97"/>
      <c r="I329" s="97"/>
      <c r="J329" s="97"/>
      <c r="K329" s="97"/>
      <c r="L329" s="97"/>
      <c r="M329" s="97"/>
    </row>
    <row r="330" spans="1:13">
      <c r="A330" s="103"/>
      <c r="B330" s="96"/>
      <c r="C330" s="97"/>
      <c r="D330" s="97"/>
      <c r="E330" s="97"/>
      <c r="F330" s="97"/>
      <c r="G330" s="97"/>
      <c r="H330" s="97"/>
      <c r="I330" s="97"/>
      <c r="J330" s="97"/>
      <c r="K330" s="97"/>
      <c r="L330" s="97"/>
      <c r="M330" s="97"/>
    </row>
    <row r="331" spans="1:13">
      <c r="A331" s="103"/>
      <c r="B331" s="96"/>
      <c r="C331" s="97"/>
      <c r="D331" s="97"/>
      <c r="E331" s="97"/>
      <c r="F331" s="97"/>
      <c r="G331" s="97"/>
      <c r="H331" s="97"/>
      <c r="I331" s="97"/>
      <c r="J331" s="97"/>
      <c r="K331" s="97"/>
      <c r="L331" s="97"/>
      <c r="M331" s="97"/>
    </row>
    <row r="332" spans="1:13">
      <c r="A332" s="103"/>
      <c r="B332" s="96"/>
      <c r="C332" s="97"/>
      <c r="D332" s="97"/>
      <c r="E332" s="97"/>
      <c r="F332" s="97"/>
      <c r="G332" s="97"/>
      <c r="H332" s="97"/>
      <c r="I332" s="97"/>
      <c r="J332" s="97"/>
      <c r="K332" s="97"/>
      <c r="L332" s="97"/>
      <c r="M332" s="97"/>
    </row>
    <row r="333" spans="1:13">
      <c r="A333" s="103"/>
      <c r="B333" s="96"/>
      <c r="C333" s="97"/>
      <c r="D333" s="97"/>
      <c r="E333" s="97"/>
      <c r="F333" s="97"/>
      <c r="G333" s="97"/>
      <c r="H333" s="97"/>
      <c r="I333" s="97"/>
      <c r="J333" s="97"/>
      <c r="K333" s="97"/>
      <c r="L333" s="97"/>
      <c r="M333" s="97"/>
    </row>
    <row r="334" spans="1:13" ht="56.25">
      <c r="A334" s="39"/>
      <c r="B334" s="167" t="s">
        <v>458</v>
      </c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</row>
    <row r="335" spans="1:13" ht="45">
      <c r="A335" s="116"/>
      <c r="B335" s="131" t="s">
        <v>378</v>
      </c>
      <c r="C335" s="62">
        <v>20000000</v>
      </c>
      <c r="D335" s="120"/>
      <c r="E335" s="120"/>
      <c r="F335" s="120"/>
      <c r="G335" s="120"/>
      <c r="H335" s="120"/>
      <c r="I335" s="120"/>
      <c r="J335" s="120"/>
      <c r="K335" s="120"/>
      <c r="L335" s="120"/>
      <c r="M335" s="120"/>
    </row>
    <row r="336" spans="1:13" ht="22.5">
      <c r="A336" s="116"/>
      <c r="B336" s="154" t="s">
        <v>379</v>
      </c>
      <c r="C336" s="62">
        <v>80000000</v>
      </c>
      <c r="D336" s="120"/>
      <c r="E336" s="120"/>
      <c r="F336" s="120"/>
      <c r="G336" s="120"/>
      <c r="H336" s="120"/>
      <c r="I336" s="120"/>
      <c r="J336" s="120"/>
      <c r="K336" s="120"/>
      <c r="L336" s="120"/>
      <c r="M336" s="120"/>
    </row>
    <row r="337" spans="1:13">
      <c r="A337" s="116"/>
      <c r="B337" s="154"/>
      <c r="C337" s="62"/>
      <c r="D337" s="120"/>
      <c r="E337" s="120"/>
      <c r="F337" s="120"/>
      <c r="G337" s="120"/>
      <c r="H337" s="120"/>
      <c r="I337" s="120"/>
      <c r="J337" s="120"/>
      <c r="K337" s="120"/>
      <c r="L337" s="120"/>
      <c r="M337" s="120"/>
    </row>
    <row r="338" spans="1:13" ht="33.75">
      <c r="A338" s="116"/>
      <c r="B338" s="130" t="s">
        <v>438</v>
      </c>
      <c r="C338" s="62">
        <v>38000000</v>
      </c>
      <c r="D338" s="120"/>
      <c r="E338" s="120"/>
      <c r="F338" s="120"/>
      <c r="G338" s="120"/>
      <c r="H338" s="120"/>
      <c r="I338" s="120"/>
      <c r="J338" s="120"/>
      <c r="K338" s="120"/>
      <c r="L338" s="120"/>
      <c r="M338" s="120"/>
    </row>
    <row r="339" spans="1:13">
      <c r="A339" s="116"/>
      <c r="B339" s="130"/>
      <c r="C339" s="62"/>
      <c r="D339" s="120"/>
      <c r="E339" s="120"/>
      <c r="F339" s="120"/>
      <c r="G339" s="120"/>
      <c r="H339" s="120"/>
      <c r="I339" s="120"/>
      <c r="J339" s="120"/>
      <c r="K339" s="120"/>
      <c r="L339" s="120"/>
      <c r="M339" s="120"/>
    </row>
    <row r="340" spans="1:13" ht="45">
      <c r="A340" s="116"/>
      <c r="B340" s="137" t="s">
        <v>421</v>
      </c>
      <c r="C340" s="62">
        <v>40000000</v>
      </c>
      <c r="D340" s="120"/>
      <c r="E340" s="120"/>
      <c r="F340" s="120"/>
      <c r="G340" s="120"/>
      <c r="H340" s="120"/>
      <c r="I340" s="120"/>
      <c r="J340" s="120"/>
      <c r="K340" s="120"/>
      <c r="L340" s="120"/>
      <c r="M340" s="120"/>
    </row>
    <row r="341" spans="1:13" ht="56.25">
      <c r="A341" s="116"/>
      <c r="B341" s="133" t="s">
        <v>380</v>
      </c>
      <c r="C341" s="62">
        <v>50000000</v>
      </c>
      <c r="D341" s="120"/>
      <c r="E341" s="120"/>
      <c r="F341" s="120"/>
      <c r="G341" s="120"/>
      <c r="H341" s="120"/>
      <c r="I341" s="120"/>
      <c r="J341" s="120"/>
      <c r="K341" s="120"/>
      <c r="L341" s="120"/>
      <c r="M341" s="120"/>
    </row>
    <row r="342" spans="1:13" ht="68.25" customHeight="1">
      <c r="A342" s="116"/>
      <c r="B342" s="152" t="s">
        <v>416</v>
      </c>
      <c r="C342" s="62">
        <v>30000000</v>
      </c>
      <c r="D342" s="120"/>
      <c r="E342" s="120"/>
      <c r="F342" s="120"/>
      <c r="G342" s="120"/>
      <c r="H342" s="120"/>
      <c r="I342" s="120"/>
      <c r="J342" s="120"/>
      <c r="K342" s="120"/>
      <c r="L342" s="120"/>
      <c r="M342" s="120"/>
    </row>
    <row r="343" spans="1:13" ht="45">
      <c r="A343" s="39"/>
      <c r="B343" s="146" t="s">
        <v>417</v>
      </c>
      <c r="C343" s="12">
        <v>38000000</v>
      </c>
      <c r="D343" s="13"/>
      <c r="E343" s="13"/>
      <c r="F343" s="13"/>
      <c r="G343" s="13"/>
      <c r="H343" s="13"/>
      <c r="I343" s="13"/>
      <c r="J343" s="13"/>
      <c r="K343" s="13"/>
      <c r="L343" s="13"/>
      <c r="M343" s="13"/>
    </row>
    <row r="344" spans="1:13" ht="22.5">
      <c r="A344" s="39"/>
      <c r="B344" s="146" t="s">
        <v>384</v>
      </c>
      <c r="C344" s="12">
        <v>100000000</v>
      </c>
      <c r="D344" s="13"/>
      <c r="E344" s="13"/>
      <c r="F344" s="13"/>
      <c r="G344" s="13"/>
      <c r="H344" s="13"/>
      <c r="I344" s="13"/>
      <c r="J344" s="13"/>
      <c r="K344" s="13"/>
      <c r="L344" s="13"/>
      <c r="M344" s="13"/>
    </row>
    <row r="345" spans="1:13" ht="45">
      <c r="A345" s="39"/>
      <c r="B345" s="146" t="s">
        <v>418</v>
      </c>
      <c r="C345" s="12">
        <v>40000000</v>
      </c>
      <c r="D345" s="13"/>
      <c r="E345" s="13"/>
      <c r="F345" s="13"/>
      <c r="G345" s="13"/>
      <c r="H345" s="13"/>
      <c r="I345" s="13"/>
      <c r="J345" s="13"/>
      <c r="K345" s="13"/>
      <c r="L345" s="13"/>
      <c r="M345" s="13"/>
    </row>
    <row r="346" spans="1:13" ht="33.75">
      <c r="A346" s="39"/>
      <c r="B346" s="146" t="s">
        <v>194</v>
      </c>
      <c r="C346" s="12">
        <v>20000000</v>
      </c>
      <c r="D346" s="13"/>
      <c r="E346" s="13"/>
      <c r="F346" s="13"/>
      <c r="G346" s="13"/>
      <c r="H346" s="13"/>
      <c r="I346" s="13"/>
      <c r="J346" s="13"/>
      <c r="K346" s="13"/>
      <c r="L346" s="13"/>
      <c r="M346" s="13"/>
    </row>
    <row r="347" spans="1:13" ht="33.75">
      <c r="A347" s="39"/>
      <c r="B347" s="129" t="s">
        <v>419</v>
      </c>
      <c r="C347" s="12">
        <v>30000000</v>
      </c>
      <c r="D347" s="13"/>
      <c r="E347" s="13"/>
      <c r="F347" s="13"/>
      <c r="G347" s="13"/>
      <c r="H347" s="13"/>
      <c r="I347" s="13"/>
      <c r="J347" s="13"/>
      <c r="K347" s="13"/>
      <c r="L347" s="13"/>
      <c r="M347" s="13"/>
    </row>
    <row r="348" spans="1:13" ht="33.75">
      <c r="A348" s="39"/>
      <c r="B348" s="129" t="s">
        <v>420</v>
      </c>
      <c r="C348" s="12">
        <v>30000000</v>
      </c>
      <c r="D348" s="13"/>
      <c r="E348" s="13"/>
      <c r="F348" s="13"/>
      <c r="G348" s="13"/>
      <c r="H348" s="13"/>
      <c r="I348" s="13"/>
      <c r="J348" s="13"/>
      <c r="K348" s="13"/>
      <c r="L348" s="13"/>
      <c r="M348" s="13"/>
    </row>
    <row r="349" spans="1:13">
      <c r="A349" s="39"/>
      <c r="B349" s="135"/>
      <c r="C349" s="12"/>
      <c r="D349" s="13"/>
      <c r="E349" s="13"/>
      <c r="F349" s="13"/>
      <c r="G349" s="13"/>
      <c r="H349" s="13"/>
      <c r="I349" s="13"/>
      <c r="J349" s="13"/>
      <c r="K349" s="13"/>
      <c r="L349" s="13"/>
      <c r="M349" s="13"/>
    </row>
    <row r="350" spans="1:13">
      <c r="A350" s="39"/>
      <c r="B350" s="33" t="s">
        <v>113</v>
      </c>
      <c r="C350" s="13">
        <f>SUM(C335:C349)</f>
        <v>516000000</v>
      </c>
      <c r="D350" s="13"/>
      <c r="E350" s="13"/>
      <c r="F350" s="13"/>
      <c r="G350" s="13"/>
      <c r="H350" s="13"/>
      <c r="I350" s="13"/>
      <c r="J350" s="13"/>
      <c r="K350" s="13"/>
      <c r="L350" s="13"/>
      <c r="M350" s="13">
        <f>SUM(C350:L350)</f>
        <v>516000000</v>
      </c>
    </row>
    <row r="351" spans="1:13">
      <c r="A351" s="92"/>
      <c r="B351" s="93"/>
      <c r="C351" s="94"/>
      <c r="D351" s="94"/>
      <c r="E351" s="94"/>
      <c r="F351" s="94"/>
      <c r="G351" s="94"/>
      <c r="H351" s="94"/>
      <c r="I351" s="94"/>
      <c r="J351" s="94"/>
      <c r="K351" s="94"/>
      <c r="L351" s="94"/>
      <c r="M351" s="94"/>
    </row>
    <row r="352" spans="1:13">
      <c r="A352" s="95"/>
      <c r="B352" s="96"/>
      <c r="C352" s="97"/>
      <c r="D352" s="97"/>
      <c r="E352" s="97"/>
      <c r="F352" s="97"/>
      <c r="G352" s="97"/>
      <c r="H352" s="97"/>
      <c r="I352" s="97"/>
      <c r="J352" s="97"/>
      <c r="K352" s="97"/>
      <c r="L352" s="97"/>
      <c r="M352" s="97"/>
    </row>
    <row r="353" spans="1:13">
      <c r="A353" s="95"/>
      <c r="B353" s="96"/>
      <c r="C353" s="97"/>
      <c r="D353" s="97"/>
      <c r="E353" s="97"/>
      <c r="F353" s="97"/>
      <c r="G353" s="97"/>
      <c r="H353" s="97"/>
      <c r="I353" s="97"/>
      <c r="J353" s="97"/>
      <c r="K353" s="97"/>
      <c r="L353" s="97"/>
      <c r="M353" s="97"/>
    </row>
    <row r="354" spans="1:13">
      <c r="A354" s="95"/>
      <c r="B354" s="96"/>
      <c r="C354" s="97"/>
      <c r="D354" s="97"/>
      <c r="E354" s="97"/>
      <c r="F354" s="97"/>
      <c r="G354" s="97"/>
      <c r="H354" s="97"/>
      <c r="I354" s="97"/>
      <c r="J354" s="97"/>
      <c r="K354" s="97"/>
      <c r="L354" s="97"/>
      <c r="M354" s="97"/>
    </row>
    <row r="355" spans="1:13">
      <c r="A355" s="95"/>
      <c r="B355" s="96"/>
      <c r="C355" s="97"/>
      <c r="D355" s="97"/>
      <c r="E355" s="97"/>
      <c r="F355" s="97"/>
      <c r="G355" s="97"/>
      <c r="H355" s="97"/>
      <c r="I355" s="97"/>
      <c r="J355" s="97"/>
      <c r="K355" s="97"/>
      <c r="L355" s="97"/>
      <c r="M355" s="97"/>
    </row>
    <row r="356" spans="1:13">
      <c r="A356" s="95"/>
      <c r="B356" s="96"/>
      <c r="C356" s="97"/>
      <c r="D356" s="97"/>
      <c r="E356" s="97"/>
      <c r="F356" s="97"/>
      <c r="G356" s="97"/>
      <c r="H356" s="97"/>
      <c r="I356" s="97"/>
      <c r="J356" s="97"/>
      <c r="K356" s="97"/>
      <c r="L356" s="97"/>
      <c r="M356" s="97"/>
    </row>
    <row r="357" spans="1:13">
      <c r="A357" s="95"/>
      <c r="B357" s="96"/>
      <c r="C357" s="97"/>
      <c r="D357" s="97"/>
      <c r="E357" s="97"/>
      <c r="F357" s="97"/>
      <c r="G357" s="97"/>
      <c r="H357" s="97"/>
      <c r="I357" s="97"/>
      <c r="J357" s="97"/>
      <c r="K357" s="97"/>
      <c r="L357" s="97"/>
      <c r="M357" s="97"/>
    </row>
    <row r="358" spans="1:13">
      <c r="A358" s="95"/>
      <c r="B358" s="96"/>
      <c r="C358" s="97"/>
      <c r="D358" s="97"/>
      <c r="E358" s="97"/>
      <c r="F358" s="97"/>
      <c r="G358" s="97"/>
      <c r="H358" s="97"/>
      <c r="I358" s="97"/>
      <c r="J358" s="97"/>
      <c r="K358" s="97"/>
      <c r="L358" s="97"/>
      <c r="M358" s="97"/>
    </row>
    <row r="359" spans="1:13">
      <c r="A359" s="95"/>
      <c r="B359" s="96"/>
      <c r="C359" s="97"/>
      <c r="D359" s="97"/>
      <c r="E359" s="97"/>
      <c r="F359" s="97"/>
      <c r="G359" s="97"/>
      <c r="H359" s="97"/>
      <c r="I359" s="97"/>
      <c r="J359" s="97"/>
      <c r="K359" s="97"/>
      <c r="L359" s="97"/>
      <c r="M359" s="97"/>
    </row>
    <row r="360" spans="1:13">
      <c r="A360" s="95"/>
      <c r="B360" s="96"/>
      <c r="C360" s="97"/>
      <c r="D360" s="97"/>
      <c r="E360" s="97"/>
      <c r="F360" s="97"/>
      <c r="G360" s="97"/>
      <c r="H360" s="97"/>
      <c r="I360" s="97"/>
      <c r="J360" s="97"/>
      <c r="K360" s="97"/>
      <c r="L360" s="97"/>
      <c r="M360" s="97"/>
    </row>
    <row r="361" spans="1:13">
      <c r="A361" s="95"/>
      <c r="B361" s="96"/>
      <c r="C361" s="97"/>
      <c r="D361" s="97"/>
      <c r="E361" s="97"/>
      <c r="F361" s="97"/>
      <c r="G361" s="97"/>
      <c r="H361" s="97"/>
      <c r="I361" s="97"/>
      <c r="J361" s="97"/>
      <c r="K361" s="97"/>
      <c r="L361" s="97"/>
      <c r="M361" s="97"/>
    </row>
    <row r="362" spans="1:13">
      <c r="A362" s="95"/>
      <c r="B362" s="96"/>
      <c r="C362" s="97"/>
      <c r="D362" s="97"/>
      <c r="E362" s="97"/>
      <c r="F362" s="97"/>
      <c r="G362" s="97"/>
      <c r="H362" s="97"/>
      <c r="I362" s="97"/>
      <c r="J362" s="97"/>
      <c r="K362" s="97"/>
      <c r="L362" s="97"/>
      <c r="M362" s="97"/>
    </row>
    <row r="363" spans="1:13">
      <c r="A363" s="95"/>
      <c r="B363" s="96"/>
      <c r="C363" s="97"/>
      <c r="D363" s="97"/>
      <c r="E363" s="97"/>
      <c r="F363" s="97"/>
      <c r="G363" s="97"/>
      <c r="H363" s="97"/>
      <c r="I363" s="97"/>
      <c r="J363" s="97"/>
      <c r="K363" s="97"/>
      <c r="L363" s="97"/>
      <c r="M363" s="97"/>
    </row>
    <row r="364" spans="1:13" ht="45">
      <c r="A364" s="39"/>
      <c r="B364" s="193" t="s">
        <v>95</v>
      </c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</row>
    <row r="365" spans="1:13" ht="56.25">
      <c r="A365" s="39"/>
      <c r="B365" s="154" t="s">
        <v>440</v>
      </c>
      <c r="C365" s="12">
        <v>220000000</v>
      </c>
      <c r="D365" s="13"/>
      <c r="E365" s="13"/>
      <c r="F365" s="13"/>
      <c r="G365" s="13"/>
      <c r="H365" s="13"/>
      <c r="I365" s="13"/>
      <c r="J365" s="13"/>
      <c r="K365" s="13"/>
      <c r="L365" s="12">
        <v>60000000</v>
      </c>
      <c r="M365" s="13"/>
    </row>
    <row r="366" spans="1:13" ht="33.75">
      <c r="A366" s="39"/>
      <c r="B366" s="130" t="s">
        <v>439</v>
      </c>
      <c r="C366" s="12">
        <v>160000000</v>
      </c>
      <c r="D366" s="13"/>
      <c r="E366" s="13"/>
      <c r="F366" s="13"/>
      <c r="G366" s="13"/>
      <c r="H366" s="13"/>
      <c r="I366" s="13"/>
      <c r="J366" s="13"/>
      <c r="K366" s="13"/>
      <c r="L366" s="13"/>
      <c r="M366" s="13"/>
    </row>
    <row r="367" spans="1:13" ht="33.75">
      <c r="A367" s="39"/>
      <c r="B367" s="130" t="s">
        <v>383</v>
      </c>
      <c r="C367" s="12">
        <v>200000000</v>
      </c>
      <c r="D367" s="13"/>
      <c r="E367" s="13"/>
      <c r="F367" s="13"/>
      <c r="G367" s="13"/>
      <c r="H367" s="13"/>
      <c r="I367" s="13"/>
      <c r="J367" s="13"/>
      <c r="K367" s="13"/>
      <c r="L367" s="13"/>
      <c r="M367" s="13"/>
    </row>
    <row r="368" spans="1:13">
      <c r="A368" s="39"/>
      <c r="B368" s="130"/>
      <c r="C368" s="12"/>
      <c r="D368" s="13"/>
      <c r="E368" s="13"/>
      <c r="F368" s="13"/>
      <c r="G368" s="13"/>
      <c r="H368" s="13"/>
      <c r="I368" s="13"/>
      <c r="J368" s="13"/>
      <c r="K368" s="13"/>
      <c r="L368" s="13"/>
      <c r="M368" s="13"/>
    </row>
    <row r="369" spans="1:13" ht="33.75">
      <c r="A369" s="39"/>
      <c r="B369" s="168" t="s">
        <v>198</v>
      </c>
      <c r="C369" s="12">
        <v>100000000</v>
      </c>
      <c r="D369" s="13"/>
      <c r="E369" s="13"/>
      <c r="F369" s="13"/>
      <c r="G369" s="13"/>
      <c r="H369" s="13"/>
      <c r="I369" s="13"/>
      <c r="J369" s="13"/>
      <c r="K369" s="13"/>
      <c r="L369" s="12">
        <v>30000000</v>
      </c>
      <c r="M369" s="13"/>
    </row>
    <row r="370" spans="1:13" ht="25.5">
      <c r="A370" s="39"/>
      <c r="B370" s="1" t="s">
        <v>171</v>
      </c>
      <c r="C370" s="13">
        <f>SUM(C365:C369)</f>
        <v>680000000</v>
      </c>
      <c r="D370" s="13"/>
      <c r="E370" s="13"/>
      <c r="F370" s="13"/>
      <c r="G370" s="13"/>
      <c r="H370" s="13"/>
      <c r="I370" s="13"/>
      <c r="J370" s="13"/>
      <c r="K370" s="13"/>
      <c r="L370" s="13">
        <f>SUM(L364:L369)</f>
        <v>90000000</v>
      </c>
      <c r="M370" s="13">
        <f>SUM(C370:L370)</f>
        <v>770000000</v>
      </c>
    </row>
    <row r="371" spans="1:13">
      <c r="A371" s="92"/>
      <c r="B371" s="96"/>
      <c r="C371" s="97"/>
      <c r="D371" s="97"/>
      <c r="E371" s="97"/>
      <c r="F371" s="97"/>
      <c r="G371" s="97"/>
      <c r="H371" s="97"/>
      <c r="I371" s="97"/>
      <c r="J371" s="97"/>
      <c r="K371" s="97"/>
      <c r="L371" s="97"/>
      <c r="M371" s="97"/>
    </row>
    <row r="372" spans="1:13">
      <c r="A372" s="95"/>
      <c r="B372" s="96"/>
      <c r="C372" s="97"/>
      <c r="D372" s="97"/>
      <c r="E372" s="97"/>
      <c r="F372" s="97"/>
      <c r="G372" s="97"/>
      <c r="H372" s="97"/>
      <c r="I372" s="97"/>
      <c r="J372" s="97"/>
      <c r="K372" s="97"/>
      <c r="L372" s="97"/>
      <c r="M372" s="97"/>
    </row>
    <row r="373" spans="1:13">
      <c r="A373" s="95"/>
      <c r="B373" s="96"/>
      <c r="C373" s="97"/>
      <c r="D373" s="97"/>
      <c r="E373" s="97"/>
      <c r="F373" s="97"/>
      <c r="G373" s="97"/>
      <c r="H373" s="97"/>
      <c r="I373" s="97"/>
      <c r="J373" s="97"/>
      <c r="K373" s="97"/>
      <c r="L373" s="97"/>
      <c r="M373" s="97"/>
    </row>
    <row r="374" spans="1:13">
      <c r="A374" s="95"/>
      <c r="B374" s="96"/>
      <c r="C374" s="97"/>
      <c r="D374" s="97"/>
      <c r="E374" s="97"/>
      <c r="F374" s="97"/>
      <c r="G374" s="97"/>
      <c r="H374" s="97"/>
      <c r="I374" s="97"/>
      <c r="J374" s="97"/>
      <c r="K374" s="97"/>
      <c r="L374" s="97"/>
      <c r="M374" s="97"/>
    </row>
    <row r="375" spans="1:13">
      <c r="A375" s="95"/>
      <c r="B375" s="96"/>
      <c r="C375" s="97"/>
      <c r="D375" s="97"/>
      <c r="E375" s="97"/>
      <c r="F375" s="97"/>
      <c r="G375" s="97"/>
      <c r="H375" s="97"/>
      <c r="I375" s="97"/>
      <c r="J375" s="97"/>
      <c r="K375" s="97"/>
      <c r="L375" s="97"/>
      <c r="M375" s="97"/>
    </row>
    <row r="376" spans="1:13">
      <c r="A376" s="95"/>
      <c r="B376" s="96"/>
      <c r="C376" s="97"/>
      <c r="D376" s="97"/>
      <c r="E376" s="97"/>
      <c r="F376" s="97"/>
      <c r="G376" s="97"/>
      <c r="H376" s="97"/>
      <c r="I376" s="97"/>
      <c r="J376" s="97"/>
      <c r="K376" s="97"/>
      <c r="L376" s="97"/>
      <c r="M376" s="97"/>
    </row>
    <row r="377" spans="1:13">
      <c r="A377" s="95"/>
      <c r="B377" s="96"/>
      <c r="C377" s="97"/>
      <c r="D377" s="97"/>
      <c r="E377" s="97"/>
      <c r="F377" s="97"/>
      <c r="G377" s="97"/>
      <c r="H377" s="97"/>
      <c r="I377" s="97"/>
      <c r="J377" s="97"/>
      <c r="K377" s="97"/>
      <c r="L377" s="97"/>
      <c r="M377" s="97"/>
    </row>
    <row r="378" spans="1:13">
      <c r="A378" s="95"/>
      <c r="B378" s="96"/>
      <c r="C378" s="97"/>
      <c r="D378" s="97"/>
      <c r="E378" s="97"/>
      <c r="F378" s="97"/>
      <c r="G378" s="97"/>
      <c r="H378" s="97"/>
      <c r="I378" s="97"/>
      <c r="J378" s="97"/>
      <c r="K378" s="97"/>
      <c r="L378" s="97"/>
      <c r="M378" s="97"/>
    </row>
    <row r="379" spans="1:13">
      <c r="A379" s="95"/>
      <c r="B379" s="96"/>
      <c r="C379" s="97"/>
      <c r="D379" s="97"/>
      <c r="E379" s="97"/>
      <c r="F379" s="97"/>
      <c r="G379" s="97"/>
      <c r="H379" s="97"/>
      <c r="I379" s="97"/>
      <c r="J379" s="97"/>
      <c r="K379" s="97"/>
      <c r="L379" s="97"/>
      <c r="M379" s="97"/>
    </row>
    <row r="380" spans="1:13">
      <c r="A380" s="95"/>
      <c r="B380" s="96"/>
      <c r="C380" s="97"/>
      <c r="D380" s="97"/>
      <c r="E380" s="97"/>
      <c r="F380" s="97"/>
      <c r="G380" s="97"/>
      <c r="H380" s="97"/>
      <c r="I380" s="97"/>
      <c r="J380" s="97"/>
      <c r="K380" s="97"/>
      <c r="L380" s="97"/>
      <c r="M380" s="97"/>
    </row>
    <row r="381" spans="1:13">
      <c r="A381" s="95"/>
      <c r="B381" s="96"/>
      <c r="C381" s="97"/>
      <c r="D381" s="97"/>
      <c r="E381" s="97"/>
      <c r="F381" s="97"/>
      <c r="G381" s="97"/>
      <c r="H381" s="97"/>
      <c r="I381" s="97"/>
      <c r="J381" s="97"/>
      <c r="K381" s="97"/>
      <c r="L381" s="97"/>
      <c r="M381" s="97"/>
    </row>
    <row r="382" spans="1:13">
      <c r="A382" s="95"/>
      <c r="B382" s="96"/>
      <c r="C382" s="97"/>
      <c r="D382" s="97"/>
      <c r="E382" s="97"/>
      <c r="F382" s="97"/>
      <c r="G382" s="97"/>
      <c r="H382" s="97"/>
      <c r="I382" s="97"/>
      <c r="J382" s="97"/>
      <c r="K382" s="97"/>
      <c r="L382" s="97"/>
      <c r="M382" s="97"/>
    </row>
    <row r="383" spans="1:13">
      <c r="A383" s="95"/>
      <c r="B383" s="96"/>
      <c r="C383" s="97"/>
      <c r="D383" s="97"/>
      <c r="E383" s="97"/>
      <c r="F383" s="97"/>
      <c r="G383" s="97"/>
      <c r="H383" s="97"/>
      <c r="I383" s="97"/>
      <c r="J383" s="97"/>
      <c r="K383" s="97"/>
      <c r="L383" s="97"/>
      <c r="M383" s="97"/>
    </row>
    <row r="384" spans="1:13">
      <c r="A384" s="95"/>
      <c r="B384" s="96"/>
      <c r="C384" s="97"/>
      <c r="D384" s="97"/>
      <c r="E384" s="97"/>
      <c r="F384" s="97"/>
      <c r="G384" s="97"/>
      <c r="H384" s="97"/>
      <c r="I384" s="97"/>
      <c r="J384" s="97"/>
      <c r="K384" s="97"/>
      <c r="L384" s="97"/>
      <c r="M384" s="97"/>
    </row>
    <row r="385" spans="1:13">
      <c r="A385" s="95"/>
      <c r="B385" s="96"/>
      <c r="C385" s="97"/>
      <c r="D385" s="97"/>
      <c r="E385" s="97"/>
      <c r="F385" s="97"/>
      <c r="G385" s="97"/>
      <c r="H385" s="97"/>
      <c r="I385" s="97"/>
      <c r="J385" s="97"/>
      <c r="K385" s="97"/>
      <c r="L385" s="97"/>
      <c r="M385" s="97"/>
    </row>
    <row r="386" spans="1:13">
      <c r="A386" s="95"/>
      <c r="B386" s="96"/>
      <c r="C386" s="97"/>
      <c r="D386" s="97"/>
      <c r="E386" s="97"/>
      <c r="F386" s="97"/>
      <c r="G386" s="97"/>
      <c r="H386" s="97"/>
      <c r="I386" s="97"/>
      <c r="J386" s="97"/>
      <c r="K386" s="97"/>
      <c r="L386" s="97"/>
      <c r="M386" s="97"/>
    </row>
    <row r="387" spans="1:13">
      <c r="A387" s="95"/>
      <c r="B387" s="96"/>
      <c r="C387" s="97"/>
      <c r="D387" s="97"/>
      <c r="E387" s="97"/>
      <c r="F387" s="97"/>
      <c r="G387" s="97"/>
      <c r="H387" s="97"/>
      <c r="I387" s="97"/>
      <c r="J387" s="97"/>
      <c r="K387" s="97"/>
      <c r="L387" s="97"/>
      <c r="M387" s="97"/>
    </row>
    <row r="388" spans="1:13">
      <c r="A388" s="95"/>
      <c r="B388" s="96"/>
      <c r="C388" s="97"/>
      <c r="D388" s="97"/>
      <c r="E388" s="97"/>
      <c r="F388" s="97"/>
      <c r="G388" s="97"/>
      <c r="H388" s="97"/>
      <c r="I388" s="97"/>
      <c r="J388" s="97"/>
      <c r="K388" s="97"/>
      <c r="L388" s="97"/>
      <c r="M388" s="97"/>
    </row>
    <row r="389" spans="1:13">
      <c r="A389" s="95"/>
      <c r="B389" s="96"/>
      <c r="C389" s="97"/>
      <c r="D389" s="97"/>
      <c r="E389" s="97"/>
      <c r="F389" s="97"/>
      <c r="G389" s="97"/>
      <c r="H389" s="97"/>
      <c r="I389" s="97"/>
      <c r="J389" s="97"/>
      <c r="K389" s="97"/>
      <c r="L389" s="97"/>
      <c r="M389" s="97"/>
    </row>
    <row r="390" spans="1:13">
      <c r="A390" s="95"/>
      <c r="B390" s="96"/>
      <c r="C390" s="97"/>
      <c r="D390" s="97"/>
      <c r="E390" s="97"/>
      <c r="F390" s="97"/>
      <c r="G390" s="97"/>
      <c r="H390" s="97"/>
      <c r="I390" s="97"/>
      <c r="J390" s="97"/>
      <c r="K390" s="97"/>
      <c r="L390" s="97"/>
      <c r="M390" s="97"/>
    </row>
    <row r="391" spans="1:13">
      <c r="A391" s="95"/>
      <c r="B391" s="96"/>
      <c r="C391" s="97"/>
      <c r="D391" s="97"/>
      <c r="E391" s="97"/>
      <c r="F391" s="97"/>
      <c r="G391" s="97"/>
      <c r="H391" s="97"/>
      <c r="I391" s="97"/>
      <c r="J391" s="97"/>
      <c r="K391" s="97"/>
      <c r="L391" s="97"/>
      <c r="M391" s="97"/>
    </row>
    <row r="392" spans="1:13">
      <c r="A392" s="95"/>
      <c r="B392" s="96"/>
      <c r="C392" s="97"/>
      <c r="D392" s="97"/>
      <c r="E392" s="97"/>
      <c r="F392" s="97"/>
      <c r="G392" s="97"/>
      <c r="H392" s="97"/>
      <c r="I392" s="97"/>
      <c r="J392" s="97"/>
      <c r="K392" s="97"/>
      <c r="L392" s="97"/>
      <c r="M392" s="97"/>
    </row>
    <row r="393" spans="1:13">
      <c r="A393" s="95"/>
      <c r="B393" s="96"/>
      <c r="C393" s="97"/>
      <c r="D393" s="97"/>
      <c r="E393" s="97"/>
      <c r="F393" s="97"/>
      <c r="G393" s="97"/>
      <c r="H393" s="97"/>
      <c r="I393" s="97"/>
      <c r="J393" s="97"/>
      <c r="K393" s="97"/>
      <c r="L393" s="97"/>
      <c r="M393" s="97"/>
    </row>
    <row r="394" spans="1:13">
      <c r="A394" s="95"/>
      <c r="B394" s="96"/>
      <c r="C394" s="97"/>
      <c r="D394" s="97"/>
      <c r="E394" s="97"/>
      <c r="F394" s="97"/>
      <c r="G394" s="97"/>
      <c r="H394" s="97"/>
      <c r="I394" s="97"/>
      <c r="J394" s="97"/>
      <c r="K394" s="97"/>
      <c r="L394" s="97"/>
      <c r="M394" s="97"/>
    </row>
    <row r="395" spans="1:13">
      <c r="A395" s="95"/>
      <c r="B395" s="96"/>
      <c r="C395" s="97"/>
      <c r="D395" s="97"/>
      <c r="E395" s="97"/>
      <c r="F395" s="97"/>
      <c r="G395" s="97"/>
      <c r="H395" s="97"/>
      <c r="I395" s="97"/>
      <c r="J395" s="97"/>
      <c r="K395" s="97"/>
      <c r="L395" s="97"/>
      <c r="M395" s="97"/>
    </row>
    <row r="396" spans="1:13" ht="30">
      <c r="A396" s="39"/>
      <c r="B396" s="90" t="s">
        <v>115</v>
      </c>
      <c r="C396" s="12"/>
      <c r="D396" s="13"/>
      <c r="E396" s="13"/>
      <c r="F396" s="13"/>
      <c r="G396" s="13"/>
      <c r="H396" s="13"/>
      <c r="I396" s="13"/>
      <c r="J396" s="13"/>
      <c r="K396" s="13"/>
      <c r="L396" s="13"/>
      <c r="M396" s="13"/>
    </row>
    <row r="397" spans="1:13" ht="45">
      <c r="A397" s="35"/>
      <c r="B397" s="131" t="s">
        <v>364</v>
      </c>
      <c r="C397" s="12">
        <v>800000000</v>
      </c>
      <c r="D397" s="54"/>
      <c r="E397" s="12"/>
      <c r="F397" s="12"/>
      <c r="G397" s="12"/>
      <c r="H397" s="12"/>
      <c r="I397" s="12"/>
      <c r="J397" s="12"/>
      <c r="K397" s="12"/>
      <c r="L397" s="12"/>
      <c r="M397" s="12"/>
    </row>
    <row r="398" spans="1:13" ht="67.5">
      <c r="A398" s="35"/>
      <c r="B398" s="164" t="s">
        <v>274</v>
      </c>
      <c r="C398" s="12">
        <v>400000000</v>
      </c>
      <c r="D398" s="12"/>
      <c r="E398" s="12"/>
      <c r="F398" s="12"/>
      <c r="G398" s="12"/>
      <c r="H398" s="12"/>
      <c r="I398" s="12"/>
      <c r="J398" s="12"/>
      <c r="K398" s="12"/>
      <c r="L398" s="12"/>
      <c r="M398" s="12"/>
    </row>
    <row r="399" spans="1:13" ht="44.25" customHeight="1">
      <c r="A399" s="35"/>
      <c r="B399" s="146" t="s">
        <v>275</v>
      </c>
      <c r="C399" s="12">
        <v>50000000</v>
      </c>
      <c r="D399" s="12"/>
      <c r="E399" s="12"/>
      <c r="F399" s="12"/>
      <c r="G399" s="12"/>
      <c r="H399" s="12"/>
      <c r="I399" s="12"/>
      <c r="J399" s="12"/>
      <c r="K399" s="12"/>
      <c r="L399" s="12"/>
      <c r="M399" s="12"/>
    </row>
    <row r="400" spans="1:13" ht="45">
      <c r="A400" s="35"/>
      <c r="B400" s="135" t="s">
        <v>365</v>
      </c>
      <c r="C400" s="12">
        <v>200000000</v>
      </c>
      <c r="D400" s="12"/>
      <c r="E400" s="12"/>
      <c r="F400" s="12"/>
      <c r="G400" s="12"/>
      <c r="H400" s="12"/>
      <c r="I400" s="12"/>
      <c r="J400" s="12"/>
      <c r="K400" s="12"/>
      <c r="L400" s="12"/>
      <c r="M400" s="12"/>
    </row>
    <row r="401" spans="1:13" ht="45">
      <c r="A401" s="35"/>
      <c r="B401" s="131" t="s">
        <v>366</v>
      </c>
      <c r="C401" s="12">
        <v>220000000</v>
      </c>
      <c r="D401" s="12"/>
      <c r="E401" s="12"/>
      <c r="F401" s="12"/>
      <c r="G401" s="12"/>
      <c r="H401" s="12"/>
      <c r="I401" s="12"/>
      <c r="J401" s="12"/>
      <c r="K401" s="12"/>
      <c r="L401" s="12"/>
      <c r="M401" s="12"/>
    </row>
    <row r="402" spans="1:13">
      <c r="A402" s="39"/>
      <c r="B402" s="33" t="s">
        <v>25</v>
      </c>
      <c r="C402" s="13">
        <f>SUM(C397:C401)</f>
        <v>1670000000</v>
      </c>
      <c r="D402" s="13"/>
      <c r="E402" s="13"/>
      <c r="F402" s="13"/>
      <c r="G402" s="13"/>
      <c r="H402" s="13"/>
      <c r="I402" s="13"/>
      <c r="J402" s="13"/>
      <c r="K402" s="13"/>
      <c r="L402" s="13"/>
      <c r="M402" s="13">
        <f>SUM(C402:L402)</f>
        <v>1670000000</v>
      </c>
    </row>
    <row r="403" spans="1:13">
      <c r="A403" s="92"/>
      <c r="C403" s="94"/>
      <c r="D403" s="94"/>
      <c r="E403" s="94"/>
      <c r="F403" s="94"/>
      <c r="G403" s="94"/>
      <c r="H403" s="94"/>
      <c r="I403" s="94"/>
      <c r="J403" s="94"/>
      <c r="K403" s="94"/>
      <c r="L403" s="94"/>
      <c r="M403" s="94"/>
    </row>
    <row r="404" spans="1:13">
      <c r="A404" s="95"/>
      <c r="B404" s="96"/>
      <c r="C404" s="97"/>
      <c r="D404" s="97"/>
      <c r="E404" s="97"/>
      <c r="F404" s="97"/>
      <c r="G404" s="97"/>
      <c r="H404" s="97"/>
      <c r="I404" s="97"/>
      <c r="J404" s="97"/>
      <c r="K404" s="97"/>
      <c r="L404" s="97"/>
      <c r="M404" s="97"/>
    </row>
    <row r="405" spans="1:13">
      <c r="A405" s="95"/>
      <c r="B405" s="96"/>
      <c r="C405" s="97"/>
      <c r="D405" s="97"/>
      <c r="E405" s="97"/>
      <c r="F405" s="97"/>
      <c r="G405" s="97"/>
      <c r="H405" s="97"/>
      <c r="I405" s="97"/>
      <c r="J405" s="97"/>
      <c r="K405" s="97"/>
      <c r="L405" s="97"/>
      <c r="M405" s="97"/>
    </row>
    <row r="406" spans="1:13">
      <c r="A406" s="95"/>
      <c r="B406" s="96"/>
      <c r="C406" s="97"/>
      <c r="D406" s="97"/>
      <c r="E406" s="97"/>
      <c r="F406" s="97"/>
      <c r="G406" s="97"/>
      <c r="H406" s="97"/>
      <c r="I406" s="97"/>
      <c r="J406" s="97"/>
      <c r="K406" s="97"/>
      <c r="L406" s="97"/>
      <c r="M406" s="97"/>
    </row>
    <row r="407" spans="1:13">
      <c r="A407" s="95"/>
      <c r="B407" s="96"/>
      <c r="C407" s="97"/>
      <c r="D407" s="97"/>
      <c r="E407" s="97"/>
      <c r="F407" s="97"/>
      <c r="G407" s="97"/>
      <c r="H407" s="97"/>
      <c r="I407" s="97"/>
      <c r="J407" s="97"/>
      <c r="K407" s="97"/>
      <c r="L407" s="97"/>
      <c r="M407" s="97"/>
    </row>
    <row r="408" spans="1:13">
      <c r="A408" s="95"/>
      <c r="B408" s="96"/>
      <c r="C408" s="97"/>
      <c r="D408" s="97"/>
      <c r="E408" s="97"/>
      <c r="F408" s="97"/>
      <c r="G408" s="97"/>
      <c r="H408" s="97"/>
      <c r="I408" s="97"/>
      <c r="J408" s="97"/>
      <c r="K408" s="97"/>
      <c r="L408" s="97"/>
      <c r="M408" s="97"/>
    </row>
    <row r="409" spans="1:13">
      <c r="A409" s="95"/>
      <c r="B409" s="96"/>
      <c r="C409" s="97"/>
      <c r="D409" s="97"/>
      <c r="E409" s="97"/>
      <c r="F409" s="97"/>
      <c r="G409" s="97"/>
      <c r="H409" s="97"/>
      <c r="I409" s="97"/>
      <c r="J409" s="97"/>
      <c r="K409" s="97"/>
      <c r="L409" s="97"/>
      <c r="M409" s="97"/>
    </row>
    <row r="410" spans="1:13">
      <c r="A410" s="95"/>
      <c r="B410" s="96"/>
      <c r="C410" s="97"/>
      <c r="D410" s="97"/>
      <c r="E410" s="97"/>
      <c r="F410" s="97"/>
      <c r="G410" s="97"/>
      <c r="H410" s="97"/>
      <c r="I410" s="97"/>
      <c r="J410" s="97"/>
      <c r="K410" s="97"/>
      <c r="L410" s="97"/>
      <c r="M410" s="97"/>
    </row>
    <row r="411" spans="1:13">
      <c r="A411" s="95"/>
      <c r="B411" s="96"/>
      <c r="C411" s="97"/>
      <c r="D411" s="97"/>
      <c r="E411" s="97"/>
      <c r="F411" s="97"/>
      <c r="G411" s="97"/>
      <c r="H411" s="97"/>
      <c r="I411" s="97"/>
      <c r="J411" s="97"/>
      <c r="K411" s="97"/>
      <c r="L411" s="97"/>
      <c r="M411" s="97"/>
    </row>
    <row r="412" spans="1:13">
      <c r="A412" s="95"/>
      <c r="B412" s="96"/>
      <c r="C412" s="97"/>
      <c r="D412" s="97"/>
      <c r="E412" s="97"/>
      <c r="F412" s="97"/>
      <c r="G412" s="97"/>
      <c r="H412" s="97"/>
      <c r="I412" s="97"/>
      <c r="J412" s="97"/>
      <c r="K412" s="97"/>
      <c r="L412" s="97"/>
      <c r="M412" s="97"/>
    </row>
    <row r="413" spans="1:13" ht="60">
      <c r="A413" s="39"/>
      <c r="B413" s="169" t="s">
        <v>385</v>
      </c>
      <c r="C413" s="12"/>
      <c r="D413" s="13"/>
      <c r="E413" s="13"/>
      <c r="F413" s="13"/>
      <c r="G413" s="13"/>
      <c r="H413" s="13"/>
      <c r="I413" s="13"/>
      <c r="J413" s="13"/>
      <c r="K413" s="13"/>
      <c r="L413" s="13"/>
      <c r="M413" s="13"/>
    </row>
    <row r="414" spans="1:13" ht="45">
      <c r="A414" s="35"/>
      <c r="B414" s="170" t="s">
        <v>386</v>
      </c>
      <c r="C414" s="12">
        <v>60000000</v>
      </c>
      <c r="D414" s="12"/>
      <c r="E414" s="12"/>
      <c r="F414" s="12"/>
      <c r="G414" s="12"/>
      <c r="H414" s="12"/>
      <c r="I414" s="12"/>
      <c r="J414" s="12"/>
      <c r="K414" s="12"/>
      <c r="L414" s="12"/>
      <c r="M414" s="12"/>
    </row>
    <row r="415" spans="1:13" ht="45">
      <c r="A415" s="35"/>
      <c r="B415" s="131" t="s">
        <v>387</v>
      </c>
      <c r="C415" s="12">
        <v>40000000</v>
      </c>
      <c r="D415" s="12"/>
      <c r="E415" s="12"/>
      <c r="F415" s="12"/>
      <c r="G415" s="12"/>
      <c r="H415" s="12"/>
      <c r="I415" s="12"/>
      <c r="J415" s="12"/>
      <c r="K415" s="12"/>
      <c r="L415" s="12"/>
      <c r="M415" s="12"/>
    </row>
    <row r="416" spans="1:13" ht="56.25">
      <c r="A416" s="35"/>
      <c r="B416" s="171" t="s">
        <v>388</v>
      </c>
      <c r="C416" s="12">
        <v>75000000</v>
      </c>
      <c r="D416" s="12"/>
      <c r="E416" s="12"/>
      <c r="F416" s="12"/>
      <c r="G416" s="12"/>
      <c r="H416" s="12"/>
      <c r="I416" s="12"/>
      <c r="J416" s="12"/>
      <c r="K416" s="12"/>
      <c r="L416" s="12"/>
      <c r="M416" s="12"/>
    </row>
    <row r="417" spans="1:13" ht="33.75">
      <c r="A417" s="35"/>
      <c r="B417" s="154" t="s">
        <v>389</v>
      </c>
      <c r="C417" s="12">
        <v>80000000</v>
      </c>
      <c r="D417" s="12"/>
      <c r="E417" s="12"/>
      <c r="F417" s="12"/>
      <c r="G417" s="12"/>
      <c r="H417" s="12"/>
      <c r="I417" s="12"/>
      <c r="J417" s="12"/>
      <c r="K417" s="12"/>
      <c r="L417" s="12"/>
      <c r="M417" s="12"/>
    </row>
    <row r="418" spans="1:13" ht="33.75">
      <c r="A418" s="35"/>
      <c r="B418" s="183" t="s">
        <v>422</v>
      </c>
      <c r="C418" s="12">
        <v>340000000</v>
      </c>
      <c r="D418" s="12"/>
      <c r="E418" s="12"/>
      <c r="F418" s="12"/>
      <c r="G418" s="12"/>
      <c r="H418" s="12"/>
      <c r="I418" s="12"/>
      <c r="J418" s="12"/>
      <c r="K418" s="12"/>
      <c r="L418" s="12"/>
      <c r="M418" s="12"/>
    </row>
    <row r="419" spans="1:13" ht="56.25">
      <c r="A419" s="35"/>
      <c r="B419" s="131" t="s">
        <v>390</v>
      </c>
      <c r="C419" s="12">
        <v>200000000</v>
      </c>
      <c r="D419" s="12"/>
      <c r="E419" s="12"/>
      <c r="F419" s="12"/>
      <c r="G419" s="12"/>
      <c r="H419" s="12"/>
      <c r="I419" s="12"/>
      <c r="J419" s="12"/>
      <c r="K419" s="12"/>
      <c r="L419" s="12"/>
      <c r="M419" s="12"/>
    </row>
    <row r="420" spans="1:13" ht="45">
      <c r="A420" s="35"/>
      <c r="B420" s="131" t="s">
        <v>391</v>
      </c>
      <c r="C420" s="12">
        <v>90000000</v>
      </c>
      <c r="D420" s="12"/>
      <c r="E420" s="12"/>
      <c r="F420" s="12"/>
      <c r="G420" s="12"/>
      <c r="H420" s="12"/>
      <c r="I420" s="12"/>
      <c r="J420" s="12"/>
      <c r="K420" s="12"/>
      <c r="L420" s="12"/>
      <c r="M420" s="12"/>
    </row>
    <row r="421" spans="1:13" ht="22.5">
      <c r="A421" s="35"/>
      <c r="B421" s="131" t="s">
        <v>392</v>
      </c>
      <c r="C421" s="12">
        <v>120000000</v>
      </c>
      <c r="D421" s="12"/>
      <c r="E421" s="12"/>
      <c r="F421" s="12"/>
      <c r="G421" s="12"/>
      <c r="H421" s="12"/>
      <c r="I421" s="12"/>
      <c r="J421" s="12"/>
      <c r="K421" s="12"/>
      <c r="L421" s="12"/>
      <c r="M421" s="12"/>
    </row>
    <row r="422" spans="1:13" ht="56.25">
      <c r="A422" s="35"/>
      <c r="B422" s="154" t="s">
        <v>393</v>
      </c>
      <c r="C422" s="12">
        <v>100000000</v>
      </c>
      <c r="D422" s="12"/>
      <c r="E422" s="12"/>
      <c r="F422" s="12"/>
      <c r="G422" s="12"/>
      <c r="H422" s="12"/>
      <c r="I422" s="12"/>
      <c r="J422" s="12"/>
      <c r="K422" s="12"/>
      <c r="L422" s="12"/>
      <c r="M422" s="12"/>
    </row>
    <row r="423" spans="1:13" ht="22.5">
      <c r="A423" s="35"/>
      <c r="B423" s="146" t="s">
        <v>394</v>
      </c>
      <c r="C423" s="12">
        <v>80000000</v>
      </c>
      <c r="D423" s="12"/>
      <c r="E423" s="12"/>
      <c r="F423" s="12"/>
      <c r="G423" s="12"/>
      <c r="H423" s="12"/>
      <c r="I423" s="12"/>
      <c r="J423" s="12"/>
      <c r="K423" s="12"/>
      <c r="L423" s="12"/>
      <c r="M423" s="12"/>
    </row>
    <row r="424" spans="1:13" ht="45">
      <c r="A424" s="35"/>
      <c r="B424" s="146" t="s">
        <v>201</v>
      </c>
      <c r="C424" s="12">
        <v>30000000</v>
      </c>
      <c r="D424" s="12"/>
      <c r="E424" s="12"/>
      <c r="F424" s="12"/>
      <c r="G424" s="12"/>
      <c r="H424" s="12"/>
      <c r="I424" s="12"/>
      <c r="J424" s="12"/>
      <c r="K424" s="12"/>
      <c r="L424" s="12"/>
      <c r="M424" s="12"/>
    </row>
    <row r="425" spans="1:13" ht="22.5">
      <c r="A425" s="35"/>
      <c r="B425" s="146" t="s">
        <v>137</v>
      </c>
      <c r="C425" s="12">
        <v>80000000</v>
      </c>
      <c r="D425" s="12"/>
      <c r="E425" s="12"/>
      <c r="F425" s="12"/>
      <c r="G425" s="12"/>
      <c r="H425" s="12"/>
      <c r="I425" s="12"/>
      <c r="J425" s="12"/>
      <c r="K425" s="12"/>
      <c r="L425" s="12"/>
      <c r="M425" s="12"/>
    </row>
    <row r="426" spans="1:13">
      <c r="A426" s="35"/>
      <c r="B426" s="146" t="s">
        <v>204</v>
      </c>
      <c r="C426" s="12">
        <v>150000000</v>
      </c>
      <c r="D426" s="12"/>
      <c r="E426" s="12"/>
      <c r="F426" s="12"/>
      <c r="G426" s="12"/>
      <c r="H426" s="12"/>
      <c r="I426" s="12"/>
      <c r="J426" s="12"/>
      <c r="K426" s="12"/>
      <c r="L426" s="12"/>
      <c r="M426" s="12"/>
    </row>
    <row r="427" spans="1:13" ht="67.5">
      <c r="A427" s="35"/>
      <c r="B427" s="146" t="s">
        <v>395</v>
      </c>
      <c r="C427" s="12">
        <v>40000000</v>
      </c>
      <c r="D427" s="12"/>
      <c r="E427" s="12"/>
      <c r="F427" s="12"/>
      <c r="G427" s="12"/>
      <c r="H427" s="12"/>
      <c r="I427" s="12"/>
      <c r="J427" s="12"/>
      <c r="K427" s="12"/>
      <c r="L427" s="12"/>
      <c r="M427" s="12"/>
    </row>
    <row r="428" spans="1:13" ht="33.75">
      <c r="A428" s="35"/>
      <c r="B428" s="146" t="s">
        <v>206</v>
      </c>
      <c r="C428" s="12"/>
      <c r="D428" s="12">
        <v>701312023</v>
      </c>
      <c r="E428" s="12"/>
      <c r="F428" s="12"/>
      <c r="G428" s="12"/>
      <c r="H428" s="12"/>
      <c r="I428" s="12"/>
      <c r="J428" s="12"/>
      <c r="K428" s="12"/>
      <c r="L428" s="12"/>
      <c r="M428" s="12"/>
    </row>
    <row r="429" spans="1:13" ht="22.5">
      <c r="A429" s="35"/>
      <c r="B429" s="146" t="s">
        <v>447</v>
      </c>
      <c r="C429" s="12">
        <v>160000000</v>
      </c>
      <c r="D429" s="12"/>
      <c r="E429" s="12"/>
      <c r="F429" s="12"/>
      <c r="G429" s="12"/>
      <c r="H429" s="12"/>
      <c r="I429" s="12"/>
      <c r="J429" s="12"/>
      <c r="K429" s="12"/>
      <c r="L429" s="12"/>
      <c r="M429" s="12"/>
    </row>
    <row r="430" spans="1:13" ht="22.5">
      <c r="A430" s="35"/>
      <c r="B430" s="135" t="s">
        <v>174</v>
      </c>
      <c r="C430" s="12">
        <v>30000000</v>
      </c>
      <c r="D430" s="12"/>
      <c r="E430" s="12"/>
      <c r="F430" s="12"/>
      <c r="G430" s="12"/>
      <c r="H430" s="12"/>
      <c r="I430" s="12"/>
      <c r="J430" s="12"/>
      <c r="K430" s="12"/>
      <c r="L430" s="12"/>
      <c r="M430" s="12"/>
    </row>
    <row r="431" spans="1:13" ht="22.5">
      <c r="A431" s="35"/>
      <c r="B431" s="135" t="s">
        <v>123</v>
      </c>
      <c r="C431" s="12">
        <v>20000000</v>
      </c>
      <c r="D431" s="13"/>
      <c r="E431" s="13"/>
      <c r="F431" s="13"/>
      <c r="G431" s="13"/>
      <c r="H431" s="13"/>
      <c r="I431" s="13"/>
      <c r="J431" s="13"/>
      <c r="K431" s="13"/>
      <c r="L431" s="13"/>
      <c r="M431" s="13"/>
    </row>
    <row r="432" spans="1:13" ht="25.5">
      <c r="A432" s="35"/>
      <c r="B432" s="33" t="s">
        <v>26</v>
      </c>
      <c r="C432" s="13">
        <f>SUM(C414:C431)</f>
        <v>1695000000</v>
      </c>
      <c r="D432" s="13">
        <v>701312023</v>
      </c>
      <c r="E432" s="13"/>
      <c r="F432" s="13"/>
      <c r="G432" s="13"/>
      <c r="H432" s="13"/>
      <c r="I432" s="13"/>
      <c r="J432" s="13"/>
      <c r="K432" s="13"/>
      <c r="L432" s="13"/>
      <c r="M432" s="13">
        <f>SUM(C432:L432)</f>
        <v>2396312023</v>
      </c>
    </row>
    <row r="433" spans="1:13">
      <c r="A433" s="64"/>
      <c r="B433" s="93"/>
      <c r="C433" s="94"/>
      <c r="D433" s="94"/>
      <c r="E433" s="94"/>
      <c r="F433" s="94"/>
      <c r="G433" s="94"/>
      <c r="H433" s="94"/>
      <c r="I433" s="94"/>
      <c r="J433" s="94"/>
      <c r="K433" s="94"/>
      <c r="L433" s="94"/>
      <c r="M433" s="94"/>
    </row>
    <row r="434" spans="1:13">
      <c r="A434" s="67"/>
      <c r="B434" s="96"/>
      <c r="C434" s="97"/>
      <c r="D434" s="97"/>
      <c r="E434" s="97"/>
      <c r="F434" s="97"/>
      <c r="G434" s="97"/>
      <c r="H434" s="97"/>
      <c r="I434" s="97"/>
      <c r="J434" s="97"/>
      <c r="K434" s="97"/>
      <c r="L434" s="97"/>
      <c r="M434" s="97"/>
    </row>
    <row r="435" spans="1:13">
      <c r="A435" s="67"/>
      <c r="B435" s="96"/>
      <c r="C435" s="97"/>
      <c r="D435" s="97"/>
      <c r="E435" s="97"/>
      <c r="F435" s="97"/>
      <c r="G435" s="97"/>
      <c r="H435" s="97"/>
      <c r="I435" s="97"/>
      <c r="J435" s="97"/>
      <c r="K435" s="97"/>
      <c r="L435" s="97"/>
      <c r="M435" s="97"/>
    </row>
    <row r="436" spans="1:13">
      <c r="A436" s="67"/>
      <c r="B436" s="96"/>
      <c r="C436" s="97"/>
      <c r="D436" s="97"/>
      <c r="E436" s="97"/>
      <c r="F436" s="97"/>
      <c r="G436" s="97"/>
      <c r="H436" s="97"/>
      <c r="I436" s="97"/>
      <c r="J436" s="97"/>
      <c r="K436" s="97"/>
      <c r="L436" s="97"/>
      <c r="M436" s="97"/>
    </row>
    <row r="437" spans="1:13">
      <c r="A437" s="67"/>
      <c r="B437" s="96"/>
      <c r="C437" s="97"/>
      <c r="D437" s="97"/>
      <c r="E437" s="97"/>
      <c r="F437" s="97"/>
      <c r="G437" s="97"/>
      <c r="H437" s="97"/>
      <c r="I437" s="97"/>
      <c r="J437" s="97"/>
      <c r="K437" s="97"/>
      <c r="L437" s="97"/>
      <c r="M437" s="97"/>
    </row>
    <row r="438" spans="1:13">
      <c r="A438" s="67"/>
      <c r="B438" s="96"/>
      <c r="C438" s="97"/>
      <c r="D438" s="97"/>
      <c r="E438" s="97"/>
      <c r="F438" s="97"/>
      <c r="G438" s="97"/>
      <c r="H438" s="97"/>
      <c r="I438" s="97"/>
      <c r="J438" s="97"/>
      <c r="K438" s="97"/>
      <c r="L438" s="97"/>
      <c r="M438" s="97"/>
    </row>
    <row r="439" spans="1:13">
      <c r="A439" s="67"/>
      <c r="B439" s="96"/>
      <c r="C439" s="97"/>
      <c r="D439" s="97"/>
      <c r="E439" s="97"/>
      <c r="F439" s="97"/>
      <c r="G439" s="97"/>
      <c r="H439" s="97"/>
      <c r="I439" s="97"/>
      <c r="J439" s="97"/>
      <c r="K439" s="97"/>
      <c r="L439" s="97"/>
      <c r="M439" s="97"/>
    </row>
    <row r="440" spans="1:13">
      <c r="A440" s="67"/>
      <c r="B440" s="96"/>
      <c r="C440" s="97"/>
      <c r="D440" s="97"/>
      <c r="E440" s="97"/>
      <c r="F440" s="97"/>
      <c r="G440" s="97"/>
      <c r="H440" s="97"/>
      <c r="I440" s="97"/>
      <c r="J440" s="97"/>
      <c r="K440" s="97"/>
      <c r="L440" s="97"/>
      <c r="M440" s="97"/>
    </row>
    <row r="441" spans="1:13">
      <c r="A441" s="67"/>
      <c r="B441" s="96"/>
      <c r="C441" s="97"/>
      <c r="D441" s="97"/>
      <c r="E441" s="97"/>
      <c r="F441" s="97"/>
      <c r="G441" s="97"/>
      <c r="H441" s="97"/>
      <c r="I441" s="97"/>
      <c r="J441" s="97"/>
      <c r="K441" s="97"/>
      <c r="L441" s="97"/>
      <c r="M441" s="97"/>
    </row>
    <row r="442" spans="1:13">
      <c r="A442" s="67"/>
      <c r="B442" s="96"/>
      <c r="C442" s="97"/>
      <c r="D442" s="97"/>
      <c r="E442" s="97"/>
      <c r="F442" s="97"/>
      <c r="G442" s="97"/>
      <c r="H442" s="97"/>
      <c r="I442" s="97"/>
      <c r="J442" s="97"/>
      <c r="K442" s="97"/>
      <c r="L442" s="97"/>
      <c r="M442" s="97"/>
    </row>
    <row r="443" spans="1:13">
      <c r="A443" s="67"/>
      <c r="B443" s="96"/>
      <c r="C443" s="97"/>
      <c r="D443" s="97"/>
      <c r="E443" s="97"/>
      <c r="F443" s="97"/>
      <c r="G443" s="97"/>
      <c r="H443" s="97"/>
      <c r="I443" s="97"/>
      <c r="J443" s="97"/>
      <c r="K443" s="97"/>
      <c r="L443" s="97"/>
      <c r="M443" s="97"/>
    </row>
    <row r="444" spans="1:13">
      <c r="A444" s="67"/>
      <c r="B444" s="96"/>
      <c r="C444" s="97"/>
      <c r="D444" s="97"/>
      <c r="E444" s="97"/>
      <c r="F444" s="97"/>
      <c r="G444" s="97"/>
      <c r="H444" s="97"/>
      <c r="I444" s="97"/>
      <c r="J444" s="97"/>
      <c r="K444" s="97"/>
      <c r="L444" s="97"/>
      <c r="M444" s="97"/>
    </row>
    <row r="445" spans="1:13">
      <c r="A445" s="67"/>
      <c r="B445" s="96"/>
      <c r="C445" s="97"/>
      <c r="D445" s="97"/>
      <c r="E445" s="97"/>
      <c r="F445" s="97"/>
      <c r="G445" s="97"/>
      <c r="H445" s="97"/>
      <c r="I445" s="97"/>
      <c r="J445" s="97"/>
      <c r="K445" s="97"/>
      <c r="L445" s="97"/>
      <c r="M445" s="97"/>
    </row>
    <row r="446" spans="1:13">
      <c r="A446" s="67"/>
      <c r="B446" s="96"/>
      <c r="C446" s="97"/>
      <c r="D446" s="97"/>
      <c r="E446" s="97"/>
      <c r="F446" s="97"/>
      <c r="G446" s="97"/>
      <c r="H446" s="97"/>
      <c r="I446" s="97"/>
      <c r="J446" s="97"/>
      <c r="K446" s="97"/>
      <c r="L446" s="97"/>
      <c r="M446" s="97"/>
    </row>
    <row r="447" spans="1:13">
      <c r="A447" s="67"/>
      <c r="B447" s="96"/>
      <c r="C447" s="97"/>
      <c r="D447" s="97"/>
      <c r="E447" s="97"/>
      <c r="F447" s="97"/>
      <c r="G447" s="97"/>
      <c r="H447" s="97"/>
      <c r="I447" s="97"/>
      <c r="J447" s="97"/>
      <c r="K447" s="97"/>
      <c r="L447" s="97"/>
      <c r="M447" s="97"/>
    </row>
    <row r="448" spans="1:13">
      <c r="A448" s="67"/>
      <c r="B448" s="96"/>
      <c r="C448" s="97"/>
      <c r="D448" s="97"/>
      <c r="E448" s="97"/>
      <c r="F448" s="97"/>
      <c r="G448" s="97"/>
      <c r="H448" s="97"/>
      <c r="I448" s="97"/>
      <c r="J448" s="97"/>
      <c r="K448" s="97"/>
      <c r="L448" s="97"/>
      <c r="M448" s="97"/>
    </row>
    <row r="449" spans="1:13">
      <c r="A449" s="67"/>
      <c r="B449" s="96"/>
      <c r="C449" s="97"/>
      <c r="D449" s="97"/>
      <c r="E449" s="97"/>
      <c r="F449" s="97"/>
      <c r="G449" s="97"/>
      <c r="H449" s="97"/>
      <c r="I449" s="97"/>
      <c r="J449" s="97"/>
      <c r="K449" s="97"/>
      <c r="L449" s="97"/>
      <c r="M449" s="97"/>
    </row>
    <row r="450" spans="1:13">
      <c r="A450" s="67"/>
      <c r="B450" s="96"/>
      <c r="C450" s="97"/>
      <c r="D450" s="97"/>
      <c r="E450" s="97"/>
      <c r="F450" s="97"/>
      <c r="G450" s="97"/>
      <c r="H450" s="97"/>
      <c r="I450" s="97"/>
      <c r="J450" s="97"/>
      <c r="K450" s="97"/>
      <c r="L450" s="97"/>
      <c r="M450" s="97"/>
    </row>
    <row r="451" spans="1:13">
      <c r="A451" s="67"/>
      <c r="B451" s="96"/>
      <c r="C451" s="97"/>
      <c r="D451" s="97"/>
      <c r="E451" s="97"/>
      <c r="F451" s="97"/>
      <c r="G451" s="97"/>
      <c r="H451" s="97"/>
      <c r="I451" s="97"/>
      <c r="J451" s="97"/>
      <c r="K451" s="97"/>
      <c r="L451" s="97"/>
      <c r="M451" s="97"/>
    </row>
    <row r="452" spans="1:13">
      <c r="A452" s="67"/>
      <c r="B452" s="96"/>
      <c r="C452" s="97"/>
      <c r="D452" s="97"/>
      <c r="E452" s="97"/>
      <c r="F452" s="97"/>
      <c r="G452" s="97"/>
      <c r="H452" s="97"/>
      <c r="I452" s="97"/>
      <c r="J452" s="97"/>
      <c r="K452" s="97"/>
      <c r="L452" s="97"/>
      <c r="M452" s="97"/>
    </row>
    <row r="453" spans="1:13">
      <c r="A453" s="67"/>
      <c r="B453" s="96"/>
      <c r="C453" s="97"/>
      <c r="D453" s="97"/>
      <c r="E453" s="97"/>
      <c r="F453" s="97"/>
      <c r="G453" s="97"/>
      <c r="H453" s="97"/>
      <c r="I453" s="97"/>
      <c r="J453" s="97"/>
      <c r="K453" s="97"/>
      <c r="L453" s="97"/>
      <c r="M453" s="97"/>
    </row>
    <row r="454" spans="1:13">
      <c r="A454" s="67"/>
      <c r="B454" s="96"/>
      <c r="C454" s="97"/>
      <c r="D454" s="97"/>
      <c r="E454" s="97"/>
      <c r="F454" s="97"/>
      <c r="G454" s="97"/>
      <c r="H454" s="97"/>
      <c r="I454" s="97"/>
      <c r="J454" s="97"/>
      <c r="K454" s="97"/>
      <c r="L454" s="97"/>
      <c r="M454" s="97"/>
    </row>
    <row r="455" spans="1:13">
      <c r="A455" s="67"/>
      <c r="B455" s="96"/>
      <c r="C455" s="97"/>
      <c r="D455" s="97"/>
      <c r="E455" s="97"/>
      <c r="F455" s="97"/>
      <c r="G455" s="97"/>
      <c r="H455" s="97"/>
      <c r="I455" s="97"/>
      <c r="J455" s="97"/>
      <c r="K455" s="97"/>
      <c r="L455" s="97"/>
      <c r="M455" s="97"/>
    </row>
    <row r="456" spans="1:13">
      <c r="A456" s="67"/>
      <c r="B456" s="96"/>
      <c r="C456" s="97"/>
      <c r="D456" s="97"/>
      <c r="E456" s="97"/>
      <c r="F456" s="97"/>
      <c r="G456" s="97"/>
      <c r="H456" s="97"/>
      <c r="I456" s="97"/>
      <c r="J456" s="97"/>
      <c r="K456" s="97"/>
      <c r="L456" s="97"/>
      <c r="M456" s="97"/>
    </row>
    <row r="457" spans="1:13">
      <c r="A457" s="67"/>
      <c r="B457" s="96"/>
      <c r="C457" s="97"/>
      <c r="D457" s="97"/>
      <c r="E457" s="97"/>
      <c r="F457" s="97"/>
      <c r="G457" s="97"/>
      <c r="H457" s="97"/>
      <c r="I457" s="97"/>
      <c r="J457" s="97"/>
      <c r="K457" s="97"/>
      <c r="L457" s="97"/>
      <c r="M457" s="97"/>
    </row>
    <row r="458" spans="1:13">
      <c r="A458" s="67"/>
      <c r="B458" s="96"/>
      <c r="C458" s="97"/>
      <c r="D458" s="97"/>
      <c r="E458" s="97"/>
      <c r="F458" s="97"/>
      <c r="G458" s="97"/>
      <c r="H458" s="97"/>
      <c r="I458" s="97"/>
      <c r="J458" s="97"/>
      <c r="K458" s="97"/>
      <c r="L458" s="97"/>
      <c r="M458" s="97"/>
    </row>
    <row r="459" spans="1:13">
      <c r="A459" s="67"/>
      <c r="B459" s="96"/>
      <c r="C459" s="97"/>
      <c r="D459" s="97"/>
      <c r="E459" s="97"/>
      <c r="F459" s="97"/>
      <c r="G459" s="97"/>
      <c r="H459" s="97"/>
      <c r="I459" s="97"/>
      <c r="J459" s="97"/>
      <c r="K459" s="97"/>
      <c r="L459" s="97"/>
      <c r="M459" s="97"/>
    </row>
    <row r="460" spans="1:13">
      <c r="A460" s="67"/>
      <c r="B460" s="96"/>
      <c r="C460" s="97"/>
      <c r="D460" s="97"/>
      <c r="E460" s="97"/>
      <c r="F460" s="97"/>
      <c r="G460" s="97"/>
      <c r="H460" s="97"/>
      <c r="I460" s="97"/>
      <c r="J460" s="97"/>
      <c r="K460" s="97"/>
      <c r="L460" s="97"/>
      <c r="M460" s="97"/>
    </row>
    <row r="461" spans="1:13">
      <c r="A461" s="67"/>
      <c r="B461" s="96"/>
      <c r="C461" s="97"/>
      <c r="D461" s="97"/>
      <c r="E461" s="97"/>
      <c r="F461" s="97"/>
      <c r="G461" s="97"/>
      <c r="H461" s="97"/>
      <c r="I461" s="97"/>
      <c r="J461" s="97"/>
      <c r="K461" s="97"/>
      <c r="L461" s="97"/>
      <c r="M461" s="97"/>
    </row>
    <row r="462" spans="1:13">
      <c r="A462" s="67"/>
      <c r="B462" s="96"/>
      <c r="C462" s="97"/>
      <c r="D462" s="97"/>
      <c r="E462" s="97"/>
      <c r="F462" s="97"/>
      <c r="G462" s="97"/>
      <c r="H462" s="97"/>
      <c r="I462" s="97"/>
      <c r="J462" s="97"/>
      <c r="K462" s="97"/>
      <c r="L462" s="97"/>
      <c r="M462" s="97"/>
    </row>
    <row r="463" spans="1:13">
      <c r="A463" s="67"/>
      <c r="B463" s="96"/>
      <c r="C463" s="97"/>
      <c r="D463" s="97"/>
      <c r="E463" s="97"/>
      <c r="F463" s="97"/>
      <c r="G463" s="97"/>
      <c r="H463" s="97"/>
      <c r="I463" s="97"/>
      <c r="J463" s="97"/>
      <c r="K463" s="97"/>
      <c r="L463" s="97"/>
      <c r="M463" s="97"/>
    </row>
    <row r="464" spans="1:13">
      <c r="A464" s="67"/>
      <c r="B464" s="96"/>
      <c r="C464" s="97"/>
      <c r="D464" s="97"/>
      <c r="E464" s="97"/>
      <c r="F464" s="97"/>
      <c r="G464" s="97"/>
      <c r="H464" s="97"/>
      <c r="I464" s="97"/>
      <c r="J464" s="97"/>
      <c r="K464" s="97"/>
      <c r="L464" s="97"/>
      <c r="M464" s="97"/>
    </row>
    <row r="465" spans="1:13">
      <c r="A465" s="107"/>
      <c r="B465" s="99"/>
      <c r="C465" s="100"/>
      <c r="D465" s="100"/>
      <c r="E465" s="100"/>
      <c r="F465" s="100"/>
      <c r="G465" s="100"/>
      <c r="H465" s="100"/>
      <c r="I465" s="100"/>
      <c r="J465" s="100"/>
      <c r="K465" s="100"/>
      <c r="L465" s="100"/>
      <c r="M465" s="100"/>
    </row>
    <row r="466" spans="1:13" ht="31.5">
      <c r="A466" s="35"/>
      <c r="B466" s="101" t="s">
        <v>114</v>
      </c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</row>
    <row r="467" spans="1:13" ht="22.5">
      <c r="A467" s="35"/>
      <c r="B467" s="137" t="s">
        <v>441</v>
      </c>
      <c r="C467" s="12">
        <v>60000000</v>
      </c>
      <c r="D467" s="13"/>
      <c r="E467" s="13"/>
      <c r="F467" s="13"/>
      <c r="G467" s="13"/>
      <c r="H467" s="13"/>
      <c r="I467" s="13"/>
      <c r="J467" s="13"/>
      <c r="K467" s="13"/>
      <c r="L467" s="13"/>
      <c r="M467" s="13"/>
    </row>
    <row r="468" spans="1:13" ht="33.75">
      <c r="A468" s="35"/>
      <c r="B468" s="172" t="s">
        <v>382</v>
      </c>
      <c r="C468" s="12">
        <v>450000000</v>
      </c>
      <c r="D468" s="13"/>
      <c r="E468" s="13"/>
      <c r="F468" s="13"/>
      <c r="G468" s="13"/>
      <c r="H468" s="13"/>
      <c r="I468" s="13"/>
      <c r="J468" s="13"/>
      <c r="K468" s="13"/>
      <c r="L468" s="13"/>
      <c r="M468" s="13"/>
    </row>
    <row r="469" spans="1:13" ht="33.75" customHeight="1">
      <c r="A469" s="35"/>
      <c r="B469" s="151" t="s">
        <v>396</v>
      </c>
      <c r="C469" s="12">
        <v>70000000</v>
      </c>
      <c r="D469" s="13"/>
      <c r="E469" s="13"/>
      <c r="F469" s="13"/>
      <c r="G469" s="13"/>
      <c r="H469" s="13"/>
      <c r="I469" s="13"/>
      <c r="J469" s="13"/>
      <c r="K469" s="13"/>
      <c r="L469" s="13"/>
      <c r="M469" s="13"/>
    </row>
    <row r="470" spans="1:13" ht="46.5" customHeight="1">
      <c r="A470" s="35"/>
      <c r="B470" s="154" t="s">
        <v>398</v>
      </c>
      <c r="C470" s="12">
        <v>60000000</v>
      </c>
      <c r="D470" s="13"/>
      <c r="E470" s="13"/>
      <c r="F470" s="13"/>
      <c r="G470" s="13"/>
      <c r="H470" s="13"/>
      <c r="I470" s="13"/>
      <c r="J470" s="13"/>
      <c r="K470" s="13"/>
      <c r="L470" s="13"/>
      <c r="M470" s="13"/>
    </row>
    <row r="471" spans="1:13" ht="33.75">
      <c r="A471" s="35"/>
      <c r="B471" s="146" t="s">
        <v>397</v>
      </c>
      <c r="C471" s="12">
        <v>70000000</v>
      </c>
      <c r="D471" s="13"/>
      <c r="E471" s="13"/>
      <c r="F471" s="13"/>
      <c r="G471" s="13"/>
      <c r="H471" s="13"/>
      <c r="I471" s="13"/>
      <c r="J471" s="13"/>
      <c r="K471" s="13"/>
      <c r="L471" s="13"/>
      <c r="M471" s="13"/>
    </row>
    <row r="472" spans="1:13" ht="22.5">
      <c r="A472" s="35"/>
      <c r="B472" s="136" t="s">
        <v>399</v>
      </c>
      <c r="C472" s="12">
        <v>60000000</v>
      </c>
      <c r="D472" s="13"/>
      <c r="E472" s="13"/>
      <c r="F472" s="13"/>
      <c r="G472" s="13"/>
      <c r="H472" s="13"/>
      <c r="I472" s="13"/>
      <c r="J472" s="13"/>
      <c r="K472" s="13"/>
      <c r="L472" s="13"/>
      <c r="M472" s="13"/>
    </row>
    <row r="473" spans="1:13" ht="45">
      <c r="A473" s="35"/>
      <c r="B473" s="173" t="s">
        <v>400</v>
      </c>
      <c r="C473" s="12">
        <v>80000000</v>
      </c>
      <c r="D473" s="13"/>
      <c r="E473" s="13"/>
      <c r="F473" s="13"/>
      <c r="G473" s="13"/>
      <c r="H473" s="13"/>
      <c r="I473" s="13"/>
      <c r="J473" s="13"/>
      <c r="K473" s="13"/>
      <c r="L473" s="13"/>
      <c r="M473" s="13"/>
    </row>
    <row r="474" spans="1:13" ht="22.5">
      <c r="A474" s="35"/>
      <c r="B474" s="174" t="s">
        <v>401</v>
      </c>
      <c r="C474" s="12">
        <v>80000000</v>
      </c>
      <c r="D474" s="13"/>
      <c r="E474" s="13"/>
      <c r="F474" s="13"/>
      <c r="G474" s="13"/>
      <c r="H474" s="13"/>
      <c r="I474" s="13"/>
      <c r="J474" s="13"/>
      <c r="K474" s="13"/>
      <c r="L474" s="13"/>
      <c r="M474" s="13"/>
    </row>
    <row r="475" spans="1:13" ht="33.75">
      <c r="A475" s="35"/>
      <c r="B475" s="175" t="s">
        <v>402</v>
      </c>
      <c r="C475" s="12">
        <v>120000000</v>
      </c>
      <c r="D475" s="13"/>
      <c r="E475" s="13"/>
      <c r="F475" s="13"/>
      <c r="G475" s="13"/>
      <c r="H475" s="13"/>
      <c r="I475" s="13"/>
      <c r="J475" s="13"/>
      <c r="K475" s="13"/>
      <c r="L475" s="13"/>
      <c r="M475" s="13"/>
    </row>
    <row r="476" spans="1:13">
      <c r="A476" s="35"/>
      <c r="C476" s="12"/>
      <c r="D476" s="13"/>
      <c r="E476" s="13"/>
      <c r="F476" s="13"/>
      <c r="G476" s="13"/>
      <c r="H476" s="13"/>
      <c r="I476" s="13"/>
      <c r="J476" s="13"/>
      <c r="K476" s="13"/>
      <c r="L476" s="13"/>
      <c r="M476" s="13"/>
    </row>
    <row r="477" spans="1:13" ht="22.5">
      <c r="A477" s="35"/>
      <c r="B477" s="136" t="s">
        <v>404</v>
      </c>
      <c r="C477" s="12">
        <v>75000000</v>
      </c>
      <c r="D477" s="13"/>
      <c r="E477" s="13"/>
      <c r="F477" s="13"/>
      <c r="G477" s="13"/>
      <c r="H477" s="13"/>
      <c r="I477" s="13"/>
      <c r="J477" s="13"/>
      <c r="K477" s="13"/>
      <c r="L477" s="13"/>
      <c r="M477" s="13"/>
    </row>
    <row r="478" spans="1:13" ht="33.75">
      <c r="A478" s="35"/>
      <c r="B478" s="154" t="s">
        <v>405</v>
      </c>
      <c r="C478" s="12">
        <v>120000000</v>
      </c>
      <c r="D478" s="13"/>
      <c r="E478" s="13"/>
      <c r="F478" s="13"/>
      <c r="G478" s="13"/>
      <c r="H478" s="13"/>
      <c r="I478" s="13"/>
      <c r="J478" s="13"/>
      <c r="K478" s="13"/>
      <c r="L478" s="13"/>
      <c r="M478" s="13"/>
    </row>
    <row r="479" spans="1:13" ht="33.75">
      <c r="A479" s="35"/>
      <c r="B479" s="131" t="s">
        <v>406</v>
      </c>
      <c r="C479" s="12">
        <v>80000000</v>
      </c>
      <c r="D479" s="13"/>
      <c r="E479" s="13"/>
      <c r="F479" s="13"/>
      <c r="G479" s="13"/>
      <c r="H479" s="13"/>
      <c r="I479" s="13"/>
      <c r="J479" s="13"/>
      <c r="K479" s="13"/>
      <c r="L479" s="13"/>
      <c r="M479" s="13"/>
    </row>
    <row r="480" spans="1:13" ht="22.5">
      <c r="A480" s="50"/>
      <c r="B480" s="135" t="s">
        <v>208</v>
      </c>
      <c r="C480" s="12">
        <v>140000000</v>
      </c>
      <c r="D480" s="12"/>
      <c r="E480" s="12"/>
      <c r="F480" s="12"/>
      <c r="G480" s="12"/>
      <c r="H480" s="12"/>
      <c r="I480" s="12"/>
      <c r="J480" s="12"/>
      <c r="K480" s="12"/>
      <c r="L480" s="12"/>
      <c r="M480" s="12"/>
    </row>
    <row r="481" spans="1:13" ht="33.75">
      <c r="A481" s="50"/>
      <c r="B481" s="176" t="s">
        <v>209</v>
      </c>
      <c r="C481" s="12">
        <v>60000000</v>
      </c>
      <c r="D481" s="12"/>
      <c r="E481" s="12"/>
      <c r="F481" s="12"/>
      <c r="G481" s="12"/>
      <c r="H481" s="12"/>
      <c r="I481" s="12"/>
      <c r="J481" s="12"/>
      <c r="K481" s="12"/>
      <c r="L481" s="12"/>
      <c r="M481" s="12"/>
    </row>
    <row r="482" spans="1:13">
      <c r="A482" s="50"/>
      <c r="B482" s="176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</row>
    <row r="483" spans="1:13" ht="33.75">
      <c r="A483" s="50"/>
      <c r="B483" s="176" t="s">
        <v>277</v>
      </c>
      <c r="C483" s="12">
        <v>160000000</v>
      </c>
      <c r="D483" s="12"/>
      <c r="E483" s="12"/>
      <c r="F483" s="12"/>
      <c r="G483" s="12"/>
      <c r="H483" s="12"/>
      <c r="I483" s="12"/>
      <c r="J483" s="12"/>
      <c r="K483" s="12"/>
      <c r="L483" s="12"/>
      <c r="M483" s="12"/>
    </row>
    <row r="484" spans="1:13" ht="33.75">
      <c r="A484" s="50"/>
      <c r="B484" s="176" t="s">
        <v>216</v>
      </c>
      <c r="C484" s="12">
        <v>75000000</v>
      </c>
      <c r="D484" s="12"/>
      <c r="E484" s="12"/>
      <c r="F484" s="12"/>
      <c r="G484" s="12"/>
      <c r="H484" s="12"/>
      <c r="I484" s="12"/>
      <c r="J484" s="12"/>
      <c r="K484" s="12"/>
      <c r="L484" s="12"/>
      <c r="M484" s="12"/>
    </row>
    <row r="485" spans="1:13" ht="22.5">
      <c r="A485" s="50"/>
      <c r="B485" s="176" t="s">
        <v>278</v>
      </c>
      <c r="C485" s="12">
        <v>100000000</v>
      </c>
      <c r="D485" s="12"/>
      <c r="E485" s="12"/>
      <c r="F485" s="12"/>
      <c r="G485" s="12"/>
      <c r="H485" s="12"/>
      <c r="I485" s="12"/>
      <c r="J485" s="12"/>
      <c r="K485" s="12"/>
      <c r="L485" s="12"/>
      <c r="M485" s="12"/>
    </row>
    <row r="486" spans="1:13" ht="45">
      <c r="A486" s="50"/>
      <c r="B486" s="177" t="s">
        <v>79</v>
      </c>
      <c r="C486" s="37">
        <v>160000000</v>
      </c>
      <c r="D486" s="12"/>
      <c r="E486" s="12"/>
      <c r="F486" s="12"/>
      <c r="G486" s="12"/>
      <c r="H486" s="12"/>
      <c r="I486" s="12"/>
      <c r="J486" s="12"/>
      <c r="K486" s="12"/>
      <c r="L486" s="12"/>
      <c r="M486" s="12"/>
    </row>
    <row r="487" spans="1:13">
      <c r="A487" s="35"/>
      <c r="B487" s="51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</row>
    <row r="488" spans="1:13" ht="25.5">
      <c r="A488" s="35"/>
      <c r="B488" s="52" t="s">
        <v>99</v>
      </c>
      <c r="C488" s="13">
        <f>SUM(C467:C487)</f>
        <v>2020000000</v>
      </c>
      <c r="D488" s="12"/>
      <c r="E488" s="12"/>
      <c r="F488" s="12"/>
      <c r="G488" s="12"/>
      <c r="H488" s="12"/>
      <c r="I488" s="12"/>
      <c r="J488" s="12"/>
      <c r="K488" s="12"/>
      <c r="L488" s="12"/>
      <c r="M488" s="13">
        <f>SUM(C488:L488)</f>
        <v>2020000000</v>
      </c>
    </row>
    <row r="489" spans="1:13">
      <c r="A489" s="64"/>
      <c r="B489" s="108"/>
      <c r="C489" s="65"/>
      <c r="D489" s="65"/>
      <c r="E489" s="65"/>
      <c r="F489" s="65"/>
      <c r="G489" s="65"/>
      <c r="H489" s="65"/>
      <c r="I489" s="65"/>
      <c r="J489" s="65"/>
      <c r="K489" s="65"/>
      <c r="L489" s="65"/>
      <c r="M489" s="65"/>
    </row>
    <row r="490" spans="1:13">
      <c r="A490" s="67"/>
      <c r="B490" s="109"/>
      <c r="C490" s="68"/>
      <c r="D490" s="68"/>
      <c r="E490" s="68"/>
      <c r="F490" s="68"/>
      <c r="G490" s="68"/>
      <c r="H490" s="68"/>
      <c r="I490" s="68"/>
      <c r="J490" s="68"/>
      <c r="K490" s="68"/>
      <c r="L490" s="68"/>
      <c r="M490" s="68"/>
    </row>
    <row r="491" spans="1:13">
      <c r="A491" s="67"/>
      <c r="B491" s="109"/>
      <c r="C491" s="68"/>
      <c r="D491" s="68"/>
      <c r="E491" s="68"/>
      <c r="F491" s="68"/>
      <c r="G491" s="68"/>
      <c r="H491" s="68"/>
      <c r="I491" s="68"/>
      <c r="J491" s="68"/>
      <c r="K491" s="68"/>
      <c r="L491" s="68"/>
      <c r="M491" s="68"/>
    </row>
    <row r="492" spans="1:13">
      <c r="A492" s="67"/>
      <c r="B492" s="109"/>
      <c r="C492" s="68"/>
      <c r="D492" s="68"/>
      <c r="E492" s="68"/>
      <c r="F492" s="68"/>
      <c r="G492" s="68"/>
      <c r="H492" s="68"/>
      <c r="I492" s="68"/>
      <c r="J492" s="68"/>
      <c r="K492" s="68"/>
      <c r="L492" s="68"/>
      <c r="M492" s="68"/>
    </row>
    <row r="493" spans="1:13">
      <c r="A493" s="67"/>
      <c r="B493" s="109"/>
      <c r="C493" s="68"/>
      <c r="D493" s="68"/>
      <c r="E493" s="68"/>
      <c r="F493" s="68"/>
      <c r="G493" s="68"/>
      <c r="H493" s="68"/>
      <c r="I493" s="68"/>
      <c r="J493" s="68"/>
      <c r="K493" s="68"/>
      <c r="L493" s="68"/>
      <c r="M493" s="68"/>
    </row>
    <row r="494" spans="1:13">
      <c r="A494" s="67"/>
      <c r="B494" s="109"/>
      <c r="C494" s="68"/>
      <c r="D494" s="68"/>
      <c r="E494" s="68"/>
      <c r="F494" s="68"/>
      <c r="G494" s="68"/>
      <c r="H494" s="68"/>
      <c r="I494" s="68"/>
      <c r="J494" s="68"/>
      <c r="K494" s="68"/>
      <c r="L494" s="68"/>
      <c r="M494" s="68"/>
    </row>
    <row r="495" spans="1:13">
      <c r="A495" s="67"/>
      <c r="B495" s="109"/>
      <c r="C495" s="68"/>
      <c r="D495" s="68"/>
      <c r="E495" s="68"/>
      <c r="F495" s="68"/>
      <c r="G495" s="68"/>
      <c r="H495" s="68"/>
      <c r="I495" s="68"/>
      <c r="J495" s="68"/>
      <c r="K495" s="68"/>
      <c r="L495" s="68"/>
      <c r="M495" s="68"/>
    </row>
    <row r="496" spans="1:13">
      <c r="A496" s="67"/>
      <c r="B496" s="109"/>
      <c r="C496" s="68"/>
      <c r="D496" s="68"/>
      <c r="E496" s="68"/>
      <c r="F496" s="68"/>
      <c r="G496" s="68"/>
      <c r="H496" s="68"/>
      <c r="I496" s="68"/>
      <c r="J496" s="68"/>
      <c r="K496" s="68"/>
      <c r="L496" s="68"/>
      <c r="M496" s="68"/>
    </row>
    <row r="497" spans="1:13">
      <c r="A497" s="67"/>
      <c r="B497" s="109"/>
      <c r="C497" s="68"/>
      <c r="D497" s="68"/>
      <c r="E497" s="68"/>
      <c r="F497" s="68"/>
      <c r="G497" s="68"/>
      <c r="H497" s="68"/>
      <c r="I497" s="68"/>
      <c r="J497" s="68"/>
      <c r="K497" s="68"/>
      <c r="L497" s="68"/>
      <c r="M497" s="68"/>
    </row>
    <row r="498" spans="1:13" ht="31.5">
      <c r="A498" s="35"/>
      <c r="B498" s="194" t="s">
        <v>116</v>
      </c>
      <c r="C498" s="12"/>
      <c r="D498" s="12"/>
      <c r="E498" s="12"/>
      <c r="F498" s="12"/>
      <c r="G498" s="12"/>
      <c r="H498" s="12"/>
      <c r="I498" s="12"/>
      <c r="J498" s="12"/>
      <c r="K498" s="55"/>
      <c r="L498" s="12"/>
      <c r="M498" s="12"/>
    </row>
    <row r="499" spans="1:13" ht="22.5">
      <c r="A499" s="35"/>
      <c r="B499" s="146" t="s">
        <v>175</v>
      </c>
      <c r="C499" s="12">
        <v>203147346</v>
      </c>
      <c r="D499" s="12"/>
      <c r="E499" s="12"/>
      <c r="F499" s="12"/>
      <c r="G499" s="12"/>
      <c r="H499" s="12"/>
      <c r="I499" s="12"/>
      <c r="J499" s="12"/>
      <c r="K499" s="55"/>
      <c r="L499" s="12"/>
      <c r="M499" s="12"/>
    </row>
    <row r="500" spans="1:13" ht="22.5">
      <c r="A500" s="35"/>
      <c r="B500" s="146" t="s">
        <v>252</v>
      </c>
      <c r="C500" s="12">
        <v>200000000</v>
      </c>
      <c r="D500" s="12"/>
      <c r="E500" s="12"/>
      <c r="F500" s="12"/>
      <c r="G500" s="12"/>
      <c r="H500" s="12"/>
      <c r="I500" s="12"/>
      <c r="J500" s="12"/>
      <c r="K500" s="12"/>
      <c r="L500" s="12"/>
      <c r="M500" s="12"/>
    </row>
    <row r="501" spans="1:13" ht="67.5">
      <c r="A501" s="35"/>
      <c r="B501" s="131" t="s">
        <v>403</v>
      </c>
      <c r="C501" s="12">
        <v>480000000</v>
      </c>
      <c r="D501" s="13"/>
      <c r="E501" s="13"/>
      <c r="F501" s="13"/>
      <c r="G501" s="13"/>
      <c r="H501" s="13"/>
      <c r="I501" s="13"/>
      <c r="J501" s="13"/>
      <c r="K501" s="13">
        <v>882116508</v>
      </c>
      <c r="L501" s="13"/>
      <c r="M501" s="13"/>
    </row>
    <row r="502" spans="1:13" ht="33.75">
      <c r="A502" s="35"/>
      <c r="B502" s="146" t="s">
        <v>442</v>
      </c>
      <c r="C502" s="12">
        <v>80000000</v>
      </c>
      <c r="D502" s="13"/>
      <c r="E502" s="13"/>
      <c r="F502" s="13"/>
      <c r="G502" s="13"/>
      <c r="H502" s="13"/>
      <c r="I502" s="13"/>
      <c r="J502" s="13"/>
      <c r="K502" s="13"/>
      <c r="L502" s="13"/>
      <c r="M502" s="13"/>
    </row>
    <row r="503" spans="1:13" ht="33.75">
      <c r="A503" s="35"/>
      <c r="B503" s="146" t="s">
        <v>444</v>
      </c>
      <c r="C503" s="12">
        <v>80000000</v>
      </c>
      <c r="D503" s="13"/>
      <c r="E503" s="13"/>
      <c r="F503" s="13"/>
      <c r="G503" s="13"/>
      <c r="H503" s="13"/>
      <c r="I503" s="13"/>
      <c r="J503" s="13"/>
      <c r="K503" s="13"/>
      <c r="L503" s="13"/>
      <c r="M503" s="13"/>
    </row>
    <row r="504" spans="1:13" ht="36" customHeight="1">
      <c r="A504" s="35"/>
      <c r="B504" s="164" t="s">
        <v>443</v>
      </c>
      <c r="C504" s="12">
        <v>80000000</v>
      </c>
      <c r="D504" s="13"/>
      <c r="E504" s="13"/>
      <c r="F504" s="13"/>
      <c r="G504" s="13"/>
      <c r="H504" s="13"/>
      <c r="I504" s="13"/>
      <c r="J504" s="13"/>
      <c r="K504" s="13"/>
      <c r="L504" s="13"/>
      <c r="M504" s="13"/>
    </row>
    <row r="505" spans="1:13">
      <c r="A505" s="35"/>
      <c r="B505" s="131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</row>
    <row r="506" spans="1:13" ht="25.5">
      <c r="A506" s="35"/>
      <c r="B506" s="52" t="s">
        <v>96</v>
      </c>
      <c r="C506" s="13">
        <f>SUM(C499:C505)</f>
        <v>1123147346</v>
      </c>
      <c r="D506" s="12"/>
      <c r="E506" s="12"/>
      <c r="F506" s="12"/>
      <c r="G506" s="12"/>
      <c r="H506" s="12"/>
      <c r="I506" s="12"/>
      <c r="J506" s="12"/>
      <c r="K506" s="13">
        <f>SUM(K498:K505)</f>
        <v>882116508</v>
      </c>
      <c r="L506" s="12"/>
      <c r="M506" s="13">
        <f>SUM(C506:L506)</f>
        <v>2005263854</v>
      </c>
    </row>
    <row r="507" spans="1:13">
      <c r="A507" s="64"/>
      <c r="B507" s="108"/>
      <c r="C507" s="65"/>
      <c r="D507" s="65"/>
      <c r="E507" s="65"/>
      <c r="F507" s="65"/>
      <c r="G507" s="65"/>
      <c r="H507" s="65"/>
      <c r="I507" s="65"/>
      <c r="J507" s="65"/>
      <c r="K507" s="65"/>
      <c r="L507" s="65"/>
      <c r="M507" s="65"/>
    </row>
    <row r="508" spans="1:13">
      <c r="A508" s="67"/>
      <c r="C508" s="68"/>
      <c r="D508" s="68"/>
      <c r="E508" s="68"/>
      <c r="F508" s="68"/>
      <c r="G508" s="68"/>
      <c r="H508" s="68"/>
      <c r="I508" s="68"/>
      <c r="J508" s="68"/>
      <c r="K508" s="68"/>
      <c r="L508" s="68"/>
      <c r="M508" s="68"/>
    </row>
    <row r="509" spans="1:13">
      <c r="A509" s="67"/>
      <c r="C509" s="68"/>
      <c r="D509" s="68"/>
      <c r="E509" s="68"/>
      <c r="F509" s="68"/>
      <c r="G509" s="68"/>
      <c r="H509" s="68"/>
      <c r="I509" s="68"/>
      <c r="J509" s="68"/>
      <c r="K509" s="68"/>
      <c r="L509" s="68"/>
      <c r="M509" s="68"/>
    </row>
    <row r="510" spans="1:13">
      <c r="A510" s="67"/>
      <c r="C510" s="68"/>
      <c r="D510" s="68"/>
      <c r="E510" s="68"/>
      <c r="F510" s="68"/>
      <c r="G510" s="68"/>
      <c r="H510" s="68"/>
      <c r="I510" s="68"/>
      <c r="J510" s="68"/>
      <c r="K510" s="68"/>
      <c r="L510" s="68"/>
      <c r="M510" s="68"/>
    </row>
    <row r="511" spans="1:13">
      <c r="A511" s="67"/>
      <c r="B511" s="109"/>
      <c r="C511" s="68"/>
      <c r="D511" s="68"/>
      <c r="E511" s="68"/>
      <c r="F511" s="68"/>
      <c r="G511" s="68"/>
      <c r="H511" s="68"/>
      <c r="I511" s="68"/>
      <c r="J511" s="68"/>
      <c r="K511" s="68"/>
      <c r="L511" s="68"/>
      <c r="M511" s="68"/>
    </row>
    <row r="512" spans="1:13">
      <c r="A512" s="67"/>
      <c r="B512" s="109"/>
      <c r="C512" s="68"/>
      <c r="D512" s="68"/>
      <c r="E512" s="68"/>
      <c r="F512" s="68"/>
      <c r="G512" s="68"/>
      <c r="H512" s="68"/>
      <c r="I512" s="68"/>
      <c r="J512" s="68"/>
      <c r="K512" s="68"/>
      <c r="L512" s="68"/>
      <c r="M512" s="68"/>
    </row>
    <row r="513" spans="1:13">
      <c r="A513" s="67"/>
      <c r="B513" s="109"/>
      <c r="C513" s="68"/>
      <c r="D513" s="68"/>
      <c r="E513" s="68"/>
      <c r="F513" s="68"/>
      <c r="G513" s="68"/>
      <c r="H513" s="68"/>
      <c r="I513" s="68"/>
      <c r="J513" s="68"/>
      <c r="K513" s="68"/>
      <c r="L513" s="68"/>
      <c r="M513" s="68"/>
    </row>
    <row r="514" spans="1:13">
      <c r="A514" s="67"/>
      <c r="B514" s="109"/>
      <c r="C514" s="68"/>
      <c r="D514" s="68"/>
      <c r="E514" s="68"/>
      <c r="F514" s="68"/>
      <c r="G514" s="68"/>
      <c r="H514" s="68"/>
      <c r="I514" s="68"/>
      <c r="J514" s="68"/>
      <c r="K514" s="68"/>
      <c r="L514" s="68"/>
      <c r="M514" s="68"/>
    </row>
    <row r="515" spans="1:13">
      <c r="A515" s="67"/>
      <c r="B515" s="109"/>
      <c r="C515" s="68"/>
      <c r="D515" s="68"/>
      <c r="E515" s="68"/>
      <c r="F515" s="68"/>
      <c r="G515" s="68"/>
      <c r="H515" s="68"/>
      <c r="I515" s="68"/>
      <c r="J515" s="68"/>
      <c r="K515" s="68"/>
      <c r="L515" s="68"/>
      <c r="M515" s="68"/>
    </row>
    <row r="516" spans="1:13">
      <c r="A516" s="67"/>
      <c r="B516" s="109"/>
      <c r="C516" s="68"/>
      <c r="D516" s="68"/>
      <c r="E516" s="68"/>
      <c r="F516" s="68"/>
      <c r="G516" s="68"/>
      <c r="H516" s="68"/>
      <c r="I516" s="68"/>
      <c r="J516" s="68"/>
      <c r="K516" s="68"/>
      <c r="L516" s="68"/>
      <c r="M516" s="68"/>
    </row>
    <row r="517" spans="1:13">
      <c r="A517" s="67"/>
      <c r="B517" s="109"/>
      <c r="C517" s="68"/>
      <c r="D517" s="68"/>
      <c r="E517" s="68"/>
      <c r="F517" s="68"/>
      <c r="G517" s="68"/>
      <c r="H517" s="68"/>
      <c r="I517" s="68"/>
      <c r="J517" s="68"/>
      <c r="K517" s="68"/>
      <c r="L517" s="68"/>
      <c r="M517" s="68"/>
    </row>
    <row r="518" spans="1:13">
      <c r="A518" s="67"/>
      <c r="B518" s="109"/>
      <c r="C518" s="68"/>
      <c r="D518" s="68"/>
      <c r="E518" s="68"/>
      <c r="F518" s="68"/>
      <c r="G518" s="68"/>
      <c r="H518" s="68"/>
      <c r="I518" s="68"/>
      <c r="J518" s="68"/>
      <c r="K518" s="68"/>
      <c r="L518" s="68"/>
      <c r="M518" s="68"/>
    </row>
    <row r="519" spans="1:13">
      <c r="A519" s="67"/>
      <c r="B519" s="109"/>
      <c r="C519" s="68"/>
      <c r="D519" s="68"/>
      <c r="E519" s="68"/>
      <c r="F519" s="68"/>
      <c r="G519" s="68"/>
      <c r="H519" s="68"/>
      <c r="I519" s="68"/>
      <c r="J519" s="68"/>
      <c r="K519" s="68"/>
      <c r="L519" s="68"/>
      <c r="M519" s="68"/>
    </row>
    <row r="520" spans="1:13">
      <c r="A520" s="67"/>
      <c r="B520" s="109"/>
      <c r="C520" s="68"/>
      <c r="D520" s="68"/>
      <c r="E520" s="68"/>
      <c r="F520" s="68"/>
      <c r="G520" s="68"/>
      <c r="H520" s="68"/>
      <c r="I520" s="68"/>
      <c r="J520" s="68"/>
      <c r="K520" s="68"/>
      <c r="L520" s="68"/>
      <c r="M520" s="68"/>
    </row>
    <row r="521" spans="1:13">
      <c r="A521" s="67"/>
      <c r="B521" s="109"/>
      <c r="C521" s="68"/>
      <c r="D521" s="68"/>
      <c r="E521" s="68"/>
      <c r="F521" s="68"/>
      <c r="G521" s="68"/>
      <c r="H521" s="68"/>
      <c r="I521" s="68"/>
      <c r="J521" s="68"/>
      <c r="K521" s="68"/>
      <c r="L521" s="68"/>
      <c r="M521" s="68"/>
    </row>
    <row r="522" spans="1:13">
      <c r="A522" s="67"/>
      <c r="B522" s="109"/>
      <c r="C522" s="68"/>
      <c r="D522" s="68"/>
      <c r="E522" s="68"/>
      <c r="F522" s="68"/>
      <c r="G522" s="68"/>
      <c r="H522" s="68"/>
      <c r="I522" s="68"/>
      <c r="J522" s="68"/>
      <c r="K522" s="68"/>
      <c r="L522" s="68"/>
      <c r="M522" s="68"/>
    </row>
    <row r="523" spans="1:13">
      <c r="A523" s="67"/>
      <c r="B523" s="109"/>
      <c r="C523" s="68"/>
      <c r="D523" s="68"/>
      <c r="E523" s="68"/>
      <c r="F523" s="68"/>
      <c r="G523" s="68"/>
      <c r="H523" s="68"/>
      <c r="I523" s="68"/>
      <c r="J523" s="68"/>
      <c r="K523" s="68"/>
      <c r="L523" s="68"/>
      <c r="M523" s="68"/>
    </row>
    <row r="524" spans="1:13">
      <c r="A524" s="67"/>
      <c r="B524" s="109"/>
      <c r="C524" s="68"/>
      <c r="D524" s="68"/>
      <c r="E524" s="68"/>
      <c r="F524" s="68"/>
      <c r="G524" s="68"/>
      <c r="H524" s="68"/>
      <c r="I524" s="68"/>
      <c r="J524" s="68"/>
      <c r="K524" s="68"/>
      <c r="L524" s="68"/>
      <c r="M524" s="68"/>
    </row>
    <row r="525" spans="1:13">
      <c r="A525" s="67"/>
      <c r="B525" s="109"/>
      <c r="C525" s="68"/>
      <c r="D525" s="68"/>
      <c r="E525" s="68"/>
      <c r="F525" s="68"/>
      <c r="G525" s="68"/>
      <c r="H525" s="68"/>
      <c r="I525" s="68"/>
      <c r="J525" s="68"/>
      <c r="K525" s="68"/>
      <c r="L525" s="68"/>
      <c r="M525" s="68"/>
    </row>
    <row r="526" spans="1:13">
      <c r="A526" s="67"/>
      <c r="B526" s="109"/>
      <c r="C526" s="68"/>
      <c r="D526" s="68"/>
      <c r="E526" s="68"/>
      <c r="F526" s="68"/>
      <c r="G526" s="68"/>
      <c r="H526" s="68"/>
      <c r="I526" s="68"/>
      <c r="J526" s="68"/>
      <c r="K526" s="68"/>
      <c r="L526" s="68"/>
      <c r="M526" s="68"/>
    </row>
    <row r="527" spans="1:13">
      <c r="A527" s="67"/>
      <c r="B527" s="109"/>
      <c r="C527" s="68"/>
      <c r="D527" s="68"/>
      <c r="E527" s="68"/>
      <c r="F527" s="68"/>
      <c r="G527" s="68"/>
      <c r="H527" s="68"/>
      <c r="I527" s="68"/>
      <c r="J527" s="68"/>
      <c r="K527" s="68"/>
      <c r="L527" s="68"/>
      <c r="M527" s="68"/>
    </row>
    <row r="528" spans="1:13">
      <c r="A528" s="67"/>
      <c r="B528" s="109"/>
      <c r="C528" s="68"/>
      <c r="D528" s="68"/>
      <c r="E528" s="68"/>
      <c r="F528" s="68"/>
      <c r="G528" s="68"/>
      <c r="H528" s="68"/>
      <c r="I528" s="68"/>
      <c r="J528" s="68"/>
      <c r="K528" s="68"/>
      <c r="L528" s="68"/>
      <c r="M528" s="68"/>
    </row>
    <row r="529" spans="1:13">
      <c r="A529" s="67"/>
      <c r="B529" s="109"/>
      <c r="C529" s="68"/>
      <c r="D529" s="68"/>
      <c r="E529" s="68"/>
      <c r="F529" s="68"/>
      <c r="G529" s="68"/>
      <c r="H529" s="68"/>
      <c r="I529" s="68"/>
      <c r="J529" s="68"/>
      <c r="K529" s="68"/>
      <c r="L529" s="68"/>
      <c r="M529" s="68"/>
    </row>
    <row r="530" spans="1:13">
      <c r="A530" s="67"/>
      <c r="B530" s="109"/>
      <c r="C530" s="68"/>
      <c r="D530" s="68"/>
      <c r="E530" s="68"/>
      <c r="F530" s="68"/>
      <c r="G530" s="68"/>
      <c r="H530" s="68"/>
      <c r="I530" s="68"/>
      <c r="J530" s="68"/>
      <c r="K530" s="68"/>
      <c r="L530" s="68"/>
      <c r="M530" s="68"/>
    </row>
    <row r="531" spans="1:13">
      <c r="A531" s="67"/>
      <c r="B531" s="109"/>
      <c r="C531" s="68"/>
      <c r="D531" s="68"/>
      <c r="E531" s="68"/>
      <c r="F531" s="68"/>
      <c r="G531" s="68"/>
      <c r="H531" s="68"/>
      <c r="I531" s="68"/>
      <c r="J531" s="68"/>
      <c r="K531" s="68"/>
      <c r="L531" s="68"/>
      <c r="M531" s="68"/>
    </row>
    <row r="532" spans="1:13">
      <c r="A532" s="67"/>
      <c r="B532" s="109"/>
      <c r="C532" s="68"/>
      <c r="D532" s="68"/>
      <c r="E532" s="68"/>
      <c r="F532" s="68"/>
      <c r="G532" s="68"/>
      <c r="H532" s="68"/>
      <c r="I532" s="68"/>
      <c r="J532" s="68"/>
      <c r="K532" s="68"/>
      <c r="L532" s="68"/>
      <c r="M532" s="68"/>
    </row>
    <row r="533" spans="1:13">
      <c r="A533" s="67"/>
      <c r="B533" s="109"/>
      <c r="C533" s="68"/>
      <c r="D533" s="68"/>
      <c r="E533" s="68"/>
      <c r="F533" s="68"/>
      <c r="G533" s="68"/>
      <c r="H533" s="68"/>
      <c r="I533" s="68"/>
      <c r="J533" s="68"/>
      <c r="K533" s="68"/>
      <c r="L533" s="68"/>
      <c r="M533" s="68"/>
    </row>
    <row r="534" spans="1:13">
      <c r="A534" s="67"/>
      <c r="B534" s="109"/>
      <c r="C534" s="68"/>
      <c r="D534" s="68"/>
      <c r="E534" s="68"/>
      <c r="F534" s="68"/>
      <c r="G534" s="68"/>
      <c r="H534" s="68"/>
      <c r="I534" s="68"/>
      <c r="J534" s="68"/>
      <c r="K534" s="68"/>
      <c r="L534" s="68"/>
      <c r="M534" s="68"/>
    </row>
    <row r="535" spans="1:13">
      <c r="A535" s="67"/>
      <c r="B535" s="109"/>
      <c r="C535" s="68"/>
      <c r="D535" s="68"/>
      <c r="E535" s="68"/>
      <c r="F535" s="68"/>
      <c r="G535" s="68"/>
      <c r="H535" s="68"/>
      <c r="I535" s="68"/>
      <c r="J535" s="68"/>
      <c r="K535" s="68"/>
      <c r="L535" s="68"/>
      <c r="M535" s="68"/>
    </row>
    <row r="536" spans="1:13">
      <c r="A536" s="67"/>
      <c r="B536" s="109"/>
      <c r="C536" s="68"/>
      <c r="D536" s="68"/>
      <c r="E536" s="68"/>
      <c r="F536" s="68"/>
      <c r="G536" s="68"/>
      <c r="H536" s="68"/>
      <c r="I536" s="68"/>
      <c r="J536" s="68"/>
      <c r="K536" s="68"/>
      <c r="L536" s="68"/>
      <c r="M536" s="68"/>
    </row>
    <row r="537" spans="1:13" ht="38.25">
      <c r="A537" s="50"/>
      <c r="B537" s="178" t="s">
        <v>408</v>
      </c>
      <c r="C537" s="12"/>
      <c r="D537" s="12"/>
      <c r="E537" s="201"/>
      <c r="F537" s="12"/>
      <c r="G537" s="12"/>
      <c r="H537" s="12"/>
      <c r="I537" s="12"/>
      <c r="J537" s="12"/>
      <c r="K537" s="12"/>
      <c r="L537" s="12"/>
      <c r="M537" s="12"/>
    </row>
    <row r="538" spans="1:13" ht="45">
      <c r="A538" s="50"/>
      <c r="B538" s="179" t="s">
        <v>453</v>
      </c>
      <c r="C538" s="12">
        <v>900000000</v>
      </c>
      <c r="D538" s="12"/>
      <c r="E538" s="12">
        <v>80000000</v>
      </c>
      <c r="F538" s="12">
        <v>300079162</v>
      </c>
      <c r="G538" s="12"/>
      <c r="H538" s="12"/>
      <c r="I538" s="12"/>
      <c r="J538" s="12"/>
      <c r="K538" s="12"/>
      <c r="L538" s="12"/>
      <c r="M538" s="12"/>
    </row>
    <row r="539" spans="1:13" ht="56.25">
      <c r="A539" s="50"/>
      <c r="B539" s="137" t="s">
        <v>411</v>
      </c>
      <c r="C539" s="12">
        <v>600000000</v>
      </c>
      <c r="D539" s="12"/>
      <c r="E539" s="12"/>
      <c r="F539" s="12"/>
      <c r="G539" s="12"/>
      <c r="H539" s="12"/>
      <c r="I539" s="12"/>
      <c r="J539" s="12"/>
      <c r="K539" s="12"/>
      <c r="L539" s="12">
        <v>130000000</v>
      </c>
      <c r="M539" s="12"/>
    </row>
    <row r="540" spans="1:13" ht="45">
      <c r="A540" s="50"/>
      <c r="B540" s="132" t="s">
        <v>410</v>
      </c>
      <c r="C540" s="12">
        <v>670000000</v>
      </c>
      <c r="D540" s="12"/>
      <c r="E540" s="12"/>
      <c r="F540" s="12"/>
      <c r="G540" s="12"/>
      <c r="H540" s="12"/>
      <c r="I540" s="12"/>
      <c r="J540" s="12"/>
      <c r="K540" s="12"/>
      <c r="L540" s="12"/>
      <c r="M540" s="12"/>
    </row>
    <row r="541" spans="1:13" ht="22.5">
      <c r="A541" s="50"/>
      <c r="B541" s="154" t="s">
        <v>409</v>
      </c>
      <c r="C541" s="12">
        <v>300000000</v>
      </c>
      <c r="D541" s="12"/>
      <c r="E541" s="12"/>
      <c r="F541" s="12"/>
      <c r="G541" s="12"/>
      <c r="H541" s="12"/>
      <c r="I541" s="12"/>
      <c r="J541" s="12"/>
      <c r="K541" s="12"/>
      <c r="L541" s="12"/>
      <c r="M541" s="12"/>
    </row>
    <row r="542" spans="1:13" ht="33.75">
      <c r="A542" s="50"/>
      <c r="B542" s="171" t="s">
        <v>446</v>
      </c>
      <c r="C542" s="12">
        <v>300000000</v>
      </c>
      <c r="D542" s="12"/>
      <c r="E542" s="12"/>
      <c r="F542" s="12"/>
      <c r="G542" s="12"/>
      <c r="H542" s="12"/>
      <c r="I542" s="12"/>
      <c r="J542" s="12"/>
      <c r="K542" s="12"/>
      <c r="L542" s="12"/>
      <c r="M542" s="12"/>
    </row>
    <row r="543" spans="1:13">
      <c r="A543" s="50"/>
      <c r="B543" s="36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</row>
    <row r="544" spans="1:13" ht="45">
      <c r="A544" s="50"/>
      <c r="B544" s="135" t="s">
        <v>445</v>
      </c>
      <c r="C544" s="12">
        <v>70000000</v>
      </c>
      <c r="D544" s="13"/>
      <c r="E544" s="13"/>
      <c r="F544" s="13"/>
      <c r="G544" s="13"/>
      <c r="H544" s="13"/>
      <c r="I544" s="13"/>
      <c r="J544" s="13"/>
      <c r="K544" s="13"/>
      <c r="L544" s="13"/>
      <c r="M544" s="13"/>
    </row>
    <row r="545" spans="1:13" ht="25.5">
      <c r="A545" s="50"/>
      <c r="B545" s="33" t="s">
        <v>30</v>
      </c>
      <c r="C545" s="13">
        <f>SUM(C538:C544)</f>
        <v>2840000000</v>
      </c>
      <c r="D545" s="13"/>
      <c r="E545" s="13">
        <f>SUM(E538:E544)</f>
        <v>80000000</v>
      </c>
      <c r="F545" s="13">
        <f>SUM(F538:F544)</f>
        <v>300079162</v>
      </c>
      <c r="G545" s="13"/>
      <c r="H545" s="13"/>
      <c r="I545" s="13"/>
      <c r="J545" s="13"/>
      <c r="K545" s="13"/>
      <c r="L545" s="13">
        <f>SUM(L537:L544)</f>
        <v>130000000</v>
      </c>
      <c r="M545" s="13">
        <f>SUM(C545:L545)</f>
        <v>3350079162</v>
      </c>
    </row>
    <row r="546" spans="1:13">
      <c r="A546" s="110"/>
      <c r="B546" s="93"/>
      <c r="C546" s="94"/>
      <c r="D546" s="94"/>
      <c r="E546" s="94"/>
      <c r="F546" s="94"/>
      <c r="G546" s="94"/>
      <c r="H546" s="94"/>
      <c r="I546" s="94"/>
      <c r="J546" s="94"/>
      <c r="K546" s="94"/>
      <c r="L546" s="94"/>
      <c r="M546" s="94"/>
    </row>
    <row r="547" spans="1:13">
      <c r="A547" s="111"/>
      <c r="B547" s="96"/>
      <c r="C547" s="97"/>
      <c r="D547" s="97"/>
      <c r="E547" s="97"/>
      <c r="F547" s="97"/>
      <c r="G547" s="97"/>
      <c r="H547" s="97"/>
      <c r="I547" s="97"/>
      <c r="J547" s="97"/>
      <c r="K547" s="97"/>
      <c r="L547" s="97"/>
      <c r="M547" s="97"/>
    </row>
    <row r="548" spans="1:13">
      <c r="A548" s="111"/>
      <c r="B548" s="96"/>
      <c r="C548" s="97"/>
      <c r="D548" s="97"/>
      <c r="E548" s="97"/>
      <c r="F548" s="97"/>
      <c r="G548" s="97"/>
      <c r="H548" s="97"/>
      <c r="I548" s="97"/>
      <c r="J548" s="97"/>
      <c r="K548" s="97"/>
      <c r="L548" s="97"/>
      <c r="M548" s="97"/>
    </row>
    <row r="549" spans="1:13">
      <c r="A549" s="111"/>
      <c r="B549" s="131"/>
      <c r="C549" s="97"/>
      <c r="D549" s="97"/>
      <c r="E549" s="97"/>
      <c r="F549" s="97"/>
      <c r="G549" s="97"/>
      <c r="H549" s="97"/>
      <c r="I549" s="97"/>
      <c r="J549" s="97"/>
      <c r="K549" s="97"/>
      <c r="L549" s="97"/>
      <c r="M549" s="97"/>
    </row>
    <row r="550" spans="1:13">
      <c r="A550" s="111"/>
      <c r="B550" s="96"/>
      <c r="C550" s="97"/>
      <c r="D550" s="97"/>
      <c r="E550" s="97"/>
      <c r="F550" s="97"/>
      <c r="G550" s="97"/>
      <c r="H550" s="97"/>
      <c r="I550" s="97"/>
      <c r="J550" s="97"/>
      <c r="K550" s="97"/>
      <c r="L550" s="97"/>
      <c r="M550" s="97"/>
    </row>
    <row r="551" spans="1:13">
      <c r="A551" s="111"/>
      <c r="B551" s="96"/>
      <c r="C551" s="97"/>
      <c r="D551" s="97"/>
      <c r="E551" s="97"/>
      <c r="F551" s="97"/>
      <c r="G551" s="97"/>
      <c r="H551" s="97"/>
      <c r="I551" s="97"/>
      <c r="J551" s="97"/>
      <c r="K551" s="97"/>
      <c r="L551" s="97"/>
      <c r="M551" s="97"/>
    </row>
    <row r="552" spans="1:13">
      <c r="A552" s="111"/>
      <c r="B552" s="96"/>
      <c r="C552" s="97"/>
      <c r="D552" s="97"/>
      <c r="E552" s="97"/>
      <c r="F552" s="97"/>
      <c r="G552" s="97"/>
      <c r="H552" s="97"/>
      <c r="I552" s="97"/>
      <c r="J552" s="97"/>
      <c r="K552" s="97"/>
      <c r="L552" s="97"/>
      <c r="M552" s="97"/>
    </row>
    <row r="553" spans="1:13">
      <c r="A553" s="111"/>
      <c r="B553" s="96"/>
      <c r="C553" s="97"/>
      <c r="D553" s="97"/>
      <c r="E553" s="97"/>
      <c r="F553" s="97"/>
      <c r="G553" s="97"/>
      <c r="H553" s="97"/>
      <c r="I553" s="97"/>
      <c r="J553" s="97"/>
      <c r="K553" s="97"/>
      <c r="L553" s="97"/>
      <c r="M553" s="97"/>
    </row>
    <row r="554" spans="1:13">
      <c r="A554" s="111"/>
      <c r="B554" s="96"/>
      <c r="C554" s="97"/>
      <c r="D554" s="97"/>
      <c r="E554" s="97"/>
      <c r="F554" s="97"/>
      <c r="G554" s="97"/>
      <c r="H554" s="97"/>
      <c r="I554" s="97"/>
      <c r="J554" s="97"/>
      <c r="K554" s="97"/>
      <c r="L554" s="97"/>
      <c r="M554" s="97"/>
    </row>
    <row r="555" spans="1:13">
      <c r="A555" s="111"/>
      <c r="B555" s="96"/>
      <c r="C555" s="97"/>
      <c r="D555" s="97"/>
      <c r="E555" s="97"/>
      <c r="F555" s="97"/>
      <c r="G555" s="97"/>
      <c r="H555" s="97"/>
      <c r="I555" s="97"/>
      <c r="J555" s="97"/>
      <c r="K555" s="97"/>
      <c r="L555" s="97"/>
      <c r="M555" s="97"/>
    </row>
    <row r="556" spans="1:13">
      <c r="A556" s="111"/>
      <c r="B556" s="96"/>
      <c r="C556" s="97"/>
      <c r="D556" s="97"/>
      <c r="E556" s="97"/>
      <c r="F556" s="97"/>
      <c r="G556" s="97"/>
      <c r="H556" s="97"/>
      <c r="I556" s="97"/>
      <c r="J556" s="97"/>
      <c r="K556" s="97"/>
      <c r="L556" s="97"/>
      <c r="M556" s="97"/>
    </row>
    <row r="557" spans="1:13">
      <c r="A557" s="111"/>
      <c r="B557" s="96"/>
      <c r="C557" s="97"/>
      <c r="D557" s="97"/>
      <c r="E557" s="97"/>
      <c r="F557" s="97"/>
      <c r="G557" s="97"/>
      <c r="H557" s="97"/>
      <c r="I557" s="97"/>
      <c r="J557" s="97"/>
      <c r="K557" s="97"/>
      <c r="L557" s="97"/>
      <c r="M557" s="97"/>
    </row>
    <row r="558" spans="1:13">
      <c r="A558" s="111"/>
      <c r="B558" s="96"/>
      <c r="C558" s="97"/>
      <c r="D558" s="97"/>
      <c r="E558" s="97"/>
      <c r="F558" s="97"/>
      <c r="G558" s="97"/>
      <c r="H558" s="97"/>
      <c r="I558" s="97"/>
      <c r="J558" s="97"/>
      <c r="K558" s="97"/>
      <c r="L558" s="97"/>
      <c r="M558" s="97"/>
    </row>
    <row r="559" spans="1:13">
      <c r="A559" s="111"/>
      <c r="B559" s="96"/>
      <c r="C559" s="97"/>
      <c r="D559" s="97"/>
      <c r="E559" s="97"/>
      <c r="F559" s="97"/>
      <c r="G559" s="97"/>
      <c r="H559" s="97"/>
      <c r="I559" s="97"/>
      <c r="J559" s="97"/>
      <c r="K559" s="97"/>
      <c r="L559" s="97"/>
      <c r="M559" s="97"/>
    </row>
    <row r="560" spans="1:13">
      <c r="A560" s="111"/>
      <c r="B560" s="96"/>
      <c r="C560" s="97"/>
      <c r="D560" s="97"/>
      <c r="E560" s="97"/>
      <c r="F560" s="97"/>
      <c r="G560" s="97"/>
      <c r="H560" s="97"/>
      <c r="I560" s="97"/>
      <c r="J560" s="97"/>
      <c r="K560" s="97"/>
      <c r="L560" s="97"/>
      <c r="M560" s="97"/>
    </row>
    <row r="561" spans="1:13">
      <c r="A561" s="111"/>
      <c r="B561" s="96"/>
      <c r="C561" s="97"/>
      <c r="D561" s="97"/>
      <c r="E561" s="97"/>
      <c r="F561" s="97"/>
      <c r="G561" s="97"/>
      <c r="H561" s="97"/>
      <c r="I561" s="97"/>
      <c r="J561" s="97"/>
      <c r="K561" s="97"/>
      <c r="L561" s="97"/>
      <c r="M561" s="97"/>
    </row>
    <row r="562" spans="1:13">
      <c r="A562" s="111"/>
      <c r="B562" s="96"/>
      <c r="C562" s="97"/>
      <c r="D562" s="97"/>
      <c r="E562" s="97"/>
      <c r="F562" s="97"/>
      <c r="G562" s="97"/>
      <c r="H562" s="97"/>
      <c r="I562" s="97"/>
      <c r="J562" s="97"/>
      <c r="K562" s="97"/>
      <c r="L562" s="97"/>
      <c r="M562" s="97"/>
    </row>
    <row r="563" spans="1:13">
      <c r="A563" s="111"/>
      <c r="B563" s="96"/>
      <c r="C563" s="97"/>
      <c r="D563" s="97"/>
      <c r="E563" s="97"/>
      <c r="F563" s="97"/>
      <c r="G563" s="97"/>
      <c r="H563" s="97"/>
      <c r="I563" s="97"/>
      <c r="J563" s="97"/>
      <c r="K563" s="97"/>
      <c r="L563" s="97"/>
      <c r="M563" s="97"/>
    </row>
    <row r="564" spans="1:13">
      <c r="A564" s="111"/>
      <c r="B564" s="96"/>
      <c r="C564" s="97"/>
      <c r="D564" s="97"/>
      <c r="E564" s="97"/>
      <c r="F564" s="97"/>
      <c r="G564" s="97"/>
      <c r="H564" s="97"/>
      <c r="I564" s="97"/>
      <c r="J564" s="97"/>
      <c r="K564" s="97"/>
      <c r="L564" s="97"/>
      <c r="M564" s="97"/>
    </row>
    <row r="565" spans="1:13">
      <c r="A565" s="111"/>
      <c r="B565" s="96"/>
      <c r="C565" s="97"/>
      <c r="D565" s="97"/>
      <c r="E565" s="97"/>
      <c r="F565" s="97"/>
      <c r="G565" s="97"/>
      <c r="H565" s="97"/>
      <c r="I565" s="97"/>
      <c r="J565" s="97"/>
      <c r="K565" s="97"/>
      <c r="L565" s="97"/>
      <c r="M565" s="97"/>
    </row>
    <row r="566" spans="1:13">
      <c r="A566" s="111"/>
      <c r="B566" s="96"/>
      <c r="C566" s="97"/>
      <c r="D566" s="97"/>
      <c r="E566" s="97"/>
      <c r="F566" s="97"/>
      <c r="G566" s="97"/>
      <c r="H566" s="97"/>
      <c r="I566" s="97"/>
      <c r="J566" s="97"/>
      <c r="K566" s="97"/>
      <c r="L566" s="97"/>
      <c r="M566" s="97"/>
    </row>
    <row r="567" spans="1:13" ht="60">
      <c r="A567" s="127"/>
      <c r="B567" s="90" t="s">
        <v>82</v>
      </c>
      <c r="C567" s="13"/>
      <c r="D567" s="12"/>
      <c r="E567" s="12"/>
      <c r="F567" s="13"/>
      <c r="G567" s="13"/>
      <c r="H567" s="13"/>
      <c r="I567" s="13"/>
      <c r="J567" s="13"/>
      <c r="K567" s="13"/>
      <c r="L567" s="13"/>
      <c r="M567" s="12"/>
    </row>
    <row r="568" spans="1:13" ht="38.25">
      <c r="A568" s="48"/>
      <c r="B568" s="36" t="s">
        <v>83</v>
      </c>
      <c r="C568" s="12">
        <v>80000000</v>
      </c>
      <c r="D568" s="12"/>
      <c r="E568" s="12"/>
      <c r="F568" s="13"/>
      <c r="G568" s="13"/>
      <c r="H568" s="13"/>
      <c r="I568" s="13"/>
      <c r="J568" s="13"/>
      <c r="K568" s="13"/>
      <c r="L568" s="13"/>
      <c r="M568" s="12"/>
    </row>
    <row r="569" spans="1:13" ht="38.25">
      <c r="A569" s="48"/>
      <c r="B569" s="36" t="s">
        <v>407</v>
      </c>
      <c r="C569" s="12">
        <v>280000000</v>
      </c>
      <c r="D569" s="12"/>
      <c r="E569" s="12">
        <v>96000000</v>
      </c>
      <c r="F569" s="13"/>
      <c r="G569" s="13"/>
      <c r="H569" s="13"/>
      <c r="I569" s="13"/>
      <c r="J569" s="13"/>
      <c r="K569" s="13"/>
      <c r="L569" s="13"/>
      <c r="M569" s="12"/>
    </row>
    <row r="570" spans="1:13" ht="52.5" customHeight="1">
      <c r="A570" s="48"/>
      <c r="B570" s="36" t="s">
        <v>448</v>
      </c>
      <c r="C570" s="12">
        <v>160000000</v>
      </c>
      <c r="D570" s="12"/>
      <c r="E570" s="12"/>
      <c r="F570" s="13"/>
      <c r="G570" s="13"/>
      <c r="H570" s="13"/>
      <c r="I570" s="13"/>
      <c r="J570" s="13"/>
      <c r="K570" s="13"/>
      <c r="L570" s="13"/>
      <c r="M570" s="12"/>
    </row>
    <row r="571" spans="1:13" ht="25.5">
      <c r="A571" s="48"/>
      <c r="B571" s="36" t="s">
        <v>85</v>
      </c>
      <c r="C571" s="12">
        <v>200000000</v>
      </c>
      <c r="D571" s="12"/>
      <c r="E571" s="12">
        <v>138668644</v>
      </c>
      <c r="F571" s="13"/>
      <c r="G571" s="13"/>
      <c r="H571" s="13"/>
      <c r="I571" s="13"/>
      <c r="J571" s="13"/>
      <c r="K571" s="13"/>
      <c r="L571" s="13"/>
      <c r="M571" s="12"/>
    </row>
    <row r="572" spans="1:13" ht="25.5">
      <c r="A572" s="50"/>
      <c r="B572" s="36" t="s">
        <v>84</v>
      </c>
      <c r="C572" s="12">
        <v>80000000</v>
      </c>
      <c r="D572" s="54"/>
      <c r="E572" s="12"/>
      <c r="F572" s="13"/>
      <c r="G572" s="13"/>
      <c r="H572" s="13"/>
      <c r="I572" s="13"/>
      <c r="J572" s="13"/>
      <c r="K572" s="13"/>
      <c r="L572" s="13"/>
      <c r="M572" s="12"/>
    </row>
    <row r="573" spans="1:13" ht="38.25">
      <c r="A573" s="48"/>
      <c r="B573" s="36" t="s">
        <v>86</v>
      </c>
      <c r="C573" s="12">
        <v>120000000</v>
      </c>
      <c r="D573" s="13"/>
      <c r="E573" s="13"/>
      <c r="F573" s="13"/>
      <c r="G573" s="13"/>
      <c r="H573" s="13"/>
      <c r="I573" s="13"/>
      <c r="J573" s="13"/>
      <c r="K573" s="13"/>
      <c r="L573" s="13"/>
      <c r="M573" s="13"/>
    </row>
    <row r="574" spans="1:13" ht="51">
      <c r="A574" s="50"/>
      <c r="B574" s="41" t="s">
        <v>226</v>
      </c>
      <c r="C574" s="12">
        <v>100000000</v>
      </c>
      <c r="D574" s="13"/>
      <c r="E574" s="13"/>
      <c r="F574" s="13"/>
      <c r="G574" s="13"/>
      <c r="H574" s="13"/>
      <c r="I574" s="13"/>
      <c r="J574" s="13"/>
      <c r="K574" s="13"/>
      <c r="L574" s="13"/>
      <c r="M574" s="13"/>
    </row>
    <row r="575" spans="1:13" ht="76.5">
      <c r="A575" s="50"/>
      <c r="B575" s="36" t="s">
        <v>227</v>
      </c>
      <c r="C575" s="12">
        <v>200000000</v>
      </c>
      <c r="D575" s="13"/>
      <c r="E575" s="13"/>
      <c r="F575" s="13"/>
      <c r="G575" s="13"/>
      <c r="H575" s="13"/>
      <c r="I575" s="13"/>
      <c r="J575" s="13"/>
      <c r="K575" s="13"/>
      <c r="L575" s="13"/>
      <c r="M575" s="13"/>
    </row>
    <row r="576" spans="1:13" ht="51">
      <c r="A576" s="35"/>
      <c r="B576" s="45" t="s">
        <v>228</v>
      </c>
      <c r="C576" s="12">
        <v>40000000</v>
      </c>
      <c r="D576" s="13"/>
      <c r="E576" s="13"/>
      <c r="F576" s="13"/>
      <c r="G576" s="13"/>
      <c r="H576" s="13"/>
      <c r="I576" s="13"/>
      <c r="J576" s="13"/>
      <c r="K576" s="13"/>
      <c r="L576" s="13"/>
      <c r="M576" s="13"/>
    </row>
    <row r="577" spans="1:13">
      <c r="A577" s="35"/>
      <c r="B577" s="36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</row>
    <row r="578" spans="1:13" ht="38.25">
      <c r="A578" s="35"/>
      <c r="B578" s="45" t="s">
        <v>230</v>
      </c>
      <c r="C578" s="12">
        <v>80000000</v>
      </c>
      <c r="D578" s="13"/>
      <c r="E578" s="13"/>
      <c r="F578" s="13"/>
      <c r="G578" s="13"/>
      <c r="H578" s="13"/>
      <c r="I578" s="13"/>
      <c r="J578" s="13"/>
      <c r="K578" s="13"/>
      <c r="L578" s="13"/>
      <c r="M578" s="13"/>
    </row>
    <row r="579" spans="1:13" ht="25.5">
      <c r="A579" s="35"/>
      <c r="B579" s="36" t="s">
        <v>98</v>
      </c>
      <c r="C579" s="13"/>
      <c r="D579" s="12">
        <v>353305805</v>
      </c>
      <c r="E579" s="13"/>
      <c r="F579" s="13"/>
      <c r="G579" s="13"/>
      <c r="H579" s="13"/>
      <c r="I579" s="13"/>
      <c r="J579" s="13"/>
      <c r="K579" s="13"/>
      <c r="L579" s="13"/>
      <c r="M579" s="13"/>
    </row>
    <row r="580" spans="1:13" ht="51">
      <c r="A580" s="205"/>
      <c r="B580" s="1" t="s">
        <v>87</v>
      </c>
      <c r="C580" s="202">
        <f ca="1">SUM(C568:C580)</f>
        <v>1070000000</v>
      </c>
      <c r="D580" s="13">
        <v>353305805</v>
      </c>
      <c r="E580" s="202">
        <f>SUM(E568:E579)</f>
        <v>234668644</v>
      </c>
      <c r="F580" s="114"/>
      <c r="G580" s="114"/>
      <c r="H580" s="114"/>
      <c r="I580" s="114"/>
      <c r="J580" s="114"/>
      <c r="K580" s="203"/>
      <c r="L580" s="114"/>
      <c r="M580" s="114"/>
    </row>
    <row r="581" spans="1:13">
      <c r="A581" s="312" t="s">
        <v>139</v>
      </c>
      <c r="B581" s="312"/>
      <c r="C581" s="204"/>
      <c r="D581" s="13"/>
      <c r="E581" s="202"/>
      <c r="F581" s="27"/>
      <c r="G581" s="27"/>
      <c r="H581" s="26"/>
      <c r="I581" s="26"/>
      <c r="J581" s="27"/>
      <c r="K581" s="14"/>
      <c r="L581" s="195"/>
      <c r="M581" s="114"/>
    </row>
    <row r="582" spans="1:13">
      <c r="C582" s="128"/>
    </row>
  </sheetData>
  <mergeCells count="7">
    <mergeCell ref="A1:M1"/>
    <mergeCell ref="A3:B3"/>
    <mergeCell ref="C3:M3"/>
    <mergeCell ref="D4:F4"/>
    <mergeCell ref="A581:B581"/>
    <mergeCell ref="B4:B5"/>
    <mergeCell ref="A4:A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583"/>
  <sheetViews>
    <sheetView tabSelected="1" topLeftCell="D1" zoomScale="110" zoomScaleNormal="110" workbookViewId="0">
      <selection activeCell="A112" sqref="A112:IV115"/>
    </sheetView>
  </sheetViews>
  <sheetFormatPr baseColWidth="10" defaultRowHeight="12.75"/>
  <cols>
    <col min="1" max="1" width="6.5703125" style="293" bestFit="1" customWidth="1"/>
    <col min="2" max="2" width="36.7109375" customWidth="1"/>
    <col min="3" max="3" width="8.7109375" customWidth="1"/>
    <col min="4" max="4" width="7.85546875" customWidth="1"/>
    <col min="5" max="5" width="7.42578125" customWidth="1"/>
    <col min="6" max="6" width="7.5703125" customWidth="1"/>
    <col min="7" max="9" width="6.5703125" customWidth="1"/>
    <col min="10" max="10" width="6.7109375" customWidth="1"/>
    <col min="11" max="11" width="8.7109375" customWidth="1"/>
    <col min="12" max="12" width="7.7109375" customWidth="1"/>
    <col min="13" max="13" width="7.42578125" customWidth="1"/>
    <col min="14" max="14" width="7.7109375" customWidth="1"/>
    <col min="15" max="15" width="6.7109375" customWidth="1"/>
    <col min="16" max="16" width="6.140625" customWidth="1"/>
    <col min="17" max="17" width="5" customWidth="1"/>
    <col min="18" max="18" width="5.7109375" customWidth="1"/>
    <col min="19" max="20" width="8.7109375" customWidth="1"/>
    <col min="21" max="21" width="6.5703125" customWidth="1"/>
    <col min="22" max="22" width="6.7109375" customWidth="1"/>
    <col min="23" max="23" width="6.42578125" customWidth="1"/>
    <col min="24" max="24" width="6.7109375" customWidth="1"/>
    <col min="25" max="25" width="5.7109375" customWidth="1"/>
    <col min="26" max="26" width="6.28515625" customWidth="1"/>
    <col min="27" max="27" width="10.28515625" customWidth="1"/>
    <col min="28" max="28" width="7.85546875" customWidth="1"/>
    <col min="29" max="30" width="6.7109375" customWidth="1"/>
    <col min="31" max="31" width="6.42578125" customWidth="1"/>
    <col min="32" max="33" width="6.7109375" customWidth="1"/>
    <col min="34" max="34" width="6.85546875" customWidth="1"/>
  </cols>
  <sheetData>
    <row r="1" spans="1:34" ht="15.75">
      <c r="A1" s="308" t="s">
        <v>128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308"/>
      <c r="V1" s="308"/>
      <c r="W1" s="308"/>
      <c r="X1" s="308"/>
      <c r="Y1" s="308"/>
      <c r="Z1" s="308"/>
      <c r="AA1" s="308"/>
      <c r="AB1" s="308"/>
      <c r="AC1" s="308"/>
      <c r="AD1" s="308"/>
      <c r="AE1" s="308"/>
      <c r="AF1" s="308"/>
      <c r="AG1" s="308"/>
      <c r="AH1" s="308"/>
    </row>
    <row r="2" spans="1:34">
      <c r="A2" s="300"/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301"/>
      <c r="Z2" s="301"/>
      <c r="AA2" s="301"/>
      <c r="AB2" s="301"/>
      <c r="AC2" s="301"/>
      <c r="AD2" s="301"/>
      <c r="AE2" s="301"/>
      <c r="AF2" s="301"/>
      <c r="AG2" s="301"/>
      <c r="AH2" s="301"/>
    </row>
    <row r="3" spans="1:34">
      <c r="A3" s="328" t="s">
        <v>5</v>
      </c>
      <c r="B3" s="328"/>
      <c r="C3" s="329" t="s">
        <v>9</v>
      </c>
      <c r="D3" s="329"/>
      <c r="E3" s="329"/>
      <c r="F3" s="329"/>
      <c r="G3" s="329"/>
      <c r="H3" s="329"/>
      <c r="I3" s="329"/>
      <c r="J3" s="329"/>
      <c r="K3" s="329"/>
      <c r="L3" s="329"/>
      <c r="M3" s="329"/>
      <c r="N3" s="329"/>
      <c r="O3" s="329"/>
      <c r="P3" s="329"/>
      <c r="Q3" s="329"/>
      <c r="R3" s="329"/>
      <c r="S3" s="329"/>
      <c r="T3" s="329"/>
      <c r="U3" s="329"/>
      <c r="V3" s="329"/>
      <c r="W3" s="329"/>
      <c r="X3" s="329"/>
      <c r="Y3" s="329"/>
      <c r="Z3" s="329"/>
      <c r="AA3" s="329"/>
      <c r="AB3" s="329"/>
      <c r="AC3" s="329"/>
      <c r="AD3" s="329"/>
      <c r="AE3" s="329"/>
      <c r="AF3" s="329"/>
      <c r="AG3" s="329"/>
      <c r="AH3" s="329"/>
    </row>
    <row r="4" spans="1:34" ht="22.5" customHeight="1">
      <c r="A4" s="330" t="s">
        <v>146</v>
      </c>
      <c r="B4" s="313" t="s">
        <v>32</v>
      </c>
      <c r="C4" s="229" t="s">
        <v>543</v>
      </c>
      <c r="D4" s="323" t="s">
        <v>2</v>
      </c>
      <c r="E4" s="323"/>
      <c r="F4" s="323"/>
      <c r="G4" s="317" t="s">
        <v>11</v>
      </c>
      <c r="H4" s="318"/>
      <c r="I4" s="224" t="s">
        <v>117</v>
      </c>
      <c r="J4" s="225" t="s">
        <v>117</v>
      </c>
      <c r="K4" s="229" t="s">
        <v>544</v>
      </c>
      <c r="L4" s="323" t="s">
        <v>2</v>
      </c>
      <c r="M4" s="323"/>
      <c r="N4" s="323"/>
      <c r="O4" s="317" t="s">
        <v>11</v>
      </c>
      <c r="P4" s="318"/>
      <c r="Q4" s="224" t="s">
        <v>117</v>
      </c>
      <c r="R4" s="225" t="s">
        <v>117</v>
      </c>
      <c r="S4" s="229" t="s">
        <v>545</v>
      </c>
      <c r="T4" s="323" t="s">
        <v>2</v>
      </c>
      <c r="U4" s="323"/>
      <c r="V4" s="323"/>
      <c r="W4" s="317" t="s">
        <v>11</v>
      </c>
      <c r="X4" s="318"/>
      <c r="Y4" s="224" t="s">
        <v>117</v>
      </c>
      <c r="Z4" s="225" t="s">
        <v>117</v>
      </c>
      <c r="AA4" s="229" t="s">
        <v>546</v>
      </c>
      <c r="AB4" s="323" t="s">
        <v>2</v>
      </c>
      <c r="AC4" s="323"/>
      <c r="AD4" s="323"/>
      <c r="AE4" s="317" t="s">
        <v>11</v>
      </c>
      <c r="AF4" s="318"/>
      <c r="AG4" s="224" t="s">
        <v>117</v>
      </c>
      <c r="AH4" s="225" t="s">
        <v>117</v>
      </c>
    </row>
    <row r="5" spans="1:34" ht="73.5">
      <c r="A5" s="331"/>
      <c r="B5" s="314"/>
      <c r="C5" s="218" t="s">
        <v>283</v>
      </c>
      <c r="D5" s="215" t="s">
        <v>450</v>
      </c>
      <c r="E5" s="215" t="s">
        <v>451</v>
      </c>
      <c r="F5" s="215" t="s">
        <v>7</v>
      </c>
      <c r="G5" s="216" t="s">
        <v>14</v>
      </c>
      <c r="H5" s="216" t="s">
        <v>15</v>
      </c>
      <c r="I5" s="217" t="s">
        <v>119</v>
      </c>
      <c r="J5" s="215" t="s">
        <v>118</v>
      </c>
      <c r="K5" s="219" t="s">
        <v>283</v>
      </c>
      <c r="L5" s="215" t="s">
        <v>450</v>
      </c>
      <c r="M5" s="215" t="s">
        <v>451</v>
      </c>
      <c r="N5" s="215" t="s">
        <v>7</v>
      </c>
      <c r="O5" s="216" t="s">
        <v>14</v>
      </c>
      <c r="P5" s="216" t="s">
        <v>15</v>
      </c>
      <c r="Q5" s="217" t="s">
        <v>119</v>
      </c>
      <c r="R5" s="215" t="s">
        <v>118</v>
      </c>
      <c r="S5" s="220" t="s">
        <v>283</v>
      </c>
      <c r="T5" s="215" t="s">
        <v>450</v>
      </c>
      <c r="U5" s="215" t="s">
        <v>451</v>
      </c>
      <c r="V5" s="215" t="s">
        <v>7</v>
      </c>
      <c r="W5" s="216" t="s">
        <v>14</v>
      </c>
      <c r="X5" s="216" t="s">
        <v>15</v>
      </c>
      <c r="Y5" s="217" t="s">
        <v>119</v>
      </c>
      <c r="Z5" s="215" t="s">
        <v>118</v>
      </c>
      <c r="AA5" s="226" t="s">
        <v>283</v>
      </c>
      <c r="AB5" s="215" t="s">
        <v>450</v>
      </c>
      <c r="AC5" s="215" t="s">
        <v>451</v>
      </c>
      <c r="AD5" s="215" t="s">
        <v>7</v>
      </c>
      <c r="AE5" s="216" t="s">
        <v>14</v>
      </c>
      <c r="AF5" s="216" t="s">
        <v>15</v>
      </c>
      <c r="AG5" s="217" t="s">
        <v>119</v>
      </c>
      <c r="AH5" s="215" t="s">
        <v>118</v>
      </c>
    </row>
    <row r="6" spans="1:34" ht="18.75">
      <c r="A6" s="297">
        <v>1</v>
      </c>
      <c r="B6" s="294" t="s">
        <v>17</v>
      </c>
      <c r="C6" s="13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47"/>
      <c r="AB6" s="12"/>
      <c r="AC6" s="12"/>
      <c r="AD6" s="12"/>
      <c r="AE6" s="12"/>
      <c r="AF6" s="12"/>
      <c r="AG6" s="12"/>
      <c r="AH6" s="12"/>
    </row>
    <row r="7" spans="1:34">
      <c r="A7" s="298"/>
      <c r="B7" s="295" t="s">
        <v>109</v>
      </c>
      <c r="C7" s="12">
        <v>505</v>
      </c>
      <c r="D7" s="12"/>
      <c r="E7" s="12"/>
      <c r="F7" s="12"/>
      <c r="G7" s="12"/>
      <c r="H7" s="12"/>
      <c r="I7" s="12"/>
      <c r="J7" s="12"/>
      <c r="K7" s="12">
        <v>536</v>
      </c>
      <c r="L7" s="12"/>
      <c r="M7" s="12"/>
      <c r="N7" s="12"/>
      <c r="O7" s="12"/>
      <c r="P7" s="12"/>
      <c r="Q7" s="12"/>
      <c r="R7" s="12"/>
      <c r="S7" s="12">
        <v>567</v>
      </c>
      <c r="T7" s="12"/>
      <c r="U7" s="12"/>
      <c r="V7" s="12"/>
      <c r="W7" s="12"/>
      <c r="X7" s="12"/>
      <c r="Y7" s="12"/>
      <c r="Z7" s="12"/>
      <c r="AA7" s="147">
        <v>602</v>
      </c>
      <c r="AB7" s="12"/>
      <c r="AC7" s="12"/>
      <c r="AD7" s="12"/>
      <c r="AE7" s="12"/>
      <c r="AF7" s="12"/>
      <c r="AG7" s="12"/>
      <c r="AH7" s="12"/>
    </row>
    <row r="8" spans="1:34">
      <c r="A8" s="299"/>
      <c r="B8" s="296" t="s">
        <v>423</v>
      </c>
      <c r="C8" s="12">
        <v>88</v>
      </c>
      <c r="D8" s="12"/>
      <c r="E8" s="12"/>
      <c r="F8" s="12"/>
      <c r="G8" s="12"/>
      <c r="H8" s="12"/>
      <c r="I8" s="12"/>
      <c r="J8" s="12"/>
      <c r="K8" s="12">
        <v>93</v>
      </c>
      <c r="L8" s="12"/>
      <c r="M8" s="12"/>
      <c r="N8" s="12"/>
      <c r="O8" s="12"/>
      <c r="P8" s="12"/>
      <c r="Q8" s="12"/>
      <c r="R8" s="12"/>
      <c r="S8" s="12">
        <v>98</v>
      </c>
      <c r="T8" s="12"/>
      <c r="U8" s="12"/>
      <c r="V8" s="12"/>
      <c r="W8" s="12"/>
      <c r="X8" s="12"/>
      <c r="Y8" s="12"/>
      <c r="Z8" s="12"/>
      <c r="AA8" s="147">
        <v>105</v>
      </c>
      <c r="AB8" s="12"/>
      <c r="AC8" s="12"/>
      <c r="AD8" s="12"/>
      <c r="AE8" s="12"/>
      <c r="AF8" s="12"/>
      <c r="AG8" s="12"/>
      <c r="AH8" s="12"/>
    </row>
    <row r="9" spans="1:34">
      <c r="A9" s="288">
        <v>1.1000000000000001</v>
      </c>
      <c r="B9" s="42" t="s">
        <v>553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47"/>
      <c r="AB9" s="12"/>
      <c r="AC9" s="12"/>
      <c r="AD9" s="12"/>
      <c r="AE9" s="12"/>
      <c r="AF9" s="12"/>
      <c r="AG9" s="12"/>
      <c r="AH9" s="12"/>
    </row>
    <row r="10" spans="1:34" ht="45">
      <c r="A10" s="273" t="s">
        <v>566</v>
      </c>
      <c r="B10" s="129" t="s">
        <v>291</v>
      </c>
      <c r="C10" s="12">
        <v>0</v>
      </c>
      <c r="D10" s="12"/>
      <c r="E10" s="12"/>
      <c r="F10" s="12"/>
      <c r="G10" s="12"/>
      <c r="H10" s="12"/>
      <c r="I10" s="12"/>
      <c r="J10" s="12"/>
      <c r="K10" s="12">
        <v>12</v>
      </c>
      <c r="L10" s="12"/>
      <c r="M10" s="12"/>
      <c r="N10" s="12"/>
      <c r="O10" s="12"/>
      <c r="P10" s="12"/>
      <c r="Q10" s="12"/>
      <c r="R10" s="12"/>
      <c r="S10" s="12">
        <v>15</v>
      </c>
      <c r="T10" s="12"/>
      <c r="U10" s="12"/>
      <c r="V10" s="12"/>
      <c r="W10" s="147"/>
      <c r="X10" s="12"/>
      <c r="Y10" s="12"/>
      <c r="Z10" s="12"/>
      <c r="AA10" s="147"/>
      <c r="AB10" s="12"/>
      <c r="AC10" s="12"/>
      <c r="AD10" s="12"/>
      <c r="AE10" s="12"/>
      <c r="AF10" s="12"/>
      <c r="AG10" s="12"/>
      <c r="AH10" s="12"/>
    </row>
    <row r="11" spans="1:34" ht="33.75">
      <c r="A11" s="273" t="s">
        <v>567</v>
      </c>
      <c r="B11" s="129" t="s">
        <v>468</v>
      </c>
      <c r="C11" s="12">
        <v>112</v>
      </c>
      <c r="D11" s="12"/>
      <c r="E11" s="12"/>
      <c r="F11" s="12"/>
      <c r="G11" s="12"/>
      <c r="H11" s="12"/>
      <c r="I11" s="12"/>
      <c r="J11" s="12"/>
      <c r="K11" s="12">
        <v>50</v>
      </c>
      <c r="L11" s="12"/>
      <c r="M11" s="12"/>
      <c r="N11" s="12">
        <v>40</v>
      </c>
      <c r="O11" s="12"/>
      <c r="P11" s="12"/>
      <c r="Q11" s="12"/>
      <c r="R11" s="12"/>
      <c r="S11" s="12">
        <v>60</v>
      </c>
      <c r="T11" s="12"/>
      <c r="U11" s="12"/>
      <c r="V11" s="12"/>
      <c r="W11" s="12"/>
      <c r="X11" s="12"/>
      <c r="Y11" s="12"/>
      <c r="Z11" s="12"/>
      <c r="AA11" s="147">
        <v>80</v>
      </c>
      <c r="AB11" s="12"/>
      <c r="AC11" s="12"/>
      <c r="AD11" s="12"/>
      <c r="AE11" s="12"/>
      <c r="AF11" s="12"/>
      <c r="AG11" s="12">
        <v>240</v>
      </c>
      <c r="AH11" s="12"/>
    </row>
    <row r="12" spans="1:34" ht="33.75">
      <c r="A12" s="273" t="s">
        <v>568</v>
      </c>
      <c r="B12" s="163" t="s">
        <v>537</v>
      </c>
      <c r="C12" s="12">
        <v>0</v>
      </c>
      <c r="D12" s="62"/>
      <c r="E12" s="62"/>
      <c r="F12" s="62"/>
      <c r="G12" s="62"/>
      <c r="H12" s="62"/>
      <c r="I12" s="62"/>
      <c r="J12" s="62">
        <v>260</v>
      </c>
      <c r="K12" s="62">
        <v>60</v>
      </c>
      <c r="L12" s="62"/>
      <c r="M12" s="62"/>
      <c r="N12" s="62">
        <v>40</v>
      </c>
      <c r="O12" s="62"/>
      <c r="P12" s="62"/>
      <c r="Q12" s="62"/>
      <c r="R12" s="62">
        <v>150</v>
      </c>
      <c r="S12" s="62">
        <v>50</v>
      </c>
      <c r="T12" s="62"/>
      <c r="U12" s="62"/>
      <c r="V12" s="62"/>
      <c r="W12" s="62"/>
      <c r="X12" s="62"/>
      <c r="Y12" s="62"/>
      <c r="Z12" s="62"/>
      <c r="AA12" s="62">
        <v>40</v>
      </c>
      <c r="AB12" s="62"/>
      <c r="AC12" s="62"/>
      <c r="AD12" s="62"/>
      <c r="AE12" s="62"/>
      <c r="AF12" s="62"/>
      <c r="AG12" s="62"/>
      <c r="AH12" s="62"/>
    </row>
    <row r="13" spans="1:34" ht="33.75">
      <c r="A13" s="273" t="s">
        <v>569</v>
      </c>
      <c r="B13" s="129" t="s">
        <v>538</v>
      </c>
      <c r="C13" s="12">
        <v>0</v>
      </c>
      <c r="D13" s="62"/>
      <c r="E13" s="62"/>
      <c r="F13" s="62"/>
      <c r="G13" s="62"/>
      <c r="H13" s="62"/>
      <c r="I13" s="62"/>
      <c r="J13" s="62">
        <v>180</v>
      </c>
      <c r="K13" s="62"/>
      <c r="L13" s="62"/>
      <c r="M13" s="62"/>
      <c r="N13" s="62"/>
      <c r="O13" s="62"/>
      <c r="P13" s="62"/>
      <c r="Q13" s="62"/>
      <c r="R13" s="62"/>
      <c r="S13" s="62">
        <v>0</v>
      </c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</row>
    <row r="14" spans="1:34" ht="33.75">
      <c r="A14" s="273" t="s">
        <v>570</v>
      </c>
      <c r="B14" s="130" t="s">
        <v>471</v>
      </c>
      <c r="C14" s="12">
        <v>13</v>
      </c>
      <c r="D14" s="62"/>
      <c r="E14" s="62"/>
      <c r="F14" s="62">
        <v>10</v>
      </c>
      <c r="G14" s="62"/>
      <c r="H14" s="62"/>
      <c r="I14" s="62"/>
      <c r="J14" s="62"/>
      <c r="K14" s="62">
        <v>50</v>
      </c>
      <c r="L14" s="62"/>
      <c r="M14" s="62"/>
      <c r="N14" s="62"/>
      <c r="O14" s="62"/>
      <c r="P14" s="62"/>
      <c r="Q14" s="62"/>
      <c r="R14" s="62"/>
      <c r="S14" s="62">
        <v>30</v>
      </c>
      <c r="T14" s="62"/>
      <c r="U14" s="62"/>
      <c r="V14" s="62"/>
      <c r="W14" s="62"/>
      <c r="X14" s="62"/>
      <c r="Y14" s="62"/>
      <c r="Z14" s="62"/>
      <c r="AA14" s="62">
        <v>40</v>
      </c>
      <c r="AB14" s="62"/>
      <c r="AC14" s="62"/>
      <c r="AD14" s="62"/>
      <c r="AE14" s="62"/>
      <c r="AF14" s="62"/>
      <c r="AG14" s="62"/>
      <c r="AH14" s="62"/>
    </row>
    <row r="15" spans="1:34" ht="33.75">
      <c r="A15" s="273" t="s">
        <v>571</v>
      </c>
      <c r="B15" s="130" t="s">
        <v>459</v>
      </c>
      <c r="C15" s="12">
        <v>0</v>
      </c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>
        <v>100</v>
      </c>
      <c r="S15" s="62">
        <v>30</v>
      </c>
      <c r="T15" s="62"/>
      <c r="U15" s="62"/>
      <c r="V15" s="62"/>
      <c r="W15" s="62"/>
      <c r="X15" s="62"/>
      <c r="Y15" s="62"/>
      <c r="Z15" s="62">
        <v>120</v>
      </c>
      <c r="AA15" s="62">
        <v>10</v>
      </c>
      <c r="AB15" s="62"/>
      <c r="AC15" s="62"/>
      <c r="AD15" s="62"/>
      <c r="AE15" s="62"/>
      <c r="AF15" s="62"/>
      <c r="AG15" s="62"/>
      <c r="AH15" s="62"/>
    </row>
    <row r="16" spans="1:34" ht="22.5">
      <c r="A16" s="273" t="s">
        <v>572</v>
      </c>
      <c r="B16" s="130" t="s">
        <v>469</v>
      </c>
      <c r="C16" s="12">
        <v>0</v>
      </c>
      <c r="D16" s="12"/>
      <c r="E16" s="12"/>
      <c r="F16" s="12"/>
      <c r="G16" s="12"/>
      <c r="H16" s="12"/>
      <c r="I16" s="12"/>
      <c r="J16" s="12"/>
      <c r="K16" s="12">
        <v>30</v>
      </c>
      <c r="L16" s="12"/>
      <c r="M16" s="12"/>
      <c r="N16" s="12"/>
      <c r="O16" s="12"/>
      <c r="P16" s="12"/>
      <c r="Q16" s="12"/>
      <c r="R16" s="12"/>
      <c r="S16" s="12">
        <v>25</v>
      </c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</row>
    <row r="17" spans="1:34" ht="22.5">
      <c r="A17" s="273" t="s">
        <v>573</v>
      </c>
      <c r="B17" s="132" t="s">
        <v>285</v>
      </c>
      <c r="C17" s="12">
        <v>0</v>
      </c>
      <c r="D17" s="12"/>
      <c r="E17" s="12"/>
      <c r="F17" s="12"/>
      <c r="G17" s="12"/>
      <c r="H17" s="12"/>
      <c r="I17" s="12"/>
      <c r="J17" s="12"/>
      <c r="K17" s="12">
        <v>4</v>
      </c>
      <c r="L17" s="12"/>
      <c r="M17" s="12"/>
      <c r="N17" s="12"/>
      <c r="O17" s="12"/>
      <c r="P17" s="12"/>
      <c r="Q17" s="12"/>
      <c r="R17" s="12"/>
      <c r="S17" s="12">
        <v>5</v>
      </c>
      <c r="T17" s="12"/>
      <c r="U17" s="12"/>
      <c r="V17" s="12"/>
      <c r="W17" s="12"/>
      <c r="X17" s="12"/>
      <c r="Y17" s="12"/>
      <c r="Z17" s="12"/>
      <c r="AA17" s="12">
        <v>10</v>
      </c>
      <c r="AB17" s="12"/>
      <c r="AC17" s="12"/>
      <c r="AD17" s="12"/>
      <c r="AE17" s="12"/>
      <c r="AF17" s="12"/>
      <c r="AG17" s="12"/>
      <c r="AH17" s="12"/>
    </row>
    <row r="18" spans="1:34" ht="33.75">
      <c r="A18" s="273" t="s">
        <v>574</v>
      </c>
      <c r="B18" s="130" t="s">
        <v>287</v>
      </c>
      <c r="C18" s="12">
        <v>0</v>
      </c>
      <c r="D18" s="12"/>
      <c r="E18" s="12"/>
      <c r="F18" s="12"/>
      <c r="G18" s="12"/>
      <c r="H18" s="12"/>
      <c r="I18" s="12"/>
      <c r="J18" s="13"/>
      <c r="K18" s="12">
        <v>5</v>
      </c>
      <c r="L18" s="13"/>
      <c r="M18" s="13"/>
      <c r="N18" s="13"/>
      <c r="O18" s="13"/>
      <c r="P18" s="13"/>
      <c r="Q18" s="13"/>
      <c r="R18" s="13"/>
      <c r="S18" s="12">
        <v>5</v>
      </c>
      <c r="T18" s="13"/>
      <c r="U18" s="13"/>
      <c r="V18" s="13"/>
      <c r="W18" s="13"/>
      <c r="X18" s="13"/>
      <c r="Y18" s="13"/>
      <c r="Z18" s="13"/>
      <c r="AA18" s="13">
        <v>20</v>
      </c>
      <c r="AB18" s="13"/>
      <c r="AC18" s="13"/>
      <c r="AD18" s="13"/>
      <c r="AE18" s="13"/>
      <c r="AF18" s="13"/>
      <c r="AG18" s="13"/>
      <c r="AH18" s="13"/>
    </row>
    <row r="19" spans="1:34" ht="22.5">
      <c r="A19" s="273" t="s">
        <v>575</v>
      </c>
      <c r="B19" s="130" t="s">
        <v>539</v>
      </c>
      <c r="C19" s="12"/>
      <c r="D19" s="12"/>
      <c r="E19" s="12"/>
      <c r="F19" s="12"/>
      <c r="G19" s="12"/>
      <c r="H19" s="12"/>
      <c r="I19" s="12"/>
      <c r="J19" s="12">
        <v>20</v>
      </c>
      <c r="K19" s="12"/>
      <c r="L19" s="12"/>
      <c r="M19" s="12"/>
      <c r="N19" s="12"/>
      <c r="O19" s="12"/>
      <c r="P19" s="12"/>
      <c r="Q19" s="12"/>
      <c r="R19" s="12"/>
      <c r="S19" s="12">
        <v>0</v>
      </c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</row>
    <row r="20" spans="1:34" ht="22.5">
      <c r="A20" s="273" t="s">
        <v>576</v>
      </c>
      <c r="B20" s="131" t="s">
        <v>460</v>
      </c>
      <c r="C20" s="12">
        <v>0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>
        <v>50</v>
      </c>
      <c r="S20" s="12">
        <v>15</v>
      </c>
      <c r="T20" s="12"/>
      <c r="U20" s="12"/>
      <c r="V20" s="12"/>
      <c r="W20" s="12"/>
      <c r="X20" s="12"/>
      <c r="Y20" s="12"/>
      <c r="Z20" s="12"/>
      <c r="AA20" s="12">
        <v>30</v>
      </c>
      <c r="AB20" s="12"/>
      <c r="AC20" s="12"/>
      <c r="AD20" s="12"/>
      <c r="AE20" s="12"/>
      <c r="AF20" s="12"/>
      <c r="AG20" s="12"/>
      <c r="AH20" s="12"/>
    </row>
    <row r="21" spans="1:34" ht="33.75">
      <c r="A21" s="273" t="s">
        <v>577</v>
      </c>
      <c r="B21" s="130" t="s">
        <v>461</v>
      </c>
      <c r="C21" s="12">
        <v>0</v>
      </c>
      <c r="D21" s="12"/>
      <c r="E21" s="12"/>
      <c r="F21" s="12">
        <v>25</v>
      </c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>
        <v>14</v>
      </c>
      <c r="T21" s="12"/>
      <c r="U21" s="12"/>
      <c r="V21" s="12"/>
      <c r="W21" s="12"/>
      <c r="X21" s="12"/>
      <c r="Y21" s="12"/>
      <c r="Z21" s="12"/>
      <c r="AA21" s="12">
        <v>10</v>
      </c>
      <c r="AB21" s="12"/>
      <c r="AC21" s="12"/>
      <c r="AD21" s="12"/>
      <c r="AE21" s="12"/>
      <c r="AF21" s="12"/>
      <c r="AG21" s="12"/>
      <c r="AH21" s="12"/>
    </row>
    <row r="22" spans="1:34" ht="45">
      <c r="A22" s="273" t="s">
        <v>578</v>
      </c>
      <c r="B22" s="130" t="s">
        <v>462</v>
      </c>
      <c r="C22" s="12">
        <v>0</v>
      </c>
      <c r="D22" s="12"/>
      <c r="E22" s="12"/>
      <c r="F22" s="12">
        <v>25</v>
      </c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>
        <v>10</v>
      </c>
      <c r="T22" s="12"/>
      <c r="U22" s="12"/>
      <c r="V22" s="12"/>
      <c r="W22" s="12"/>
      <c r="X22" s="12"/>
      <c r="Y22" s="12"/>
      <c r="Z22" s="12"/>
      <c r="AA22" s="12">
        <v>10</v>
      </c>
      <c r="AB22" s="12"/>
      <c r="AC22" s="12"/>
      <c r="AD22" s="12"/>
      <c r="AE22" s="12"/>
      <c r="AF22" s="12"/>
      <c r="AG22" s="12"/>
      <c r="AH22" s="12"/>
    </row>
    <row r="23" spans="1:34" ht="56.25">
      <c r="A23" s="273" t="s">
        <v>579</v>
      </c>
      <c r="B23" s="133" t="s">
        <v>463</v>
      </c>
      <c r="C23" s="12">
        <v>0</v>
      </c>
      <c r="D23" s="12"/>
      <c r="E23" s="12"/>
      <c r="F23" s="12">
        <v>30</v>
      </c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>
        <v>30</v>
      </c>
      <c r="T23" s="12"/>
      <c r="U23" s="12"/>
      <c r="V23" s="12"/>
      <c r="W23" s="12"/>
      <c r="X23" s="12"/>
      <c r="Y23" s="12"/>
      <c r="Z23" s="12"/>
      <c r="AA23" s="12">
        <v>10</v>
      </c>
      <c r="AB23" s="12"/>
      <c r="AC23" s="12"/>
      <c r="AD23" s="12"/>
      <c r="AE23" s="12"/>
      <c r="AF23" s="12"/>
      <c r="AG23" s="12"/>
      <c r="AH23" s="12"/>
    </row>
    <row r="24" spans="1:34" ht="33.75">
      <c r="A24" s="273" t="s">
        <v>580</v>
      </c>
      <c r="B24" s="139" t="s">
        <v>302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</row>
    <row r="25" spans="1:34" ht="45">
      <c r="A25" s="273" t="s">
        <v>581</v>
      </c>
      <c r="B25" s="131" t="s">
        <v>470</v>
      </c>
      <c r="C25" s="12">
        <v>120</v>
      </c>
      <c r="D25" s="12"/>
      <c r="E25" s="12"/>
      <c r="F25" s="12"/>
      <c r="G25" s="12"/>
      <c r="H25" s="12"/>
      <c r="I25" s="12"/>
      <c r="J25" s="12"/>
      <c r="K25" s="12">
        <v>50</v>
      </c>
      <c r="L25" s="12"/>
      <c r="M25" s="12"/>
      <c r="N25" s="12"/>
      <c r="O25" s="12"/>
      <c r="P25" s="12"/>
      <c r="Q25" s="12"/>
      <c r="R25" s="12">
        <v>50</v>
      </c>
      <c r="S25" s="12">
        <v>0</v>
      </c>
      <c r="T25" s="12"/>
      <c r="U25" s="12"/>
      <c r="V25" s="12"/>
      <c r="W25" s="12"/>
      <c r="X25" s="12"/>
      <c r="Y25" s="12"/>
      <c r="Z25" s="12"/>
      <c r="AA25" s="12">
        <v>50</v>
      </c>
      <c r="AB25" s="12"/>
      <c r="AC25" s="12"/>
      <c r="AD25" s="12"/>
      <c r="AE25" s="12"/>
      <c r="AF25" s="12"/>
      <c r="AG25" s="12"/>
      <c r="AH25" s="12"/>
    </row>
    <row r="26" spans="1:34">
      <c r="A26" s="273" t="s">
        <v>582</v>
      </c>
      <c r="B26" s="234" t="s">
        <v>296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</row>
    <row r="27" spans="1:34" ht="33.75">
      <c r="A27" s="273" t="s">
        <v>583</v>
      </c>
      <c r="B27" s="131" t="s">
        <v>464</v>
      </c>
      <c r="C27" s="12">
        <v>260</v>
      </c>
      <c r="D27" s="12"/>
      <c r="E27" s="12"/>
      <c r="F27" s="12"/>
      <c r="G27" s="12"/>
      <c r="H27" s="12"/>
      <c r="I27" s="12"/>
      <c r="J27" s="12"/>
      <c r="K27" s="12">
        <v>271</v>
      </c>
      <c r="L27" s="12"/>
      <c r="M27" s="12"/>
      <c r="N27" s="12"/>
      <c r="O27" s="12"/>
      <c r="P27" s="12"/>
      <c r="Q27" s="12"/>
      <c r="R27" s="12"/>
      <c r="S27" s="12">
        <v>280</v>
      </c>
      <c r="T27" s="12"/>
      <c r="U27" s="12"/>
      <c r="V27" s="12"/>
      <c r="W27" s="12"/>
      <c r="X27" s="12"/>
      <c r="Y27" s="12"/>
      <c r="Z27" s="12"/>
      <c r="AA27" s="12">
        <v>291</v>
      </c>
      <c r="AB27" s="12"/>
      <c r="AC27" s="12"/>
      <c r="AD27" s="12"/>
      <c r="AE27" s="12"/>
      <c r="AF27" s="12"/>
      <c r="AG27" s="12"/>
      <c r="AH27" s="12"/>
    </row>
    <row r="28" spans="1:34">
      <c r="A28" s="275" t="s">
        <v>584</v>
      </c>
      <c r="B28" s="33" t="s">
        <v>107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</row>
    <row r="29" spans="1:34" ht="33.75">
      <c r="A29" s="275" t="s">
        <v>585</v>
      </c>
      <c r="B29" s="135" t="s">
        <v>301</v>
      </c>
      <c r="C29" s="12">
        <v>0</v>
      </c>
      <c r="D29" s="12"/>
      <c r="E29" s="12"/>
      <c r="F29" s="12"/>
      <c r="G29" s="12"/>
      <c r="H29" s="12"/>
      <c r="I29" s="12"/>
      <c r="J29" s="12"/>
      <c r="K29" s="12">
        <v>0</v>
      </c>
      <c r="L29" s="12"/>
      <c r="M29" s="12"/>
      <c r="N29" s="12"/>
      <c r="O29" s="12"/>
      <c r="P29" s="12"/>
      <c r="Q29" s="12"/>
      <c r="R29" s="12"/>
      <c r="S29" s="12">
        <v>0</v>
      </c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</row>
    <row r="30" spans="1:34">
      <c r="A30" s="274"/>
      <c r="B30" s="33" t="s">
        <v>110</v>
      </c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</row>
    <row r="31" spans="1:34">
      <c r="A31" s="274" t="s">
        <v>586</v>
      </c>
      <c r="B31" s="233" t="s">
        <v>102</v>
      </c>
      <c r="C31" s="138"/>
      <c r="D31" s="13"/>
      <c r="E31" s="13"/>
      <c r="F31" s="13"/>
      <c r="G31" s="13"/>
      <c r="H31" s="13"/>
      <c r="I31" s="13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</row>
    <row r="32" spans="1:34" ht="45">
      <c r="A32" s="274" t="s">
        <v>587</v>
      </c>
      <c r="B32" s="136" t="s">
        <v>472</v>
      </c>
      <c r="C32" s="13">
        <v>97</v>
      </c>
      <c r="D32" s="13"/>
      <c r="E32" s="13"/>
      <c r="F32" s="13"/>
      <c r="G32" s="13"/>
      <c r="H32" s="13"/>
      <c r="I32" s="13"/>
      <c r="J32" s="12">
        <v>30</v>
      </c>
      <c r="K32" s="12">
        <v>103</v>
      </c>
      <c r="L32" s="12"/>
      <c r="M32" s="12"/>
      <c r="N32" s="12">
        <v>20</v>
      </c>
      <c r="O32" s="12"/>
      <c r="P32" s="12"/>
      <c r="Q32" s="12"/>
      <c r="R32" s="12"/>
      <c r="S32" s="269">
        <v>108</v>
      </c>
      <c r="T32" s="12"/>
      <c r="U32" s="12"/>
      <c r="V32" s="12"/>
      <c r="W32" s="12"/>
      <c r="X32" s="12"/>
      <c r="Y32" s="12"/>
      <c r="Z32" s="12"/>
      <c r="AA32" s="12">
        <v>116</v>
      </c>
      <c r="AB32" s="12"/>
      <c r="AC32" s="12"/>
      <c r="AD32" s="12"/>
      <c r="AE32" s="12"/>
      <c r="AF32" s="12"/>
      <c r="AG32" s="12"/>
      <c r="AH32" s="12"/>
    </row>
    <row r="33" spans="1:35">
      <c r="A33" s="274" t="s">
        <v>588</v>
      </c>
      <c r="B33" s="137" t="s">
        <v>465</v>
      </c>
      <c r="C33" s="12">
        <v>0</v>
      </c>
      <c r="D33" s="13"/>
      <c r="E33" s="13"/>
      <c r="F33" s="13"/>
      <c r="G33" s="13"/>
      <c r="H33" s="13"/>
      <c r="I33" s="13"/>
      <c r="J33" s="13"/>
      <c r="K33" s="12">
        <v>4</v>
      </c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</row>
    <row r="34" spans="1:35" ht="22.5">
      <c r="A34" s="274" t="s">
        <v>589</v>
      </c>
      <c r="B34" s="131" t="s">
        <v>466</v>
      </c>
      <c r="C34" s="12">
        <v>0</v>
      </c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</row>
    <row r="35" spans="1:35">
      <c r="A35" s="274" t="s">
        <v>588</v>
      </c>
      <c r="B35" s="137" t="s">
        <v>467</v>
      </c>
      <c r="C35" s="12">
        <v>0</v>
      </c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</row>
    <row r="36" spans="1:35">
      <c r="A36" s="274"/>
      <c r="B36" s="33" t="s">
        <v>111</v>
      </c>
      <c r="C36" s="54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</row>
    <row r="37" spans="1:35">
      <c r="A37" s="274"/>
      <c r="B37" s="235" t="s">
        <v>136</v>
      </c>
      <c r="C37" s="13">
        <f>SUM(C8:C36)</f>
        <v>690</v>
      </c>
      <c r="D37" s="13">
        <f t="shared" ref="D37:J37" si="0">SUM(D7:D36)</f>
        <v>0</v>
      </c>
      <c r="E37" s="13">
        <f t="shared" si="0"/>
        <v>0</v>
      </c>
      <c r="F37" s="13">
        <f t="shared" si="0"/>
        <v>90</v>
      </c>
      <c r="G37" s="13">
        <f t="shared" si="0"/>
        <v>0</v>
      </c>
      <c r="H37" s="13">
        <f t="shared" si="0"/>
        <v>0</v>
      </c>
      <c r="I37" s="13">
        <f t="shared" si="0"/>
        <v>0</v>
      </c>
      <c r="J37" s="13">
        <f t="shared" si="0"/>
        <v>490</v>
      </c>
      <c r="K37" s="13">
        <f>SUM(K8:K36)</f>
        <v>732</v>
      </c>
      <c r="L37" s="13">
        <f t="shared" ref="L37:AH37" si="1">SUM(L8:L36)</f>
        <v>0</v>
      </c>
      <c r="M37" s="13">
        <f t="shared" si="1"/>
        <v>0</v>
      </c>
      <c r="N37" s="13">
        <f t="shared" si="1"/>
        <v>100</v>
      </c>
      <c r="O37" s="13">
        <f t="shared" si="1"/>
        <v>0</v>
      </c>
      <c r="P37" s="13">
        <f t="shared" si="1"/>
        <v>0</v>
      </c>
      <c r="Q37" s="13">
        <f t="shared" si="1"/>
        <v>0</v>
      </c>
      <c r="R37" s="13">
        <f t="shared" si="1"/>
        <v>350</v>
      </c>
      <c r="S37" s="13">
        <f>SUM(S8:S36)</f>
        <v>775</v>
      </c>
      <c r="T37" s="13">
        <f t="shared" si="1"/>
        <v>0</v>
      </c>
      <c r="U37" s="13">
        <f t="shared" si="1"/>
        <v>0</v>
      </c>
      <c r="V37" s="13">
        <f t="shared" si="1"/>
        <v>0</v>
      </c>
      <c r="W37" s="13">
        <f t="shared" si="1"/>
        <v>0</v>
      </c>
      <c r="X37" s="13">
        <f t="shared" si="1"/>
        <v>0</v>
      </c>
      <c r="Y37" s="13">
        <f t="shared" si="1"/>
        <v>0</v>
      </c>
      <c r="Z37" s="13">
        <f t="shared" si="1"/>
        <v>120</v>
      </c>
      <c r="AA37" s="13">
        <f>SUM(AA8:AA36)</f>
        <v>822</v>
      </c>
      <c r="AB37" s="13">
        <f t="shared" si="1"/>
        <v>0</v>
      </c>
      <c r="AC37" s="13">
        <f t="shared" si="1"/>
        <v>0</v>
      </c>
      <c r="AD37" s="13">
        <f t="shared" si="1"/>
        <v>0</v>
      </c>
      <c r="AE37" s="13">
        <f t="shared" si="1"/>
        <v>0</v>
      </c>
      <c r="AF37" s="13">
        <f t="shared" si="1"/>
        <v>0</v>
      </c>
      <c r="AG37" s="13">
        <f t="shared" si="1"/>
        <v>240</v>
      </c>
      <c r="AH37" s="13">
        <f t="shared" si="1"/>
        <v>0</v>
      </c>
      <c r="AI37" s="267">
        <f>SUM(C37:AH37)</f>
        <v>4409</v>
      </c>
    </row>
    <row r="38" spans="1:35">
      <c r="A38" s="276"/>
      <c r="B38" s="72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</row>
    <row r="39" spans="1:35">
      <c r="A39" s="277"/>
      <c r="B39" s="75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</row>
    <row r="40" spans="1:35">
      <c r="A40" s="277"/>
      <c r="B40" s="75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</row>
    <row r="41" spans="1:35">
      <c r="A41" s="277"/>
      <c r="B41" s="75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</row>
    <row r="42" spans="1:35" hidden="1">
      <c r="A42" s="277"/>
      <c r="B42" s="75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</row>
    <row r="43" spans="1:35" hidden="1">
      <c r="A43" s="277"/>
      <c r="B43" s="75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</row>
    <row r="44" spans="1:35" hidden="1">
      <c r="A44" s="277"/>
      <c r="B44" s="75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</row>
    <row r="45" spans="1:35" hidden="1">
      <c r="A45" s="277"/>
      <c r="B45" s="75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</row>
    <row r="46" spans="1:35" hidden="1">
      <c r="A46" s="277"/>
      <c r="B46" s="75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</row>
    <row r="47" spans="1:35" hidden="1">
      <c r="A47" s="277"/>
      <c r="B47" s="75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</row>
    <row r="48" spans="1:35" hidden="1">
      <c r="A48" s="277"/>
      <c r="B48" s="75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</row>
    <row r="49" spans="1:34" hidden="1">
      <c r="A49" s="277"/>
      <c r="B49" s="75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</row>
    <row r="50" spans="1:34" hidden="1">
      <c r="A50" s="277"/>
      <c r="B50" s="75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</row>
    <row r="51" spans="1:34" hidden="1">
      <c r="A51" s="277"/>
      <c r="B51" s="75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</row>
    <row r="52" spans="1:34" hidden="1">
      <c r="A52" s="277"/>
      <c r="B52" s="75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</row>
    <row r="53" spans="1:34" hidden="1">
      <c r="A53" s="277"/>
      <c r="B53" s="75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</row>
    <row r="54" spans="1:34" ht="23.25">
      <c r="A54" s="273">
        <v>2</v>
      </c>
      <c r="B54" s="236" t="s">
        <v>18</v>
      </c>
      <c r="C54" s="13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</row>
    <row r="55" spans="1:34">
      <c r="A55" s="273" t="s">
        <v>590</v>
      </c>
      <c r="B55" s="78" t="s">
        <v>42</v>
      </c>
      <c r="C55" s="13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</row>
    <row r="56" spans="1:34" ht="22.5">
      <c r="A56" s="273" t="s">
        <v>591</v>
      </c>
      <c r="B56" s="140" t="s">
        <v>473</v>
      </c>
      <c r="C56" s="12">
        <v>1307</v>
      </c>
      <c r="D56" s="12"/>
      <c r="E56" s="12"/>
      <c r="F56" s="12"/>
      <c r="G56" s="12"/>
      <c r="H56" s="12"/>
      <c r="I56" s="12"/>
      <c r="J56" s="12"/>
      <c r="K56" s="12">
        <v>1386</v>
      </c>
      <c r="L56" s="12"/>
      <c r="M56" s="12"/>
      <c r="N56" s="12"/>
      <c r="O56" s="12"/>
      <c r="P56" s="12"/>
      <c r="Q56" s="12"/>
      <c r="R56" s="12"/>
      <c r="S56" s="12">
        <v>1469</v>
      </c>
      <c r="T56" s="12"/>
      <c r="U56" s="12"/>
      <c r="V56" s="12"/>
      <c r="W56" s="12"/>
      <c r="X56" s="12"/>
      <c r="Y56" s="12"/>
      <c r="Z56" s="12"/>
      <c r="AA56" s="12">
        <v>1557</v>
      </c>
      <c r="AB56" s="12"/>
      <c r="AC56" s="12"/>
      <c r="AD56" s="12"/>
      <c r="AE56" s="12"/>
      <c r="AF56" s="12"/>
      <c r="AG56" s="12"/>
      <c r="AH56" s="12"/>
    </row>
    <row r="57" spans="1:34" ht="22.5">
      <c r="A57" s="273" t="s">
        <v>592</v>
      </c>
      <c r="B57" s="140" t="s">
        <v>540</v>
      </c>
      <c r="C57" s="12"/>
      <c r="D57" s="12"/>
      <c r="E57" s="12"/>
      <c r="F57" s="12"/>
      <c r="G57" s="12"/>
      <c r="H57" s="12"/>
      <c r="I57" s="12"/>
      <c r="J57" s="12">
        <v>330</v>
      </c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</row>
    <row r="58" spans="1:34">
      <c r="A58" s="273" t="s">
        <v>593</v>
      </c>
      <c r="B58" s="141" t="s">
        <v>429</v>
      </c>
      <c r="C58" s="12"/>
      <c r="D58" s="12"/>
      <c r="E58" s="12"/>
      <c r="F58" s="12"/>
      <c r="G58" s="12"/>
      <c r="H58" s="12">
        <v>438</v>
      </c>
      <c r="I58" s="12"/>
      <c r="J58" s="12"/>
      <c r="K58" s="12"/>
      <c r="L58" s="12"/>
      <c r="M58" s="12"/>
      <c r="N58" s="12"/>
      <c r="O58" s="12"/>
      <c r="P58" s="12">
        <v>464</v>
      </c>
      <c r="Q58" s="12"/>
      <c r="R58" s="12"/>
      <c r="S58" s="12"/>
      <c r="T58" s="12"/>
      <c r="U58" s="12"/>
      <c r="V58" s="12"/>
      <c r="W58" s="12"/>
      <c r="X58" s="12">
        <v>492</v>
      </c>
      <c r="Y58" s="12"/>
      <c r="Z58" s="12"/>
      <c r="AA58" s="12"/>
      <c r="AB58" s="12"/>
      <c r="AC58" s="12"/>
      <c r="AD58" s="12"/>
      <c r="AE58" s="12"/>
      <c r="AF58" s="12">
        <v>522</v>
      </c>
      <c r="AG58" s="12"/>
      <c r="AH58" s="12"/>
    </row>
    <row r="59" spans="1:34" ht="22.5">
      <c r="A59" s="273" t="s">
        <v>592</v>
      </c>
      <c r="B59" s="140" t="s">
        <v>428</v>
      </c>
      <c r="C59" s="12"/>
      <c r="D59" s="201"/>
      <c r="E59" s="12">
        <v>4</v>
      </c>
      <c r="F59" s="12"/>
      <c r="G59" s="12"/>
      <c r="H59" s="12"/>
      <c r="I59" s="12"/>
      <c r="J59" s="12"/>
      <c r="K59" s="12"/>
      <c r="L59" s="12"/>
      <c r="M59" s="12">
        <v>4</v>
      </c>
      <c r="N59" s="12"/>
      <c r="O59" s="12"/>
      <c r="P59" s="12"/>
      <c r="Q59" s="12"/>
      <c r="R59" s="12"/>
      <c r="S59" s="12"/>
      <c r="T59" s="12"/>
      <c r="U59" s="12">
        <v>5</v>
      </c>
      <c r="V59" s="12"/>
      <c r="W59" s="12"/>
      <c r="X59" s="12"/>
      <c r="Y59" s="12"/>
      <c r="Z59" s="12"/>
      <c r="AA59" s="12"/>
      <c r="AB59" s="12"/>
      <c r="AC59" s="12">
        <v>6</v>
      </c>
      <c r="AD59" s="12"/>
      <c r="AE59" s="12"/>
      <c r="AF59" s="12"/>
      <c r="AG59" s="12"/>
      <c r="AH59" s="12"/>
    </row>
    <row r="60" spans="1:34" ht="22.5">
      <c r="A60" s="273" t="s">
        <v>594</v>
      </c>
      <c r="B60" s="140" t="s">
        <v>430</v>
      </c>
      <c r="C60" s="12"/>
      <c r="D60" s="12"/>
      <c r="E60" s="12"/>
      <c r="F60" s="12"/>
      <c r="G60" s="12">
        <v>18</v>
      </c>
      <c r="H60" s="12"/>
      <c r="I60" s="12"/>
      <c r="J60" s="12"/>
      <c r="K60" s="12"/>
      <c r="L60" s="12"/>
      <c r="M60" s="12"/>
      <c r="N60" s="12"/>
      <c r="O60" s="12">
        <v>19</v>
      </c>
      <c r="P60" s="12"/>
      <c r="Q60" s="12"/>
      <c r="R60" s="12"/>
      <c r="S60" s="12"/>
      <c r="T60" s="12"/>
      <c r="U60" s="12"/>
      <c r="V60" s="12"/>
      <c r="W60" s="12">
        <v>20</v>
      </c>
      <c r="X60" s="12"/>
      <c r="Y60" s="12"/>
      <c r="Z60" s="12"/>
      <c r="AA60" s="12"/>
      <c r="AB60" s="12"/>
      <c r="AC60" s="12"/>
      <c r="AD60" s="12"/>
      <c r="AE60" s="12">
        <v>21</v>
      </c>
      <c r="AF60" s="12"/>
      <c r="AG60" s="12"/>
      <c r="AH60" s="12"/>
    </row>
    <row r="61" spans="1:34" ht="45">
      <c r="A61" s="273" t="s">
        <v>592</v>
      </c>
      <c r="B61" s="135" t="s">
        <v>303</v>
      </c>
      <c r="C61" s="12"/>
      <c r="D61" s="12"/>
      <c r="E61" s="12"/>
      <c r="F61" s="12"/>
      <c r="G61" s="12"/>
      <c r="H61" s="12"/>
      <c r="I61" s="12"/>
      <c r="J61" s="12"/>
      <c r="K61" s="13">
        <v>107</v>
      </c>
      <c r="L61" s="12"/>
      <c r="M61" s="12"/>
      <c r="N61" s="12"/>
      <c r="O61" s="12"/>
      <c r="P61" s="12"/>
      <c r="Q61" s="12"/>
      <c r="R61" s="12"/>
      <c r="S61" s="13">
        <v>113</v>
      </c>
      <c r="T61" s="12"/>
      <c r="U61" s="12"/>
      <c r="V61" s="12"/>
      <c r="W61" s="12"/>
      <c r="X61" s="12"/>
      <c r="Y61" s="12"/>
      <c r="Z61" s="12"/>
      <c r="AA61" s="13">
        <v>120</v>
      </c>
      <c r="AB61" s="12"/>
      <c r="AC61" s="12"/>
      <c r="AD61" s="12"/>
      <c r="AE61" s="12"/>
      <c r="AF61" s="12"/>
      <c r="AG61" s="12"/>
      <c r="AH61" s="12"/>
    </row>
    <row r="62" spans="1:34" ht="22.5">
      <c r="A62" s="273" t="s">
        <v>595</v>
      </c>
      <c r="B62" s="142" t="s">
        <v>304</v>
      </c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</row>
    <row r="63" spans="1:34" ht="22.5">
      <c r="A63" s="273" t="s">
        <v>596</v>
      </c>
      <c r="B63" s="140" t="s">
        <v>515</v>
      </c>
      <c r="C63" s="12">
        <v>40</v>
      </c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</row>
    <row r="64" spans="1:34">
      <c r="A64" s="273" t="s">
        <v>597</v>
      </c>
      <c r="B64" s="135" t="s">
        <v>425</v>
      </c>
      <c r="C64" s="12">
        <v>15</v>
      </c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</row>
    <row r="65" spans="1:35">
      <c r="A65" s="273" t="s">
        <v>596</v>
      </c>
      <c r="B65" s="135" t="s">
        <v>426</v>
      </c>
      <c r="C65" s="12">
        <v>15</v>
      </c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</row>
    <row r="66" spans="1:35">
      <c r="A66" s="273" t="s">
        <v>597</v>
      </c>
      <c r="B66" s="135" t="s">
        <v>427</v>
      </c>
      <c r="C66" s="12">
        <v>31</v>
      </c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</row>
    <row r="67" spans="1:35" ht="36">
      <c r="A67" s="273" t="s">
        <v>598</v>
      </c>
      <c r="B67" s="271" t="s">
        <v>516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</row>
    <row r="68" spans="1:35" ht="33.75">
      <c r="A68" s="273" t="s">
        <v>599</v>
      </c>
      <c r="B68" s="144" t="s">
        <v>309</v>
      </c>
      <c r="C68" s="12">
        <v>0</v>
      </c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</row>
    <row r="69" spans="1:35" ht="22.5">
      <c r="A69" s="273" t="s">
        <v>600</v>
      </c>
      <c r="B69" s="144" t="s">
        <v>306</v>
      </c>
      <c r="C69" s="12">
        <v>0</v>
      </c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</row>
    <row r="70" spans="1:35" ht="33.75">
      <c r="A70" s="273" t="s">
        <v>599</v>
      </c>
      <c r="B70" s="145" t="s">
        <v>456</v>
      </c>
      <c r="C70" s="12">
        <v>0</v>
      </c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</row>
    <row r="71" spans="1:35" ht="22.5">
      <c r="A71" s="273" t="s">
        <v>600</v>
      </c>
      <c r="B71" s="177" t="s">
        <v>310</v>
      </c>
      <c r="C71" s="12">
        <v>0</v>
      </c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</row>
    <row r="72" spans="1:35" ht="22.5">
      <c r="A72" s="273" t="s">
        <v>599</v>
      </c>
      <c r="B72" s="135" t="s">
        <v>311</v>
      </c>
      <c r="C72" s="12">
        <v>0</v>
      </c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</row>
    <row r="73" spans="1:35" ht="33.75">
      <c r="A73" s="273" t="s">
        <v>600</v>
      </c>
      <c r="B73" s="177" t="s">
        <v>312</v>
      </c>
      <c r="C73" s="12">
        <v>0</v>
      </c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</row>
    <row r="74" spans="1:35" ht="25.5">
      <c r="A74" s="273" t="s">
        <v>601</v>
      </c>
      <c r="B74" s="33" t="s">
        <v>44</v>
      </c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</row>
    <row r="75" spans="1:35" ht="33.75">
      <c r="A75" s="273" t="s">
        <v>602</v>
      </c>
      <c r="B75" s="136" t="s">
        <v>307</v>
      </c>
      <c r="C75" s="12">
        <v>0</v>
      </c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</row>
    <row r="76" spans="1:35" ht="25.5" customHeight="1">
      <c r="A76" s="273" t="s">
        <v>603</v>
      </c>
      <c r="B76" s="146" t="s">
        <v>308</v>
      </c>
      <c r="C76" s="12">
        <v>0</v>
      </c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</row>
    <row r="77" spans="1:35" ht="15.75">
      <c r="A77" s="273"/>
      <c r="B77" s="237" t="s">
        <v>19</v>
      </c>
      <c r="C77" s="13">
        <f>SUM(C56:C76)</f>
        <v>1408</v>
      </c>
      <c r="D77" s="13">
        <f>SUM(D56:D76)</f>
        <v>0</v>
      </c>
      <c r="E77" s="13">
        <f>SUM(E56:E76)</f>
        <v>4</v>
      </c>
      <c r="F77" s="13">
        <f>SUM(F56:F76)</f>
        <v>0</v>
      </c>
      <c r="G77" s="13">
        <f>SUM(G60:G76)</f>
        <v>18</v>
      </c>
      <c r="H77" s="13">
        <f>SUM(H58:H76)</f>
        <v>438</v>
      </c>
      <c r="I77" s="13"/>
      <c r="J77" s="13">
        <f>SUM(J57:J76)</f>
        <v>330</v>
      </c>
      <c r="K77" s="13">
        <f>SUM(K56:K76)</f>
        <v>1493</v>
      </c>
      <c r="L77" s="13">
        <f>SUM(L56:L76)</f>
        <v>0</v>
      </c>
      <c r="M77" s="13">
        <f>SUM(M56:M76)</f>
        <v>4</v>
      </c>
      <c r="N77" s="13">
        <f>SUM(N56:N76)</f>
        <v>0</v>
      </c>
      <c r="O77" s="13">
        <f>SUM(O60:O76)</f>
        <v>19</v>
      </c>
      <c r="P77" s="13">
        <f>SUM(P58:P76)</f>
        <v>464</v>
      </c>
      <c r="Q77" s="13"/>
      <c r="R77" s="13">
        <f>SUM(R57:R76)</f>
        <v>0</v>
      </c>
      <c r="S77" s="13">
        <f>SUM(S56:S76)</f>
        <v>1582</v>
      </c>
      <c r="T77" s="13">
        <f>SUM(T56:T76)</f>
        <v>0</v>
      </c>
      <c r="U77" s="13">
        <f>SUM(U56:U76)</f>
        <v>5</v>
      </c>
      <c r="V77" s="13">
        <f>SUM(V56:V76)</f>
        <v>0</v>
      </c>
      <c r="W77" s="13">
        <f>SUM(W60:W76)</f>
        <v>20</v>
      </c>
      <c r="X77" s="13">
        <f>SUM(X58:X76)</f>
        <v>492</v>
      </c>
      <c r="Y77" s="13"/>
      <c r="Z77" s="13">
        <f>SUM(Z57:Z76)</f>
        <v>0</v>
      </c>
      <c r="AA77" s="13">
        <f>SUM(AA56:AA76)</f>
        <v>1677</v>
      </c>
      <c r="AB77" s="13">
        <f>SUM(AB56:AB76)</f>
        <v>0</v>
      </c>
      <c r="AC77" s="13">
        <f>SUM(AC56:AC76)</f>
        <v>6</v>
      </c>
      <c r="AD77" s="13">
        <f>SUM(AD56:AD76)</f>
        <v>0</v>
      </c>
      <c r="AE77" s="13">
        <f>SUM(AE60:AE76)</f>
        <v>21</v>
      </c>
      <c r="AF77" s="13">
        <f>SUM(AF58:AF76)</f>
        <v>522</v>
      </c>
      <c r="AG77" s="13"/>
      <c r="AH77" s="13">
        <f>SUM(AH57:AH76)</f>
        <v>0</v>
      </c>
      <c r="AI77" s="267">
        <f>SUM(C77:AH77)</f>
        <v>8503</v>
      </c>
    </row>
    <row r="78" spans="1:35">
      <c r="A78" s="278"/>
      <c r="B78" s="80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3"/>
      <c r="AE78" s="73"/>
      <c r="AF78" s="73"/>
      <c r="AG78" s="73"/>
      <c r="AH78" s="73"/>
    </row>
    <row r="79" spans="1:35">
      <c r="A79" s="279"/>
      <c r="B79" s="82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6"/>
      <c r="V79" s="76"/>
      <c r="W79" s="76"/>
      <c r="X79" s="76"/>
      <c r="Y79" s="76"/>
      <c r="Z79" s="76"/>
      <c r="AA79" s="76"/>
      <c r="AB79" s="76"/>
      <c r="AC79" s="76"/>
      <c r="AD79" s="76"/>
      <c r="AE79" s="76"/>
      <c r="AF79" s="76"/>
      <c r="AG79" s="76"/>
      <c r="AH79" s="76"/>
    </row>
    <row r="80" spans="1:35">
      <c r="A80" s="279"/>
      <c r="B80" s="82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76"/>
      <c r="AA80" s="76"/>
      <c r="AB80" s="76"/>
      <c r="AC80" s="76"/>
      <c r="AD80" s="76"/>
      <c r="AE80" s="76"/>
      <c r="AF80" s="76"/>
      <c r="AG80" s="76"/>
      <c r="AH80" s="76"/>
    </row>
    <row r="81" spans="1:34">
      <c r="A81" s="279"/>
      <c r="B81" s="82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  <c r="AA81" s="76"/>
      <c r="AB81" s="76"/>
      <c r="AC81" s="76"/>
      <c r="AD81" s="76"/>
      <c r="AE81" s="76"/>
      <c r="AF81" s="76"/>
      <c r="AG81" s="76"/>
      <c r="AH81" s="76"/>
    </row>
    <row r="82" spans="1:34">
      <c r="A82" s="279"/>
      <c r="B82" s="82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76"/>
      <c r="P82" s="76"/>
      <c r="Q82" s="76"/>
      <c r="R82" s="76"/>
      <c r="S82" s="76"/>
      <c r="T82" s="76"/>
      <c r="U82" s="76"/>
      <c r="V82" s="76"/>
      <c r="W82" s="76"/>
      <c r="X82" s="76"/>
      <c r="Y82" s="76"/>
      <c r="Z82" s="76"/>
      <c r="AA82" s="76"/>
      <c r="AB82" s="76"/>
      <c r="AC82" s="76"/>
      <c r="AD82" s="76"/>
      <c r="AE82" s="76"/>
      <c r="AF82" s="76"/>
      <c r="AG82" s="76"/>
      <c r="AH82" s="76"/>
    </row>
    <row r="83" spans="1:34">
      <c r="A83" s="279"/>
      <c r="B83" s="82"/>
      <c r="C83" s="76"/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76"/>
      <c r="P83" s="76"/>
      <c r="Q83" s="76"/>
      <c r="R83" s="76"/>
      <c r="S83" s="76"/>
      <c r="T83" s="76"/>
      <c r="U83" s="76"/>
      <c r="V83" s="76"/>
      <c r="W83" s="76"/>
      <c r="X83" s="76"/>
      <c r="Y83" s="76"/>
      <c r="Z83" s="76"/>
      <c r="AA83" s="76"/>
      <c r="AB83" s="76"/>
      <c r="AC83" s="76"/>
      <c r="AD83" s="76"/>
      <c r="AE83" s="76"/>
      <c r="AF83" s="76"/>
      <c r="AG83" s="76"/>
      <c r="AH83" s="76"/>
    </row>
    <row r="84" spans="1:34">
      <c r="A84" s="279"/>
      <c r="B84" s="82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  <c r="AA84" s="76"/>
      <c r="AB84" s="76"/>
      <c r="AC84" s="76"/>
      <c r="AD84" s="76"/>
      <c r="AE84" s="76"/>
      <c r="AF84" s="76"/>
      <c r="AG84" s="76"/>
      <c r="AH84" s="76"/>
    </row>
    <row r="85" spans="1:34">
      <c r="A85" s="279"/>
      <c r="B85" s="82"/>
      <c r="C85" s="76"/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</row>
    <row r="86" spans="1:34">
      <c r="A86" s="279"/>
      <c r="B86" s="82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76"/>
      <c r="P86" s="76"/>
      <c r="Q86" s="76"/>
      <c r="R86" s="76"/>
      <c r="S86" s="76"/>
      <c r="T86" s="76"/>
      <c r="U86" s="76"/>
      <c r="V86" s="76"/>
      <c r="W86" s="76"/>
      <c r="X86" s="76"/>
      <c r="Y86" s="76"/>
      <c r="Z86" s="76"/>
      <c r="AA86" s="76"/>
      <c r="AB86" s="76"/>
      <c r="AC86" s="76"/>
      <c r="AD86" s="76"/>
      <c r="AE86" s="76"/>
      <c r="AF86" s="76"/>
      <c r="AG86" s="76"/>
      <c r="AH86" s="76"/>
    </row>
    <row r="87" spans="1:34">
      <c r="A87" s="279"/>
      <c r="B87" s="82"/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  <c r="W87" s="76"/>
      <c r="X87" s="76"/>
      <c r="Y87" s="76"/>
      <c r="Z87" s="76"/>
      <c r="AA87" s="76"/>
      <c r="AB87" s="76"/>
      <c r="AC87" s="76"/>
      <c r="AD87" s="76"/>
      <c r="AE87" s="76"/>
      <c r="AF87" s="76"/>
      <c r="AG87" s="76"/>
      <c r="AH87" s="76"/>
    </row>
    <row r="88" spans="1:34">
      <c r="A88" s="279"/>
      <c r="B88" s="82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/>
      <c r="T88" s="76"/>
      <c r="U88" s="76"/>
      <c r="V88" s="76"/>
      <c r="W88" s="76"/>
      <c r="X88" s="76"/>
      <c r="Y88" s="76"/>
      <c r="Z88" s="76"/>
      <c r="AA88" s="76"/>
      <c r="AB88" s="76"/>
      <c r="AC88" s="76"/>
      <c r="AD88" s="76"/>
      <c r="AE88" s="76"/>
      <c r="AF88" s="76"/>
      <c r="AG88" s="76"/>
      <c r="AH88" s="76"/>
    </row>
    <row r="89" spans="1:34">
      <c r="A89" s="279"/>
      <c r="B89" s="82"/>
      <c r="C89" s="76"/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76"/>
      <c r="P89" s="76"/>
      <c r="Q89" s="76"/>
      <c r="R89" s="76"/>
      <c r="S89" s="76"/>
      <c r="T89" s="76"/>
      <c r="U89" s="76"/>
      <c r="V89" s="76"/>
      <c r="W89" s="76"/>
      <c r="X89" s="76"/>
      <c r="Y89" s="76"/>
      <c r="Z89" s="76"/>
      <c r="AA89" s="76"/>
      <c r="AB89" s="76"/>
      <c r="AC89" s="76"/>
      <c r="AD89" s="76"/>
      <c r="AE89" s="76"/>
      <c r="AF89" s="76"/>
      <c r="AG89" s="76"/>
      <c r="AH89" s="76"/>
    </row>
    <row r="90" spans="1:34">
      <c r="A90" s="279"/>
      <c r="B90" s="82"/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76"/>
      <c r="U90" s="76"/>
      <c r="V90" s="76"/>
      <c r="W90" s="76"/>
      <c r="X90" s="76"/>
      <c r="Y90" s="76"/>
      <c r="Z90" s="76"/>
      <c r="AA90" s="76"/>
      <c r="AB90" s="76"/>
      <c r="AC90" s="76"/>
      <c r="AD90" s="76"/>
      <c r="AE90" s="76"/>
      <c r="AF90" s="76"/>
      <c r="AG90" s="76"/>
      <c r="AH90" s="76"/>
    </row>
    <row r="91" spans="1:34">
      <c r="A91" s="279"/>
      <c r="B91" s="82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6"/>
      <c r="R91" s="76"/>
      <c r="S91" s="76"/>
      <c r="T91" s="76"/>
      <c r="U91" s="76"/>
      <c r="V91" s="76"/>
      <c r="W91" s="76"/>
      <c r="X91" s="76"/>
      <c r="Y91" s="76"/>
      <c r="Z91" s="76"/>
      <c r="AA91" s="76"/>
      <c r="AB91" s="76"/>
      <c r="AC91" s="76"/>
      <c r="AD91" s="76"/>
      <c r="AE91" s="76"/>
      <c r="AF91" s="76"/>
      <c r="AG91" s="76"/>
      <c r="AH91" s="76"/>
    </row>
    <row r="92" spans="1:34">
      <c r="A92" s="279"/>
      <c r="B92" s="82"/>
      <c r="C92" s="76"/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76"/>
      <c r="P92" s="76"/>
      <c r="Q92" s="76"/>
      <c r="R92" s="76"/>
      <c r="S92" s="76"/>
      <c r="T92" s="76"/>
      <c r="U92" s="76"/>
      <c r="V92" s="76"/>
      <c r="W92" s="76"/>
      <c r="X92" s="76"/>
      <c r="Y92" s="76"/>
      <c r="Z92" s="76"/>
      <c r="AA92" s="76"/>
      <c r="AB92" s="76"/>
      <c r="AC92" s="76"/>
      <c r="AD92" s="76"/>
      <c r="AE92" s="76"/>
      <c r="AF92" s="76"/>
      <c r="AG92" s="76"/>
      <c r="AH92" s="76"/>
    </row>
    <row r="93" spans="1:34">
      <c r="A93" s="279"/>
      <c r="B93" s="82"/>
      <c r="C93" s="76"/>
      <c r="D93" s="76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76"/>
      <c r="P93" s="76"/>
      <c r="Q93" s="76"/>
      <c r="R93" s="76"/>
      <c r="S93" s="76"/>
      <c r="T93" s="76"/>
      <c r="U93" s="76"/>
      <c r="V93" s="76"/>
      <c r="W93" s="76"/>
      <c r="X93" s="76"/>
      <c r="Y93" s="76"/>
      <c r="Z93" s="76"/>
      <c r="AA93" s="76"/>
      <c r="AB93" s="76"/>
      <c r="AC93" s="76"/>
      <c r="AD93" s="76"/>
      <c r="AE93" s="76"/>
      <c r="AF93" s="76"/>
      <c r="AG93" s="76"/>
      <c r="AH93" s="76"/>
    </row>
    <row r="94" spans="1:34">
      <c r="A94" s="279"/>
      <c r="B94" s="82"/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76"/>
      <c r="P94" s="76"/>
      <c r="Q94" s="76"/>
      <c r="R94" s="76"/>
      <c r="S94" s="76"/>
      <c r="T94" s="76"/>
      <c r="U94" s="76"/>
      <c r="V94" s="76"/>
      <c r="W94" s="76"/>
      <c r="X94" s="76"/>
      <c r="Y94" s="76"/>
      <c r="Z94" s="76"/>
      <c r="AA94" s="76"/>
      <c r="AB94" s="76"/>
      <c r="AC94" s="76"/>
      <c r="AD94" s="76"/>
      <c r="AE94" s="76"/>
      <c r="AF94" s="76"/>
      <c r="AG94" s="76"/>
      <c r="AH94" s="76"/>
    </row>
    <row r="95" spans="1:34">
      <c r="A95" s="279"/>
      <c r="B95" s="82"/>
      <c r="C95" s="76"/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76"/>
      <c r="O95" s="76"/>
      <c r="P95" s="76"/>
      <c r="Q95" s="76"/>
      <c r="R95" s="76"/>
      <c r="S95" s="76"/>
      <c r="T95" s="76"/>
      <c r="U95" s="76"/>
      <c r="V95" s="76"/>
      <c r="W95" s="76"/>
      <c r="X95" s="76"/>
      <c r="Y95" s="76"/>
      <c r="Z95" s="76"/>
      <c r="AA95" s="76"/>
      <c r="AB95" s="76"/>
      <c r="AC95" s="76"/>
      <c r="AD95" s="76"/>
      <c r="AE95" s="76"/>
      <c r="AF95" s="76"/>
      <c r="AG95" s="76"/>
      <c r="AH95" s="76"/>
    </row>
    <row r="96" spans="1:34">
      <c r="A96" s="279"/>
      <c r="B96" s="82"/>
      <c r="C96" s="76"/>
      <c r="D96" s="76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76"/>
      <c r="P96" s="76"/>
      <c r="Q96" s="76"/>
      <c r="R96" s="76"/>
      <c r="S96" s="76"/>
      <c r="T96" s="76"/>
      <c r="U96" s="76"/>
      <c r="V96" s="76"/>
      <c r="W96" s="76"/>
      <c r="X96" s="76"/>
      <c r="Y96" s="76"/>
      <c r="Z96" s="76"/>
      <c r="AA96" s="76"/>
      <c r="AB96" s="76"/>
      <c r="AC96" s="76"/>
      <c r="AD96" s="76"/>
      <c r="AE96" s="76"/>
      <c r="AF96" s="76"/>
      <c r="AG96" s="76"/>
      <c r="AH96" s="76"/>
    </row>
    <row r="97" spans="1:34">
      <c r="A97" s="279"/>
      <c r="B97" s="82"/>
      <c r="C97" s="76"/>
      <c r="D97" s="76"/>
      <c r="E97" s="76"/>
      <c r="F97" s="76"/>
      <c r="G97" s="76"/>
      <c r="H97" s="76"/>
      <c r="I97" s="76"/>
      <c r="J97" s="76"/>
      <c r="K97" s="76"/>
      <c r="L97" s="76"/>
      <c r="M97" s="76"/>
      <c r="N97" s="76"/>
      <c r="O97" s="76"/>
      <c r="P97" s="76"/>
      <c r="Q97" s="76"/>
      <c r="R97" s="76"/>
      <c r="S97" s="76"/>
      <c r="T97" s="76"/>
      <c r="U97" s="76"/>
      <c r="V97" s="76"/>
      <c r="W97" s="76"/>
      <c r="X97" s="76"/>
      <c r="Y97" s="76"/>
      <c r="Z97" s="76"/>
      <c r="AA97" s="76"/>
      <c r="AB97" s="76"/>
      <c r="AC97" s="76"/>
      <c r="AD97" s="76"/>
      <c r="AE97" s="76"/>
      <c r="AF97" s="76"/>
      <c r="AG97" s="76"/>
      <c r="AH97" s="76"/>
    </row>
    <row r="98" spans="1:34">
      <c r="A98" s="279"/>
      <c r="B98" s="82"/>
      <c r="C98" s="76"/>
      <c r="D98" s="76"/>
      <c r="E98" s="76"/>
      <c r="F98" s="76"/>
      <c r="G98" s="76"/>
      <c r="H98" s="76"/>
      <c r="I98" s="76"/>
      <c r="J98" s="76"/>
      <c r="K98" s="76"/>
      <c r="L98" s="76"/>
      <c r="M98" s="76"/>
      <c r="N98" s="76"/>
      <c r="O98" s="76"/>
      <c r="P98" s="76"/>
      <c r="Q98" s="76"/>
      <c r="R98" s="76"/>
      <c r="S98" s="76"/>
      <c r="T98" s="76"/>
      <c r="U98" s="76"/>
      <c r="V98" s="76"/>
      <c r="W98" s="76"/>
      <c r="X98" s="76"/>
      <c r="Y98" s="76"/>
      <c r="Z98" s="76"/>
      <c r="AA98" s="76"/>
      <c r="AB98" s="76"/>
      <c r="AC98" s="76"/>
      <c r="AD98" s="76"/>
      <c r="AE98" s="76"/>
      <c r="AF98" s="76"/>
      <c r="AG98" s="76"/>
      <c r="AH98" s="76"/>
    </row>
    <row r="99" spans="1:34">
      <c r="A99" s="279"/>
      <c r="B99" s="82"/>
      <c r="C99" s="76"/>
      <c r="D99" s="76"/>
      <c r="E99" s="76"/>
      <c r="F99" s="76"/>
      <c r="G99" s="76"/>
      <c r="H99" s="76"/>
      <c r="I99" s="76"/>
      <c r="J99" s="76"/>
      <c r="K99" s="76"/>
      <c r="L99" s="76"/>
      <c r="M99" s="76"/>
      <c r="N99" s="76"/>
      <c r="O99" s="76"/>
      <c r="P99" s="76"/>
      <c r="Q99" s="76"/>
      <c r="R99" s="76"/>
      <c r="S99" s="76"/>
      <c r="T99" s="76"/>
      <c r="U99" s="76"/>
      <c r="V99" s="76"/>
      <c r="W99" s="76"/>
      <c r="X99" s="76"/>
      <c r="Y99" s="76"/>
      <c r="Z99" s="76"/>
      <c r="AA99" s="76"/>
      <c r="AB99" s="76"/>
      <c r="AC99" s="76"/>
      <c r="AD99" s="76"/>
      <c r="AE99" s="76"/>
      <c r="AF99" s="76"/>
      <c r="AG99" s="76"/>
      <c r="AH99" s="76"/>
    </row>
    <row r="100" spans="1:34">
      <c r="A100" s="279"/>
      <c r="B100" s="82"/>
      <c r="C100" s="76"/>
      <c r="D100" s="76"/>
      <c r="E100" s="76"/>
      <c r="F100" s="76"/>
      <c r="G100" s="76"/>
      <c r="H100" s="76"/>
      <c r="I100" s="76"/>
      <c r="J100" s="76"/>
      <c r="K100" s="76"/>
      <c r="L100" s="76"/>
      <c r="M100" s="76"/>
      <c r="N100" s="76"/>
      <c r="O100" s="76"/>
      <c r="P100" s="76"/>
      <c r="Q100" s="76"/>
      <c r="R100" s="76"/>
      <c r="S100" s="76"/>
      <c r="T100" s="76"/>
      <c r="U100" s="76"/>
      <c r="V100" s="76"/>
      <c r="W100" s="76"/>
      <c r="X100" s="76"/>
      <c r="Y100" s="76"/>
      <c r="Z100" s="76"/>
      <c r="AA100" s="76"/>
      <c r="AB100" s="76"/>
      <c r="AC100" s="76"/>
      <c r="AD100" s="76"/>
      <c r="AE100" s="76"/>
      <c r="AF100" s="76"/>
      <c r="AG100" s="76"/>
      <c r="AH100" s="76"/>
    </row>
    <row r="101" spans="1:34">
      <c r="A101" s="279"/>
      <c r="B101" s="82"/>
      <c r="C101" s="76"/>
      <c r="D101" s="76"/>
      <c r="E101" s="76"/>
      <c r="F101" s="76"/>
      <c r="G101" s="76"/>
      <c r="H101" s="76"/>
      <c r="I101" s="76"/>
      <c r="J101" s="76"/>
      <c r="K101" s="76"/>
      <c r="L101" s="76"/>
      <c r="M101" s="76"/>
      <c r="N101" s="76"/>
      <c r="O101" s="76"/>
      <c r="P101" s="76"/>
      <c r="Q101" s="76"/>
      <c r="R101" s="76"/>
      <c r="S101" s="76"/>
      <c r="T101" s="76"/>
      <c r="U101" s="76"/>
      <c r="V101" s="76"/>
      <c r="W101" s="76"/>
      <c r="X101" s="76"/>
      <c r="Y101" s="76"/>
      <c r="Z101" s="76"/>
      <c r="AA101" s="76"/>
      <c r="AB101" s="76"/>
      <c r="AC101" s="76"/>
      <c r="AD101" s="76"/>
      <c r="AE101" s="76"/>
      <c r="AF101" s="76"/>
      <c r="AG101" s="76"/>
      <c r="AH101" s="76"/>
    </row>
    <row r="102" spans="1:34">
      <c r="A102" s="279"/>
      <c r="B102" s="82"/>
      <c r="C102" s="76"/>
      <c r="D102" s="76"/>
      <c r="E102" s="76"/>
      <c r="F102" s="76"/>
      <c r="G102" s="76"/>
      <c r="H102" s="76"/>
      <c r="I102" s="76"/>
      <c r="J102" s="76"/>
      <c r="K102" s="76"/>
      <c r="L102" s="76"/>
      <c r="M102" s="76"/>
      <c r="N102" s="76"/>
      <c r="O102" s="76"/>
      <c r="P102" s="76"/>
      <c r="Q102" s="76"/>
      <c r="R102" s="76"/>
      <c r="S102" s="76"/>
      <c r="T102" s="76"/>
      <c r="U102" s="76"/>
      <c r="V102" s="76"/>
      <c r="W102" s="76"/>
      <c r="X102" s="76"/>
      <c r="Y102" s="76"/>
      <c r="Z102" s="76"/>
      <c r="AA102" s="76"/>
      <c r="AB102" s="76"/>
      <c r="AC102" s="76"/>
      <c r="AD102" s="76"/>
      <c r="AE102" s="76"/>
      <c r="AF102" s="76"/>
      <c r="AG102" s="76"/>
      <c r="AH102" s="76"/>
    </row>
    <row r="103" spans="1:34">
      <c r="A103" s="279"/>
      <c r="B103" s="82"/>
      <c r="C103" s="76"/>
      <c r="D103" s="76"/>
      <c r="E103" s="76"/>
      <c r="F103" s="76"/>
      <c r="G103" s="76"/>
      <c r="H103" s="76"/>
      <c r="I103" s="76"/>
      <c r="J103" s="76"/>
      <c r="K103" s="76"/>
      <c r="L103" s="76"/>
      <c r="M103" s="76"/>
      <c r="N103" s="76"/>
      <c r="O103" s="76"/>
      <c r="P103" s="76"/>
      <c r="Q103" s="76"/>
      <c r="R103" s="76"/>
      <c r="S103" s="76"/>
      <c r="T103" s="76"/>
      <c r="U103" s="76"/>
      <c r="V103" s="76"/>
      <c r="W103" s="76"/>
      <c r="X103" s="76"/>
      <c r="Y103" s="76"/>
      <c r="Z103" s="76"/>
      <c r="AA103" s="76"/>
      <c r="AB103" s="76"/>
      <c r="AC103" s="76"/>
      <c r="AD103" s="76"/>
      <c r="AE103" s="76"/>
      <c r="AF103" s="76"/>
      <c r="AG103" s="76"/>
      <c r="AH103" s="76"/>
    </row>
    <row r="104" spans="1:34">
      <c r="A104" s="279"/>
      <c r="B104" s="82"/>
      <c r="C104" s="76"/>
      <c r="D104" s="76"/>
      <c r="E104" s="76"/>
      <c r="F104" s="76"/>
      <c r="G104" s="76"/>
      <c r="H104" s="76"/>
      <c r="I104" s="76"/>
      <c r="J104" s="76"/>
      <c r="K104" s="76"/>
      <c r="L104" s="76"/>
      <c r="M104" s="76"/>
      <c r="N104" s="76"/>
      <c r="O104" s="76"/>
      <c r="P104" s="76"/>
      <c r="Q104" s="76"/>
      <c r="R104" s="76"/>
      <c r="S104" s="76"/>
      <c r="T104" s="76"/>
      <c r="U104" s="76"/>
      <c r="V104" s="76"/>
      <c r="W104" s="76"/>
      <c r="X104" s="76"/>
      <c r="Y104" s="76"/>
      <c r="Z104" s="76"/>
      <c r="AA104" s="76"/>
      <c r="AB104" s="76"/>
      <c r="AC104" s="76"/>
      <c r="AD104" s="76"/>
      <c r="AE104" s="76"/>
      <c r="AF104" s="76"/>
      <c r="AG104" s="76"/>
      <c r="AH104" s="76"/>
    </row>
    <row r="105" spans="1:34">
      <c r="A105" s="279"/>
      <c r="B105" s="82"/>
      <c r="C105" s="76"/>
      <c r="D105" s="76"/>
      <c r="E105" s="76"/>
      <c r="F105" s="76"/>
      <c r="G105" s="76"/>
      <c r="H105" s="76"/>
      <c r="I105" s="76"/>
      <c r="J105" s="76"/>
      <c r="K105" s="76"/>
      <c r="L105" s="76"/>
      <c r="M105" s="76"/>
      <c r="N105" s="76"/>
      <c r="O105" s="76"/>
      <c r="P105" s="76"/>
      <c r="Q105" s="76"/>
      <c r="R105" s="76"/>
      <c r="S105" s="76"/>
      <c r="T105" s="76"/>
      <c r="U105" s="76"/>
      <c r="V105" s="76"/>
      <c r="W105" s="76"/>
      <c r="X105" s="76"/>
      <c r="Y105" s="76"/>
      <c r="Z105" s="76"/>
      <c r="AA105" s="76"/>
      <c r="AB105" s="76"/>
      <c r="AC105" s="76"/>
      <c r="AD105" s="76"/>
      <c r="AE105" s="76"/>
      <c r="AF105" s="76"/>
      <c r="AG105" s="76"/>
      <c r="AH105" s="76"/>
    </row>
    <row r="106" spans="1:34">
      <c r="A106" s="279"/>
      <c r="B106" s="82"/>
      <c r="C106" s="76"/>
      <c r="D106" s="76"/>
      <c r="E106" s="76"/>
      <c r="F106" s="76"/>
      <c r="G106" s="76"/>
      <c r="H106" s="76"/>
      <c r="I106" s="76"/>
      <c r="J106" s="76"/>
      <c r="K106" s="76"/>
      <c r="L106" s="76"/>
      <c r="M106" s="76"/>
      <c r="N106" s="76"/>
      <c r="O106" s="76"/>
      <c r="P106" s="76"/>
      <c r="Q106" s="76"/>
      <c r="R106" s="76"/>
      <c r="S106" s="76"/>
      <c r="T106" s="76"/>
      <c r="U106" s="76"/>
      <c r="V106" s="76"/>
      <c r="W106" s="76"/>
      <c r="X106" s="76"/>
      <c r="Y106" s="76"/>
      <c r="Z106" s="76"/>
      <c r="AA106" s="76"/>
      <c r="AB106" s="76"/>
      <c r="AC106" s="76"/>
      <c r="AD106" s="76"/>
      <c r="AE106" s="76"/>
      <c r="AF106" s="76"/>
      <c r="AG106" s="76"/>
      <c r="AH106" s="76"/>
    </row>
    <row r="107" spans="1:34">
      <c r="A107" s="279"/>
      <c r="B107" s="82"/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  <c r="N107" s="76"/>
      <c r="O107" s="76"/>
      <c r="P107" s="76"/>
      <c r="Q107" s="76"/>
      <c r="R107" s="76"/>
      <c r="S107" s="76"/>
      <c r="T107" s="76"/>
      <c r="U107" s="76"/>
      <c r="V107" s="76"/>
      <c r="W107" s="76"/>
      <c r="X107" s="76"/>
      <c r="Y107" s="76"/>
      <c r="Z107" s="76"/>
      <c r="AA107" s="76"/>
      <c r="AB107" s="76"/>
      <c r="AC107" s="76"/>
      <c r="AD107" s="76"/>
      <c r="AE107" s="76"/>
      <c r="AF107" s="76"/>
      <c r="AG107" s="76"/>
      <c r="AH107" s="76"/>
    </row>
    <row r="108" spans="1:34">
      <c r="A108" s="279"/>
      <c r="B108" s="82"/>
      <c r="C108" s="76"/>
      <c r="D108" s="76"/>
      <c r="E108" s="76"/>
      <c r="F108" s="76"/>
      <c r="G108" s="76"/>
      <c r="H108" s="76"/>
      <c r="I108" s="76"/>
      <c r="J108" s="76"/>
      <c r="K108" s="76"/>
      <c r="L108" s="76"/>
      <c r="M108" s="76"/>
      <c r="N108" s="76"/>
      <c r="O108" s="76"/>
      <c r="P108" s="76"/>
      <c r="Q108" s="76"/>
      <c r="R108" s="76"/>
      <c r="S108" s="76"/>
      <c r="T108" s="76"/>
      <c r="U108" s="76"/>
      <c r="V108" s="76"/>
      <c r="W108" s="76"/>
      <c r="X108" s="76"/>
      <c r="Y108" s="76"/>
      <c r="Z108" s="76"/>
      <c r="AA108" s="76"/>
      <c r="AB108" s="76"/>
      <c r="AC108" s="76"/>
      <c r="AD108" s="76"/>
      <c r="AE108" s="76"/>
      <c r="AF108" s="76"/>
      <c r="AG108" s="76"/>
      <c r="AH108" s="76"/>
    </row>
    <row r="109" spans="1:34">
      <c r="A109" s="279"/>
      <c r="B109" s="82"/>
      <c r="C109" s="76"/>
      <c r="D109" s="76"/>
      <c r="E109" s="76"/>
      <c r="F109" s="76"/>
      <c r="G109" s="76"/>
      <c r="H109" s="76"/>
      <c r="I109" s="76"/>
      <c r="J109" s="76"/>
      <c r="K109" s="76"/>
      <c r="L109" s="76"/>
      <c r="M109" s="76"/>
      <c r="N109" s="76"/>
      <c r="O109" s="76"/>
      <c r="P109" s="76"/>
      <c r="Q109" s="76"/>
      <c r="R109" s="76"/>
      <c r="S109" s="76"/>
      <c r="T109" s="76"/>
      <c r="U109" s="76"/>
      <c r="V109" s="76"/>
      <c r="W109" s="76"/>
      <c r="X109" s="76"/>
      <c r="Y109" s="76"/>
      <c r="Z109" s="76"/>
      <c r="AA109" s="76"/>
      <c r="AB109" s="76"/>
      <c r="AC109" s="76"/>
      <c r="AD109" s="76"/>
      <c r="AE109" s="76"/>
      <c r="AF109" s="76"/>
      <c r="AG109" s="76"/>
      <c r="AH109" s="76"/>
    </row>
    <row r="110" spans="1:34">
      <c r="A110" s="279"/>
      <c r="B110" s="82"/>
      <c r="C110" s="76"/>
      <c r="D110" s="76"/>
      <c r="E110" s="76"/>
      <c r="F110" s="76"/>
      <c r="G110" s="76"/>
      <c r="H110" s="76"/>
      <c r="I110" s="76"/>
      <c r="J110" s="76"/>
      <c r="K110" s="76"/>
      <c r="L110" s="76"/>
      <c r="M110" s="76"/>
      <c r="N110" s="76"/>
      <c r="O110" s="76"/>
      <c r="P110" s="76"/>
      <c r="Q110" s="76"/>
      <c r="R110" s="76"/>
      <c r="S110" s="76"/>
      <c r="T110" s="76"/>
      <c r="U110" s="76"/>
      <c r="V110" s="76"/>
      <c r="W110" s="76"/>
      <c r="X110" s="76"/>
      <c r="Y110" s="76"/>
      <c r="Z110" s="76"/>
      <c r="AA110" s="76"/>
      <c r="AB110" s="76"/>
      <c r="AC110" s="76"/>
      <c r="AD110" s="76"/>
      <c r="AE110" s="76"/>
      <c r="AF110" s="76"/>
      <c r="AG110" s="76"/>
      <c r="AH110" s="76"/>
    </row>
    <row r="111" spans="1:34">
      <c r="A111" s="279"/>
      <c r="B111" s="82"/>
      <c r="C111" s="76"/>
      <c r="D111" s="76"/>
      <c r="E111" s="76"/>
      <c r="F111" s="76"/>
      <c r="G111" s="76"/>
      <c r="H111" s="76"/>
      <c r="I111" s="76"/>
      <c r="J111" s="76"/>
      <c r="K111" s="76"/>
      <c r="L111" s="76"/>
      <c r="M111" s="76"/>
      <c r="N111" s="76"/>
      <c r="O111" s="76"/>
      <c r="P111" s="76"/>
      <c r="Q111" s="76"/>
      <c r="R111" s="76"/>
      <c r="S111" s="76"/>
      <c r="T111" s="76"/>
      <c r="U111" s="76"/>
      <c r="V111" s="76"/>
      <c r="W111" s="76"/>
      <c r="X111" s="76"/>
      <c r="Y111" s="76"/>
      <c r="Z111" s="76"/>
      <c r="AA111" s="76"/>
      <c r="AB111" s="76"/>
      <c r="AC111" s="76"/>
      <c r="AD111" s="76"/>
      <c r="AE111" s="76"/>
      <c r="AF111" s="76"/>
      <c r="AG111" s="76"/>
      <c r="AH111" s="76"/>
    </row>
    <row r="112" spans="1:34" hidden="1">
      <c r="A112" s="279"/>
      <c r="B112" s="82"/>
      <c r="C112" s="76"/>
      <c r="D112" s="76"/>
      <c r="E112" s="76"/>
      <c r="F112" s="76"/>
      <c r="G112" s="76"/>
      <c r="H112" s="76"/>
      <c r="I112" s="76"/>
      <c r="J112" s="76"/>
      <c r="K112" s="76"/>
      <c r="L112" s="76"/>
      <c r="M112" s="76"/>
      <c r="N112" s="76"/>
      <c r="O112" s="76"/>
      <c r="P112" s="76"/>
      <c r="Q112" s="76"/>
      <c r="R112" s="76"/>
      <c r="S112" s="76"/>
      <c r="T112" s="76"/>
      <c r="U112" s="76"/>
      <c r="V112" s="76"/>
      <c r="W112" s="76"/>
      <c r="X112" s="76"/>
      <c r="Y112" s="76"/>
      <c r="Z112" s="76"/>
      <c r="AA112" s="76"/>
      <c r="AB112" s="76"/>
      <c r="AC112" s="76"/>
      <c r="AD112" s="76"/>
      <c r="AE112" s="76"/>
      <c r="AF112" s="76"/>
      <c r="AG112" s="76"/>
      <c r="AH112" s="76"/>
    </row>
    <row r="113" spans="1:34" hidden="1">
      <c r="A113" s="279"/>
      <c r="B113" s="82"/>
      <c r="C113" s="76"/>
      <c r="D113" s="76"/>
      <c r="E113" s="76"/>
      <c r="F113" s="76"/>
      <c r="G113" s="76"/>
      <c r="H113" s="76"/>
      <c r="I113" s="76"/>
      <c r="J113" s="76"/>
      <c r="K113" s="76"/>
      <c r="L113" s="76"/>
      <c r="M113" s="76"/>
      <c r="N113" s="76"/>
      <c r="O113" s="76"/>
      <c r="P113" s="76"/>
      <c r="Q113" s="76"/>
      <c r="R113" s="76"/>
      <c r="S113" s="76"/>
      <c r="T113" s="76"/>
      <c r="U113" s="76"/>
      <c r="V113" s="76"/>
      <c r="W113" s="76"/>
      <c r="X113" s="76"/>
      <c r="Y113" s="76"/>
      <c r="Z113" s="76"/>
      <c r="AA113" s="76"/>
      <c r="AB113" s="76"/>
      <c r="AC113" s="76"/>
      <c r="AD113" s="76"/>
      <c r="AE113" s="76"/>
      <c r="AF113" s="76"/>
      <c r="AG113" s="76"/>
      <c r="AH113" s="76"/>
    </row>
    <row r="114" spans="1:34" hidden="1">
      <c r="A114" s="279"/>
      <c r="B114" s="82"/>
      <c r="C114" s="76"/>
      <c r="D114" s="76"/>
      <c r="E114" s="76"/>
      <c r="F114" s="76"/>
      <c r="G114" s="76"/>
      <c r="H114" s="76"/>
      <c r="I114" s="76"/>
      <c r="J114" s="76"/>
      <c r="K114" s="76"/>
      <c r="L114" s="76"/>
      <c r="M114" s="76"/>
      <c r="N114" s="76"/>
      <c r="O114" s="76"/>
      <c r="P114" s="76"/>
      <c r="Q114" s="76"/>
      <c r="R114" s="76"/>
      <c r="S114" s="76"/>
      <c r="T114" s="76"/>
      <c r="U114" s="76"/>
      <c r="V114" s="76"/>
      <c r="W114" s="76"/>
      <c r="X114" s="76"/>
      <c r="Y114" s="76"/>
      <c r="Z114" s="76"/>
      <c r="AA114" s="76"/>
      <c r="AB114" s="76"/>
      <c r="AC114" s="76"/>
      <c r="AD114" s="76"/>
      <c r="AE114" s="76"/>
      <c r="AF114" s="76"/>
      <c r="AG114" s="76"/>
      <c r="AH114" s="76"/>
    </row>
    <row r="115" spans="1:34" hidden="1">
      <c r="A115" s="280"/>
      <c r="B115" s="84"/>
      <c r="C115" s="85"/>
      <c r="D115" s="85"/>
      <c r="E115" s="85"/>
      <c r="F115" s="85"/>
      <c r="G115" s="85"/>
      <c r="H115" s="85"/>
      <c r="I115" s="85"/>
      <c r="J115" s="85"/>
      <c r="K115" s="85"/>
      <c r="L115" s="85"/>
      <c r="M115" s="85"/>
      <c r="N115" s="85"/>
      <c r="O115" s="85"/>
      <c r="P115" s="85"/>
      <c r="Q115" s="85"/>
      <c r="R115" s="85"/>
      <c r="S115" s="85"/>
      <c r="T115" s="85"/>
      <c r="U115" s="85"/>
      <c r="V115" s="85"/>
      <c r="W115" s="85"/>
      <c r="X115" s="85"/>
      <c r="Y115" s="85"/>
      <c r="Z115" s="85"/>
      <c r="AA115" s="85"/>
      <c r="AB115" s="85"/>
      <c r="AC115" s="85"/>
      <c r="AD115" s="85"/>
      <c r="AE115" s="85"/>
      <c r="AF115" s="85"/>
      <c r="AG115" s="85"/>
      <c r="AH115" s="85"/>
    </row>
    <row r="116" spans="1:34" ht="63">
      <c r="A116" s="273">
        <v>3</v>
      </c>
      <c r="B116" s="261" t="s">
        <v>317</v>
      </c>
      <c r="C116" s="13">
        <v>109</v>
      </c>
      <c r="D116" s="13"/>
      <c r="E116" s="12"/>
      <c r="F116" s="12"/>
      <c r="G116" s="12"/>
      <c r="H116" s="12"/>
      <c r="I116" s="12"/>
      <c r="J116" s="12"/>
      <c r="K116" s="12">
        <v>116</v>
      </c>
      <c r="L116" s="12">
        <v>57</v>
      </c>
      <c r="M116" s="12">
        <v>37</v>
      </c>
      <c r="N116" s="12"/>
      <c r="O116" s="12"/>
      <c r="P116" s="12"/>
      <c r="Q116" s="12"/>
      <c r="R116" s="12"/>
      <c r="S116" s="12">
        <v>123</v>
      </c>
      <c r="T116" s="12">
        <v>59</v>
      </c>
      <c r="U116" s="12">
        <v>40</v>
      </c>
      <c r="V116" s="12"/>
      <c r="W116" s="12"/>
      <c r="X116" s="12"/>
      <c r="Y116" s="12"/>
      <c r="Z116" s="12"/>
      <c r="AA116" s="12">
        <v>130</v>
      </c>
      <c r="AB116" s="12">
        <v>61</v>
      </c>
      <c r="AC116" s="12">
        <v>55</v>
      </c>
      <c r="AD116" s="12"/>
      <c r="AE116" s="12"/>
      <c r="AF116" s="12"/>
      <c r="AG116" s="12"/>
      <c r="AH116" s="12"/>
    </row>
    <row r="117" spans="1:34">
      <c r="A117" s="273" t="s">
        <v>604</v>
      </c>
      <c r="B117" s="139" t="s">
        <v>20</v>
      </c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</row>
    <row r="118" spans="1:34" ht="45">
      <c r="A118" s="273" t="s">
        <v>605</v>
      </c>
      <c r="B118" s="137" t="s">
        <v>547</v>
      </c>
      <c r="C118" s="187">
        <v>0</v>
      </c>
      <c r="D118" s="12">
        <v>22</v>
      </c>
      <c r="E118" s="12"/>
      <c r="F118" s="12"/>
      <c r="G118" s="12"/>
      <c r="H118" s="12"/>
      <c r="I118" s="12"/>
      <c r="J118" s="12"/>
      <c r="K118" s="12">
        <v>0</v>
      </c>
      <c r="L118" s="12">
        <v>47</v>
      </c>
      <c r="M118" s="12"/>
      <c r="N118" s="12"/>
      <c r="O118" s="12"/>
      <c r="P118" s="12"/>
      <c r="Q118" s="12"/>
      <c r="R118" s="12"/>
      <c r="S118" s="12">
        <v>20</v>
      </c>
      <c r="T118" s="12">
        <v>20</v>
      </c>
      <c r="U118" s="12"/>
      <c r="V118" s="12"/>
      <c r="W118" s="12"/>
      <c r="X118" s="12"/>
      <c r="Y118" s="12"/>
      <c r="Z118" s="12"/>
      <c r="AA118" s="12">
        <v>25</v>
      </c>
      <c r="AB118" s="12">
        <v>20</v>
      </c>
      <c r="AC118" s="12">
        <v>20</v>
      </c>
      <c r="AD118" s="12"/>
      <c r="AE118" s="12"/>
      <c r="AF118" s="12"/>
      <c r="AG118" s="12"/>
      <c r="AH118" s="12"/>
    </row>
    <row r="119" spans="1:34" ht="22.5">
      <c r="A119" s="273" t="s">
        <v>607</v>
      </c>
      <c r="B119" s="137" t="s">
        <v>474</v>
      </c>
      <c r="C119" s="186">
        <v>0</v>
      </c>
      <c r="D119" s="12"/>
      <c r="E119" s="12"/>
      <c r="F119" s="12"/>
      <c r="G119" s="12"/>
      <c r="H119" s="12"/>
      <c r="I119" s="12"/>
      <c r="J119" s="12"/>
      <c r="K119" s="12">
        <v>0</v>
      </c>
      <c r="L119" s="12"/>
      <c r="M119" s="12"/>
      <c r="N119" s="12"/>
      <c r="O119" s="12"/>
      <c r="P119" s="12"/>
      <c r="Q119" s="12"/>
      <c r="R119" s="12"/>
      <c r="S119" s="12">
        <v>0</v>
      </c>
      <c r="T119" s="12"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</row>
    <row r="120" spans="1:34" ht="22.5">
      <c r="A120" s="273" t="s">
        <v>606</v>
      </c>
      <c r="B120" s="172" t="s">
        <v>322</v>
      </c>
      <c r="C120" s="186">
        <v>0</v>
      </c>
      <c r="D120" s="12"/>
      <c r="E120" s="12"/>
      <c r="F120" s="12"/>
      <c r="G120" s="12"/>
      <c r="H120" s="12"/>
      <c r="I120" s="12"/>
      <c r="J120" s="12"/>
      <c r="K120" s="12">
        <v>0</v>
      </c>
      <c r="L120" s="12"/>
      <c r="M120" s="12"/>
      <c r="N120" s="12"/>
      <c r="O120" s="12"/>
      <c r="P120" s="12"/>
      <c r="Q120" s="12"/>
      <c r="R120" s="12"/>
      <c r="S120" s="12">
        <v>20</v>
      </c>
      <c r="T120" s="12">
        <v>0</v>
      </c>
      <c r="U120" s="12"/>
      <c r="V120" s="12"/>
      <c r="W120" s="12"/>
      <c r="X120" s="12"/>
      <c r="Y120" s="12"/>
      <c r="Z120" s="12"/>
      <c r="AA120" s="12">
        <v>25</v>
      </c>
      <c r="AB120" s="12">
        <v>0</v>
      </c>
      <c r="AC120" s="12"/>
      <c r="AD120" s="12"/>
      <c r="AE120" s="12"/>
      <c r="AF120" s="12"/>
      <c r="AG120" s="12"/>
      <c r="AH120" s="12"/>
    </row>
    <row r="121" spans="1:34" ht="22.5">
      <c r="A121" s="273" t="s">
        <v>608</v>
      </c>
      <c r="B121" s="137" t="s">
        <v>517</v>
      </c>
      <c r="C121" s="186">
        <v>92</v>
      </c>
      <c r="D121" s="12"/>
      <c r="E121" s="12"/>
      <c r="F121" s="12"/>
      <c r="G121" s="12"/>
      <c r="H121" s="12"/>
      <c r="I121" s="12"/>
      <c r="J121" s="12"/>
      <c r="K121" s="12">
        <v>0</v>
      </c>
      <c r="L121" s="12"/>
      <c r="M121" s="12"/>
      <c r="N121" s="12"/>
      <c r="O121" s="12"/>
      <c r="P121" s="12"/>
      <c r="Q121" s="12"/>
      <c r="R121" s="12"/>
      <c r="S121" s="12">
        <v>0</v>
      </c>
      <c r="T121" s="12"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</row>
    <row r="122" spans="1:34" ht="22.5">
      <c r="A122" s="273" t="s">
        <v>609</v>
      </c>
      <c r="B122" s="172" t="s">
        <v>475</v>
      </c>
      <c r="C122" s="147">
        <v>0</v>
      </c>
      <c r="D122" s="12"/>
      <c r="E122" s="12"/>
      <c r="F122" s="12"/>
      <c r="G122" s="12"/>
      <c r="H122" s="12"/>
      <c r="I122" s="12"/>
      <c r="J122" s="12"/>
      <c r="K122" s="12">
        <v>0</v>
      </c>
      <c r="L122" s="12"/>
      <c r="M122" s="12"/>
      <c r="N122" s="12"/>
      <c r="O122" s="12"/>
      <c r="P122" s="12"/>
      <c r="Q122" s="12"/>
      <c r="R122" s="12"/>
      <c r="S122" s="12">
        <v>15</v>
      </c>
      <c r="T122" s="12">
        <v>0</v>
      </c>
      <c r="U122" s="12"/>
      <c r="V122" s="268"/>
      <c r="W122" s="12"/>
      <c r="X122" s="12"/>
      <c r="Y122" s="12"/>
      <c r="Z122" s="12"/>
      <c r="AA122" s="12">
        <v>20</v>
      </c>
      <c r="AB122" s="12">
        <v>0</v>
      </c>
      <c r="AC122" s="12"/>
      <c r="AD122" s="12"/>
      <c r="AE122" s="12"/>
      <c r="AF122" s="12"/>
      <c r="AG122" s="12"/>
      <c r="AH122" s="12"/>
    </row>
    <row r="123" spans="1:34" ht="33.75">
      <c r="A123" s="273" t="s">
        <v>610</v>
      </c>
      <c r="B123" s="137" t="s">
        <v>476</v>
      </c>
      <c r="C123" s="147">
        <v>7</v>
      </c>
      <c r="D123" s="12">
        <v>10</v>
      </c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>
        <v>12</v>
      </c>
      <c r="T123" s="12">
        <v>10</v>
      </c>
      <c r="U123" s="12"/>
      <c r="V123" s="12"/>
      <c r="W123" s="12"/>
      <c r="X123" s="12"/>
      <c r="Y123" s="12"/>
      <c r="Z123" s="12"/>
      <c r="AA123" s="12">
        <v>10</v>
      </c>
      <c r="AB123" s="12">
        <v>5</v>
      </c>
      <c r="AC123" s="12">
        <v>10</v>
      </c>
      <c r="AD123" s="12"/>
      <c r="AE123" s="12"/>
      <c r="AF123" s="12"/>
      <c r="AG123" s="12"/>
      <c r="AH123" s="12"/>
    </row>
    <row r="124" spans="1:34" ht="33.75">
      <c r="A124" s="273" t="s">
        <v>611</v>
      </c>
      <c r="B124" s="142" t="s">
        <v>318</v>
      </c>
      <c r="C124" s="147">
        <v>0</v>
      </c>
      <c r="D124" s="12">
        <v>21</v>
      </c>
      <c r="E124" s="12"/>
      <c r="F124" s="12"/>
      <c r="G124" s="12"/>
      <c r="H124" s="12"/>
      <c r="I124" s="12"/>
      <c r="J124" s="12"/>
      <c r="K124" s="12">
        <v>30</v>
      </c>
      <c r="L124" s="12"/>
      <c r="M124" s="12"/>
      <c r="N124" s="12"/>
      <c r="O124" s="12"/>
      <c r="P124" s="12"/>
      <c r="Q124" s="12"/>
      <c r="R124" s="12"/>
      <c r="S124" s="12">
        <v>12</v>
      </c>
      <c r="T124" s="12">
        <v>5</v>
      </c>
      <c r="U124" s="12"/>
      <c r="V124" s="12"/>
      <c r="W124" s="12"/>
      <c r="X124" s="12"/>
      <c r="Y124" s="12"/>
      <c r="Z124" s="12"/>
      <c r="AA124" s="12">
        <v>10</v>
      </c>
      <c r="AB124" s="12">
        <v>5</v>
      </c>
      <c r="AC124" s="12"/>
      <c r="AD124" s="12"/>
      <c r="AE124" s="12"/>
      <c r="AF124" s="12"/>
      <c r="AG124" s="12"/>
      <c r="AH124" s="12"/>
    </row>
    <row r="125" spans="1:34" ht="33.75">
      <c r="A125" s="273" t="s">
        <v>612</v>
      </c>
      <c r="B125" s="149" t="s">
        <v>477</v>
      </c>
      <c r="C125" s="12">
        <v>10</v>
      </c>
      <c r="D125" s="12"/>
      <c r="E125" s="12">
        <v>2</v>
      </c>
      <c r="F125" s="12"/>
      <c r="G125" s="12"/>
      <c r="H125" s="12"/>
      <c r="I125" s="12"/>
      <c r="J125" s="12"/>
      <c r="K125" s="12">
        <v>20</v>
      </c>
      <c r="L125" s="12"/>
      <c r="M125" s="12">
        <v>22</v>
      </c>
      <c r="N125" s="12"/>
      <c r="O125" s="12"/>
      <c r="P125" s="12"/>
      <c r="Q125" s="12"/>
      <c r="R125" s="12"/>
      <c r="S125" s="12">
        <v>10</v>
      </c>
      <c r="T125" s="12">
        <v>8</v>
      </c>
      <c r="U125" s="12">
        <v>13</v>
      </c>
      <c r="V125" s="12"/>
      <c r="W125" s="12"/>
      <c r="X125" s="12"/>
      <c r="Y125" s="12"/>
      <c r="Z125" s="12"/>
      <c r="AA125" s="12">
        <v>10</v>
      </c>
      <c r="AB125" s="12">
        <v>4</v>
      </c>
      <c r="AC125" s="12">
        <v>10</v>
      </c>
      <c r="AD125" s="12"/>
      <c r="AE125" s="12"/>
      <c r="AF125" s="12"/>
      <c r="AG125" s="12"/>
      <c r="AH125" s="12"/>
    </row>
    <row r="126" spans="1:34" ht="22.5">
      <c r="A126" s="273" t="s">
        <v>613</v>
      </c>
      <c r="B126" s="133" t="s">
        <v>320</v>
      </c>
      <c r="C126" s="12">
        <v>0</v>
      </c>
      <c r="D126" s="12"/>
      <c r="E126" s="12"/>
      <c r="F126" s="12"/>
      <c r="G126" s="12"/>
      <c r="H126" s="12"/>
      <c r="I126" s="12"/>
      <c r="J126" s="12"/>
      <c r="K126" s="12">
        <v>5</v>
      </c>
      <c r="L126" s="12"/>
      <c r="M126" s="12">
        <v>3</v>
      </c>
      <c r="N126" s="12"/>
      <c r="O126" s="12"/>
      <c r="P126" s="12"/>
      <c r="Q126" s="12"/>
      <c r="R126" s="12"/>
      <c r="S126" s="12">
        <v>5</v>
      </c>
      <c r="T126" s="12"/>
      <c r="U126" s="12"/>
      <c r="V126" s="12"/>
      <c r="W126" s="12"/>
      <c r="X126" s="12"/>
      <c r="Y126" s="12"/>
      <c r="Z126" s="12"/>
      <c r="AA126" s="12">
        <v>5</v>
      </c>
      <c r="AB126" s="12"/>
      <c r="AC126" s="12"/>
      <c r="AD126" s="12"/>
      <c r="AE126" s="12"/>
      <c r="AF126" s="12"/>
      <c r="AG126" s="12"/>
      <c r="AH126" s="12"/>
    </row>
    <row r="127" spans="1:34" ht="45">
      <c r="A127" s="273" t="s">
        <v>614</v>
      </c>
      <c r="B127" s="131" t="s">
        <v>478</v>
      </c>
      <c r="C127" s="12">
        <v>0</v>
      </c>
      <c r="D127" s="12"/>
      <c r="E127" s="12">
        <v>13</v>
      </c>
      <c r="F127" s="12"/>
      <c r="G127" s="12"/>
      <c r="H127" s="12"/>
      <c r="I127" s="12"/>
      <c r="J127" s="12"/>
      <c r="K127" s="12">
        <v>20</v>
      </c>
      <c r="L127" s="12"/>
      <c r="M127" s="12">
        <v>12</v>
      </c>
      <c r="N127" s="12"/>
      <c r="O127" s="12"/>
      <c r="P127" s="12"/>
      <c r="Q127" s="12"/>
      <c r="R127" s="12"/>
      <c r="S127" s="12">
        <v>10</v>
      </c>
      <c r="T127" s="12">
        <v>6</v>
      </c>
      <c r="U127" s="12">
        <v>40</v>
      </c>
      <c r="V127" s="12"/>
      <c r="W127" s="12"/>
      <c r="X127" s="12"/>
      <c r="Y127" s="12"/>
      <c r="Z127" s="12"/>
      <c r="AA127" s="12">
        <v>15</v>
      </c>
      <c r="AB127" s="12">
        <v>0</v>
      </c>
      <c r="AC127" s="12"/>
      <c r="AD127" s="12"/>
      <c r="AE127" s="12"/>
      <c r="AF127" s="12"/>
      <c r="AG127" s="12"/>
      <c r="AH127" s="12"/>
    </row>
    <row r="128" spans="1:34" ht="33.75">
      <c r="A128" s="273" t="s">
        <v>615</v>
      </c>
      <c r="B128" s="129" t="s">
        <v>479</v>
      </c>
      <c r="C128" s="12">
        <v>0</v>
      </c>
      <c r="D128" s="12"/>
      <c r="E128" s="12">
        <v>10</v>
      </c>
      <c r="F128" s="12"/>
      <c r="G128" s="12"/>
      <c r="H128" s="12"/>
      <c r="I128" s="12"/>
      <c r="J128" s="12"/>
      <c r="K128" s="12">
        <v>20</v>
      </c>
      <c r="L128" s="12"/>
      <c r="M128" s="12"/>
      <c r="N128" s="12"/>
      <c r="O128" s="12"/>
      <c r="P128" s="12"/>
      <c r="Q128" s="12"/>
      <c r="R128" s="12"/>
      <c r="S128" s="12">
        <v>5</v>
      </c>
      <c r="T128" s="12"/>
      <c r="U128" s="12"/>
      <c r="V128" s="12"/>
      <c r="W128" s="12"/>
      <c r="X128" s="12"/>
      <c r="Y128" s="12"/>
      <c r="Z128" s="12"/>
      <c r="AA128" s="12">
        <v>5</v>
      </c>
      <c r="AB128" s="12"/>
      <c r="AC128" s="12"/>
      <c r="AD128" s="12"/>
      <c r="AE128" s="12"/>
      <c r="AF128" s="12"/>
      <c r="AG128" s="12"/>
      <c r="AH128" s="12"/>
    </row>
    <row r="129" spans="1:35" ht="33.75">
      <c r="A129" s="273" t="s">
        <v>616</v>
      </c>
      <c r="B129" s="130" t="s">
        <v>480</v>
      </c>
      <c r="C129" s="12">
        <v>0</v>
      </c>
      <c r="D129" s="12"/>
      <c r="E129" s="12">
        <v>10</v>
      </c>
      <c r="F129" s="12">
        <v>20</v>
      </c>
      <c r="G129" s="12"/>
      <c r="H129" s="12"/>
      <c r="I129" s="12"/>
      <c r="J129" s="12"/>
      <c r="K129" s="12">
        <v>15</v>
      </c>
      <c r="L129" s="12"/>
      <c r="M129" s="12"/>
      <c r="N129" s="12"/>
      <c r="O129" s="12"/>
      <c r="P129" s="12"/>
      <c r="Q129" s="12"/>
      <c r="R129" s="12"/>
      <c r="S129" s="12">
        <v>5</v>
      </c>
      <c r="T129" s="12"/>
      <c r="U129" s="12"/>
      <c r="V129" s="12"/>
      <c r="W129" s="12"/>
      <c r="X129" s="12"/>
      <c r="Y129" s="12"/>
      <c r="Z129" s="12"/>
      <c r="AA129" s="12"/>
      <c r="AB129" s="12">
        <v>7</v>
      </c>
      <c r="AC129" s="12"/>
      <c r="AD129" s="12"/>
      <c r="AE129" s="12"/>
      <c r="AF129" s="12"/>
      <c r="AG129" s="12"/>
      <c r="AH129" s="12"/>
    </row>
    <row r="130" spans="1:35" ht="33.75">
      <c r="A130" s="273" t="s">
        <v>617</v>
      </c>
      <c r="B130" s="131" t="s">
        <v>325</v>
      </c>
      <c r="C130" s="12">
        <v>0</v>
      </c>
      <c r="D130" s="12">
        <v>2</v>
      </c>
      <c r="E130" s="12"/>
      <c r="F130" s="12">
        <v>8</v>
      </c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>
        <v>4</v>
      </c>
      <c r="T130" s="12"/>
      <c r="U130" s="12"/>
      <c r="V130" s="12"/>
      <c r="W130" s="12"/>
      <c r="X130" s="12"/>
      <c r="Y130" s="12"/>
      <c r="Z130" s="12"/>
      <c r="AA130" s="12">
        <v>5</v>
      </c>
      <c r="AB130" s="12"/>
      <c r="AC130" s="12"/>
      <c r="AD130" s="12"/>
      <c r="AE130" s="12"/>
      <c r="AF130" s="12"/>
      <c r="AG130" s="12"/>
      <c r="AH130" s="12"/>
    </row>
    <row r="131" spans="1:35" ht="33.75">
      <c r="A131" s="273" t="s">
        <v>618</v>
      </c>
      <c r="B131" s="131" t="s">
        <v>481</v>
      </c>
      <c r="C131" s="12">
        <v>0</v>
      </c>
      <c r="D131" s="12"/>
      <c r="E131" s="12"/>
      <c r="F131" s="12"/>
      <c r="G131" s="12"/>
      <c r="H131" s="12"/>
      <c r="I131" s="12"/>
      <c r="J131" s="12"/>
      <c r="K131" s="12">
        <v>6</v>
      </c>
      <c r="L131" s="12">
        <v>10</v>
      </c>
      <c r="M131" s="12"/>
      <c r="N131" s="12"/>
      <c r="O131" s="12"/>
      <c r="P131" s="12"/>
      <c r="Q131" s="12"/>
      <c r="R131" s="12"/>
      <c r="S131" s="12">
        <v>5</v>
      </c>
      <c r="T131" s="12">
        <v>10</v>
      </c>
      <c r="U131" s="12"/>
      <c r="V131" s="12"/>
      <c r="W131" s="12"/>
      <c r="X131" s="12"/>
      <c r="Y131" s="12"/>
      <c r="Z131" s="12"/>
      <c r="AA131" s="12">
        <v>0</v>
      </c>
      <c r="AB131" s="12">
        <v>20</v>
      </c>
      <c r="AC131" s="12"/>
      <c r="AD131" s="12"/>
      <c r="AE131" s="12"/>
      <c r="AF131" s="12"/>
      <c r="AG131" s="12"/>
      <c r="AH131" s="12"/>
    </row>
    <row r="132" spans="1:35" ht="22.5">
      <c r="A132" s="273" t="s">
        <v>619</v>
      </c>
      <c r="B132" s="131" t="s">
        <v>327</v>
      </c>
      <c r="C132" s="12">
        <v>0</v>
      </c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>
        <v>0</v>
      </c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</row>
    <row r="133" spans="1:35" ht="22.5">
      <c r="A133" s="273" t="s">
        <v>620</v>
      </c>
      <c r="B133" s="130" t="s">
        <v>482</v>
      </c>
      <c r="C133" s="12">
        <v>0</v>
      </c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>
        <v>0</v>
      </c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</row>
    <row r="134" spans="1:35" ht="15.75">
      <c r="A134" s="319" t="s">
        <v>21</v>
      </c>
      <c r="B134" s="320"/>
      <c r="C134" s="13">
        <f>SUM(C118:C133)</f>
        <v>109</v>
      </c>
      <c r="D134" s="13">
        <f>SUM(D116:D133)</f>
        <v>55</v>
      </c>
      <c r="E134" s="13">
        <f>SUM(E116:E133)</f>
        <v>35</v>
      </c>
      <c r="F134" s="13">
        <f>SUM(F116:F133)</f>
        <v>28</v>
      </c>
      <c r="G134" s="13"/>
      <c r="H134" s="13"/>
      <c r="I134" s="13"/>
      <c r="J134" s="13"/>
      <c r="K134" s="13">
        <f>SUM(K118:K133)</f>
        <v>116</v>
      </c>
      <c r="L134" s="13">
        <f>SUM(L118:L133)</f>
        <v>57</v>
      </c>
      <c r="M134" s="13">
        <f>SUM(M118:M133)</f>
        <v>37</v>
      </c>
      <c r="N134" s="13"/>
      <c r="O134" s="13"/>
      <c r="P134" s="13"/>
      <c r="Q134" s="13"/>
      <c r="R134" s="13"/>
      <c r="S134" s="13">
        <f>SUM(S118:S133)</f>
        <v>123</v>
      </c>
      <c r="T134" s="13">
        <f>SUM(T118:T133)</f>
        <v>59</v>
      </c>
      <c r="U134" s="13">
        <f>SUM(U118:U133)</f>
        <v>53</v>
      </c>
      <c r="V134" s="13"/>
      <c r="W134" s="13"/>
      <c r="X134" s="13"/>
      <c r="Y134" s="13"/>
      <c r="Z134" s="13"/>
      <c r="AA134" s="13">
        <f>SUM(AA118:AA133)</f>
        <v>130</v>
      </c>
      <c r="AB134" s="13">
        <f>SUM(AB118:AB133)</f>
        <v>61</v>
      </c>
      <c r="AC134" s="13">
        <f>SUM(AC118:AC133)</f>
        <v>40</v>
      </c>
      <c r="AD134" s="13"/>
      <c r="AE134" s="13"/>
      <c r="AF134" s="13"/>
      <c r="AG134" s="13"/>
      <c r="AH134" s="13"/>
      <c r="AI134" s="267">
        <f>SUM(C134:AH134)</f>
        <v>903</v>
      </c>
    </row>
    <row r="135" spans="1:35">
      <c r="A135" s="278"/>
      <c r="B135" s="87"/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73"/>
      <c r="U135" s="73"/>
      <c r="V135" s="73"/>
      <c r="W135" s="73"/>
      <c r="X135" s="73"/>
      <c r="Y135" s="73"/>
      <c r="Z135" s="73"/>
      <c r="AA135" s="73"/>
      <c r="AB135" s="73"/>
      <c r="AC135" s="73"/>
      <c r="AD135" s="73"/>
      <c r="AE135" s="73"/>
      <c r="AF135" s="73"/>
      <c r="AG135" s="73"/>
      <c r="AH135" s="73"/>
    </row>
    <row r="136" spans="1:35">
      <c r="A136" s="279"/>
      <c r="B136" s="88"/>
      <c r="C136" s="76"/>
      <c r="D136" s="76"/>
      <c r="E136" s="76"/>
      <c r="F136" s="76"/>
      <c r="G136" s="76"/>
      <c r="H136" s="76"/>
      <c r="I136" s="76"/>
      <c r="J136" s="76"/>
      <c r="K136" s="76"/>
      <c r="L136" s="76"/>
      <c r="M136" s="76"/>
      <c r="N136" s="76"/>
      <c r="O136" s="76"/>
      <c r="P136" s="76"/>
      <c r="Q136" s="76"/>
      <c r="R136" s="76"/>
      <c r="S136" s="76"/>
      <c r="T136" s="76"/>
      <c r="U136" s="76"/>
      <c r="V136" s="76"/>
      <c r="W136" s="76"/>
      <c r="X136" s="76"/>
      <c r="Y136" s="76"/>
      <c r="Z136" s="76"/>
      <c r="AA136" s="76"/>
      <c r="AB136" s="76"/>
      <c r="AC136" s="76"/>
      <c r="AD136" s="76"/>
      <c r="AE136" s="76"/>
      <c r="AF136" s="76"/>
      <c r="AG136" s="76"/>
      <c r="AH136" s="76"/>
    </row>
    <row r="137" spans="1:35">
      <c r="A137" s="279"/>
      <c r="B137" s="88"/>
      <c r="C137" s="76"/>
      <c r="D137" s="76"/>
      <c r="E137" s="76"/>
      <c r="F137" s="76"/>
      <c r="G137" s="76"/>
      <c r="H137" s="76"/>
      <c r="I137" s="76"/>
      <c r="J137" s="76"/>
      <c r="K137" s="76"/>
      <c r="L137" s="76"/>
      <c r="M137" s="76"/>
      <c r="N137" s="76"/>
      <c r="O137" s="76"/>
      <c r="P137" s="76"/>
      <c r="Q137" s="76"/>
      <c r="R137" s="76"/>
      <c r="S137" s="76"/>
      <c r="T137" s="76"/>
      <c r="U137" s="76"/>
      <c r="V137" s="76"/>
      <c r="W137" s="76"/>
      <c r="X137" s="76"/>
      <c r="Y137" s="76"/>
      <c r="Z137" s="76"/>
      <c r="AA137" s="76"/>
      <c r="AB137" s="76"/>
      <c r="AC137" s="76"/>
      <c r="AD137" s="76"/>
      <c r="AE137" s="76"/>
      <c r="AF137" s="76"/>
      <c r="AG137" s="76"/>
      <c r="AH137" s="76"/>
    </row>
    <row r="138" spans="1:35">
      <c r="A138" s="279"/>
      <c r="B138" s="88"/>
      <c r="C138" s="76"/>
      <c r="D138" s="76"/>
      <c r="E138" s="76"/>
      <c r="F138" s="76"/>
      <c r="G138" s="76"/>
      <c r="H138" s="76"/>
      <c r="I138" s="76"/>
      <c r="J138" s="76"/>
      <c r="K138" s="76"/>
      <c r="L138" s="76"/>
      <c r="M138" s="76"/>
      <c r="N138" s="76"/>
      <c r="O138" s="76"/>
      <c r="P138" s="76"/>
      <c r="Q138" s="76"/>
      <c r="R138" s="76"/>
      <c r="S138" s="76"/>
      <c r="T138" s="76"/>
      <c r="U138" s="76"/>
      <c r="V138" s="76"/>
      <c r="W138" s="76"/>
      <c r="X138" s="76"/>
      <c r="Y138" s="76"/>
      <c r="Z138" s="76"/>
      <c r="AA138" s="76"/>
      <c r="AB138" s="76"/>
      <c r="AC138" s="76"/>
      <c r="AD138" s="76"/>
      <c r="AE138" s="76"/>
      <c r="AF138" s="76"/>
      <c r="AG138" s="76"/>
      <c r="AH138" s="76"/>
    </row>
    <row r="139" spans="1:35">
      <c r="A139" s="279"/>
      <c r="B139" s="88"/>
      <c r="C139" s="76"/>
      <c r="D139" s="76"/>
      <c r="E139" s="76"/>
      <c r="F139" s="76"/>
      <c r="G139" s="76"/>
      <c r="H139" s="76"/>
      <c r="I139" s="76"/>
      <c r="J139" s="76"/>
      <c r="K139" s="76"/>
      <c r="L139" s="76"/>
      <c r="M139" s="76"/>
      <c r="N139" s="76"/>
      <c r="O139" s="76"/>
      <c r="P139" s="76"/>
      <c r="Q139" s="76"/>
      <c r="R139" s="76"/>
      <c r="S139" s="76"/>
      <c r="T139" s="76"/>
      <c r="U139" s="76"/>
      <c r="V139" s="76"/>
      <c r="W139" s="76"/>
      <c r="X139" s="76"/>
      <c r="Y139" s="76"/>
      <c r="Z139" s="76"/>
      <c r="AA139" s="76"/>
      <c r="AB139" s="76"/>
      <c r="AC139" s="76"/>
      <c r="AD139" s="76"/>
      <c r="AE139" s="76"/>
      <c r="AF139" s="76"/>
      <c r="AG139" s="76"/>
      <c r="AH139" s="76"/>
    </row>
    <row r="140" spans="1:35">
      <c r="A140" s="279"/>
      <c r="B140" s="88"/>
      <c r="C140" s="76"/>
      <c r="D140" s="76"/>
      <c r="E140" s="76"/>
      <c r="F140" s="76"/>
      <c r="G140" s="76"/>
      <c r="H140" s="76"/>
      <c r="I140" s="76"/>
      <c r="J140" s="76"/>
      <c r="K140" s="76"/>
      <c r="L140" s="76"/>
      <c r="M140" s="76"/>
      <c r="N140" s="76"/>
      <c r="O140" s="76"/>
      <c r="P140" s="76"/>
      <c r="Q140" s="76"/>
      <c r="R140" s="76"/>
      <c r="S140" s="76"/>
      <c r="T140" s="76"/>
      <c r="U140" s="76"/>
      <c r="V140" s="76"/>
      <c r="W140" s="76"/>
      <c r="X140" s="76"/>
      <c r="Y140" s="76"/>
      <c r="Z140" s="76"/>
      <c r="AA140" s="76"/>
      <c r="AB140" s="76"/>
      <c r="AC140" s="76"/>
      <c r="AD140" s="76"/>
      <c r="AE140" s="76"/>
      <c r="AF140" s="76"/>
      <c r="AG140" s="76"/>
      <c r="AH140" s="76"/>
    </row>
    <row r="141" spans="1:35">
      <c r="A141" s="279"/>
      <c r="B141" s="88"/>
      <c r="C141" s="76"/>
      <c r="D141" s="76"/>
      <c r="E141" s="76"/>
      <c r="F141" s="76"/>
      <c r="G141" s="76"/>
      <c r="H141" s="76"/>
      <c r="I141" s="76"/>
      <c r="J141" s="76"/>
      <c r="K141" s="76"/>
      <c r="L141" s="76"/>
      <c r="M141" s="76"/>
      <c r="N141" s="76"/>
      <c r="O141" s="76"/>
      <c r="P141" s="76"/>
      <c r="Q141" s="76"/>
      <c r="R141" s="76"/>
      <c r="S141" s="76"/>
      <c r="T141" s="76"/>
      <c r="U141" s="76"/>
      <c r="V141" s="76"/>
      <c r="W141" s="76"/>
      <c r="X141" s="76"/>
      <c r="Y141" s="76"/>
      <c r="Z141" s="76"/>
      <c r="AA141" s="76"/>
      <c r="AB141" s="76"/>
      <c r="AC141" s="76"/>
      <c r="AD141" s="76"/>
      <c r="AE141" s="76"/>
      <c r="AF141" s="76"/>
      <c r="AG141" s="76"/>
      <c r="AH141" s="76"/>
    </row>
    <row r="142" spans="1:35">
      <c r="A142" s="279"/>
      <c r="B142" s="88"/>
      <c r="C142" s="76"/>
      <c r="D142" s="76"/>
      <c r="E142" s="76"/>
      <c r="F142" s="76"/>
      <c r="G142" s="76"/>
      <c r="H142" s="76"/>
      <c r="I142" s="76"/>
      <c r="J142" s="76"/>
      <c r="K142" s="76"/>
      <c r="L142" s="76"/>
      <c r="M142" s="76"/>
      <c r="N142" s="76"/>
      <c r="O142" s="76"/>
      <c r="P142" s="76"/>
      <c r="Q142" s="76"/>
      <c r="R142" s="76"/>
      <c r="S142" s="76"/>
      <c r="T142" s="76"/>
      <c r="U142" s="76"/>
      <c r="V142" s="76"/>
      <c r="W142" s="76"/>
      <c r="X142" s="76"/>
      <c r="Y142" s="76"/>
      <c r="Z142" s="76"/>
      <c r="AA142" s="76"/>
      <c r="AB142" s="76"/>
      <c r="AC142" s="76"/>
      <c r="AD142" s="76"/>
      <c r="AE142" s="76"/>
      <c r="AF142" s="76"/>
      <c r="AG142" s="76"/>
      <c r="AH142" s="76"/>
    </row>
    <row r="143" spans="1:35">
      <c r="A143" s="279"/>
      <c r="B143" s="88"/>
      <c r="C143" s="76"/>
      <c r="D143" s="76"/>
      <c r="E143" s="76"/>
      <c r="F143" s="76"/>
      <c r="G143" s="76"/>
      <c r="H143" s="76"/>
      <c r="I143" s="76"/>
      <c r="J143" s="76"/>
      <c r="K143" s="76"/>
      <c r="L143" s="76"/>
      <c r="M143" s="76"/>
      <c r="N143" s="76"/>
      <c r="O143" s="76"/>
      <c r="P143" s="76"/>
      <c r="Q143" s="76"/>
      <c r="R143" s="76"/>
      <c r="S143" s="76"/>
      <c r="T143" s="76"/>
      <c r="U143" s="76"/>
      <c r="V143" s="76"/>
      <c r="W143" s="76"/>
      <c r="X143" s="76"/>
      <c r="Y143" s="76"/>
      <c r="Z143" s="76"/>
      <c r="AA143" s="76"/>
      <c r="AB143" s="76"/>
      <c r="AC143" s="76"/>
      <c r="AD143" s="76"/>
      <c r="AE143" s="76"/>
      <c r="AF143" s="76"/>
      <c r="AG143" s="76"/>
      <c r="AH143" s="76"/>
    </row>
    <row r="144" spans="1:35">
      <c r="A144" s="279"/>
      <c r="B144" s="88"/>
      <c r="C144" s="76"/>
      <c r="D144" s="76"/>
      <c r="E144" s="76"/>
      <c r="F144" s="76"/>
      <c r="G144" s="76"/>
      <c r="H144" s="76"/>
      <c r="I144" s="76"/>
      <c r="J144" s="76"/>
      <c r="K144" s="76"/>
      <c r="L144" s="76"/>
      <c r="M144" s="76"/>
      <c r="N144" s="76"/>
      <c r="O144" s="76"/>
      <c r="P144" s="76"/>
      <c r="Q144" s="76"/>
      <c r="R144" s="76"/>
      <c r="S144" s="76"/>
      <c r="T144" s="76"/>
      <c r="U144" s="76"/>
      <c r="V144" s="76"/>
      <c r="W144" s="76"/>
      <c r="X144" s="76"/>
      <c r="Y144" s="76"/>
      <c r="Z144" s="76"/>
      <c r="AA144" s="76"/>
      <c r="AB144" s="76"/>
      <c r="AC144" s="76"/>
      <c r="AD144" s="76"/>
      <c r="AE144" s="76"/>
      <c r="AF144" s="76"/>
      <c r="AG144" s="76"/>
      <c r="AH144" s="76"/>
    </row>
    <row r="145" spans="1:34">
      <c r="A145" s="279"/>
      <c r="B145" s="88"/>
      <c r="C145" s="76"/>
      <c r="D145" s="76"/>
      <c r="E145" s="76"/>
      <c r="F145" s="76"/>
      <c r="G145" s="76"/>
      <c r="H145" s="76"/>
      <c r="I145" s="76"/>
      <c r="J145" s="76"/>
      <c r="K145" s="76"/>
      <c r="L145" s="76"/>
      <c r="M145" s="76"/>
      <c r="N145" s="76"/>
      <c r="O145" s="76"/>
      <c r="P145" s="76"/>
      <c r="Q145" s="76"/>
      <c r="R145" s="76"/>
      <c r="S145" s="76"/>
      <c r="T145" s="76"/>
      <c r="U145" s="76"/>
      <c r="V145" s="76"/>
      <c r="W145" s="76"/>
      <c r="X145" s="76"/>
      <c r="Y145" s="76"/>
      <c r="Z145" s="76"/>
      <c r="AA145" s="76"/>
      <c r="AB145" s="76"/>
      <c r="AC145" s="76"/>
      <c r="AD145" s="76"/>
      <c r="AE145" s="76"/>
      <c r="AF145" s="76"/>
      <c r="AG145" s="76"/>
      <c r="AH145" s="76"/>
    </row>
    <row r="146" spans="1:34">
      <c r="A146" s="279"/>
      <c r="B146" s="88"/>
      <c r="C146" s="76"/>
      <c r="D146" s="76"/>
      <c r="E146" s="76"/>
      <c r="F146" s="76"/>
      <c r="G146" s="76"/>
      <c r="H146" s="76"/>
      <c r="I146" s="76"/>
      <c r="J146" s="76"/>
      <c r="K146" s="76"/>
      <c r="L146" s="76"/>
      <c r="M146" s="76"/>
      <c r="N146" s="76"/>
      <c r="O146" s="76"/>
      <c r="P146" s="76"/>
      <c r="Q146" s="76"/>
      <c r="R146" s="76"/>
      <c r="S146" s="76"/>
      <c r="T146" s="76"/>
      <c r="U146" s="76"/>
      <c r="V146" s="76"/>
      <c r="W146" s="76"/>
      <c r="X146" s="76"/>
      <c r="Y146" s="76"/>
      <c r="Z146" s="76"/>
      <c r="AA146" s="76"/>
      <c r="AB146" s="76"/>
      <c r="AC146" s="76"/>
      <c r="AD146" s="76"/>
      <c r="AE146" s="76"/>
      <c r="AF146" s="76"/>
      <c r="AG146" s="76"/>
      <c r="AH146" s="76"/>
    </row>
    <row r="147" spans="1:34">
      <c r="A147" s="279"/>
      <c r="B147" s="88"/>
      <c r="C147" s="76"/>
      <c r="D147" s="76"/>
      <c r="E147" s="76"/>
      <c r="F147" s="76"/>
      <c r="G147" s="76"/>
      <c r="H147" s="76"/>
      <c r="I147" s="76"/>
      <c r="J147" s="76"/>
      <c r="K147" s="76"/>
      <c r="L147" s="76"/>
      <c r="M147" s="76"/>
      <c r="N147" s="76"/>
      <c r="O147" s="76"/>
      <c r="P147" s="76"/>
      <c r="Q147" s="76"/>
      <c r="R147" s="76"/>
      <c r="S147" s="76"/>
      <c r="T147" s="76"/>
      <c r="U147" s="76"/>
      <c r="V147" s="76"/>
      <c r="W147" s="76"/>
      <c r="X147" s="76"/>
      <c r="Y147" s="76"/>
      <c r="Z147" s="76"/>
      <c r="AA147" s="76"/>
      <c r="AB147" s="76"/>
      <c r="AC147" s="76"/>
      <c r="AD147" s="76"/>
      <c r="AE147" s="76"/>
      <c r="AF147" s="76"/>
      <c r="AG147" s="76"/>
      <c r="AH147" s="76"/>
    </row>
    <row r="148" spans="1:34">
      <c r="A148" s="279"/>
      <c r="B148" s="88"/>
      <c r="C148" s="76"/>
      <c r="D148" s="76"/>
      <c r="E148" s="76"/>
      <c r="F148" s="76"/>
      <c r="G148" s="76"/>
      <c r="H148" s="76"/>
      <c r="I148" s="76"/>
      <c r="J148" s="76"/>
      <c r="K148" s="76"/>
      <c r="L148" s="76"/>
      <c r="M148" s="76"/>
      <c r="N148" s="76"/>
      <c r="O148" s="76"/>
      <c r="P148" s="76"/>
      <c r="Q148" s="76"/>
      <c r="R148" s="76"/>
      <c r="S148" s="76"/>
      <c r="T148" s="76"/>
      <c r="U148" s="76"/>
      <c r="V148" s="76"/>
      <c r="W148" s="76"/>
      <c r="X148" s="76"/>
      <c r="Y148" s="76"/>
      <c r="Z148" s="76"/>
      <c r="AA148" s="76"/>
      <c r="AB148" s="76"/>
      <c r="AC148" s="76"/>
      <c r="AD148" s="76"/>
      <c r="AE148" s="76"/>
      <c r="AF148" s="76"/>
      <c r="AG148" s="76"/>
      <c r="AH148" s="76"/>
    </row>
    <row r="149" spans="1:34">
      <c r="A149" s="279"/>
      <c r="B149" s="88"/>
      <c r="C149" s="76"/>
      <c r="D149" s="76"/>
      <c r="E149" s="76"/>
      <c r="F149" s="76"/>
      <c r="G149" s="76"/>
      <c r="H149" s="76"/>
      <c r="I149" s="76"/>
      <c r="J149" s="76"/>
      <c r="K149" s="76"/>
      <c r="L149" s="76"/>
      <c r="M149" s="76"/>
      <c r="N149" s="76"/>
      <c r="O149" s="76"/>
      <c r="P149" s="76"/>
      <c r="Q149" s="76"/>
      <c r="R149" s="76"/>
      <c r="S149" s="76"/>
      <c r="T149" s="76"/>
      <c r="U149" s="76"/>
      <c r="V149" s="76"/>
      <c r="W149" s="76"/>
      <c r="X149" s="76"/>
      <c r="Y149" s="76"/>
      <c r="Z149" s="76"/>
      <c r="AA149" s="76"/>
      <c r="AB149" s="76"/>
      <c r="AC149" s="76"/>
      <c r="AD149" s="76"/>
      <c r="AE149" s="76"/>
      <c r="AF149" s="76"/>
      <c r="AG149" s="76"/>
      <c r="AH149" s="76"/>
    </row>
    <row r="150" spans="1:34">
      <c r="A150" s="279"/>
      <c r="B150" s="88"/>
      <c r="C150" s="76"/>
      <c r="D150" s="76"/>
      <c r="E150" s="76"/>
      <c r="F150" s="76"/>
      <c r="G150" s="76"/>
      <c r="H150" s="76"/>
      <c r="I150" s="76"/>
      <c r="J150" s="76"/>
      <c r="K150" s="76"/>
      <c r="L150" s="76"/>
      <c r="M150" s="76"/>
      <c r="N150" s="76"/>
      <c r="O150" s="76"/>
      <c r="P150" s="76"/>
      <c r="Q150" s="76"/>
      <c r="R150" s="76"/>
      <c r="S150" s="76"/>
      <c r="T150" s="76"/>
      <c r="U150" s="76"/>
      <c r="V150" s="76"/>
      <c r="W150" s="76"/>
      <c r="X150" s="76"/>
      <c r="Y150" s="76"/>
      <c r="Z150" s="76"/>
      <c r="AA150" s="76"/>
      <c r="AB150" s="76"/>
      <c r="AC150" s="76"/>
      <c r="AD150" s="76"/>
      <c r="AE150" s="76"/>
      <c r="AF150" s="76"/>
      <c r="AG150" s="76"/>
      <c r="AH150" s="76"/>
    </row>
    <row r="151" spans="1:34">
      <c r="A151" s="279"/>
      <c r="B151" s="88"/>
      <c r="C151" s="76"/>
      <c r="D151" s="76"/>
      <c r="E151" s="76"/>
      <c r="F151" s="76"/>
      <c r="G151" s="76"/>
      <c r="H151" s="76"/>
      <c r="I151" s="76"/>
      <c r="J151" s="76"/>
      <c r="K151" s="76"/>
      <c r="L151" s="76"/>
      <c r="M151" s="76"/>
      <c r="N151" s="76"/>
      <c r="O151" s="76"/>
      <c r="P151" s="76"/>
      <c r="Q151" s="76"/>
      <c r="R151" s="76"/>
      <c r="S151" s="76"/>
      <c r="T151" s="76"/>
      <c r="U151" s="76"/>
      <c r="V151" s="76"/>
      <c r="W151" s="76"/>
      <c r="X151" s="76"/>
      <c r="Y151" s="76"/>
      <c r="Z151" s="76"/>
      <c r="AA151" s="76"/>
      <c r="AB151" s="76"/>
      <c r="AC151" s="76"/>
      <c r="AD151" s="76"/>
      <c r="AE151" s="76"/>
      <c r="AF151" s="76"/>
      <c r="AG151" s="76"/>
      <c r="AH151" s="76"/>
    </row>
    <row r="152" spans="1:34">
      <c r="A152" s="279"/>
      <c r="B152" s="88"/>
      <c r="C152" s="76"/>
      <c r="D152" s="76"/>
      <c r="E152" s="76"/>
      <c r="F152" s="76"/>
      <c r="G152" s="76"/>
      <c r="H152" s="76"/>
      <c r="I152" s="76"/>
      <c r="J152" s="76"/>
      <c r="K152" s="76"/>
      <c r="L152" s="76"/>
      <c r="M152" s="76"/>
      <c r="N152" s="76"/>
      <c r="O152" s="76"/>
      <c r="P152" s="76"/>
      <c r="Q152" s="76"/>
      <c r="R152" s="76"/>
      <c r="S152" s="76"/>
      <c r="T152" s="76"/>
      <c r="U152" s="76"/>
      <c r="V152" s="76"/>
      <c r="W152" s="76"/>
      <c r="X152" s="76"/>
      <c r="Y152" s="76"/>
      <c r="Z152" s="76"/>
      <c r="AA152" s="76"/>
      <c r="AB152" s="76"/>
      <c r="AC152" s="76"/>
      <c r="AD152" s="76"/>
      <c r="AE152" s="76"/>
      <c r="AF152" s="76"/>
      <c r="AG152" s="76"/>
      <c r="AH152" s="76"/>
    </row>
    <row r="153" spans="1:34">
      <c r="A153" s="279"/>
      <c r="B153" s="88"/>
      <c r="C153" s="76"/>
      <c r="D153" s="76"/>
      <c r="E153" s="76"/>
      <c r="F153" s="76"/>
      <c r="G153" s="76"/>
      <c r="H153" s="76"/>
      <c r="I153" s="76"/>
      <c r="J153" s="76"/>
      <c r="K153" s="76"/>
      <c r="L153" s="76"/>
      <c r="M153" s="76"/>
      <c r="N153" s="76"/>
      <c r="O153" s="76"/>
      <c r="P153" s="76"/>
      <c r="Q153" s="76"/>
      <c r="R153" s="76"/>
      <c r="S153" s="76"/>
      <c r="T153" s="76"/>
      <c r="U153" s="76"/>
      <c r="V153" s="76"/>
      <c r="W153" s="76"/>
      <c r="X153" s="76"/>
      <c r="Y153" s="76"/>
      <c r="Z153" s="76"/>
      <c r="AA153" s="76"/>
      <c r="AB153" s="76"/>
      <c r="AC153" s="76"/>
      <c r="AD153" s="76"/>
      <c r="AE153" s="76"/>
      <c r="AF153" s="76"/>
      <c r="AG153" s="76"/>
      <c r="AH153" s="76"/>
    </row>
    <row r="154" spans="1:34">
      <c r="A154" s="279"/>
      <c r="B154" s="88"/>
      <c r="C154" s="76"/>
      <c r="D154" s="76"/>
      <c r="E154" s="76"/>
      <c r="F154" s="76"/>
      <c r="G154" s="76"/>
      <c r="H154" s="76"/>
      <c r="I154" s="76"/>
      <c r="J154" s="76"/>
      <c r="K154" s="76"/>
      <c r="L154" s="76"/>
      <c r="M154" s="76"/>
      <c r="N154" s="76"/>
      <c r="O154" s="76"/>
      <c r="P154" s="76"/>
      <c r="Q154" s="76"/>
      <c r="R154" s="76"/>
      <c r="S154" s="76"/>
      <c r="T154" s="76"/>
      <c r="U154" s="76"/>
      <c r="V154" s="76"/>
      <c r="W154" s="76"/>
      <c r="X154" s="76"/>
      <c r="Y154" s="76"/>
      <c r="Z154" s="76"/>
      <c r="AA154" s="76"/>
      <c r="AB154" s="76"/>
      <c r="AC154" s="76"/>
      <c r="AD154" s="76"/>
      <c r="AE154" s="76"/>
      <c r="AF154" s="76"/>
      <c r="AG154" s="76"/>
      <c r="AH154" s="76"/>
    </row>
    <row r="155" spans="1:34">
      <c r="A155" s="279"/>
      <c r="B155" s="88"/>
      <c r="C155" s="76"/>
      <c r="D155" s="76"/>
      <c r="E155" s="76"/>
      <c r="F155" s="76"/>
      <c r="G155" s="76"/>
      <c r="H155" s="76"/>
      <c r="I155" s="76"/>
      <c r="J155" s="76"/>
      <c r="K155" s="76"/>
      <c r="L155" s="76"/>
      <c r="M155" s="76"/>
      <c r="N155" s="76"/>
      <c r="O155" s="76"/>
      <c r="P155" s="76"/>
      <c r="Q155" s="76"/>
      <c r="R155" s="76"/>
      <c r="S155" s="76"/>
      <c r="T155" s="76"/>
      <c r="U155" s="76"/>
      <c r="V155" s="76"/>
      <c r="W155" s="76"/>
      <c r="X155" s="76"/>
      <c r="Y155" s="76"/>
      <c r="Z155" s="76"/>
      <c r="AA155" s="76"/>
      <c r="AB155" s="76"/>
      <c r="AC155" s="76"/>
      <c r="AD155" s="76"/>
      <c r="AE155" s="76"/>
      <c r="AF155" s="76"/>
      <c r="AG155" s="76"/>
      <c r="AH155" s="76"/>
    </row>
    <row r="156" spans="1:34">
      <c r="A156" s="279"/>
      <c r="B156" s="88"/>
      <c r="C156" s="76"/>
      <c r="D156" s="76"/>
      <c r="E156" s="76"/>
      <c r="F156" s="76"/>
      <c r="G156" s="76"/>
      <c r="H156" s="76"/>
      <c r="I156" s="76"/>
      <c r="J156" s="76"/>
      <c r="K156" s="76"/>
      <c r="L156" s="76"/>
      <c r="M156" s="76"/>
      <c r="N156" s="76"/>
      <c r="O156" s="76"/>
      <c r="P156" s="76"/>
      <c r="Q156" s="76"/>
      <c r="R156" s="76"/>
      <c r="S156" s="76"/>
      <c r="T156" s="76"/>
      <c r="U156" s="76"/>
      <c r="V156" s="76"/>
      <c r="W156" s="76"/>
      <c r="X156" s="76"/>
      <c r="Y156" s="76"/>
      <c r="Z156" s="76"/>
      <c r="AA156" s="76"/>
      <c r="AB156" s="76"/>
      <c r="AC156" s="76"/>
      <c r="AD156" s="76"/>
      <c r="AE156" s="76"/>
      <c r="AF156" s="76"/>
      <c r="AG156" s="76"/>
      <c r="AH156" s="76"/>
    </row>
    <row r="157" spans="1:34">
      <c r="A157" s="279"/>
      <c r="B157" s="88"/>
      <c r="C157" s="76"/>
      <c r="D157" s="76"/>
      <c r="E157" s="76"/>
      <c r="F157" s="76"/>
      <c r="G157" s="76"/>
      <c r="H157" s="76"/>
      <c r="I157" s="76"/>
      <c r="J157" s="76"/>
      <c r="K157" s="76"/>
      <c r="L157" s="76"/>
      <c r="M157" s="76"/>
      <c r="N157" s="76"/>
      <c r="O157" s="76"/>
      <c r="P157" s="76"/>
      <c r="Q157" s="76"/>
      <c r="R157" s="76"/>
      <c r="S157" s="76"/>
      <c r="T157" s="76"/>
      <c r="U157" s="76"/>
      <c r="V157" s="76"/>
      <c r="W157" s="76"/>
      <c r="X157" s="76"/>
      <c r="Y157" s="76"/>
      <c r="Z157" s="76"/>
      <c r="AA157" s="76"/>
      <c r="AB157" s="76"/>
      <c r="AC157" s="76"/>
      <c r="AD157" s="76"/>
      <c r="AE157" s="76"/>
      <c r="AF157" s="76"/>
      <c r="AG157" s="76"/>
      <c r="AH157" s="76"/>
    </row>
    <row r="158" spans="1:34">
      <c r="A158" s="279"/>
      <c r="B158" s="88"/>
      <c r="C158" s="76"/>
      <c r="D158" s="76"/>
      <c r="E158" s="76"/>
      <c r="F158" s="76"/>
      <c r="G158" s="76"/>
      <c r="H158" s="76"/>
      <c r="I158" s="76"/>
      <c r="J158" s="76"/>
      <c r="K158" s="76"/>
      <c r="L158" s="76"/>
      <c r="M158" s="76"/>
      <c r="N158" s="76"/>
      <c r="O158" s="76"/>
      <c r="P158" s="76"/>
      <c r="Q158" s="76"/>
      <c r="R158" s="76"/>
      <c r="S158" s="76"/>
      <c r="T158" s="76"/>
      <c r="U158" s="76"/>
      <c r="V158" s="76"/>
      <c r="W158" s="76"/>
      <c r="X158" s="76"/>
      <c r="Y158" s="76"/>
      <c r="Z158" s="76"/>
      <c r="AA158" s="76"/>
      <c r="AB158" s="76"/>
      <c r="AC158" s="76"/>
      <c r="AD158" s="76"/>
      <c r="AE158" s="76"/>
      <c r="AF158" s="76"/>
      <c r="AG158" s="76"/>
      <c r="AH158" s="76"/>
    </row>
    <row r="159" spans="1:34">
      <c r="A159" s="279"/>
      <c r="B159" s="88"/>
      <c r="C159" s="76"/>
      <c r="D159" s="76"/>
      <c r="E159" s="76"/>
      <c r="F159" s="76"/>
      <c r="G159" s="76"/>
      <c r="H159" s="76"/>
      <c r="I159" s="76"/>
      <c r="J159" s="76"/>
      <c r="K159" s="76"/>
      <c r="L159" s="76"/>
      <c r="M159" s="76"/>
      <c r="N159" s="76"/>
      <c r="O159" s="76"/>
      <c r="P159" s="76"/>
      <c r="Q159" s="76"/>
      <c r="R159" s="76"/>
      <c r="S159" s="76"/>
      <c r="T159" s="76"/>
      <c r="U159" s="76"/>
      <c r="V159" s="76"/>
      <c r="W159" s="76"/>
      <c r="X159" s="76"/>
      <c r="Y159" s="76"/>
      <c r="Z159" s="76"/>
      <c r="AA159" s="76"/>
      <c r="AB159" s="76"/>
      <c r="AC159" s="76"/>
      <c r="AD159" s="76"/>
      <c r="AE159" s="76"/>
      <c r="AF159" s="76"/>
      <c r="AG159" s="76"/>
      <c r="AH159" s="76"/>
    </row>
    <row r="160" spans="1:34">
      <c r="A160" s="279"/>
      <c r="B160" s="88"/>
      <c r="C160" s="76"/>
      <c r="D160" s="76"/>
      <c r="E160" s="76"/>
      <c r="F160" s="76"/>
      <c r="G160" s="76"/>
      <c r="H160" s="76"/>
      <c r="I160" s="76"/>
      <c r="J160" s="76"/>
      <c r="K160" s="76"/>
      <c r="L160" s="76"/>
      <c r="M160" s="76"/>
      <c r="N160" s="76"/>
      <c r="O160" s="76"/>
      <c r="P160" s="76"/>
      <c r="Q160" s="76"/>
      <c r="R160" s="76"/>
      <c r="S160" s="76"/>
      <c r="T160" s="76"/>
      <c r="U160" s="76"/>
      <c r="V160" s="76"/>
      <c r="W160" s="76"/>
      <c r="X160" s="76"/>
      <c r="Y160" s="76"/>
      <c r="Z160" s="76"/>
      <c r="AA160" s="76"/>
      <c r="AB160" s="76"/>
      <c r="AC160" s="76"/>
      <c r="AD160" s="76"/>
      <c r="AE160" s="76"/>
      <c r="AF160" s="76"/>
      <c r="AG160" s="76"/>
      <c r="AH160" s="76"/>
    </row>
    <row r="161" spans="1:34">
      <c r="A161" s="279"/>
      <c r="B161" s="88"/>
      <c r="C161" s="76"/>
      <c r="D161" s="76"/>
      <c r="E161" s="76"/>
      <c r="F161" s="76"/>
      <c r="G161" s="76"/>
      <c r="H161" s="76"/>
      <c r="I161" s="76"/>
      <c r="J161" s="76"/>
      <c r="K161" s="76"/>
      <c r="L161" s="76"/>
      <c r="M161" s="76"/>
      <c r="N161" s="76"/>
      <c r="O161" s="76"/>
      <c r="P161" s="76"/>
      <c r="Q161" s="76"/>
      <c r="R161" s="76"/>
      <c r="S161" s="76"/>
      <c r="T161" s="76"/>
      <c r="U161" s="76"/>
      <c r="V161" s="76"/>
      <c r="W161" s="76"/>
      <c r="X161" s="76"/>
      <c r="Y161" s="76"/>
      <c r="Z161" s="76"/>
      <c r="AA161" s="76"/>
      <c r="AB161" s="76"/>
      <c r="AC161" s="76"/>
      <c r="AD161" s="76"/>
      <c r="AE161" s="76"/>
      <c r="AF161" s="76"/>
      <c r="AG161" s="76"/>
      <c r="AH161" s="76"/>
    </row>
    <row r="162" spans="1:34">
      <c r="A162" s="279"/>
      <c r="B162" s="88"/>
      <c r="C162" s="76"/>
      <c r="D162" s="76"/>
      <c r="E162" s="76"/>
      <c r="F162" s="76"/>
      <c r="G162" s="76"/>
      <c r="H162" s="76"/>
      <c r="I162" s="76"/>
      <c r="J162" s="76"/>
      <c r="K162" s="76"/>
      <c r="L162" s="76"/>
      <c r="M162" s="76"/>
      <c r="N162" s="76"/>
      <c r="O162" s="76"/>
      <c r="P162" s="76"/>
      <c r="Q162" s="76"/>
      <c r="R162" s="76"/>
      <c r="S162" s="76"/>
      <c r="T162" s="76"/>
      <c r="U162" s="76"/>
      <c r="V162" s="76"/>
      <c r="W162" s="76"/>
      <c r="X162" s="76"/>
      <c r="Y162" s="76"/>
      <c r="Z162" s="76"/>
      <c r="AA162" s="76"/>
      <c r="AB162" s="76"/>
      <c r="AC162" s="76"/>
      <c r="AD162" s="76"/>
      <c r="AE162" s="76"/>
      <c r="AF162" s="76"/>
      <c r="AG162" s="76"/>
      <c r="AH162" s="76"/>
    </row>
    <row r="163" spans="1:34">
      <c r="A163" s="279"/>
      <c r="B163" s="88"/>
      <c r="C163" s="76"/>
      <c r="D163" s="76"/>
      <c r="E163" s="76"/>
      <c r="F163" s="76"/>
      <c r="G163" s="76"/>
      <c r="H163" s="76"/>
      <c r="I163" s="76"/>
      <c r="J163" s="76"/>
      <c r="K163" s="76"/>
      <c r="L163" s="76"/>
      <c r="M163" s="76"/>
      <c r="N163" s="76"/>
      <c r="O163" s="76"/>
      <c r="P163" s="76"/>
      <c r="Q163" s="76"/>
      <c r="R163" s="76"/>
      <c r="S163" s="76"/>
      <c r="T163" s="76"/>
      <c r="U163" s="76"/>
      <c r="V163" s="76"/>
      <c r="W163" s="76"/>
      <c r="X163" s="76"/>
      <c r="Y163" s="76"/>
      <c r="Z163" s="76"/>
      <c r="AA163" s="76"/>
      <c r="AB163" s="76"/>
      <c r="AC163" s="76"/>
      <c r="AD163" s="76"/>
      <c r="AE163" s="76"/>
      <c r="AF163" s="76"/>
      <c r="AG163" s="76"/>
      <c r="AH163" s="76"/>
    </row>
    <row r="164" spans="1:34">
      <c r="A164" s="280"/>
      <c r="B164" s="89"/>
      <c r="C164" s="85"/>
      <c r="D164" s="85"/>
      <c r="E164" s="85"/>
      <c r="F164" s="85"/>
      <c r="G164" s="85"/>
      <c r="H164" s="85"/>
      <c r="I164" s="85"/>
      <c r="J164" s="85"/>
      <c r="K164" s="85"/>
      <c r="L164" s="85"/>
      <c r="M164" s="85"/>
      <c r="N164" s="85"/>
      <c r="O164" s="85"/>
      <c r="P164" s="85"/>
      <c r="Q164" s="85"/>
      <c r="R164" s="85"/>
      <c r="S164" s="85"/>
      <c r="T164" s="85"/>
      <c r="U164" s="85"/>
      <c r="V164" s="85"/>
      <c r="W164" s="85"/>
      <c r="X164" s="85"/>
      <c r="Y164" s="85"/>
      <c r="Z164" s="85"/>
      <c r="AA164" s="85"/>
      <c r="AB164" s="85"/>
      <c r="AC164" s="85"/>
      <c r="AD164" s="85"/>
      <c r="AE164" s="85"/>
      <c r="AF164" s="85"/>
      <c r="AG164" s="85"/>
      <c r="AH164" s="85"/>
    </row>
    <row r="165" spans="1:34" ht="18.75">
      <c r="A165" s="273">
        <v>4</v>
      </c>
      <c r="B165" s="238" t="s">
        <v>22</v>
      </c>
      <c r="C165" s="12">
        <v>82</v>
      </c>
      <c r="D165" s="13"/>
      <c r="E165" s="12"/>
      <c r="F165" s="12"/>
      <c r="G165" s="12"/>
      <c r="H165" s="12"/>
      <c r="I165" s="12"/>
      <c r="J165" s="12"/>
      <c r="K165" s="12">
        <v>87</v>
      </c>
      <c r="L165" s="12">
        <v>87</v>
      </c>
      <c r="M165" s="12">
        <v>37</v>
      </c>
      <c r="N165" s="12"/>
      <c r="O165" s="12"/>
      <c r="P165" s="12"/>
      <c r="Q165" s="12"/>
      <c r="R165" s="12"/>
      <c r="S165" s="12">
        <v>92</v>
      </c>
      <c r="T165" s="12">
        <v>90</v>
      </c>
      <c r="U165" s="12">
        <v>40</v>
      </c>
      <c r="V165" s="12"/>
      <c r="W165" s="12"/>
      <c r="X165" s="12"/>
      <c r="Y165" s="12"/>
      <c r="Z165" s="12"/>
      <c r="AA165" s="12">
        <v>97</v>
      </c>
      <c r="AB165" s="12">
        <v>94</v>
      </c>
      <c r="AC165" s="12">
        <v>55</v>
      </c>
      <c r="AD165" s="12"/>
      <c r="AE165" s="12"/>
      <c r="AF165" s="12"/>
      <c r="AG165" s="12"/>
      <c r="AH165" s="12"/>
    </row>
    <row r="166" spans="1:34" ht="38.25">
      <c r="A166" s="273">
        <v>4.0999999999999996</v>
      </c>
      <c r="B166" s="262" t="s">
        <v>328</v>
      </c>
      <c r="C166" s="191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</row>
    <row r="167" spans="1:34" ht="45">
      <c r="A167" s="273" t="s">
        <v>621</v>
      </c>
      <c r="B167" s="131" t="s">
        <v>490</v>
      </c>
      <c r="C167" s="191">
        <v>14</v>
      </c>
      <c r="D167" s="12">
        <v>45</v>
      </c>
      <c r="E167" s="12"/>
      <c r="F167" s="12"/>
      <c r="G167" s="12"/>
      <c r="H167" s="12"/>
      <c r="I167" s="12"/>
      <c r="J167" s="12"/>
      <c r="K167" s="12">
        <v>45</v>
      </c>
      <c r="L167" s="12">
        <v>15</v>
      </c>
      <c r="M167" s="12"/>
      <c r="N167" s="12"/>
      <c r="O167" s="12"/>
      <c r="P167" s="12"/>
      <c r="Q167" s="12"/>
      <c r="R167" s="12"/>
      <c r="S167" s="12">
        <v>33</v>
      </c>
      <c r="T167" s="12">
        <v>30</v>
      </c>
      <c r="U167" s="12">
        <v>40</v>
      </c>
      <c r="V167" s="12"/>
      <c r="W167" s="12"/>
      <c r="X167" s="12"/>
      <c r="Y167" s="12"/>
      <c r="Z167" s="12"/>
      <c r="AA167" s="12">
        <v>35</v>
      </c>
      <c r="AB167" s="12">
        <v>35</v>
      </c>
      <c r="AC167" s="12">
        <v>25</v>
      </c>
      <c r="AD167" s="12"/>
      <c r="AE167" s="12"/>
      <c r="AF167" s="12"/>
      <c r="AG167" s="12"/>
      <c r="AH167" s="12"/>
    </row>
    <row r="168" spans="1:34" ht="33.75">
      <c r="A168" s="273" t="s">
        <v>622</v>
      </c>
      <c r="B168" s="177" t="s">
        <v>518</v>
      </c>
      <c r="C168" s="191">
        <v>68</v>
      </c>
      <c r="D168" s="12"/>
      <c r="E168" s="12"/>
      <c r="F168" s="12"/>
      <c r="G168" s="12"/>
      <c r="H168" s="12"/>
      <c r="I168" s="12"/>
      <c r="J168" s="12"/>
      <c r="K168" s="12">
        <v>15</v>
      </c>
      <c r="L168" s="12"/>
      <c r="M168" s="12">
        <v>15</v>
      </c>
      <c r="N168" s="12"/>
      <c r="O168" s="12"/>
      <c r="P168" s="12"/>
      <c r="Q168" s="12"/>
      <c r="R168" s="12"/>
      <c r="S168" s="12">
        <v>8</v>
      </c>
      <c r="T168" s="12">
        <v>10</v>
      </c>
      <c r="U168" s="12"/>
      <c r="V168" s="12"/>
      <c r="W168" s="12"/>
      <c r="X168" s="12"/>
      <c r="Y168" s="12"/>
      <c r="Z168" s="12"/>
      <c r="AA168" s="12">
        <v>5</v>
      </c>
      <c r="AB168" s="12">
        <v>12</v>
      </c>
      <c r="AC168" s="12">
        <v>10</v>
      </c>
      <c r="AD168" s="12"/>
      <c r="AE168" s="12"/>
      <c r="AF168" s="12"/>
      <c r="AG168" s="12"/>
      <c r="AH168" s="12"/>
    </row>
    <row r="169" spans="1:34" ht="33.75">
      <c r="A169" s="273" t="s">
        <v>623</v>
      </c>
      <c r="B169" s="131" t="s">
        <v>333</v>
      </c>
      <c r="C169" s="191">
        <v>0</v>
      </c>
      <c r="D169" s="12"/>
      <c r="E169" s="12"/>
      <c r="F169" s="12"/>
      <c r="G169" s="12"/>
      <c r="H169" s="12"/>
      <c r="I169" s="12"/>
      <c r="J169" s="12"/>
      <c r="K169" s="12">
        <v>7</v>
      </c>
      <c r="L169" s="12"/>
      <c r="M169" s="12">
        <v>10</v>
      </c>
      <c r="N169" s="12"/>
      <c r="O169" s="12"/>
      <c r="P169" s="12"/>
      <c r="Q169" s="12"/>
      <c r="R169" s="12"/>
      <c r="S169" s="12">
        <v>5</v>
      </c>
      <c r="T169" s="12">
        <v>5</v>
      </c>
      <c r="U169" s="12"/>
      <c r="V169" s="12"/>
      <c r="W169" s="12"/>
      <c r="X169" s="12"/>
      <c r="Y169" s="12"/>
      <c r="Z169" s="12"/>
      <c r="AA169" s="12">
        <v>5</v>
      </c>
      <c r="AB169" s="12">
        <v>5</v>
      </c>
      <c r="AC169" s="12"/>
      <c r="AD169" s="12"/>
      <c r="AE169" s="12"/>
      <c r="AF169" s="12"/>
      <c r="AG169" s="12"/>
      <c r="AH169" s="12"/>
    </row>
    <row r="170" spans="1:34" ht="33.75">
      <c r="A170" s="273" t="s">
        <v>624</v>
      </c>
      <c r="B170" s="172" t="s">
        <v>332</v>
      </c>
      <c r="C170" s="191">
        <v>0</v>
      </c>
      <c r="D170" s="12">
        <v>15</v>
      </c>
      <c r="E170" s="12"/>
      <c r="F170" s="12"/>
      <c r="G170" s="12"/>
      <c r="H170" s="12"/>
      <c r="I170" s="12"/>
      <c r="J170" s="12"/>
      <c r="K170" s="12">
        <v>0</v>
      </c>
      <c r="L170" s="12"/>
      <c r="M170" s="12"/>
      <c r="N170" s="12"/>
      <c r="O170" s="12"/>
      <c r="P170" s="12"/>
      <c r="Q170" s="12"/>
      <c r="R170" s="12"/>
      <c r="S170" s="12">
        <v>3</v>
      </c>
      <c r="T170" s="12">
        <v>5</v>
      </c>
      <c r="U170" s="12"/>
      <c r="V170" s="12"/>
      <c r="W170" s="12"/>
      <c r="X170" s="12"/>
      <c r="Y170" s="12"/>
      <c r="Z170" s="12"/>
      <c r="AA170" s="12">
        <v>4</v>
      </c>
      <c r="AB170" s="12">
        <v>7</v>
      </c>
      <c r="AC170" s="12"/>
      <c r="AD170" s="12"/>
      <c r="AE170" s="12"/>
      <c r="AF170" s="12"/>
      <c r="AG170" s="12"/>
      <c r="AH170" s="12"/>
    </row>
    <row r="171" spans="1:34" ht="33.75">
      <c r="A171" s="273" t="s">
        <v>625</v>
      </c>
      <c r="B171" s="164" t="s">
        <v>177</v>
      </c>
      <c r="C171" s="191">
        <v>0</v>
      </c>
      <c r="D171" s="12"/>
      <c r="E171" s="12"/>
      <c r="F171" s="12"/>
      <c r="G171" s="12"/>
      <c r="H171" s="12"/>
      <c r="I171" s="12"/>
      <c r="J171" s="12"/>
      <c r="K171" s="12">
        <v>0</v>
      </c>
      <c r="L171" s="12"/>
      <c r="M171" s="12"/>
      <c r="N171" s="12"/>
      <c r="O171" s="12"/>
      <c r="P171" s="12"/>
      <c r="Q171" s="12"/>
      <c r="R171" s="12"/>
      <c r="S171" s="12">
        <v>7</v>
      </c>
      <c r="T171" s="12">
        <v>8</v>
      </c>
      <c r="U171" s="12"/>
      <c r="V171" s="12"/>
      <c r="W171" s="12"/>
      <c r="X171" s="12"/>
      <c r="Y171" s="12"/>
      <c r="Z171" s="12"/>
      <c r="AA171" s="12">
        <v>10</v>
      </c>
      <c r="AB171" s="12">
        <v>5</v>
      </c>
      <c r="AC171" s="12"/>
      <c r="AD171" s="12"/>
      <c r="AE171" s="12"/>
      <c r="AF171" s="12"/>
      <c r="AG171" s="12"/>
      <c r="AH171" s="12"/>
    </row>
    <row r="172" spans="1:34" ht="22.5">
      <c r="A172" s="273" t="s">
        <v>626</v>
      </c>
      <c r="B172" s="137" t="s">
        <v>483</v>
      </c>
      <c r="C172" s="191">
        <v>0</v>
      </c>
      <c r="D172" s="12"/>
      <c r="E172" s="12"/>
      <c r="F172" s="12"/>
      <c r="G172" s="12"/>
      <c r="H172" s="12"/>
      <c r="I172" s="12"/>
      <c r="J172" s="12"/>
      <c r="K172" s="12">
        <v>10</v>
      </c>
      <c r="L172" s="12">
        <v>10</v>
      </c>
      <c r="M172" s="12"/>
      <c r="N172" s="12"/>
      <c r="O172" s="12"/>
      <c r="P172" s="12"/>
      <c r="Q172" s="12"/>
      <c r="R172" s="12"/>
      <c r="S172" s="12">
        <v>8</v>
      </c>
      <c r="T172" s="12">
        <v>5</v>
      </c>
      <c r="U172" s="12"/>
      <c r="V172" s="12"/>
      <c r="W172" s="12"/>
      <c r="X172" s="12"/>
      <c r="Y172" s="12"/>
      <c r="Z172" s="12"/>
      <c r="AA172" s="12">
        <v>10</v>
      </c>
      <c r="AB172" s="12">
        <v>0</v>
      </c>
      <c r="AC172" s="12"/>
      <c r="AD172" s="12"/>
      <c r="AE172" s="12"/>
      <c r="AF172" s="12"/>
      <c r="AG172" s="12"/>
      <c r="AH172" s="12"/>
    </row>
    <row r="173" spans="1:34" ht="22.5">
      <c r="A173" s="273" t="s">
        <v>627</v>
      </c>
      <c r="B173" s="135" t="s">
        <v>54</v>
      </c>
      <c r="C173" s="191">
        <v>0</v>
      </c>
      <c r="D173" s="12"/>
      <c r="E173" s="12">
        <v>12</v>
      </c>
      <c r="F173" s="12"/>
      <c r="G173" s="12"/>
      <c r="H173" s="12"/>
      <c r="I173" s="12"/>
      <c r="J173" s="12"/>
      <c r="K173" s="12">
        <v>0</v>
      </c>
      <c r="L173" s="12"/>
      <c r="M173" s="12"/>
      <c r="N173" s="12"/>
      <c r="O173" s="12"/>
      <c r="P173" s="12"/>
      <c r="Q173" s="12"/>
      <c r="R173" s="12"/>
      <c r="S173" s="12">
        <v>0</v>
      </c>
      <c r="T173" s="12">
        <v>5</v>
      </c>
      <c r="U173" s="12"/>
      <c r="V173" s="12"/>
      <c r="W173" s="12"/>
      <c r="X173" s="12"/>
      <c r="Y173" s="12"/>
      <c r="Z173" s="12"/>
      <c r="AA173" s="12">
        <v>5</v>
      </c>
      <c r="AB173" s="12"/>
      <c r="AC173" s="12"/>
      <c r="AD173" s="12"/>
      <c r="AE173" s="12"/>
      <c r="AF173" s="12"/>
      <c r="AG173" s="12"/>
      <c r="AH173" s="12"/>
    </row>
    <row r="174" spans="1:34" ht="45">
      <c r="A174" s="273" t="s">
        <v>628</v>
      </c>
      <c r="B174" s="131" t="s">
        <v>484</v>
      </c>
      <c r="C174" s="191">
        <v>0</v>
      </c>
      <c r="D174" s="12">
        <v>20</v>
      </c>
      <c r="E174" s="12"/>
      <c r="F174" s="12"/>
      <c r="G174" s="12"/>
      <c r="H174" s="12"/>
      <c r="I174" s="12"/>
      <c r="J174" s="12"/>
      <c r="K174" s="12">
        <v>10</v>
      </c>
      <c r="L174" s="12">
        <v>30</v>
      </c>
      <c r="M174" s="12"/>
      <c r="N174" s="12"/>
      <c r="O174" s="12"/>
      <c r="P174" s="12"/>
      <c r="Q174" s="12"/>
      <c r="R174" s="12"/>
      <c r="S174" s="12">
        <v>8</v>
      </c>
      <c r="T174" s="12">
        <v>7</v>
      </c>
      <c r="U174" s="12"/>
      <c r="V174" s="12"/>
      <c r="W174" s="12"/>
      <c r="X174" s="12"/>
      <c r="Y174" s="12"/>
      <c r="Z174" s="12"/>
      <c r="AA174" s="12">
        <v>8</v>
      </c>
      <c r="AB174" s="12">
        <v>3</v>
      </c>
      <c r="AC174" s="12">
        <v>10</v>
      </c>
      <c r="AD174" s="12"/>
      <c r="AE174" s="12"/>
      <c r="AF174" s="12"/>
      <c r="AG174" s="12"/>
      <c r="AH174" s="12"/>
    </row>
    <row r="175" spans="1:34" ht="22.5">
      <c r="A175" s="273" t="s">
        <v>629</v>
      </c>
      <c r="B175" s="135" t="s">
        <v>330</v>
      </c>
      <c r="C175" s="192">
        <v>0</v>
      </c>
      <c r="D175" s="12"/>
      <c r="E175" s="12"/>
      <c r="F175" s="12"/>
      <c r="G175" s="12"/>
      <c r="H175" s="12"/>
      <c r="I175" s="12"/>
      <c r="J175" s="12"/>
      <c r="K175" s="12">
        <v>0</v>
      </c>
      <c r="L175" s="12">
        <v>4</v>
      </c>
      <c r="M175" s="12"/>
      <c r="N175" s="12"/>
      <c r="O175" s="12"/>
      <c r="P175" s="12"/>
      <c r="Q175" s="12"/>
      <c r="R175" s="12"/>
      <c r="S175" s="12">
        <v>0</v>
      </c>
      <c r="T175" s="12">
        <v>4</v>
      </c>
      <c r="U175" s="12"/>
      <c r="V175" s="12"/>
      <c r="W175" s="12"/>
      <c r="X175" s="12"/>
      <c r="Y175" s="12"/>
      <c r="Z175" s="12"/>
      <c r="AA175" s="12"/>
      <c r="AB175" s="12">
        <v>5</v>
      </c>
      <c r="AC175" s="12"/>
      <c r="AD175" s="12"/>
      <c r="AE175" s="12"/>
      <c r="AF175" s="12"/>
      <c r="AG175" s="12"/>
      <c r="AH175" s="12"/>
    </row>
    <row r="176" spans="1:34" ht="33.75">
      <c r="A176" s="273" t="s">
        <v>630</v>
      </c>
      <c r="B176" s="131" t="s">
        <v>485</v>
      </c>
      <c r="C176" s="192">
        <v>0</v>
      </c>
      <c r="D176" s="12"/>
      <c r="E176" s="12"/>
      <c r="F176" s="12"/>
      <c r="G176" s="12"/>
      <c r="H176" s="12"/>
      <c r="I176" s="12"/>
      <c r="J176" s="12"/>
      <c r="K176" s="12">
        <v>0</v>
      </c>
      <c r="L176" s="12">
        <v>10</v>
      </c>
      <c r="M176" s="12"/>
      <c r="N176" s="12"/>
      <c r="O176" s="12"/>
      <c r="P176" s="12"/>
      <c r="Q176" s="12"/>
      <c r="R176" s="12"/>
      <c r="S176" s="12">
        <v>7</v>
      </c>
      <c r="T176" s="12">
        <v>4</v>
      </c>
      <c r="U176" s="12"/>
      <c r="V176" s="12"/>
      <c r="W176" s="12"/>
      <c r="X176" s="12"/>
      <c r="Y176" s="12"/>
      <c r="Z176" s="12"/>
      <c r="AA176" s="12">
        <v>8</v>
      </c>
      <c r="AB176" s="12"/>
      <c r="AC176" s="12"/>
      <c r="AD176" s="12"/>
      <c r="AE176" s="12"/>
      <c r="AF176" s="12"/>
      <c r="AG176" s="12"/>
      <c r="AH176" s="12"/>
    </row>
    <row r="177" spans="1:35" ht="33.75">
      <c r="A177" s="273" t="s">
        <v>631</v>
      </c>
      <c r="B177" s="131" t="s">
        <v>486</v>
      </c>
      <c r="C177" s="192">
        <v>0</v>
      </c>
      <c r="D177" s="12"/>
      <c r="E177" s="12"/>
      <c r="F177" s="12"/>
      <c r="G177" s="12"/>
      <c r="H177" s="12"/>
      <c r="I177" s="12"/>
      <c r="J177" s="12"/>
      <c r="K177" s="12">
        <v>0</v>
      </c>
      <c r="L177" s="12"/>
      <c r="M177" s="12">
        <v>12</v>
      </c>
      <c r="N177" s="12"/>
      <c r="O177" s="12"/>
      <c r="P177" s="12"/>
      <c r="Q177" s="12"/>
      <c r="R177" s="12"/>
      <c r="S177" s="12">
        <v>0</v>
      </c>
      <c r="T177" s="12">
        <v>7</v>
      </c>
      <c r="U177" s="12"/>
      <c r="V177" s="12"/>
      <c r="W177" s="12"/>
      <c r="X177" s="12"/>
      <c r="Y177" s="12"/>
      <c r="Z177" s="12"/>
      <c r="AA177" s="12">
        <v>0</v>
      </c>
      <c r="AB177" s="12">
        <v>10</v>
      </c>
      <c r="AC177" s="12"/>
      <c r="AD177" s="12"/>
      <c r="AE177" s="12"/>
      <c r="AF177" s="12"/>
      <c r="AG177" s="12"/>
      <c r="AH177" s="12"/>
    </row>
    <row r="178" spans="1:35" ht="22.5">
      <c r="A178" s="273" t="s">
        <v>632</v>
      </c>
      <c r="B178" s="139" t="s">
        <v>336</v>
      </c>
      <c r="C178" s="19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</row>
    <row r="179" spans="1:35">
      <c r="A179" s="273" t="s">
        <v>633</v>
      </c>
      <c r="B179" s="146" t="s">
        <v>487</v>
      </c>
      <c r="C179" s="192">
        <v>0</v>
      </c>
      <c r="D179" s="12"/>
      <c r="E179" s="12"/>
      <c r="F179" s="12"/>
      <c r="G179" s="12"/>
      <c r="H179" s="12"/>
      <c r="I179" s="12"/>
      <c r="J179" s="12"/>
      <c r="K179" s="12">
        <v>0</v>
      </c>
      <c r="L179" s="12">
        <v>10</v>
      </c>
      <c r="M179" s="12"/>
      <c r="N179" s="12"/>
      <c r="O179" s="12"/>
      <c r="P179" s="12"/>
      <c r="Q179" s="12"/>
      <c r="R179" s="12"/>
      <c r="S179" s="12">
        <v>0</v>
      </c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</row>
    <row r="180" spans="1:35" ht="22.5">
      <c r="A180" s="273" t="s">
        <v>634</v>
      </c>
      <c r="B180" s="131" t="s">
        <v>488</v>
      </c>
      <c r="C180" s="192">
        <v>0</v>
      </c>
      <c r="D180" s="12"/>
      <c r="E180" s="12">
        <v>12</v>
      </c>
      <c r="F180" s="12"/>
      <c r="G180" s="12"/>
      <c r="H180" s="12"/>
      <c r="I180" s="12"/>
      <c r="J180" s="12"/>
      <c r="K180" s="12">
        <v>0</v>
      </c>
      <c r="L180" s="12"/>
      <c r="M180" s="12"/>
      <c r="N180" s="12"/>
      <c r="O180" s="12"/>
      <c r="P180" s="12"/>
      <c r="Q180" s="12"/>
      <c r="R180" s="12"/>
      <c r="S180" s="12">
        <v>8</v>
      </c>
      <c r="T180" s="12"/>
      <c r="U180" s="12"/>
      <c r="V180" s="12"/>
      <c r="W180" s="12"/>
      <c r="X180" s="12"/>
      <c r="Y180" s="12"/>
      <c r="Z180" s="12"/>
      <c r="AA180" s="12"/>
      <c r="AB180" s="12">
        <v>12</v>
      </c>
      <c r="AC180" s="12"/>
      <c r="AD180" s="12"/>
      <c r="AE180" s="12"/>
      <c r="AF180" s="12"/>
      <c r="AG180" s="12"/>
      <c r="AH180" s="12"/>
    </row>
    <row r="181" spans="1:35" ht="45">
      <c r="A181" s="273" t="s">
        <v>635</v>
      </c>
      <c r="B181" s="152" t="s">
        <v>433</v>
      </c>
      <c r="C181" s="192">
        <v>0</v>
      </c>
      <c r="D181" s="12">
        <v>3</v>
      </c>
      <c r="E181" s="12">
        <v>7</v>
      </c>
      <c r="F181" s="12"/>
      <c r="G181" s="12"/>
      <c r="H181" s="12"/>
      <c r="I181" s="12"/>
      <c r="J181" s="12"/>
      <c r="K181" s="12">
        <v>0</v>
      </c>
      <c r="L181" s="12">
        <v>8</v>
      </c>
      <c r="M181" s="12"/>
      <c r="N181" s="12"/>
      <c r="O181" s="12"/>
      <c r="P181" s="12"/>
      <c r="Q181" s="12"/>
      <c r="R181" s="12"/>
      <c r="S181" s="12">
        <v>0</v>
      </c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</row>
    <row r="182" spans="1:35" ht="56.25">
      <c r="A182" s="273" t="s">
        <v>636</v>
      </c>
      <c r="B182" s="135" t="s">
        <v>489</v>
      </c>
      <c r="C182" s="192">
        <v>0</v>
      </c>
      <c r="D182" s="12"/>
      <c r="E182" s="12">
        <v>5</v>
      </c>
      <c r="F182" s="12"/>
      <c r="G182" s="12"/>
      <c r="H182" s="12"/>
      <c r="I182" s="12"/>
      <c r="J182" s="12"/>
      <c r="K182" s="12">
        <v>0</v>
      </c>
      <c r="L182" s="12"/>
      <c r="M182" s="12"/>
      <c r="N182" s="12"/>
      <c r="O182" s="12"/>
      <c r="P182" s="12"/>
      <c r="Q182" s="12"/>
      <c r="R182" s="12"/>
      <c r="S182" s="12">
        <v>5</v>
      </c>
      <c r="T182" s="12"/>
      <c r="U182" s="12"/>
      <c r="V182" s="12"/>
      <c r="W182" s="12"/>
      <c r="X182" s="12"/>
      <c r="Y182" s="12"/>
      <c r="Z182" s="12"/>
      <c r="AA182" s="12">
        <v>7</v>
      </c>
      <c r="AB182" s="12"/>
      <c r="AC182" s="12"/>
      <c r="AD182" s="12"/>
      <c r="AE182" s="12"/>
      <c r="AF182" s="12"/>
      <c r="AG182" s="12"/>
      <c r="AH182" s="12"/>
    </row>
    <row r="183" spans="1:35" ht="15.75">
      <c r="A183" s="321" t="s">
        <v>55</v>
      </c>
      <c r="B183" s="322"/>
      <c r="C183" s="13">
        <f>SUM(C167:C182)</f>
        <v>82</v>
      </c>
      <c r="D183" s="13">
        <f>SUM(D165:D182)</f>
        <v>83</v>
      </c>
      <c r="E183" s="13">
        <f t="shared" ref="E183:K183" si="2">SUM(E167:E182)</f>
        <v>36</v>
      </c>
      <c r="F183" s="13">
        <f t="shared" si="2"/>
        <v>0</v>
      </c>
      <c r="G183" s="13">
        <f t="shared" si="2"/>
        <v>0</v>
      </c>
      <c r="H183" s="13">
        <f t="shared" si="2"/>
        <v>0</v>
      </c>
      <c r="I183" s="13">
        <f t="shared" si="2"/>
        <v>0</v>
      </c>
      <c r="J183" s="13">
        <f t="shared" si="2"/>
        <v>0</v>
      </c>
      <c r="K183" s="13">
        <f t="shared" si="2"/>
        <v>87</v>
      </c>
      <c r="L183" s="13">
        <f>SUM(L166:L182)</f>
        <v>87</v>
      </c>
      <c r="M183" s="13">
        <f>SUM(M167:M182)</f>
        <v>37</v>
      </c>
      <c r="N183" s="13"/>
      <c r="O183" s="13"/>
      <c r="P183" s="13"/>
      <c r="Q183" s="13"/>
      <c r="R183" s="13"/>
      <c r="S183" s="13">
        <f>SUM(S167:S182)</f>
        <v>92</v>
      </c>
      <c r="T183" s="13">
        <f>SUM(T166:T182)</f>
        <v>90</v>
      </c>
      <c r="U183" s="13">
        <f>SUM(U167:U182)</f>
        <v>40</v>
      </c>
      <c r="V183" s="13"/>
      <c r="W183" s="13"/>
      <c r="X183" s="13"/>
      <c r="Y183" s="13"/>
      <c r="Z183" s="13"/>
      <c r="AA183" s="13">
        <f>SUM(AA167:AA182)</f>
        <v>97</v>
      </c>
      <c r="AB183" s="13">
        <f>SUM(AB166:AB182)</f>
        <v>94</v>
      </c>
      <c r="AC183" s="13">
        <f>SUM(AC167:AC182)</f>
        <v>45</v>
      </c>
      <c r="AD183" s="13"/>
      <c r="AE183" s="13"/>
      <c r="AF183" s="13"/>
      <c r="AG183" s="13"/>
      <c r="AH183" s="13"/>
      <c r="AI183" s="267">
        <f>SUM(C183:AH183)</f>
        <v>870</v>
      </c>
    </row>
    <row r="184" spans="1:35">
      <c r="A184" s="273"/>
      <c r="B184" s="3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</row>
    <row r="185" spans="1:35" ht="30">
      <c r="A185" s="273">
        <v>5</v>
      </c>
      <c r="B185" s="239" t="s">
        <v>457</v>
      </c>
      <c r="C185" s="13">
        <v>583</v>
      </c>
      <c r="D185" s="12"/>
      <c r="E185" s="12"/>
      <c r="F185" s="12"/>
      <c r="G185" s="12"/>
      <c r="H185" s="12"/>
      <c r="I185" s="13"/>
      <c r="J185" s="12"/>
      <c r="K185" s="12">
        <v>618</v>
      </c>
      <c r="L185" s="12"/>
      <c r="M185" s="12"/>
      <c r="N185" s="12"/>
      <c r="O185" s="12"/>
      <c r="P185" s="12"/>
      <c r="Q185" s="12"/>
      <c r="R185" s="12"/>
      <c r="S185" s="12">
        <v>655</v>
      </c>
      <c r="T185" s="12"/>
      <c r="U185" s="12"/>
      <c r="V185" s="12"/>
      <c r="W185" s="12"/>
      <c r="X185" s="12"/>
      <c r="Y185" s="12"/>
      <c r="Z185" s="12"/>
      <c r="AA185" s="12">
        <v>695</v>
      </c>
      <c r="AB185" s="12"/>
      <c r="AC185" s="12"/>
      <c r="AD185" s="12"/>
      <c r="AE185" s="12"/>
      <c r="AF185" s="12"/>
      <c r="AG185" s="12"/>
      <c r="AH185" s="12"/>
    </row>
    <row r="186" spans="1:35" ht="22.5">
      <c r="A186" s="273" t="s">
        <v>637</v>
      </c>
      <c r="B186" s="153" t="s">
        <v>341</v>
      </c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</row>
    <row r="187" spans="1:35" ht="22.5">
      <c r="A187" s="273" t="s">
        <v>638</v>
      </c>
      <c r="B187" s="154" t="s">
        <v>491</v>
      </c>
      <c r="C187" s="12">
        <v>63</v>
      </c>
      <c r="D187" s="12"/>
      <c r="E187" s="12"/>
      <c r="F187" s="12"/>
      <c r="G187" s="12"/>
      <c r="H187" s="12"/>
      <c r="I187" s="12"/>
      <c r="J187" s="12">
        <v>70</v>
      </c>
      <c r="K187" s="12">
        <v>0</v>
      </c>
      <c r="L187" s="12"/>
      <c r="M187" s="12"/>
      <c r="N187" s="12"/>
      <c r="O187" s="12"/>
      <c r="P187" s="12"/>
      <c r="Q187" s="12"/>
      <c r="R187" s="12"/>
      <c r="S187" s="12">
        <v>0</v>
      </c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</row>
    <row r="188" spans="1:35" ht="33.75">
      <c r="A188" s="273" t="s">
        <v>639</v>
      </c>
      <c r="B188" s="154" t="s">
        <v>541</v>
      </c>
      <c r="C188" s="12"/>
      <c r="D188" s="12"/>
      <c r="E188" s="12"/>
      <c r="F188" s="12"/>
      <c r="G188" s="12"/>
      <c r="H188" s="12"/>
      <c r="I188" s="12"/>
      <c r="J188" s="12">
        <v>66</v>
      </c>
      <c r="K188" s="12">
        <v>0</v>
      </c>
      <c r="L188" s="12"/>
      <c r="M188" s="12"/>
      <c r="N188" s="12"/>
      <c r="O188" s="12"/>
      <c r="P188" s="12"/>
      <c r="Q188" s="12"/>
      <c r="R188" s="12"/>
      <c r="S188" s="12">
        <v>0</v>
      </c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</row>
    <row r="189" spans="1:35" ht="22.5">
      <c r="A189" s="273" t="s">
        <v>640</v>
      </c>
      <c r="B189" s="155" t="s">
        <v>492</v>
      </c>
      <c r="C189" s="12">
        <v>0</v>
      </c>
      <c r="D189" s="12"/>
      <c r="E189" s="12"/>
      <c r="F189" s="12"/>
      <c r="G189" s="12"/>
      <c r="H189" s="12"/>
      <c r="I189" s="12"/>
      <c r="J189" s="12">
        <v>150</v>
      </c>
      <c r="K189" s="12">
        <v>0</v>
      </c>
      <c r="L189" s="12"/>
      <c r="M189" s="12"/>
      <c r="N189" s="12"/>
      <c r="O189" s="12"/>
      <c r="P189" s="12"/>
      <c r="Q189" s="12"/>
      <c r="R189" s="12"/>
      <c r="S189" s="12">
        <v>60</v>
      </c>
      <c r="T189" s="12"/>
      <c r="U189" s="12"/>
      <c r="V189" s="12"/>
      <c r="W189" s="12"/>
      <c r="X189" s="12"/>
      <c r="Y189" s="12"/>
      <c r="Z189" s="12"/>
      <c r="AA189" s="12">
        <v>70</v>
      </c>
      <c r="AB189" s="12"/>
      <c r="AC189" s="12"/>
      <c r="AD189" s="12"/>
      <c r="AE189" s="12"/>
      <c r="AF189" s="12"/>
      <c r="AG189" s="12"/>
      <c r="AH189" s="12"/>
    </row>
    <row r="190" spans="1:35" ht="22.5">
      <c r="A190" s="273" t="s">
        <v>641</v>
      </c>
      <c r="B190" s="155" t="s">
        <v>493</v>
      </c>
      <c r="C190" s="12">
        <v>0</v>
      </c>
      <c r="D190" s="12"/>
      <c r="E190" s="12"/>
      <c r="F190" s="12"/>
      <c r="G190" s="12"/>
      <c r="H190" s="12"/>
      <c r="I190" s="12"/>
      <c r="J190" s="12"/>
      <c r="K190" s="12">
        <v>0</v>
      </c>
      <c r="L190" s="12"/>
      <c r="M190" s="12"/>
      <c r="N190" s="12"/>
      <c r="O190" s="12"/>
      <c r="P190" s="12"/>
      <c r="Q190" s="12"/>
      <c r="R190" s="12"/>
      <c r="S190" s="12">
        <v>60</v>
      </c>
      <c r="T190" s="12"/>
      <c r="U190" s="12"/>
      <c r="V190" s="12"/>
      <c r="W190" s="12"/>
      <c r="X190" s="12"/>
      <c r="Y190" s="12"/>
      <c r="Z190" s="12"/>
      <c r="AA190" s="12">
        <v>70</v>
      </c>
      <c r="AB190" s="12"/>
      <c r="AC190" s="12"/>
      <c r="AD190" s="12"/>
      <c r="AE190" s="12"/>
      <c r="AF190" s="12"/>
      <c r="AG190" s="12"/>
      <c r="AH190" s="12"/>
    </row>
    <row r="191" spans="1:35" ht="22.5">
      <c r="A191" s="273" t="s">
        <v>642</v>
      </c>
      <c r="B191" s="154" t="s">
        <v>345</v>
      </c>
      <c r="C191" s="12">
        <v>210</v>
      </c>
      <c r="D191" s="12"/>
      <c r="E191" s="12"/>
      <c r="F191" s="12"/>
      <c r="G191" s="12"/>
      <c r="H191" s="12"/>
      <c r="I191" s="12"/>
      <c r="J191" s="12"/>
      <c r="K191" s="12">
        <v>218</v>
      </c>
      <c r="L191" s="12"/>
      <c r="M191" s="12"/>
      <c r="N191" s="12"/>
      <c r="O191" s="12"/>
      <c r="P191" s="12"/>
      <c r="Q191" s="12"/>
      <c r="R191" s="12"/>
      <c r="S191" s="12">
        <v>226</v>
      </c>
      <c r="T191" s="12"/>
      <c r="U191" s="12"/>
      <c r="V191" s="12"/>
      <c r="W191" s="12"/>
      <c r="X191" s="12"/>
      <c r="Y191" s="12"/>
      <c r="Z191" s="12"/>
      <c r="AA191" s="12">
        <v>235</v>
      </c>
      <c r="AB191" s="12"/>
      <c r="AC191" s="12"/>
      <c r="AD191" s="12"/>
      <c r="AE191" s="12"/>
      <c r="AF191" s="12"/>
      <c r="AG191" s="12"/>
      <c r="AH191" s="12"/>
    </row>
    <row r="192" spans="1:35">
      <c r="A192" s="273" t="s">
        <v>643</v>
      </c>
      <c r="B192" s="146" t="s">
        <v>519</v>
      </c>
      <c r="C192" s="12">
        <v>60</v>
      </c>
      <c r="D192" s="12"/>
      <c r="E192" s="12"/>
      <c r="F192" s="12"/>
      <c r="G192" s="12"/>
      <c r="H192" s="12"/>
      <c r="I192" s="12"/>
      <c r="J192" s="12"/>
      <c r="K192" s="12">
        <v>70</v>
      </c>
      <c r="L192" s="12"/>
      <c r="M192" s="12"/>
      <c r="N192" s="12"/>
      <c r="O192" s="12"/>
      <c r="P192" s="12"/>
      <c r="Q192" s="12"/>
      <c r="R192" s="12"/>
      <c r="S192" s="12">
        <v>70</v>
      </c>
      <c r="T192" s="12"/>
      <c r="U192" s="12"/>
      <c r="V192" s="12"/>
      <c r="W192" s="12"/>
      <c r="X192" s="12"/>
      <c r="Y192" s="12"/>
      <c r="Z192" s="12"/>
      <c r="AA192" s="12">
        <v>80</v>
      </c>
      <c r="AB192" s="12"/>
      <c r="AC192" s="12"/>
      <c r="AD192" s="12"/>
      <c r="AE192" s="12"/>
      <c r="AF192" s="12"/>
      <c r="AG192" s="12"/>
      <c r="AH192" s="12"/>
    </row>
    <row r="193" spans="1:35" ht="22.5">
      <c r="A193" s="273" t="s">
        <v>644</v>
      </c>
      <c r="B193" s="146" t="s">
        <v>520</v>
      </c>
      <c r="C193" s="12">
        <v>50</v>
      </c>
      <c r="D193" s="12"/>
      <c r="E193" s="12"/>
      <c r="F193" s="12"/>
      <c r="G193" s="12"/>
      <c r="H193" s="12"/>
      <c r="I193" s="12"/>
      <c r="J193" s="12"/>
      <c r="K193" s="12">
        <v>60</v>
      </c>
      <c r="L193" s="12"/>
      <c r="M193" s="12"/>
      <c r="N193" s="12"/>
      <c r="O193" s="12"/>
      <c r="P193" s="12"/>
      <c r="Q193" s="12"/>
      <c r="R193" s="12"/>
      <c r="S193" s="12">
        <v>60</v>
      </c>
      <c r="T193" s="12"/>
      <c r="U193" s="12"/>
      <c r="V193" s="12"/>
      <c r="W193" s="12"/>
      <c r="X193" s="12"/>
      <c r="Y193" s="12"/>
      <c r="Z193" s="12"/>
      <c r="AA193" s="12">
        <v>70</v>
      </c>
      <c r="AB193" s="12"/>
      <c r="AC193" s="12"/>
      <c r="AD193" s="12"/>
      <c r="AE193" s="12"/>
      <c r="AF193" s="12"/>
      <c r="AG193" s="12"/>
      <c r="AH193" s="12"/>
    </row>
    <row r="194" spans="1:35" ht="37.5" customHeight="1">
      <c r="A194" s="273" t="s">
        <v>645</v>
      </c>
      <c r="B194" s="137" t="s">
        <v>561</v>
      </c>
      <c r="C194" s="12">
        <v>0</v>
      </c>
      <c r="D194" s="12"/>
      <c r="E194" s="12"/>
      <c r="F194" s="12"/>
      <c r="G194" s="12"/>
      <c r="H194" s="12"/>
      <c r="I194" s="12"/>
      <c r="J194" s="12"/>
      <c r="K194" s="12">
        <v>0</v>
      </c>
      <c r="L194" s="12"/>
      <c r="M194" s="12"/>
      <c r="N194" s="12"/>
      <c r="O194" s="12"/>
      <c r="P194" s="12"/>
      <c r="Q194" s="12"/>
      <c r="R194" s="12"/>
      <c r="S194" s="12">
        <v>0</v>
      </c>
      <c r="T194" s="12"/>
      <c r="U194" s="12"/>
      <c r="V194" s="12"/>
      <c r="W194" s="12"/>
      <c r="X194" s="12"/>
      <c r="Y194" s="12">
        <v>227</v>
      </c>
      <c r="Z194" s="12">
        <v>294</v>
      </c>
      <c r="AA194" s="12"/>
      <c r="AB194" s="12"/>
      <c r="AC194" s="12"/>
      <c r="AD194" s="12"/>
      <c r="AE194" s="12"/>
      <c r="AF194" s="12"/>
      <c r="AG194" s="12"/>
      <c r="AH194" s="12"/>
    </row>
    <row r="195" spans="1:35" ht="22.5">
      <c r="A195" s="273" t="s">
        <v>646</v>
      </c>
      <c r="B195" s="157" t="s">
        <v>494</v>
      </c>
      <c r="C195" s="12">
        <v>0</v>
      </c>
      <c r="D195" s="12"/>
      <c r="E195" s="12"/>
      <c r="F195" s="12"/>
      <c r="G195" s="12"/>
      <c r="H195" s="12"/>
      <c r="I195" s="12"/>
      <c r="J195" s="12"/>
      <c r="K195" s="12">
        <v>0</v>
      </c>
      <c r="L195" s="12"/>
      <c r="M195" s="12"/>
      <c r="N195" s="12">
        <v>20</v>
      </c>
      <c r="O195" s="12"/>
      <c r="P195" s="12"/>
      <c r="Q195" s="12"/>
      <c r="R195" s="12"/>
      <c r="S195" s="12">
        <v>0</v>
      </c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</row>
    <row r="196" spans="1:35" ht="33.75">
      <c r="A196" s="273" t="s">
        <v>647</v>
      </c>
      <c r="B196" s="155" t="s">
        <v>495</v>
      </c>
      <c r="C196" s="12">
        <v>0</v>
      </c>
      <c r="D196" s="12"/>
      <c r="E196" s="12"/>
      <c r="F196" s="12"/>
      <c r="G196" s="12"/>
      <c r="H196" s="12"/>
      <c r="I196" s="12"/>
      <c r="J196" s="12"/>
      <c r="K196" s="12">
        <v>50</v>
      </c>
      <c r="L196" s="12"/>
      <c r="M196" s="12"/>
      <c r="N196" s="12"/>
      <c r="O196" s="12"/>
      <c r="P196" s="12"/>
      <c r="Q196" s="12"/>
      <c r="R196" s="12"/>
      <c r="S196" s="12">
        <v>0</v>
      </c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</row>
    <row r="197" spans="1:35" ht="22.5">
      <c r="A197" s="273" t="s">
        <v>648</v>
      </c>
      <c r="B197" s="146" t="s">
        <v>496</v>
      </c>
      <c r="C197" s="12">
        <v>0</v>
      </c>
      <c r="D197" s="12"/>
      <c r="E197" s="12"/>
      <c r="F197" s="12"/>
      <c r="G197" s="12"/>
      <c r="H197" s="12"/>
      <c r="I197" s="13"/>
      <c r="J197" s="201"/>
      <c r="K197" s="201"/>
      <c r="L197" s="201"/>
      <c r="M197" s="201"/>
      <c r="N197" s="201"/>
      <c r="O197" s="201"/>
      <c r="P197" s="201"/>
      <c r="Q197" s="201"/>
      <c r="R197" s="201"/>
      <c r="S197" s="201">
        <v>0</v>
      </c>
      <c r="T197" s="201"/>
      <c r="U197" s="201"/>
      <c r="V197" s="201"/>
      <c r="W197" s="201"/>
      <c r="X197" s="201"/>
      <c r="Y197" s="201"/>
      <c r="Z197" s="201"/>
      <c r="AA197" s="201"/>
      <c r="AB197" s="201"/>
      <c r="AC197" s="201"/>
      <c r="AD197" s="201"/>
      <c r="AE197" s="201"/>
      <c r="AF197" s="201"/>
      <c r="AG197" s="201"/>
      <c r="AH197" s="201"/>
    </row>
    <row r="198" spans="1:35" ht="25.5">
      <c r="A198" s="273"/>
      <c r="B198" s="240" t="s">
        <v>176</v>
      </c>
      <c r="C198" s="13">
        <f>SUM(C187:C197)</f>
        <v>383</v>
      </c>
      <c r="D198" s="13">
        <f t="shared" ref="D198:I198" si="3">SUM(D187:D197)</f>
        <v>0</v>
      </c>
      <c r="E198" s="13">
        <f t="shared" si="3"/>
        <v>0</v>
      </c>
      <c r="F198" s="13">
        <f t="shared" si="3"/>
        <v>0</v>
      </c>
      <c r="G198" s="13">
        <f t="shared" si="3"/>
        <v>0</v>
      </c>
      <c r="H198" s="13">
        <f t="shared" si="3"/>
        <v>0</v>
      </c>
      <c r="I198" s="13">
        <f t="shared" si="3"/>
        <v>0</v>
      </c>
      <c r="J198" s="13">
        <f t="shared" ref="J198:AH198" si="4">SUM(J187:J197)</f>
        <v>286</v>
      </c>
      <c r="K198" s="13">
        <f t="shared" si="4"/>
        <v>398</v>
      </c>
      <c r="L198" s="13">
        <f t="shared" si="4"/>
        <v>0</v>
      </c>
      <c r="M198" s="13">
        <f t="shared" si="4"/>
        <v>0</v>
      </c>
      <c r="N198" s="13">
        <f t="shared" si="4"/>
        <v>20</v>
      </c>
      <c r="O198" s="13">
        <f t="shared" si="4"/>
        <v>0</v>
      </c>
      <c r="P198" s="13">
        <f t="shared" si="4"/>
        <v>0</v>
      </c>
      <c r="Q198" s="13">
        <f t="shared" si="4"/>
        <v>0</v>
      </c>
      <c r="R198" s="13">
        <f t="shared" si="4"/>
        <v>0</v>
      </c>
      <c r="S198" s="13">
        <f t="shared" si="4"/>
        <v>476</v>
      </c>
      <c r="T198" s="13">
        <f t="shared" si="4"/>
        <v>0</v>
      </c>
      <c r="U198" s="13">
        <f t="shared" si="4"/>
        <v>0</v>
      </c>
      <c r="V198" s="13">
        <f t="shared" si="4"/>
        <v>0</v>
      </c>
      <c r="W198" s="13">
        <f t="shared" si="4"/>
        <v>0</v>
      </c>
      <c r="X198" s="13">
        <f t="shared" si="4"/>
        <v>0</v>
      </c>
      <c r="Y198" s="13">
        <f t="shared" si="4"/>
        <v>227</v>
      </c>
      <c r="Z198" s="13">
        <f t="shared" si="4"/>
        <v>294</v>
      </c>
      <c r="AA198" s="13">
        <f t="shared" si="4"/>
        <v>525</v>
      </c>
      <c r="AB198" s="13">
        <f t="shared" si="4"/>
        <v>0</v>
      </c>
      <c r="AC198" s="13">
        <f t="shared" si="4"/>
        <v>0</v>
      </c>
      <c r="AD198" s="13">
        <f t="shared" si="4"/>
        <v>0</v>
      </c>
      <c r="AE198" s="13">
        <f t="shared" si="4"/>
        <v>0</v>
      </c>
      <c r="AF198" s="13">
        <f t="shared" si="4"/>
        <v>0</v>
      </c>
      <c r="AG198" s="13">
        <f t="shared" si="4"/>
        <v>0</v>
      </c>
      <c r="AH198" s="13">
        <f t="shared" si="4"/>
        <v>0</v>
      </c>
      <c r="AI198" s="267">
        <f>SUM(C198:AH198)</f>
        <v>2609</v>
      </c>
    </row>
    <row r="199" spans="1:35">
      <c r="A199" s="281"/>
      <c r="B199" s="105"/>
      <c r="C199" s="94"/>
      <c r="D199" s="94"/>
      <c r="E199" s="94"/>
      <c r="F199" s="94"/>
      <c r="G199" s="94"/>
      <c r="H199" s="94"/>
      <c r="I199" s="94"/>
      <c r="J199" s="94"/>
      <c r="K199" s="94"/>
      <c r="L199" s="94"/>
      <c r="M199" s="94"/>
      <c r="N199" s="94"/>
      <c r="O199" s="94"/>
      <c r="P199" s="94"/>
      <c r="Q199" s="94"/>
      <c r="R199" s="94"/>
      <c r="S199" s="94"/>
      <c r="T199" s="94"/>
      <c r="U199" s="94"/>
      <c r="V199" s="94"/>
      <c r="W199" s="94"/>
      <c r="X199" s="94"/>
      <c r="Y199" s="94"/>
      <c r="Z199" s="94"/>
      <c r="AA199" s="94"/>
      <c r="AB199" s="94"/>
      <c r="AC199" s="94"/>
      <c r="AD199" s="94"/>
      <c r="AE199" s="94"/>
      <c r="AF199" s="94"/>
      <c r="AG199" s="94"/>
      <c r="AH199" s="94"/>
    </row>
    <row r="200" spans="1:35">
      <c r="A200" s="282"/>
      <c r="B200" s="106"/>
      <c r="C200" s="100"/>
      <c r="D200" s="100"/>
      <c r="E200" s="100"/>
      <c r="F200" s="100"/>
      <c r="G200" s="100"/>
      <c r="H200" s="100"/>
      <c r="I200" s="100"/>
      <c r="J200" s="100"/>
      <c r="K200" s="100"/>
      <c r="L200" s="100"/>
      <c r="M200" s="100"/>
      <c r="N200" s="100"/>
      <c r="O200" s="100"/>
      <c r="P200" s="100"/>
      <c r="Q200" s="100"/>
      <c r="R200" s="100"/>
      <c r="S200" s="100"/>
      <c r="T200" s="100"/>
      <c r="U200" s="100"/>
      <c r="V200" s="100"/>
      <c r="W200" s="100"/>
      <c r="X200" s="100"/>
      <c r="Y200" s="100"/>
      <c r="Z200" s="100"/>
      <c r="AA200" s="100"/>
      <c r="AB200" s="100"/>
      <c r="AC200" s="100"/>
      <c r="AD200" s="100"/>
      <c r="AE200" s="100"/>
      <c r="AF200" s="100"/>
      <c r="AG200" s="100"/>
      <c r="AH200" s="100"/>
    </row>
    <row r="201" spans="1:35" ht="31.5">
      <c r="A201" s="273">
        <v>6</v>
      </c>
      <c r="B201" s="241" t="s">
        <v>413</v>
      </c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</row>
    <row r="202" spans="1:35" ht="22.5">
      <c r="A202" s="273">
        <v>6.1</v>
      </c>
      <c r="B202" s="154" t="s">
        <v>351</v>
      </c>
      <c r="C202" s="12">
        <v>0</v>
      </c>
      <c r="D202" s="12"/>
      <c r="E202" s="12"/>
      <c r="F202" s="12"/>
      <c r="G202" s="12"/>
      <c r="H202" s="12"/>
      <c r="I202" s="12"/>
      <c r="J202" s="12"/>
      <c r="K202" s="12">
        <v>0</v>
      </c>
      <c r="L202" s="12"/>
      <c r="M202" s="12"/>
      <c r="N202" s="12"/>
      <c r="O202" s="12"/>
      <c r="P202" s="12"/>
      <c r="Q202" s="12"/>
      <c r="R202" s="12"/>
      <c r="S202" s="12">
        <v>0</v>
      </c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</row>
    <row r="203" spans="1:35" ht="33.75">
      <c r="A203" s="273">
        <v>6.2</v>
      </c>
      <c r="B203" s="156" t="s">
        <v>497</v>
      </c>
      <c r="C203" s="12">
        <v>0</v>
      </c>
      <c r="D203" s="12"/>
      <c r="E203" s="12"/>
      <c r="F203" s="12"/>
      <c r="G203" s="12"/>
      <c r="H203" s="12"/>
      <c r="I203" s="12"/>
      <c r="J203" s="12"/>
      <c r="K203" s="12">
        <v>0</v>
      </c>
      <c r="L203" s="12"/>
      <c r="M203" s="12"/>
      <c r="N203" s="12"/>
      <c r="O203" s="12"/>
      <c r="P203" s="12"/>
      <c r="Q203" s="12"/>
      <c r="R203" s="12"/>
      <c r="S203" s="12">
        <v>0</v>
      </c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>
        <v>300</v>
      </c>
    </row>
    <row r="204" spans="1:35" ht="22.5">
      <c r="A204" s="273">
        <v>6.3</v>
      </c>
      <c r="B204" s="155" t="s">
        <v>363</v>
      </c>
      <c r="C204" s="12">
        <v>0</v>
      </c>
      <c r="D204" s="12"/>
      <c r="E204" s="12"/>
      <c r="F204" s="12"/>
      <c r="G204" s="12"/>
      <c r="H204" s="12"/>
      <c r="I204" s="12"/>
      <c r="J204" s="12"/>
      <c r="K204" s="12">
        <v>120</v>
      </c>
      <c r="L204" s="12"/>
      <c r="M204" s="12"/>
      <c r="N204" s="12"/>
      <c r="O204" s="12"/>
      <c r="P204" s="12"/>
      <c r="Q204" s="12"/>
      <c r="R204" s="12">
        <v>300</v>
      </c>
      <c r="S204" s="12">
        <v>0</v>
      </c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</row>
    <row r="205" spans="1:35" ht="22.5">
      <c r="A205" s="273">
        <v>6.4</v>
      </c>
      <c r="B205" s="154" t="s">
        <v>345</v>
      </c>
      <c r="C205" s="12">
        <v>0</v>
      </c>
      <c r="D205" s="12"/>
      <c r="E205" s="12"/>
      <c r="F205" s="12"/>
      <c r="G205" s="12"/>
      <c r="H205" s="12"/>
      <c r="I205" s="12"/>
      <c r="J205" s="12"/>
      <c r="K205" s="12">
        <v>0</v>
      </c>
      <c r="L205" s="12"/>
      <c r="M205" s="12"/>
      <c r="N205" s="12"/>
      <c r="O205" s="12"/>
      <c r="P205" s="12"/>
      <c r="Q205" s="12"/>
      <c r="R205" s="12"/>
      <c r="S205" s="12">
        <v>0</v>
      </c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</row>
    <row r="206" spans="1:35" ht="22.5">
      <c r="A206" s="273">
        <v>6.5</v>
      </c>
      <c r="B206" s="231" t="s">
        <v>521</v>
      </c>
      <c r="C206" s="12">
        <v>100</v>
      </c>
      <c r="D206" s="12"/>
      <c r="E206" s="12"/>
      <c r="F206" s="12"/>
      <c r="G206" s="12"/>
      <c r="H206" s="12"/>
      <c r="I206" s="12"/>
      <c r="J206" s="12"/>
      <c r="K206" s="12">
        <v>0</v>
      </c>
      <c r="L206" s="12"/>
      <c r="M206" s="12"/>
      <c r="N206" s="12"/>
      <c r="O206" s="12"/>
      <c r="P206" s="12"/>
      <c r="Q206" s="12"/>
      <c r="R206" s="12"/>
      <c r="S206" s="12">
        <v>0</v>
      </c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</row>
    <row r="207" spans="1:35" ht="22.5">
      <c r="A207" s="273">
        <v>6.6</v>
      </c>
      <c r="B207" s="135" t="s">
        <v>352</v>
      </c>
      <c r="C207" s="12">
        <v>100</v>
      </c>
      <c r="D207" s="12"/>
      <c r="E207" s="12"/>
      <c r="F207" s="12"/>
      <c r="G207" s="12"/>
      <c r="H207" s="12"/>
      <c r="I207" s="12"/>
      <c r="J207" s="12"/>
      <c r="K207" s="12">
        <v>100</v>
      </c>
      <c r="L207" s="12"/>
      <c r="M207" s="12"/>
      <c r="N207" s="12"/>
      <c r="O207" s="12"/>
      <c r="P207" s="12"/>
      <c r="Q207" s="12"/>
      <c r="R207" s="12"/>
      <c r="S207" s="12">
        <v>100</v>
      </c>
      <c r="T207" s="12"/>
      <c r="U207" s="12"/>
      <c r="V207" s="12"/>
      <c r="W207" s="12"/>
      <c r="X207" s="12"/>
      <c r="Y207" s="12"/>
      <c r="Z207" s="12"/>
      <c r="AA207" s="12">
        <v>120</v>
      </c>
      <c r="AB207" s="12"/>
      <c r="AC207" s="12"/>
      <c r="AD207" s="12"/>
      <c r="AE207" s="12"/>
      <c r="AF207" s="12"/>
      <c r="AG207" s="12"/>
      <c r="AH207" s="12"/>
    </row>
    <row r="208" spans="1:35" ht="45">
      <c r="A208" s="273">
        <v>6.7</v>
      </c>
      <c r="B208" s="130" t="s">
        <v>381</v>
      </c>
      <c r="C208" s="12">
        <v>0</v>
      </c>
      <c r="D208" s="12"/>
      <c r="E208" s="12"/>
      <c r="F208" s="12"/>
      <c r="G208" s="12"/>
      <c r="H208" s="12"/>
      <c r="I208" s="12"/>
      <c r="J208" s="12"/>
      <c r="K208" s="12">
        <v>0</v>
      </c>
      <c r="L208" s="12"/>
      <c r="M208" s="12"/>
      <c r="N208" s="12">
        <v>50</v>
      </c>
      <c r="O208" s="12"/>
      <c r="P208" s="12"/>
      <c r="Q208" s="12"/>
      <c r="R208" s="12"/>
      <c r="S208" s="12">
        <v>79</v>
      </c>
      <c r="T208" s="12"/>
      <c r="U208" s="12"/>
      <c r="V208" s="12"/>
      <c r="W208" s="12"/>
      <c r="X208" s="12"/>
      <c r="Y208" s="12"/>
      <c r="Z208" s="12">
        <v>300</v>
      </c>
      <c r="AA208" s="12">
        <v>49</v>
      </c>
      <c r="AB208" s="12"/>
      <c r="AC208" s="12"/>
      <c r="AD208" s="12"/>
      <c r="AE208" s="12"/>
      <c r="AF208" s="12"/>
      <c r="AG208" s="12"/>
      <c r="AH208" s="12"/>
    </row>
    <row r="209" spans="1:36">
      <c r="A209" s="273"/>
      <c r="B209" s="242" t="s">
        <v>67</v>
      </c>
      <c r="C209" s="13">
        <f>SUM(C202:C208)</f>
        <v>200</v>
      </c>
      <c r="D209" s="13">
        <f t="shared" ref="D209:J209" si="5">SUM(D202:D208)</f>
        <v>0</v>
      </c>
      <c r="E209" s="13">
        <f t="shared" si="5"/>
        <v>0</v>
      </c>
      <c r="F209" s="13">
        <f t="shared" si="5"/>
        <v>0</v>
      </c>
      <c r="G209" s="13">
        <f t="shared" si="5"/>
        <v>0</v>
      </c>
      <c r="H209" s="13">
        <f t="shared" si="5"/>
        <v>0</v>
      </c>
      <c r="I209" s="13">
        <f t="shared" si="5"/>
        <v>0</v>
      </c>
      <c r="J209" s="13">
        <f t="shared" si="5"/>
        <v>0</v>
      </c>
      <c r="K209" s="13">
        <f>SUM(K202:K208)</f>
        <v>220</v>
      </c>
      <c r="L209" s="13">
        <f t="shared" ref="L209:R209" si="6">SUM(L202:L208)</f>
        <v>0</v>
      </c>
      <c r="M209" s="13">
        <f t="shared" si="6"/>
        <v>0</v>
      </c>
      <c r="N209" s="13">
        <f t="shared" si="6"/>
        <v>50</v>
      </c>
      <c r="O209" s="13">
        <f t="shared" si="6"/>
        <v>0</v>
      </c>
      <c r="P209" s="13">
        <f t="shared" si="6"/>
        <v>0</v>
      </c>
      <c r="Q209" s="13">
        <f t="shared" si="6"/>
        <v>0</v>
      </c>
      <c r="R209" s="13">
        <f t="shared" si="6"/>
        <v>300</v>
      </c>
      <c r="S209" s="13">
        <f t="shared" ref="S209:AH209" si="7">SUM(S202:S208)</f>
        <v>179</v>
      </c>
      <c r="T209" s="13">
        <f t="shared" si="7"/>
        <v>0</v>
      </c>
      <c r="U209" s="13">
        <f t="shared" si="7"/>
        <v>0</v>
      </c>
      <c r="V209" s="13">
        <f t="shared" si="7"/>
        <v>0</v>
      </c>
      <c r="W209" s="13">
        <f t="shared" si="7"/>
        <v>0</v>
      </c>
      <c r="X209" s="13">
        <f t="shared" si="7"/>
        <v>0</v>
      </c>
      <c r="Y209" s="13">
        <f t="shared" si="7"/>
        <v>0</v>
      </c>
      <c r="Z209" s="13">
        <f t="shared" si="7"/>
        <v>300</v>
      </c>
      <c r="AA209" s="13">
        <f t="shared" si="7"/>
        <v>169</v>
      </c>
      <c r="AB209" s="13">
        <f t="shared" si="7"/>
        <v>0</v>
      </c>
      <c r="AC209" s="13">
        <f t="shared" si="7"/>
        <v>0</v>
      </c>
      <c r="AD209" s="13">
        <f t="shared" si="7"/>
        <v>0</v>
      </c>
      <c r="AE209" s="13">
        <f t="shared" si="7"/>
        <v>0</v>
      </c>
      <c r="AF209" s="13">
        <f t="shared" si="7"/>
        <v>0</v>
      </c>
      <c r="AG209" s="13">
        <f t="shared" si="7"/>
        <v>0</v>
      </c>
      <c r="AH209" s="13">
        <f t="shared" si="7"/>
        <v>300</v>
      </c>
      <c r="AI209" s="267">
        <f>SUM(C209:AH209)</f>
        <v>1718</v>
      </c>
      <c r="AJ209" s="267"/>
    </row>
    <row r="210" spans="1:36" ht="25.5">
      <c r="A210" s="273"/>
      <c r="B210" s="242" t="s">
        <v>68</v>
      </c>
      <c r="C210" s="13">
        <f>C198+C209</f>
        <v>583</v>
      </c>
      <c r="D210" s="13">
        <f t="shared" ref="D210:AH210" si="8">D198+D209</f>
        <v>0</v>
      </c>
      <c r="E210" s="13">
        <f t="shared" si="8"/>
        <v>0</v>
      </c>
      <c r="F210" s="13">
        <f t="shared" si="8"/>
        <v>0</v>
      </c>
      <c r="G210" s="13">
        <f t="shared" si="8"/>
        <v>0</v>
      </c>
      <c r="H210" s="13">
        <f t="shared" si="8"/>
        <v>0</v>
      </c>
      <c r="I210" s="13">
        <f t="shared" si="8"/>
        <v>0</v>
      </c>
      <c r="J210" s="13">
        <f t="shared" si="8"/>
        <v>286</v>
      </c>
      <c r="K210" s="13">
        <f t="shared" si="8"/>
        <v>618</v>
      </c>
      <c r="L210" s="13">
        <f t="shared" si="8"/>
        <v>0</v>
      </c>
      <c r="M210" s="13">
        <f t="shared" si="8"/>
        <v>0</v>
      </c>
      <c r="N210" s="13">
        <f t="shared" si="8"/>
        <v>70</v>
      </c>
      <c r="O210" s="13">
        <f t="shared" si="8"/>
        <v>0</v>
      </c>
      <c r="P210" s="13">
        <f t="shared" si="8"/>
        <v>0</v>
      </c>
      <c r="Q210" s="13">
        <f t="shared" si="8"/>
        <v>0</v>
      </c>
      <c r="R210" s="13">
        <f t="shared" si="8"/>
        <v>300</v>
      </c>
      <c r="S210" s="13">
        <f t="shared" si="8"/>
        <v>655</v>
      </c>
      <c r="T210" s="13">
        <f t="shared" si="8"/>
        <v>0</v>
      </c>
      <c r="U210" s="13">
        <f t="shared" si="8"/>
        <v>0</v>
      </c>
      <c r="V210" s="13">
        <f t="shared" si="8"/>
        <v>0</v>
      </c>
      <c r="W210" s="13">
        <f t="shared" si="8"/>
        <v>0</v>
      </c>
      <c r="X210" s="13">
        <f t="shared" si="8"/>
        <v>0</v>
      </c>
      <c r="Y210" s="13">
        <f t="shared" si="8"/>
        <v>227</v>
      </c>
      <c r="Z210" s="13">
        <f t="shared" si="8"/>
        <v>594</v>
      </c>
      <c r="AA210" s="13">
        <f t="shared" si="8"/>
        <v>694</v>
      </c>
      <c r="AB210" s="13">
        <f t="shared" si="8"/>
        <v>0</v>
      </c>
      <c r="AC210" s="13">
        <f t="shared" si="8"/>
        <v>0</v>
      </c>
      <c r="AD210" s="13">
        <f t="shared" si="8"/>
        <v>0</v>
      </c>
      <c r="AE210" s="13">
        <f t="shared" si="8"/>
        <v>0</v>
      </c>
      <c r="AF210" s="13">
        <f t="shared" si="8"/>
        <v>0</v>
      </c>
      <c r="AG210" s="13">
        <f t="shared" si="8"/>
        <v>0</v>
      </c>
      <c r="AH210" s="13">
        <f t="shared" si="8"/>
        <v>300</v>
      </c>
      <c r="AI210" s="267">
        <f>SUM(C210:AH210)</f>
        <v>4327</v>
      </c>
    </row>
    <row r="211" spans="1:36">
      <c r="A211" s="281"/>
      <c r="C211" s="94"/>
      <c r="D211" s="94"/>
      <c r="E211" s="94"/>
      <c r="F211" s="94"/>
      <c r="G211" s="94"/>
      <c r="H211" s="94"/>
      <c r="I211" s="94"/>
      <c r="J211" s="94"/>
      <c r="K211" s="94"/>
      <c r="L211" s="94"/>
      <c r="M211" s="94"/>
      <c r="N211" s="94"/>
      <c r="O211" s="94"/>
      <c r="P211" s="94"/>
      <c r="Q211" s="94"/>
      <c r="R211" s="94"/>
      <c r="S211" s="94"/>
      <c r="T211" s="94"/>
      <c r="U211" s="94"/>
      <c r="V211" s="94"/>
      <c r="W211" s="94"/>
      <c r="X211" s="94"/>
      <c r="Y211" s="94"/>
      <c r="Z211" s="94"/>
      <c r="AA211" s="94"/>
      <c r="AB211" s="94"/>
      <c r="AC211" s="94"/>
      <c r="AD211" s="94"/>
      <c r="AE211" s="94"/>
      <c r="AF211" s="94"/>
      <c r="AG211" s="94"/>
      <c r="AH211" s="94"/>
    </row>
    <row r="212" spans="1:36">
      <c r="A212" s="283"/>
      <c r="B212" s="96"/>
      <c r="C212" s="97"/>
      <c r="D212" s="97"/>
      <c r="E212" s="97"/>
      <c r="F212" s="97"/>
      <c r="G212" s="97"/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7"/>
      <c r="S212" s="97"/>
      <c r="T212" s="97"/>
      <c r="U212" s="97"/>
      <c r="V212" s="97"/>
      <c r="W212" s="97"/>
      <c r="X212" s="97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</row>
    <row r="213" spans="1:36">
      <c r="A213" s="283"/>
      <c r="B213" s="96"/>
      <c r="C213" s="97"/>
      <c r="D213" s="97"/>
      <c r="E213" s="97"/>
      <c r="F213" s="97"/>
      <c r="G213" s="97"/>
      <c r="H213" s="97"/>
      <c r="I213" s="97"/>
      <c r="J213" s="97"/>
      <c r="K213" s="97"/>
      <c r="L213" s="97"/>
      <c r="M213" s="97"/>
      <c r="N213" s="97"/>
      <c r="O213" s="97"/>
      <c r="P213" s="97"/>
      <c r="Q213" s="97"/>
      <c r="R213" s="97"/>
      <c r="S213" s="97"/>
      <c r="T213" s="97"/>
      <c r="U213" s="97"/>
      <c r="V213" s="97"/>
      <c r="W213" s="97"/>
      <c r="X213" s="97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</row>
    <row r="214" spans="1:36">
      <c r="A214" s="283"/>
      <c r="B214" s="96"/>
      <c r="C214" s="97"/>
      <c r="D214" s="97"/>
      <c r="E214" s="97"/>
      <c r="F214" s="97"/>
      <c r="G214" s="97"/>
      <c r="H214" s="97"/>
      <c r="I214" s="97"/>
      <c r="J214" s="97"/>
      <c r="K214" s="97"/>
      <c r="L214" s="97"/>
      <c r="M214" s="97"/>
      <c r="N214" s="97"/>
      <c r="O214" s="97"/>
      <c r="P214" s="97"/>
      <c r="Q214" s="97"/>
      <c r="R214" s="97"/>
      <c r="S214" s="97"/>
      <c r="T214" s="97"/>
      <c r="U214" s="97"/>
      <c r="V214" s="97"/>
      <c r="W214" s="97"/>
      <c r="X214" s="97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</row>
    <row r="215" spans="1:36">
      <c r="A215" s="283"/>
      <c r="B215" s="96"/>
      <c r="C215" s="97"/>
      <c r="D215" s="97"/>
      <c r="E215" s="97"/>
      <c r="F215" s="97"/>
      <c r="G215" s="97"/>
      <c r="H215" s="97"/>
      <c r="I215" s="97"/>
      <c r="J215" s="97"/>
      <c r="K215" s="97"/>
      <c r="L215" s="97"/>
      <c r="M215" s="97"/>
      <c r="N215" s="97"/>
      <c r="O215" s="97"/>
      <c r="P215" s="97"/>
      <c r="Q215" s="97"/>
      <c r="R215" s="97"/>
      <c r="S215" s="97"/>
      <c r="T215" s="97"/>
      <c r="U215" s="97"/>
      <c r="V215" s="97"/>
      <c r="W215" s="97"/>
      <c r="X215" s="97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</row>
    <row r="216" spans="1:36">
      <c r="A216" s="283"/>
      <c r="B216" s="96"/>
      <c r="C216" s="97"/>
      <c r="D216" s="97"/>
      <c r="E216" s="97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97"/>
      <c r="Q216" s="97"/>
      <c r="R216" s="97"/>
      <c r="S216" s="97"/>
      <c r="T216" s="97"/>
      <c r="U216" s="97"/>
      <c r="V216" s="97"/>
      <c r="W216" s="97"/>
      <c r="X216" s="97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</row>
    <row r="217" spans="1:36">
      <c r="A217" s="283"/>
      <c r="B217" s="96"/>
      <c r="C217" s="97"/>
      <c r="D217" s="97"/>
      <c r="E217" s="97"/>
      <c r="F217" s="97"/>
      <c r="G217" s="97"/>
      <c r="H217" s="97"/>
      <c r="I217" s="97"/>
      <c r="J217" s="97"/>
      <c r="K217" s="97"/>
      <c r="L217" s="97"/>
      <c r="M217" s="97"/>
      <c r="N217" s="97"/>
      <c r="O217" s="97"/>
      <c r="P217" s="97"/>
      <c r="Q217" s="97"/>
      <c r="R217" s="97"/>
      <c r="S217" s="97"/>
      <c r="T217" s="97"/>
      <c r="U217" s="97"/>
      <c r="V217" s="97"/>
      <c r="W217" s="97"/>
      <c r="X217" s="97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</row>
    <row r="218" spans="1:36">
      <c r="A218" s="283"/>
      <c r="B218" s="96"/>
      <c r="C218" s="97"/>
      <c r="D218" s="97"/>
      <c r="E218" s="97"/>
      <c r="F218" s="97"/>
      <c r="G218" s="97"/>
      <c r="H218" s="97"/>
      <c r="I218" s="97"/>
      <c r="J218" s="97"/>
      <c r="K218" s="97"/>
      <c r="L218" s="97"/>
      <c r="M218" s="97"/>
      <c r="N218" s="97"/>
      <c r="O218" s="97"/>
      <c r="P218" s="97"/>
      <c r="Q218" s="97"/>
      <c r="R218" s="97"/>
      <c r="S218" s="97"/>
      <c r="T218" s="97"/>
      <c r="U218" s="97"/>
      <c r="V218" s="97"/>
      <c r="W218" s="97"/>
      <c r="X218" s="97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</row>
    <row r="219" spans="1:36">
      <c r="A219" s="283"/>
      <c r="B219" s="96"/>
      <c r="C219" s="97"/>
      <c r="D219" s="97"/>
      <c r="E219" s="97"/>
      <c r="F219" s="97"/>
      <c r="G219" s="97"/>
      <c r="H219" s="97"/>
      <c r="I219" s="97"/>
      <c r="J219" s="97"/>
      <c r="K219" s="97"/>
      <c r="L219" s="97"/>
      <c r="M219" s="97"/>
      <c r="N219" s="97"/>
      <c r="O219" s="97"/>
      <c r="P219" s="97"/>
      <c r="Q219" s="97"/>
      <c r="R219" s="97"/>
      <c r="S219" s="97"/>
      <c r="T219" s="97"/>
      <c r="U219" s="97"/>
      <c r="V219" s="97"/>
      <c r="W219" s="97"/>
      <c r="X219" s="97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</row>
    <row r="220" spans="1:36">
      <c r="A220" s="283"/>
      <c r="B220" s="96"/>
      <c r="C220" s="97"/>
      <c r="D220" s="97"/>
      <c r="E220" s="97"/>
      <c r="F220" s="97"/>
      <c r="G220" s="97"/>
      <c r="H220" s="97"/>
      <c r="I220" s="97"/>
      <c r="J220" s="97"/>
      <c r="K220" s="97"/>
      <c r="L220" s="97"/>
      <c r="M220" s="97"/>
      <c r="N220" s="97"/>
      <c r="O220" s="97"/>
      <c r="P220" s="97"/>
      <c r="Q220" s="97"/>
      <c r="R220" s="97"/>
      <c r="S220" s="97"/>
      <c r="T220" s="97"/>
      <c r="U220" s="97"/>
      <c r="V220" s="97"/>
      <c r="W220" s="97"/>
      <c r="X220" s="97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</row>
    <row r="221" spans="1:36">
      <c r="A221" s="283"/>
      <c r="B221" s="96"/>
      <c r="C221" s="97"/>
      <c r="D221" s="97"/>
      <c r="E221" s="97"/>
      <c r="F221" s="97"/>
      <c r="G221" s="97"/>
      <c r="H221" s="97"/>
      <c r="I221" s="97"/>
      <c r="J221" s="97"/>
      <c r="K221" s="97"/>
      <c r="L221" s="97"/>
      <c r="M221" s="97"/>
      <c r="N221" s="97"/>
      <c r="O221" s="97"/>
      <c r="P221" s="97"/>
      <c r="Q221" s="97"/>
      <c r="R221" s="97"/>
      <c r="S221" s="97"/>
      <c r="T221" s="97"/>
      <c r="U221" s="97"/>
      <c r="V221" s="97"/>
      <c r="W221" s="97"/>
      <c r="X221" s="97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</row>
    <row r="222" spans="1:36">
      <c r="A222" s="283"/>
      <c r="B222" s="96"/>
      <c r="C222" s="97"/>
      <c r="D222" s="97"/>
      <c r="E222" s="97"/>
      <c r="F222" s="97"/>
      <c r="G222" s="97"/>
      <c r="H222" s="97"/>
      <c r="I222" s="97"/>
      <c r="J222" s="97"/>
      <c r="K222" s="97"/>
      <c r="L222" s="97"/>
      <c r="M222" s="97"/>
      <c r="N222" s="97"/>
      <c r="O222" s="97"/>
      <c r="P222" s="97"/>
      <c r="Q222" s="97"/>
      <c r="R222" s="97"/>
      <c r="S222" s="97"/>
      <c r="T222" s="97"/>
      <c r="U222" s="97"/>
      <c r="V222" s="97"/>
      <c r="W222" s="97"/>
      <c r="X222" s="97"/>
      <c r="Y222" s="97"/>
      <c r="Z222" s="97"/>
      <c r="AA222" s="97"/>
      <c r="AB222" s="97"/>
      <c r="AC222" s="97"/>
      <c r="AD222" s="97"/>
      <c r="AE222" s="97"/>
      <c r="AF222" s="97"/>
      <c r="AG222" s="97"/>
      <c r="AH222" s="97"/>
    </row>
    <row r="223" spans="1:36">
      <c r="A223" s="283"/>
      <c r="B223" s="96"/>
      <c r="C223" s="97"/>
      <c r="D223" s="97"/>
      <c r="E223" s="97"/>
      <c r="F223" s="97"/>
      <c r="G223" s="97"/>
      <c r="H223" s="97"/>
      <c r="I223" s="97"/>
      <c r="J223" s="97"/>
      <c r="K223" s="97"/>
      <c r="L223" s="97"/>
      <c r="M223" s="97"/>
      <c r="N223" s="97"/>
      <c r="O223" s="97"/>
      <c r="P223" s="97"/>
      <c r="Q223" s="97"/>
      <c r="R223" s="97"/>
      <c r="S223" s="97"/>
      <c r="T223" s="97"/>
      <c r="U223" s="97"/>
      <c r="V223" s="97"/>
      <c r="W223" s="97"/>
      <c r="X223" s="97"/>
      <c r="Y223" s="97"/>
      <c r="Z223" s="97"/>
      <c r="AA223" s="97"/>
      <c r="AB223" s="97"/>
      <c r="AC223" s="97"/>
      <c r="AD223" s="97"/>
      <c r="AE223" s="97"/>
      <c r="AF223" s="97"/>
      <c r="AG223" s="97"/>
      <c r="AH223" s="97"/>
    </row>
    <row r="224" spans="1:36">
      <c r="A224" s="283"/>
      <c r="B224" s="96"/>
      <c r="C224" s="97"/>
      <c r="D224" s="97"/>
      <c r="E224" s="97"/>
      <c r="F224" s="97"/>
      <c r="G224" s="97"/>
      <c r="H224" s="97"/>
      <c r="I224" s="97"/>
      <c r="J224" s="97"/>
      <c r="K224" s="97"/>
      <c r="L224" s="97"/>
      <c r="M224" s="97"/>
      <c r="N224" s="97"/>
      <c r="O224" s="97"/>
      <c r="P224" s="97"/>
      <c r="Q224" s="97"/>
      <c r="R224" s="97"/>
      <c r="S224" s="97"/>
      <c r="T224" s="97"/>
      <c r="U224" s="97"/>
      <c r="V224" s="97"/>
      <c r="W224" s="97"/>
      <c r="X224" s="97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</row>
    <row r="225" spans="1:35">
      <c r="A225" s="283"/>
      <c r="B225" s="96"/>
      <c r="C225" s="97"/>
      <c r="D225" s="97"/>
      <c r="E225" s="97"/>
      <c r="F225" s="97"/>
      <c r="G225" s="97"/>
      <c r="H225" s="97"/>
      <c r="I225" s="97"/>
      <c r="J225" s="97"/>
      <c r="K225" s="97"/>
      <c r="L225" s="97"/>
      <c r="M225" s="97"/>
      <c r="N225" s="97"/>
      <c r="O225" s="97"/>
      <c r="P225" s="97"/>
      <c r="Q225" s="97"/>
      <c r="R225" s="97"/>
      <c r="S225" s="97"/>
      <c r="T225" s="97"/>
      <c r="U225" s="97"/>
      <c r="V225" s="97"/>
      <c r="W225" s="97"/>
      <c r="X225" s="97"/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</row>
    <row r="226" spans="1:35">
      <c r="A226" s="283"/>
      <c r="B226" s="96"/>
      <c r="C226" s="97"/>
      <c r="D226" s="97"/>
      <c r="E226" s="97"/>
      <c r="F226" s="97"/>
      <c r="G226" s="97"/>
      <c r="H226" s="97"/>
      <c r="I226" s="97"/>
      <c r="J226" s="97"/>
      <c r="K226" s="97"/>
      <c r="L226" s="97"/>
      <c r="M226" s="97"/>
      <c r="N226" s="97"/>
      <c r="O226" s="97"/>
      <c r="P226" s="97"/>
      <c r="Q226" s="97"/>
      <c r="R226" s="97"/>
      <c r="S226" s="97"/>
      <c r="T226" s="97"/>
      <c r="U226" s="97"/>
      <c r="V226" s="97"/>
      <c r="W226" s="97"/>
      <c r="X226" s="97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</row>
    <row r="227" spans="1:35">
      <c r="A227" s="283"/>
      <c r="B227" s="96"/>
      <c r="C227" s="97"/>
      <c r="D227" s="97"/>
      <c r="E227" s="97"/>
      <c r="F227" s="97"/>
      <c r="G227" s="97"/>
      <c r="H227" s="97"/>
      <c r="I227" s="97"/>
      <c r="J227" s="97"/>
      <c r="K227" s="97"/>
      <c r="L227" s="97"/>
      <c r="M227" s="97"/>
      <c r="N227" s="97"/>
      <c r="O227" s="97"/>
      <c r="P227" s="97"/>
      <c r="Q227" s="97"/>
      <c r="R227" s="97"/>
      <c r="S227" s="97"/>
      <c r="T227" s="97"/>
      <c r="U227" s="97"/>
      <c r="V227" s="97"/>
      <c r="W227" s="97"/>
      <c r="X227" s="97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</row>
    <row r="228" spans="1:35">
      <c r="A228" s="283"/>
      <c r="B228" s="96"/>
      <c r="C228" s="97"/>
      <c r="D228" s="97"/>
      <c r="E228" s="97"/>
      <c r="F228" s="97"/>
      <c r="G228" s="97"/>
      <c r="H228" s="97"/>
      <c r="I228" s="97"/>
      <c r="J228" s="97"/>
      <c r="K228" s="97"/>
      <c r="L228" s="97"/>
      <c r="M228" s="97"/>
      <c r="N228" s="97"/>
      <c r="O228" s="97"/>
      <c r="P228" s="97"/>
      <c r="Q228" s="97"/>
      <c r="R228" s="97"/>
      <c r="S228" s="97"/>
      <c r="T228" s="97"/>
      <c r="U228" s="97"/>
      <c r="V228" s="97"/>
      <c r="W228" s="97"/>
      <c r="X228" s="97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</row>
    <row r="229" spans="1:35">
      <c r="A229" s="283"/>
      <c r="B229" s="96"/>
      <c r="C229" s="97"/>
      <c r="D229" s="97"/>
      <c r="E229" s="97"/>
      <c r="F229" s="97"/>
      <c r="G229" s="97"/>
      <c r="H229" s="97"/>
      <c r="I229" s="97"/>
      <c r="J229" s="97"/>
      <c r="K229" s="97"/>
      <c r="L229" s="97"/>
      <c r="M229" s="97"/>
      <c r="N229" s="97"/>
      <c r="O229" s="97"/>
      <c r="P229" s="97"/>
      <c r="Q229" s="97"/>
      <c r="R229" s="97"/>
      <c r="S229" s="97"/>
      <c r="T229" s="97"/>
      <c r="U229" s="97"/>
      <c r="V229" s="97"/>
      <c r="W229" s="97"/>
      <c r="X229" s="97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</row>
    <row r="230" spans="1:35">
      <c r="A230" s="283"/>
      <c r="B230" s="96"/>
      <c r="C230" s="97"/>
      <c r="D230" s="97"/>
      <c r="E230" s="97"/>
      <c r="F230" s="97"/>
      <c r="G230" s="97"/>
      <c r="H230" s="97"/>
      <c r="I230" s="97"/>
      <c r="J230" s="97"/>
      <c r="K230" s="97"/>
      <c r="L230" s="97"/>
      <c r="M230" s="97"/>
      <c r="N230" s="97"/>
      <c r="O230" s="97"/>
      <c r="P230" s="97"/>
      <c r="Q230" s="97"/>
      <c r="R230" s="97"/>
      <c r="S230" s="97"/>
      <c r="T230" s="97"/>
      <c r="U230" s="97"/>
      <c r="V230" s="97"/>
      <c r="W230" s="97"/>
      <c r="X230" s="97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</row>
    <row r="231" spans="1:35">
      <c r="A231" s="283"/>
      <c r="B231" s="96"/>
      <c r="C231" s="97"/>
      <c r="D231" s="97"/>
      <c r="E231" s="97"/>
      <c r="F231" s="97"/>
      <c r="G231" s="97"/>
      <c r="H231" s="97"/>
      <c r="I231" s="97"/>
      <c r="J231" s="97"/>
      <c r="K231" s="97"/>
      <c r="L231" s="97"/>
      <c r="M231" s="97"/>
      <c r="N231" s="97"/>
      <c r="O231" s="97"/>
      <c r="P231" s="97"/>
      <c r="Q231" s="97"/>
      <c r="R231" s="97"/>
      <c r="S231" s="97"/>
      <c r="T231" s="97"/>
      <c r="U231" s="97"/>
      <c r="V231" s="97"/>
      <c r="W231" s="97"/>
      <c r="X231" s="97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</row>
    <row r="232" spans="1:35">
      <c r="A232" s="283"/>
      <c r="B232" s="96"/>
      <c r="C232" s="97"/>
      <c r="D232" s="97"/>
      <c r="E232" s="97"/>
      <c r="F232" s="97"/>
      <c r="G232" s="97"/>
      <c r="H232" s="97"/>
      <c r="I232" s="97"/>
      <c r="J232" s="97"/>
      <c r="K232" s="97"/>
      <c r="L232" s="97"/>
      <c r="M232" s="97"/>
      <c r="N232" s="97"/>
      <c r="O232" s="97"/>
      <c r="P232" s="97"/>
      <c r="Q232" s="97"/>
      <c r="R232" s="97"/>
      <c r="S232" s="97"/>
      <c r="T232" s="97"/>
      <c r="U232" s="97"/>
      <c r="V232" s="97"/>
      <c r="W232" s="97"/>
      <c r="X232" s="97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</row>
    <row r="233" spans="1:35">
      <c r="A233" s="283"/>
      <c r="B233" s="96"/>
      <c r="C233" s="97"/>
      <c r="D233" s="97"/>
      <c r="E233" s="97"/>
      <c r="F233" s="97"/>
      <c r="G233" s="97"/>
      <c r="H233" s="97"/>
      <c r="I233" s="97"/>
      <c r="J233" s="97"/>
      <c r="K233" s="97"/>
      <c r="L233" s="97"/>
      <c r="M233" s="97"/>
      <c r="N233" s="97"/>
      <c r="O233" s="97"/>
      <c r="P233" s="97"/>
      <c r="Q233" s="97"/>
      <c r="R233" s="97"/>
      <c r="S233" s="97"/>
      <c r="T233" s="97"/>
      <c r="U233" s="97"/>
      <c r="V233" s="97"/>
      <c r="W233" s="97"/>
      <c r="X233" s="97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</row>
    <row r="234" spans="1:35">
      <c r="A234" s="283"/>
      <c r="B234" s="96"/>
      <c r="C234" s="97"/>
      <c r="D234" s="97"/>
      <c r="E234" s="97"/>
      <c r="F234" s="97"/>
      <c r="G234" s="97"/>
      <c r="H234" s="97"/>
      <c r="I234" s="97"/>
      <c r="J234" s="97"/>
      <c r="K234" s="97"/>
      <c r="L234" s="97"/>
      <c r="M234" s="97"/>
      <c r="N234" s="97"/>
      <c r="O234" s="97"/>
      <c r="P234" s="97"/>
      <c r="Q234" s="97"/>
      <c r="R234" s="97"/>
      <c r="S234" s="97"/>
      <c r="T234" s="97"/>
      <c r="U234" s="97"/>
      <c r="V234" s="97"/>
      <c r="W234" s="97"/>
      <c r="X234" s="97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</row>
    <row r="235" spans="1:35">
      <c r="A235" s="283"/>
      <c r="B235" s="96"/>
      <c r="C235" s="97"/>
      <c r="D235" s="97"/>
      <c r="E235" s="97"/>
      <c r="F235" s="97"/>
      <c r="G235" s="97"/>
      <c r="H235" s="97"/>
      <c r="I235" s="97"/>
      <c r="J235" s="97"/>
      <c r="K235" s="97"/>
      <c r="L235" s="97"/>
      <c r="M235" s="97"/>
      <c r="N235" s="97"/>
      <c r="O235" s="97"/>
      <c r="P235" s="97"/>
      <c r="Q235" s="97"/>
      <c r="R235" s="97"/>
      <c r="S235" s="97"/>
      <c r="T235" s="97"/>
      <c r="U235" s="97"/>
      <c r="V235" s="97"/>
      <c r="W235" s="97"/>
      <c r="X235" s="97"/>
      <c r="Y235" s="97"/>
      <c r="Z235" s="97"/>
      <c r="AA235" s="97"/>
      <c r="AB235" s="97"/>
      <c r="AC235" s="97"/>
      <c r="AD235" s="97"/>
      <c r="AE235" s="97"/>
      <c r="AF235" s="97"/>
      <c r="AG235" s="97"/>
      <c r="AH235" s="97"/>
    </row>
    <row r="236" spans="1:35">
      <c r="A236" s="283"/>
      <c r="B236" s="96"/>
      <c r="C236" s="97"/>
      <c r="D236" s="97"/>
      <c r="E236" s="97"/>
      <c r="F236" s="97"/>
      <c r="G236" s="97"/>
      <c r="H236" s="97"/>
      <c r="I236" s="97"/>
      <c r="J236" s="97"/>
      <c r="K236" s="97"/>
      <c r="L236" s="97"/>
      <c r="M236" s="97"/>
      <c r="N236" s="97"/>
      <c r="O236" s="97"/>
      <c r="P236" s="97"/>
      <c r="Q236" s="97"/>
      <c r="R236" s="97"/>
      <c r="S236" s="97"/>
      <c r="T236" s="97"/>
      <c r="U236" s="97"/>
      <c r="V236" s="97"/>
      <c r="W236" s="97"/>
      <c r="X236" s="97"/>
      <c r="Y236" s="97"/>
      <c r="Z236" s="97"/>
      <c r="AA236" s="97"/>
      <c r="AB236" s="97"/>
      <c r="AC236" s="97"/>
      <c r="AD236" s="97"/>
      <c r="AE236" s="97"/>
      <c r="AF236" s="97"/>
      <c r="AG236" s="97"/>
      <c r="AH236" s="97"/>
    </row>
    <row r="237" spans="1:35">
      <c r="A237" s="283"/>
      <c r="B237" s="96"/>
      <c r="C237" s="97"/>
      <c r="D237" s="97"/>
      <c r="E237" s="97"/>
      <c r="F237" s="97"/>
      <c r="G237" s="97"/>
      <c r="H237" s="97"/>
      <c r="I237" s="97"/>
      <c r="J237" s="97"/>
      <c r="K237" s="97"/>
      <c r="L237" s="97"/>
      <c r="M237" s="97"/>
      <c r="N237" s="97"/>
      <c r="O237" s="97"/>
      <c r="P237" s="97"/>
      <c r="Q237" s="97"/>
      <c r="R237" s="97"/>
      <c r="S237" s="97"/>
      <c r="T237" s="97"/>
      <c r="U237" s="97"/>
      <c r="V237" s="97"/>
      <c r="W237" s="97"/>
      <c r="X237" s="97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</row>
    <row r="238" spans="1:35">
      <c r="A238" s="283"/>
      <c r="B238" s="96"/>
      <c r="C238" s="97"/>
      <c r="D238" s="97"/>
      <c r="E238" s="97"/>
      <c r="F238" s="97"/>
      <c r="G238" s="97"/>
      <c r="H238" s="97"/>
      <c r="I238" s="97"/>
      <c r="J238" s="97"/>
      <c r="K238" s="97"/>
      <c r="L238" s="97"/>
      <c r="M238" s="97"/>
      <c r="N238" s="97"/>
      <c r="O238" s="97"/>
      <c r="P238" s="97"/>
      <c r="Q238" s="97"/>
      <c r="R238" s="97"/>
      <c r="S238" s="97"/>
      <c r="T238" s="97"/>
      <c r="U238" s="97"/>
      <c r="V238" s="97"/>
      <c r="W238" s="97"/>
      <c r="X238" s="97"/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</row>
    <row r="239" spans="1:35" ht="24" customHeight="1">
      <c r="A239" s="284">
        <v>7</v>
      </c>
      <c r="B239" s="272" t="s">
        <v>6</v>
      </c>
      <c r="C239" s="12"/>
      <c r="D239" s="159"/>
      <c r="E239" s="159"/>
      <c r="F239" s="159"/>
      <c r="G239" s="159"/>
      <c r="H239" s="159"/>
      <c r="I239" s="159"/>
      <c r="J239" s="159"/>
      <c r="K239" s="159"/>
      <c r="L239" s="159"/>
      <c r="M239" s="159"/>
      <c r="N239" s="159"/>
      <c r="O239" s="159"/>
      <c r="P239" s="159"/>
      <c r="Q239" s="159"/>
      <c r="R239" s="159"/>
      <c r="S239" s="228"/>
      <c r="T239" s="159"/>
      <c r="U239" s="159"/>
      <c r="V239" s="159"/>
      <c r="W239" s="159"/>
      <c r="X239" s="159"/>
      <c r="Y239" s="159"/>
      <c r="Z239" s="159"/>
      <c r="AA239" s="230"/>
      <c r="AB239" s="159"/>
      <c r="AC239" s="159"/>
      <c r="AD239" s="159"/>
      <c r="AE239" s="159"/>
      <c r="AF239" s="159"/>
      <c r="AG239" s="159"/>
      <c r="AH239" s="159"/>
      <c r="AI239">
        <f>SUM(AI241:AI579)</f>
        <v>13904</v>
      </c>
    </row>
    <row r="240" spans="1:35" ht="31.5" customHeight="1">
      <c r="A240" s="324" t="s">
        <v>169</v>
      </c>
      <c r="B240" s="325"/>
      <c r="C240" s="13">
        <f>C305+C255+C349+C369+C401+C441+C491+C508+C546+C579</f>
        <v>2025</v>
      </c>
      <c r="D240" s="12"/>
      <c r="E240" s="12"/>
      <c r="F240" s="12"/>
      <c r="G240" s="12"/>
      <c r="H240" s="12"/>
      <c r="I240" s="12"/>
      <c r="J240" s="12"/>
      <c r="K240" s="13">
        <f>K255+K305+K349+K369+K401+K441+K491+K508+K546+K579</f>
        <v>2148</v>
      </c>
      <c r="L240" s="12"/>
      <c r="M240" s="12"/>
      <c r="N240" s="12"/>
      <c r="O240" s="12"/>
      <c r="P240" s="12"/>
      <c r="Q240" s="12"/>
      <c r="R240" s="12"/>
      <c r="S240" s="13">
        <f>S255+S305+S349+S369+S401+S441+S491+S508+S546+S579</f>
        <v>2277</v>
      </c>
      <c r="T240" s="12"/>
      <c r="U240" s="12"/>
      <c r="V240" s="12"/>
      <c r="W240" s="12"/>
      <c r="X240" s="12"/>
      <c r="Y240" s="12"/>
      <c r="Z240" s="12"/>
      <c r="AA240" s="13">
        <f>AA255+AA305+AA349+AA369+AA401+AA441+AA491+AA508+AA546+AA579</f>
        <v>2414</v>
      </c>
      <c r="AB240" s="12"/>
      <c r="AC240" s="12"/>
      <c r="AD240" s="12"/>
      <c r="AE240" s="12"/>
      <c r="AF240" s="12"/>
      <c r="AG240" s="12"/>
      <c r="AH240" s="12"/>
      <c r="AI240" s="267">
        <f>SUM(C240:AH240)</f>
        <v>8864</v>
      </c>
    </row>
    <row r="241" spans="1:35" ht="63">
      <c r="A241" s="273">
        <v>7.1</v>
      </c>
      <c r="B241" s="243" t="s">
        <v>168</v>
      </c>
      <c r="C241" s="12"/>
      <c r="D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</row>
    <row r="242" spans="1:35" ht="45">
      <c r="A242" s="273" t="s">
        <v>649</v>
      </c>
      <c r="B242" s="162" t="s">
        <v>498</v>
      </c>
      <c r="C242" s="12">
        <v>0</v>
      </c>
      <c r="D242" s="12"/>
      <c r="E242" s="12"/>
      <c r="F242" s="12"/>
      <c r="G242" s="12"/>
      <c r="H242" s="12"/>
      <c r="I242" s="12"/>
      <c r="J242" s="12"/>
      <c r="K242" s="12">
        <v>30</v>
      </c>
      <c r="L242" s="12"/>
      <c r="M242" s="12"/>
      <c r="N242" s="12"/>
      <c r="O242" s="12"/>
      <c r="P242" s="12"/>
      <c r="Q242" s="12"/>
      <c r="R242" s="12"/>
      <c r="S242" s="12">
        <v>0</v>
      </c>
      <c r="T242" s="12"/>
      <c r="U242" s="12"/>
      <c r="V242" s="12">
        <v>40</v>
      </c>
      <c r="W242" s="12"/>
      <c r="X242" s="12"/>
      <c r="Y242" s="12"/>
      <c r="Z242" s="12"/>
      <c r="AA242" s="269">
        <v>30</v>
      </c>
      <c r="AB242" s="12"/>
      <c r="AC242" s="12"/>
      <c r="AD242" s="12"/>
      <c r="AE242" s="12"/>
      <c r="AF242" s="12"/>
      <c r="AG242" s="12"/>
      <c r="AH242" s="12"/>
    </row>
    <row r="243" spans="1:35" ht="33.75">
      <c r="A243" s="273" t="s">
        <v>650</v>
      </c>
      <c r="B243" s="160" t="s">
        <v>554</v>
      </c>
      <c r="C243" s="12">
        <v>134</v>
      </c>
      <c r="D243" s="12"/>
      <c r="E243" s="12"/>
      <c r="F243" s="12"/>
      <c r="G243" s="12"/>
      <c r="H243" s="12"/>
      <c r="I243" s="12"/>
      <c r="J243" s="12"/>
      <c r="K243" s="269">
        <v>95</v>
      </c>
      <c r="L243" s="12"/>
      <c r="M243" s="12"/>
      <c r="N243" s="12"/>
      <c r="O243" s="12"/>
      <c r="P243" s="12"/>
      <c r="Q243" s="12"/>
      <c r="R243" s="12"/>
      <c r="S243" s="12">
        <v>40</v>
      </c>
      <c r="T243" s="12"/>
      <c r="U243" s="12"/>
      <c r="V243" s="12"/>
      <c r="W243" s="12"/>
      <c r="X243" s="12"/>
      <c r="Y243" s="12"/>
      <c r="Z243" s="12"/>
      <c r="AA243" s="12">
        <v>40</v>
      </c>
      <c r="AB243" s="12"/>
      <c r="AC243" s="12"/>
      <c r="AD243" s="12"/>
      <c r="AE243" s="12"/>
      <c r="AF243" s="12"/>
      <c r="AG243" s="12"/>
      <c r="AH243" s="12"/>
    </row>
    <row r="244" spans="1:35" ht="45">
      <c r="A244" s="273" t="s">
        <v>651</v>
      </c>
      <c r="B244" s="133" t="s">
        <v>353</v>
      </c>
      <c r="C244" s="12">
        <v>0</v>
      </c>
      <c r="D244" s="12"/>
      <c r="E244" s="12"/>
      <c r="F244" s="12"/>
      <c r="G244" s="12"/>
      <c r="H244" s="12"/>
      <c r="I244" s="12"/>
      <c r="J244" s="12"/>
      <c r="K244" s="12">
        <v>0</v>
      </c>
      <c r="L244" s="12"/>
      <c r="M244" s="12"/>
      <c r="N244" s="12"/>
      <c r="O244" s="12"/>
      <c r="P244" s="12"/>
      <c r="Q244" s="12"/>
      <c r="R244" s="12"/>
      <c r="S244" s="12">
        <v>40</v>
      </c>
      <c r="T244" s="12"/>
      <c r="U244" s="12"/>
      <c r="V244" s="12"/>
      <c r="W244" s="12"/>
      <c r="X244" s="12"/>
      <c r="Y244" s="12"/>
      <c r="Z244" s="12"/>
      <c r="AA244" s="12">
        <v>40</v>
      </c>
      <c r="AB244" s="12"/>
      <c r="AC244" s="12">
        <v>50</v>
      </c>
      <c r="AD244" s="12"/>
      <c r="AE244" s="12"/>
      <c r="AF244" s="12"/>
      <c r="AG244" s="12"/>
      <c r="AH244" s="12">
        <v>300</v>
      </c>
    </row>
    <row r="245" spans="1:35" ht="22.5">
      <c r="A245" s="273" t="s">
        <v>652</v>
      </c>
      <c r="B245" s="154" t="s">
        <v>499</v>
      </c>
      <c r="C245" s="12">
        <v>135</v>
      </c>
      <c r="D245" s="12"/>
      <c r="E245" s="12"/>
      <c r="F245" s="12"/>
      <c r="G245" s="12"/>
      <c r="H245" s="12"/>
      <c r="I245" s="12"/>
      <c r="J245" s="12"/>
      <c r="K245" s="12">
        <v>90</v>
      </c>
      <c r="L245" s="12"/>
      <c r="M245" s="12"/>
      <c r="N245" s="12"/>
      <c r="O245" s="12"/>
      <c r="P245" s="12"/>
      <c r="Q245" s="12"/>
      <c r="R245" s="12"/>
      <c r="S245" s="269">
        <v>22</v>
      </c>
      <c r="T245" s="12"/>
      <c r="U245" s="12"/>
      <c r="V245" s="12"/>
      <c r="W245" s="12"/>
      <c r="X245" s="12"/>
      <c r="Y245" s="12"/>
      <c r="Z245" s="12"/>
      <c r="AA245" s="269">
        <v>50</v>
      </c>
      <c r="AB245" s="12"/>
      <c r="AC245" s="12"/>
      <c r="AD245" s="12"/>
      <c r="AE245" s="12"/>
      <c r="AF245" s="12"/>
      <c r="AG245" s="12"/>
      <c r="AH245" s="12"/>
    </row>
    <row r="246" spans="1:35" ht="33.75">
      <c r="A246" s="273" t="s">
        <v>653</v>
      </c>
      <c r="B246" s="155" t="s">
        <v>534</v>
      </c>
      <c r="C246" s="12">
        <v>113</v>
      </c>
      <c r="D246" s="12"/>
      <c r="E246" s="12"/>
      <c r="F246" s="12"/>
      <c r="G246" s="12"/>
      <c r="H246" s="12"/>
      <c r="I246" s="12"/>
      <c r="J246" s="12"/>
      <c r="K246" s="12">
        <v>0</v>
      </c>
      <c r="L246" s="12"/>
      <c r="M246" s="12"/>
      <c r="N246" s="12"/>
      <c r="O246" s="12"/>
      <c r="P246" s="12"/>
      <c r="Q246" s="12"/>
      <c r="R246" s="12"/>
      <c r="S246" s="12">
        <v>40</v>
      </c>
      <c r="T246" s="12"/>
      <c r="U246" s="12"/>
      <c r="V246" s="12"/>
      <c r="W246" s="12"/>
      <c r="X246" s="12"/>
      <c r="Y246" s="12"/>
      <c r="AA246" s="269">
        <v>30</v>
      </c>
      <c r="AB246" s="12"/>
      <c r="AC246" s="12">
        <v>20</v>
      </c>
      <c r="AD246" s="12"/>
      <c r="AE246" s="12"/>
      <c r="AF246" s="12"/>
      <c r="AG246" s="12"/>
      <c r="AH246" s="12"/>
    </row>
    <row r="247" spans="1:35">
      <c r="A247" s="273" t="s">
        <v>654</v>
      </c>
      <c r="B247" s="222" t="s">
        <v>500</v>
      </c>
      <c r="C247" s="12">
        <v>0</v>
      </c>
      <c r="D247" s="12"/>
      <c r="E247" s="12"/>
      <c r="F247" s="12"/>
      <c r="G247" s="12"/>
      <c r="H247" s="12"/>
      <c r="I247" s="12"/>
      <c r="J247" s="12"/>
      <c r="K247" s="12">
        <v>60</v>
      </c>
      <c r="L247" s="12"/>
      <c r="M247" s="12"/>
      <c r="N247" s="12"/>
      <c r="O247" s="12"/>
      <c r="P247" s="12"/>
      <c r="Q247" s="12"/>
      <c r="R247" s="12"/>
      <c r="S247" s="12">
        <v>35</v>
      </c>
      <c r="T247" s="12"/>
      <c r="U247" s="12"/>
      <c r="V247" s="12"/>
      <c r="W247" s="12"/>
      <c r="X247" s="12"/>
      <c r="Y247" s="12"/>
      <c r="Z247" s="12"/>
      <c r="AA247" s="12">
        <v>40</v>
      </c>
      <c r="AB247" s="12"/>
      <c r="AC247" s="12"/>
      <c r="AD247" s="12"/>
      <c r="AE247" s="12"/>
      <c r="AF247" s="12"/>
      <c r="AG247" s="12"/>
      <c r="AH247" s="12"/>
    </row>
    <row r="248" spans="1:35" ht="22.5">
      <c r="A248" s="273" t="s">
        <v>655</v>
      </c>
      <c r="B248" s="155" t="s">
        <v>501</v>
      </c>
      <c r="C248" s="12">
        <v>0</v>
      </c>
      <c r="D248" s="12"/>
      <c r="E248" s="12"/>
      <c r="F248" s="12"/>
      <c r="G248" s="12"/>
      <c r="H248" s="12"/>
      <c r="I248" s="12"/>
      <c r="J248" s="12"/>
      <c r="K248" s="12">
        <v>10</v>
      </c>
      <c r="L248" s="12"/>
      <c r="M248" s="12"/>
      <c r="N248" s="12"/>
      <c r="O248" s="12"/>
      <c r="P248" s="12"/>
      <c r="Q248" s="12"/>
      <c r="R248" s="12"/>
      <c r="S248" s="12">
        <v>0</v>
      </c>
      <c r="T248" s="12"/>
      <c r="U248" s="12"/>
      <c r="V248" s="12">
        <v>40</v>
      </c>
      <c r="W248" s="12"/>
      <c r="X248" s="12"/>
      <c r="Y248" s="12"/>
      <c r="Z248" s="12"/>
      <c r="AA248" s="12">
        <v>0</v>
      </c>
      <c r="AB248" s="12"/>
      <c r="AC248" s="12"/>
      <c r="AD248" s="12">
        <v>40</v>
      </c>
      <c r="AE248" s="12"/>
      <c r="AF248" s="12"/>
      <c r="AG248" s="12"/>
      <c r="AH248" s="12"/>
    </row>
    <row r="249" spans="1:35">
      <c r="A249" s="273" t="s">
        <v>656</v>
      </c>
      <c r="B249" s="155" t="s">
        <v>502</v>
      </c>
      <c r="C249" s="12">
        <v>0</v>
      </c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>
        <v>15</v>
      </c>
      <c r="T249" s="12"/>
      <c r="U249" s="12"/>
      <c r="V249" s="12"/>
      <c r="W249" s="12"/>
      <c r="X249" s="12"/>
      <c r="Y249" s="12"/>
      <c r="Z249" s="12"/>
      <c r="AA249" s="12">
        <v>0</v>
      </c>
      <c r="AB249" s="12"/>
      <c r="AC249" s="12"/>
      <c r="AD249" s="12"/>
      <c r="AE249" s="12"/>
      <c r="AF249" s="12"/>
      <c r="AG249" s="12"/>
      <c r="AH249" s="12"/>
    </row>
    <row r="250" spans="1:35" ht="56.25">
      <c r="A250" s="273" t="s">
        <v>657</v>
      </c>
      <c r="B250" s="133" t="s">
        <v>359</v>
      </c>
      <c r="C250" s="12">
        <v>0</v>
      </c>
      <c r="D250" s="12"/>
      <c r="E250" s="12"/>
      <c r="F250" s="12"/>
      <c r="G250" s="12"/>
      <c r="H250" s="12"/>
      <c r="I250" s="12"/>
      <c r="J250" s="12"/>
      <c r="K250" s="12">
        <v>5</v>
      </c>
      <c r="L250" s="12"/>
      <c r="M250" s="12"/>
      <c r="N250" s="12"/>
      <c r="O250" s="12"/>
      <c r="P250" s="12"/>
      <c r="Q250" s="12"/>
      <c r="R250" s="12"/>
      <c r="S250" s="12">
        <v>3</v>
      </c>
      <c r="T250" s="12"/>
      <c r="U250" s="12"/>
      <c r="V250" s="12"/>
      <c r="W250" s="12"/>
      <c r="X250" s="12"/>
      <c r="Y250" s="12"/>
      <c r="Z250" s="12"/>
      <c r="AA250" s="12">
        <v>3</v>
      </c>
      <c r="AB250" s="12"/>
      <c r="AC250" s="12"/>
      <c r="AD250" s="12"/>
      <c r="AE250" s="12"/>
      <c r="AF250" s="12"/>
      <c r="AG250" s="12"/>
      <c r="AH250" s="12"/>
    </row>
    <row r="251" spans="1:35" ht="33.75">
      <c r="A251" s="273" t="s">
        <v>658</v>
      </c>
      <c r="B251" s="155" t="s">
        <v>414</v>
      </c>
      <c r="C251" s="12">
        <v>0</v>
      </c>
      <c r="D251" s="12"/>
      <c r="E251" s="12"/>
      <c r="F251" s="12"/>
      <c r="G251" s="12"/>
      <c r="H251" s="12"/>
      <c r="I251" s="12"/>
      <c r="J251" s="12"/>
      <c r="K251" s="12">
        <v>0</v>
      </c>
      <c r="L251" s="12"/>
      <c r="M251" s="12"/>
      <c r="N251" s="12"/>
      <c r="O251" s="12"/>
      <c r="P251" s="12"/>
      <c r="Q251" s="12"/>
      <c r="R251" s="12"/>
      <c r="S251" s="12">
        <v>10</v>
      </c>
      <c r="T251" s="12"/>
      <c r="U251" s="12"/>
      <c r="V251" s="12"/>
      <c r="W251" s="12"/>
      <c r="X251" s="12"/>
      <c r="Y251" s="12"/>
      <c r="Z251" s="12"/>
      <c r="AA251" s="12">
        <v>20</v>
      </c>
      <c r="AB251" s="12"/>
      <c r="AC251" s="12"/>
      <c r="AD251" s="12"/>
      <c r="AE251" s="12"/>
      <c r="AF251" s="12"/>
      <c r="AG251" s="12"/>
      <c r="AH251" s="12"/>
    </row>
    <row r="252" spans="1:35" ht="45">
      <c r="A252" s="273" t="s">
        <v>659</v>
      </c>
      <c r="B252" s="163" t="s">
        <v>522</v>
      </c>
      <c r="C252" s="12">
        <v>0</v>
      </c>
      <c r="D252" s="12"/>
      <c r="E252" s="12"/>
      <c r="F252" s="12"/>
      <c r="G252" s="12"/>
      <c r="H252" s="12"/>
      <c r="I252" s="12"/>
      <c r="J252" s="12">
        <v>300</v>
      </c>
      <c r="K252" s="12">
        <v>0</v>
      </c>
      <c r="L252" s="12"/>
      <c r="M252" s="12"/>
      <c r="N252" s="12"/>
      <c r="O252" s="12"/>
      <c r="P252" s="12"/>
      <c r="Q252" s="12">
        <v>214</v>
      </c>
      <c r="R252" s="12"/>
      <c r="S252" s="12">
        <v>0</v>
      </c>
      <c r="T252" s="12"/>
      <c r="U252" s="12"/>
      <c r="V252" s="12"/>
      <c r="W252" s="12"/>
      <c r="X252" s="12"/>
      <c r="Y252" s="12"/>
      <c r="Z252" s="12">
        <v>150</v>
      </c>
      <c r="AA252" s="12">
        <v>30</v>
      </c>
      <c r="AB252" s="12"/>
      <c r="AC252" s="12"/>
      <c r="AD252" s="12">
        <v>40</v>
      </c>
      <c r="AE252" s="12"/>
      <c r="AF252" s="12"/>
      <c r="AG252" s="12"/>
      <c r="AH252" s="12"/>
    </row>
    <row r="253" spans="1:35" ht="33.75">
      <c r="A253" s="273" t="s">
        <v>660</v>
      </c>
      <c r="B253" s="135" t="s">
        <v>362</v>
      </c>
      <c r="C253" s="12">
        <v>0</v>
      </c>
      <c r="D253" s="12"/>
      <c r="E253" s="12"/>
      <c r="F253" s="12"/>
      <c r="G253" s="12"/>
      <c r="H253" s="12"/>
      <c r="I253" s="12"/>
      <c r="J253" s="12"/>
      <c r="K253" s="12">
        <v>0</v>
      </c>
      <c r="L253" s="12"/>
      <c r="M253" s="12"/>
      <c r="N253" s="12"/>
      <c r="O253" s="12"/>
      <c r="P253" s="12"/>
      <c r="Q253" s="12"/>
      <c r="R253" s="12">
        <v>300</v>
      </c>
      <c r="S253" s="12">
        <v>0</v>
      </c>
      <c r="T253" s="12"/>
      <c r="U253" s="12"/>
      <c r="V253" s="12"/>
      <c r="W253" s="12"/>
      <c r="X253" s="12"/>
      <c r="Y253" s="12"/>
      <c r="Z253" s="12"/>
      <c r="AA253" s="12">
        <v>0</v>
      </c>
      <c r="AB253" s="12"/>
      <c r="AC253" s="12"/>
      <c r="AD253" s="12"/>
      <c r="AE253" s="12"/>
      <c r="AF253" s="12"/>
      <c r="AG253" s="12"/>
      <c r="AH253" s="12"/>
    </row>
    <row r="254" spans="1:35" ht="33.75">
      <c r="A254" s="273" t="s">
        <v>661</v>
      </c>
      <c r="B254" s="135" t="s">
        <v>555</v>
      </c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>
        <v>40</v>
      </c>
      <c r="T254" s="12"/>
      <c r="U254" s="12"/>
      <c r="V254" s="12"/>
      <c r="W254" s="12"/>
      <c r="X254" s="12"/>
      <c r="Y254" s="12"/>
      <c r="Z254" s="12"/>
      <c r="AA254" s="12">
        <v>30</v>
      </c>
      <c r="AB254" s="12"/>
      <c r="AC254" s="12"/>
      <c r="AD254" s="12"/>
      <c r="AE254" s="12"/>
      <c r="AF254" s="12"/>
      <c r="AG254" s="12"/>
      <c r="AH254" s="12"/>
    </row>
    <row r="255" spans="1:35" ht="38.25">
      <c r="A255" s="273"/>
      <c r="B255" s="244" t="s">
        <v>170</v>
      </c>
      <c r="C255" s="13">
        <f>SUM(C242:C254)</f>
        <v>382</v>
      </c>
      <c r="D255" s="13">
        <f t="shared" ref="D255:AH255" si="9">SUM(D242:D254)</f>
        <v>0</v>
      </c>
      <c r="E255" s="13">
        <f t="shared" si="9"/>
        <v>0</v>
      </c>
      <c r="F255" s="13">
        <f t="shared" si="9"/>
        <v>0</v>
      </c>
      <c r="G255" s="13">
        <f t="shared" si="9"/>
        <v>0</v>
      </c>
      <c r="H255" s="13">
        <f t="shared" si="9"/>
        <v>0</v>
      </c>
      <c r="I255" s="13">
        <f t="shared" si="9"/>
        <v>0</v>
      </c>
      <c r="J255" s="13">
        <f t="shared" si="9"/>
        <v>300</v>
      </c>
      <c r="K255" s="13">
        <f t="shared" si="9"/>
        <v>290</v>
      </c>
      <c r="L255" s="13">
        <f t="shared" si="9"/>
        <v>0</v>
      </c>
      <c r="M255" s="13">
        <f t="shared" si="9"/>
        <v>0</v>
      </c>
      <c r="N255" s="13">
        <f t="shared" si="9"/>
        <v>0</v>
      </c>
      <c r="O255" s="13">
        <f t="shared" si="9"/>
        <v>0</v>
      </c>
      <c r="P255" s="13">
        <f t="shared" si="9"/>
        <v>0</v>
      </c>
      <c r="Q255" s="13">
        <f t="shared" si="9"/>
        <v>214</v>
      </c>
      <c r="R255" s="13">
        <f t="shared" si="9"/>
        <v>300</v>
      </c>
      <c r="S255" s="13">
        <f t="shared" si="9"/>
        <v>245</v>
      </c>
      <c r="T255" s="13">
        <f t="shared" si="9"/>
        <v>0</v>
      </c>
      <c r="U255" s="13">
        <f t="shared" si="9"/>
        <v>0</v>
      </c>
      <c r="V255" s="13">
        <f t="shared" si="9"/>
        <v>80</v>
      </c>
      <c r="W255" s="13">
        <f t="shared" si="9"/>
        <v>0</v>
      </c>
      <c r="X255" s="13">
        <f t="shared" si="9"/>
        <v>0</v>
      </c>
      <c r="Y255" s="13">
        <f t="shared" si="9"/>
        <v>0</v>
      </c>
      <c r="Z255" s="13">
        <f t="shared" si="9"/>
        <v>150</v>
      </c>
      <c r="AA255" s="270">
        <f t="shared" si="9"/>
        <v>313</v>
      </c>
      <c r="AB255" s="13">
        <f t="shared" si="9"/>
        <v>0</v>
      </c>
      <c r="AC255" s="13">
        <f t="shared" si="9"/>
        <v>70</v>
      </c>
      <c r="AD255" s="13">
        <f t="shared" si="9"/>
        <v>80</v>
      </c>
      <c r="AE255" s="13">
        <f t="shared" si="9"/>
        <v>0</v>
      </c>
      <c r="AF255" s="13">
        <f t="shared" si="9"/>
        <v>0</v>
      </c>
      <c r="AG255" s="13">
        <f t="shared" si="9"/>
        <v>0</v>
      </c>
      <c r="AH255" s="13">
        <f t="shared" si="9"/>
        <v>300</v>
      </c>
      <c r="AI255" s="267">
        <f>SUM(C255:AH255)</f>
        <v>2724</v>
      </c>
    </row>
    <row r="256" spans="1:35">
      <c r="A256" s="278"/>
      <c r="B256" s="87"/>
      <c r="C256" s="73"/>
      <c r="D256" s="73"/>
      <c r="E256" s="73"/>
      <c r="F256" s="73"/>
      <c r="G256" s="73"/>
      <c r="H256" s="73"/>
      <c r="I256" s="73"/>
      <c r="J256" s="73"/>
      <c r="K256" s="73"/>
      <c r="L256" s="73"/>
      <c r="M256" s="73"/>
      <c r="N256" s="73"/>
      <c r="O256" s="73"/>
      <c r="P256" s="73"/>
      <c r="Q256" s="73"/>
      <c r="R256" s="73"/>
      <c r="S256" s="73"/>
      <c r="T256" s="73"/>
      <c r="U256" s="73"/>
      <c r="V256" s="73"/>
      <c r="W256" s="73"/>
      <c r="X256" s="73"/>
      <c r="Y256" s="73"/>
      <c r="Z256" s="73"/>
      <c r="AA256" s="73"/>
      <c r="AB256" s="73"/>
      <c r="AC256" s="73"/>
      <c r="AD256" s="73"/>
      <c r="AE256" s="73"/>
      <c r="AF256" s="73"/>
      <c r="AG256" s="73"/>
      <c r="AH256" s="73"/>
    </row>
    <row r="257" spans="1:34">
      <c r="A257" s="279"/>
      <c r="B257" s="88"/>
      <c r="C257" s="76"/>
      <c r="D257" s="76"/>
      <c r="E257" s="76"/>
      <c r="F257" s="76"/>
      <c r="G257" s="76"/>
      <c r="H257" s="76"/>
      <c r="I257" s="76"/>
      <c r="J257" s="76"/>
      <c r="K257" s="76"/>
      <c r="L257" s="76"/>
      <c r="M257" s="76"/>
      <c r="N257" s="76"/>
      <c r="O257" s="76"/>
      <c r="P257" s="76"/>
      <c r="Q257" s="76"/>
      <c r="R257" s="76"/>
      <c r="S257" s="76"/>
      <c r="T257" s="76"/>
      <c r="U257" s="76"/>
      <c r="V257" s="76"/>
      <c r="W257" s="76"/>
      <c r="X257" s="76"/>
      <c r="Y257" s="76"/>
      <c r="Z257" s="76"/>
      <c r="AA257" s="76"/>
      <c r="AB257" s="76"/>
      <c r="AC257" s="76"/>
      <c r="AD257" s="76"/>
      <c r="AE257" s="76"/>
      <c r="AF257" s="76"/>
      <c r="AG257" s="76"/>
      <c r="AH257" s="76"/>
    </row>
    <row r="258" spans="1:34">
      <c r="A258" s="279"/>
      <c r="B258" s="88"/>
      <c r="C258" s="76"/>
      <c r="D258" s="76"/>
      <c r="E258" s="76"/>
      <c r="F258" s="76"/>
      <c r="G258" s="76"/>
      <c r="H258" s="76"/>
      <c r="I258" s="76"/>
      <c r="J258" s="76"/>
      <c r="K258" s="76"/>
      <c r="L258" s="76"/>
      <c r="M258" s="76"/>
      <c r="N258" s="76"/>
      <c r="O258" s="76"/>
      <c r="P258" s="76"/>
      <c r="Q258" s="76"/>
      <c r="R258" s="76"/>
      <c r="S258" s="76"/>
      <c r="T258" s="76"/>
      <c r="U258" s="76"/>
      <c r="V258" s="76"/>
      <c r="W258" s="76"/>
      <c r="X258" s="76"/>
      <c r="Y258" s="76"/>
      <c r="Z258" s="76"/>
      <c r="AA258" s="76"/>
      <c r="AB258" s="76"/>
      <c r="AC258" s="76"/>
      <c r="AD258" s="76"/>
      <c r="AE258" s="76"/>
      <c r="AF258" s="76"/>
      <c r="AG258" s="76"/>
      <c r="AH258" s="76"/>
    </row>
    <row r="259" spans="1:34">
      <c r="A259" s="279"/>
      <c r="B259" s="88"/>
      <c r="C259" s="76"/>
      <c r="D259" s="76"/>
      <c r="E259" s="76"/>
      <c r="F259" s="76"/>
      <c r="G259" s="76"/>
      <c r="H259" s="76"/>
      <c r="I259" s="76"/>
      <c r="J259" s="76"/>
      <c r="K259" s="76"/>
      <c r="L259" s="76"/>
      <c r="M259" s="76"/>
      <c r="N259" s="76"/>
      <c r="O259" s="76"/>
      <c r="P259" s="76"/>
      <c r="Q259" s="76"/>
      <c r="R259" s="76"/>
      <c r="S259" s="76"/>
      <c r="T259" s="76"/>
      <c r="U259" s="76"/>
      <c r="V259" s="76"/>
      <c r="W259" s="76"/>
      <c r="X259" s="76"/>
      <c r="Y259" s="76"/>
      <c r="Z259" s="76"/>
      <c r="AA259" s="76"/>
      <c r="AB259" s="76"/>
      <c r="AC259" s="76"/>
      <c r="AD259" s="76"/>
      <c r="AE259" s="76"/>
      <c r="AF259" s="76"/>
      <c r="AG259" s="76"/>
      <c r="AH259" s="76"/>
    </row>
    <row r="260" spans="1:34">
      <c r="A260" s="279"/>
      <c r="B260" s="88"/>
      <c r="C260" s="76"/>
      <c r="D260" s="76"/>
      <c r="E260" s="76"/>
      <c r="F260" s="76"/>
      <c r="G260" s="76"/>
      <c r="H260" s="76"/>
      <c r="I260" s="76"/>
      <c r="J260" s="76"/>
      <c r="K260" s="76"/>
      <c r="L260" s="76"/>
      <c r="M260" s="76"/>
      <c r="N260" s="76"/>
      <c r="O260" s="76"/>
      <c r="P260" s="76"/>
      <c r="Q260" s="76"/>
      <c r="R260" s="76"/>
      <c r="S260" s="76"/>
      <c r="T260" s="76"/>
      <c r="U260" s="76"/>
      <c r="V260" s="76"/>
      <c r="W260" s="76"/>
      <c r="X260" s="76"/>
      <c r="Y260" s="76"/>
      <c r="Z260" s="76"/>
      <c r="AA260" s="76"/>
      <c r="AB260" s="76"/>
      <c r="AC260" s="76"/>
      <c r="AD260" s="76"/>
      <c r="AE260" s="76"/>
      <c r="AF260" s="76"/>
      <c r="AG260" s="76"/>
      <c r="AH260" s="76"/>
    </row>
    <row r="261" spans="1:34">
      <c r="A261" s="279"/>
      <c r="B261" s="88"/>
      <c r="C261" s="76"/>
      <c r="D261" s="76"/>
      <c r="E261" s="76"/>
      <c r="F261" s="76"/>
      <c r="G261" s="76"/>
      <c r="H261" s="76"/>
      <c r="I261" s="76"/>
      <c r="J261" s="76"/>
      <c r="K261" s="76"/>
      <c r="L261" s="76"/>
      <c r="M261" s="76"/>
      <c r="N261" s="76"/>
      <c r="O261" s="76"/>
      <c r="P261" s="76"/>
      <c r="Q261" s="76"/>
      <c r="R261" s="76"/>
      <c r="S261" s="76"/>
      <c r="T261" s="76"/>
      <c r="U261" s="76"/>
      <c r="V261" s="76"/>
      <c r="W261" s="76"/>
      <c r="X261" s="76"/>
      <c r="Y261" s="76"/>
      <c r="Z261" s="76"/>
      <c r="AA261" s="76"/>
      <c r="AB261" s="76"/>
      <c r="AC261" s="76"/>
      <c r="AD261" s="76"/>
      <c r="AE261" s="76"/>
      <c r="AF261" s="76"/>
      <c r="AG261" s="76"/>
      <c r="AH261" s="76"/>
    </row>
    <row r="262" spans="1:34">
      <c r="A262" s="279"/>
      <c r="B262" s="88"/>
      <c r="C262" s="76"/>
      <c r="D262" s="76"/>
      <c r="E262" s="76"/>
      <c r="F262" s="76"/>
      <c r="G262" s="76"/>
      <c r="H262" s="76"/>
      <c r="I262" s="76"/>
      <c r="J262" s="76"/>
      <c r="K262" s="76"/>
      <c r="L262" s="76"/>
      <c r="M262" s="76"/>
      <c r="N262" s="76"/>
      <c r="O262" s="76"/>
      <c r="P262" s="76"/>
      <c r="Q262" s="76"/>
      <c r="R262" s="76"/>
      <c r="S262" s="76"/>
      <c r="T262" s="76"/>
      <c r="U262" s="76"/>
      <c r="V262" s="76"/>
      <c r="W262" s="76"/>
      <c r="X262" s="76"/>
      <c r="Y262" s="76"/>
      <c r="Z262" s="76"/>
      <c r="AA262" s="76"/>
      <c r="AB262" s="76"/>
      <c r="AC262" s="76"/>
      <c r="AD262" s="76"/>
      <c r="AE262" s="76"/>
      <c r="AF262" s="76"/>
      <c r="AG262" s="76"/>
      <c r="AH262" s="76"/>
    </row>
    <row r="263" spans="1:34">
      <c r="A263" s="279"/>
      <c r="B263" s="88"/>
      <c r="C263" s="76"/>
      <c r="D263" s="76"/>
      <c r="E263" s="76"/>
      <c r="F263" s="76"/>
      <c r="G263" s="76"/>
      <c r="H263" s="76"/>
      <c r="I263" s="76"/>
      <c r="J263" s="76"/>
      <c r="K263" s="76"/>
      <c r="L263" s="76"/>
      <c r="M263" s="76"/>
      <c r="N263" s="76"/>
      <c r="O263" s="76"/>
      <c r="P263" s="76"/>
      <c r="Q263" s="76"/>
      <c r="R263" s="76"/>
      <c r="S263" s="76"/>
      <c r="T263" s="76"/>
      <c r="U263" s="76"/>
      <c r="V263" s="76"/>
      <c r="W263" s="76"/>
      <c r="X263" s="76"/>
      <c r="Y263" s="76"/>
      <c r="Z263" s="76"/>
      <c r="AA263" s="76"/>
      <c r="AB263" s="76"/>
      <c r="AC263" s="76"/>
      <c r="AD263" s="76"/>
      <c r="AE263" s="76"/>
      <c r="AF263" s="76"/>
      <c r="AG263" s="76"/>
      <c r="AH263" s="76"/>
    </row>
    <row r="264" spans="1:34">
      <c r="A264" s="279"/>
      <c r="B264" s="88"/>
      <c r="C264" s="76"/>
      <c r="D264" s="76"/>
      <c r="E264" s="76"/>
      <c r="F264" s="76"/>
      <c r="G264" s="76"/>
      <c r="H264" s="76"/>
      <c r="I264" s="76"/>
      <c r="J264" s="76"/>
      <c r="K264" s="76"/>
      <c r="L264" s="76"/>
      <c r="M264" s="76"/>
      <c r="N264" s="76"/>
      <c r="O264" s="76"/>
      <c r="P264" s="76"/>
      <c r="Q264" s="76"/>
      <c r="R264" s="76"/>
      <c r="S264" s="76"/>
      <c r="T264" s="76"/>
      <c r="U264" s="76"/>
      <c r="V264" s="76"/>
      <c r="W264" s="76"/>
      <c r="X264" s="76"/>
      <c r="Y264" s="76"/>
      <c r="Z264" s="76"/>
      <c r="AA264" s="76"/>
      <c r="AB264" s="76"/>
      <c r="AC264" s="76"/>
      <c r="AD264" s="76"/>
      <c r="AE264" s="76"/>
      <c r="AF264" s="76"/>
      <c r="AG264" s="76"/>
      <c r="AH264" s="76"/>
    </row>
    <row r="265" spans="1:34">
      <c r="A265" s="279"/>
      <c r="B265" s="88"/>
      <c r="C265" s="76"/>
      <c r="D265" s="76"/>
      <c r="E265" s="76"/>
      <c r="F265" s="76"/>
      <c r="G265" s="76"/>
      <c r="H265" s="76"/>
      <c r="I265" s="76"/>
      <c r="J265" s="76"/>
      <c r="K265" s="76"/>
      <c r="L265" s="76"/>
      <c r="M265" s="76"/>
      <c r="N265" s="76"/>
      <c r="O265" s="76"/>
      <c r="P265" s="76"/>
      <c r="Q265" s="76"/>
      <c r="R265" s="76"/>
      <c r="S265" s="76"/>
      <c r="T265" s="76"/>
      <c r="U265" s="76"/>
      <c r="V265" s="76"/>
      <c r="W265" s="76"/>
      <c r="X265" s="76"/>
      <c r="Y265" s="76"/>
      <c r="Z265" s="76"/>
      <c r="AA265" s="76"/>
      <c r="AB265" s="76"/>
      <c r="AC265" s="76"/>
      <c r="AD265" s="76"/>
      <c r="AE265" s="76"/>
      <c r="AF265" s="76"/>
      <c r="AG265" s="76"/>
      <c r="AH265" s="76"/>
    </row>
    <row r="266" spans="1:34">
      <c r="A266" s="279"/>
      <c r="B266" s="88"/>
      <c r="C266" s="76"/>
      <c r="D266" s="76"/>
      <c r="E266" s="76"/>
      <c r="F266" s="76"/>
      <c r="G266" s="76"/>
      <c r="H266" s="76"/>
      <c r="I266" s="76"/>
      <c r="J266" s="76"/>
      <c r="K266" s="76"/>
      <c r="L266" s="76"/>
      <c r="M266" s="76"/>
      <c r="N266" s="76"/>
      <c r="O266" s="76"/>
      <c r="P266" s="76"/>
      <c r="Q266" s="76"/>
      <c r="R266" s="76"/>
      <c r="S266" s="76"/>
      <c r="T266" s="76"/>
      <c r="U266" s="76"/>
      <c r="V266" s="76"/>
      <c r="W266" s="76"/>
      <c r="X266" s="76"/>
      <c r="Y266" s="76"/>
      <c r="Z266" s="76"/>
      <c r="AA266" s="76"/>
      <c r="AB266" s="76"/>
      <c r="AC266" s="76"/>
      <c r="AD266" s="76"/>
      <c r="AE266" s="76"/>
      <c r="AF266" s="76"/>
      <c r="AG266" s="76"/>
      <c r="AH266" s="76"/>
    </row>
    <row r="267" spans="1:34">
      <c r="A267" s="279"/>
      <c r="B267" s="88"/>
      <c r="C267" s="76"/>
      <c r="D267" s="76"/>
      <c r="E267" s="76"/>
      <c r="F267" s="76"/>
      <c r="G267" s="76"/>
      <c r="H267" s="76"/>
      <c r="I267" s="76"/>
      <c r="J267" s="76"/>
      <c r="K267" s="76"/>
      <c r="L267" s="76"/>
      <c r="M267" s="76"/>
      <c r="N267" s="76"/>
      <c r="O267" s="76"/>
      <c r="P267" s="76"/>
      <c r="Q267" s="76"/>
      <c r="R267" s="76"/>
      <c r="S267" s="76"/>
      <c r="T267" s="76"/>
      <c r="U267" s="76"/>
      <c r="V267" s="76"/>
      <c r="W267" s="76"/>
      <c r="X267" s="76"/>
      <c r="Y267" s="76"/>
      <c r="Z267" s="76"/>
      <c r="AA267" s="76"/>
      <c r="AB267" s="76"/>
      <c r="AC267" s="76"/>
      <c r="AD267" s="76"/>
      <c r="AE267" s="76"/>
      <c r="AF267" s="76"/>
      <c r="AG267" s="76"/>
      <c r="AH267" s="76"/>
    </row>
    <row r="268" spans="1:34">
      <c r="A268" s="279"/>
      <c r="B268" s="88"/>
      <c r="C268" s="76"/>
      <c r="D268" s="76"/>
      <c r="E268" s="76"/>
      <c r="F268" s="76"/>
      <c r="G268" s="76"/>
      <c r="H268" s="76"/>
      <c r="I268" s="76"/>
      <c r="J268" s="76"/>
      <c r="K268" s="76"/>
      <c r="L268" s="76"/>
      <c r="M268" s="76"/>
      <c r="N268" s="76"/>
      <c r="O268" s="76"/>
      <c r="P268" s="76"/>
      <c r="Q268" s="76"/>
      <c r="R268" s="76"/>
      <c r="S268" s="76"/>
      <c r="T268" s="76"/>
      <c r="U268" s="76"/>
      <c r="V268" s="76"/>
      <c r="W268" s="76"/>
      <c r="X268" s="76"/>
      <c r="Y268" s="76"/>
      <c r="Z268" s="76"/>
      <c r="AA268" s="76"/>
      <c r="AB268" s="76"/>
      <c r="AC268" s="76"/>
      <c r="AD268" s="76"/>
      <c r="AE268" s="76"/>
      <c r="AF268" s="76"/>
      <c r="AG268" s="76"/>
      <c r="AH268" s="76"/>
    </row>
    <row r="269" spans="1:34">
      <c r="A269" s="279"/>
      <c r="B269" s="88"/>
      <c r="C269" s="76"/>
      <c r="D269" s="76"/>
      <c r="E269" s="76"/>
      <c r="F269" s="76"/>
      <c r="G269" s="76"/>
      <c r="H269" s="76"/>
      <c r="I269" s="76"/>
      <c r="J269" s="76"/>
      <c r="K269" s="76"/>
      <c r="L269" s="76"/>
      <c r="M269" s="76"/>
      <c r="N269" s="76"/>
      <c r="O269" s="76"/>
      <c r="P269" s="76"/>
      <c r="Q269" s="76"/>
      <c r="R269" s="76"/>
      <c r="S269" s="76"/>
      <c r="T269" s="76"/>
      <c r="U269" s="76"/>
      <c r="V269" s="76"/>
      <c r="W269" s="76"/>
      <c r="X269" s="76"/>
      <c r="Y269" s="76"/>
      <c r="Z269" s="76"/>
      <c r="AA269" s="76"/>
      <c r="AB269" s="76"/>
      <c r="AC269" s="76"/>
      <c r="AD269" s="76"/>
      <c r="AE269" s="76"/>
      <c r="AF269" s="76"/>
      <c r="AG269" s="76"/>
      <c r="AH269" s="76"/>
    </row>
    <row r="270" spans="1:34">
      <c r="A270" s="279"/>
      <c r="B270" s="88"/>
      <c r="C270" s="76"/>
      <c r="D270" s="76"/>
      <c r="E270" s="76"/>
      <c r="F270" s="76"/>
      <c r="G270" s="76"/>
      <c r="H270" s="76"/>
      <c r="I270" s="76"/>
      <c r="J270" s="76"/>
      <c r="K270" s="76"/>
      <c r="L270" s="76"/>
      <c r="M270" s="76"/>
      <c r="N270" s="76"/>
      <c r="O270" s="76"/>
      <c r="P270" s="76"/>
      <c r="Q270" s="76"/>
      <c r="R270" s="76"/>
      <c r="S270" s="76"/>
      <c r="T270" s="76"/>
      <c r="U270" s="76"/>
      <c r="V270" s="76"/>
      <c r="W270" s="76"/>
      <c r="X270" s="76"/>
      <c r="Y270" s="76"/>
      <c r="Z270" s="76"/>
      <c r="AA270" s="76"/>
      <c r="AB270" s="76"/>
      <c r="AC270" s="76"/>
      <c r="AD270" s="76"/>
      <c r="AE270" s="76"/>
      <c r="AF270" s="76"/>
      <c r="AG270" s="76"/>
      <c r="AH270" s="76"/>
    </row>
    <row r="271" spans="1:34">
      <c r="A271" s="279"/>
      <c r="B271" s="88"/>
      <c r="C271" s="76"/>
      <c r="D271" s="76"/>
      <c r="E271" s="76"/>
      <c r="F271" s="76"/>
      <c r="G271" s="76"/>
      <c r="H271" s="76"/>
      <c r="I271" s="76"/>
      <c r="J271" s="76"/>
      <c r="K271" s="76"/>
      <c r="L271" s="76"/>
      <c r="M271" s="76"/>
      <c r="N271" s="76"/>
      <c r="O271" s="76"/>
      <c r="P271" s="76"/>
      <c r="Q271" s="76"/>
      <c r="R271" s="76"/>
      <c r="S271" s="76"/>
      <c r="T271" s="76"/>
      <c r="U271" s="76"/>
      <c r="V271" s="76"/>
      <c r="W271" s="76"/>
      <c r="X271" s="76"/>
      <c r="Y271" s="76"/>
      <c r="Z271" s="76"/>
      <c r="AA271" s="76"/>
      <c r="AB271" s="76"/>
      <c r="AC271" s="76"/>
      <c r="AD271" s="76"/>
      <c r="AE271" s="76"/>
      <c r="AF271" s="76"/>
      <c r="AG271" s="76"/>
      <c r="AH271" s="76"/>
    </row>
    <row r="272" spans="1:34">
      <c r="A272" s="279"/>
      <c r="B272" s="88"/>
      <c r="C272" s="76"/>
      <c r="D272" s="76"/>
      <c r="E272" s="76"/>
      <c r="F272" s="76"/>
      <c r="G272" s="76"/>
      <c r="H272" s="76"/>
      <c r="I272" s="76"/>
      <c r="J272" s="76"/>
      <c r="K272" s="76"/>
      <c r="L272" s="76"/>
      <c r="M272" s="76"/>
      <c r="N272" s="76"/>
      <c r="O272" s="76"/>
      <c r="P272" s="76"/>
      <c r="Q272" s="76"/>
      <c r="R272" s="76"/>
      <c r="S272" s="76"/>
      <c r="T272" s="76"/>
      <c r="U272" s="76"/>
      <c r="V272" s="76"/>
      <c r="W272" s="76"/>
      <c r="X272" s="76"/>
      <c r="Y272" s="76"/>
      <c r="Z272" s="76"/>
      <c r="AA272" s="76"/>
      <c r="AB272" s="76"/>
      <c r="AC272" s="76"/>
      <c r="AD272" s="76"/>
      <c r="AE272" s="76"/>
      <c r="AF272" s="76"/>
      <c r="AG272" s="76"/>
      <c r="AH272" s="76"/>
    </row>
    <row r="273" spans="1:34">
      <c r="A273" s="279"/>
      <c r="B273" s="88"/>
      <c r="C273" s="76"/>
      <c r="D273" s="76"/>
      <c r="E273" s="76"/>
      <c r="F273" s="76"/>
      <c r="G273" s="76"/>
      <c r="H273" s="76"/>
      <c r="I273" s="76"/>
      <c r="J273" s="76"/>
      <c r="K273" s="76"/>
      <c r="L273" s="76"/>
      <c r="M273" s="76"/>
      <c r="N273" s="76"/>
      <c r="O273" s="76"/>
      <c r="P273" s="76"/>
      <c r="Q273" s="76"/>
      <c r="R273" s="76"/>
      <c r="S273" s="76"/>
      <c r="T273" s="76"/>
      <c r="U273" s="76"/>
      <c r="V273" s="76"/>
      <c r="W273" s="76"/>
      <c r="X273" s="76"/>
      <c r="Y273" s="76"/>
      <c r="Z273" s="76"/>
      <c r="AA273" s="76"/>
      <c r="AB273" s="76"/>
      <c r="AC273" s="76"/>
      <c r="AD273" s="76"/>
      <c r="AE273" s="76"/>
      <c r="AF273" s="76"/>
      <c r="AG273" s="76"/>
      <c r="AH273" s="76"/>
    </row>
    <row r="274" spans="1:34">
      <c r="A274" s="279"/>
      <c r="B274" s="88"/>
      <c r="C274" s="76"/>
      <c r="D274" s="76"/>
      <c r="E274" s="76"/>
      <c r="F274" s="76"/>
      <c r="G274" s="76"/>
      <c r="H274" s="76"/>
      <c r="I274" s="76"/>
      <c r="J274" s="76"/>
      <c r="K274" s="76"/>
      <c r="L274" s="76"/>
      <c r="M274" s="76"/>
      <c r="N274" s="76"/>
      <c r="O274" s="76"/>
      <c r="P274" s="76"/>
      <c r="Q274" s="76"/>
      <c r="R274" s="76"/>
      <c r="S274" s="76"/>
      <c r="T274" s="76"/>
      <c r="U274" s="76"/>
      <c r="V274" s="76"/>
      <c r="W274" s="76"/>
      <c r="X274" s="76"/>
      <c r="Y274" s="76"/>
      <c r="Z274" s="76"/>
      <c r="AA274" s="76"/>
      <c r="AB274" s="76"/>
      <c r="AC274" s="76"/>
      <c r="AD274" s="76"/>
      <c r="AE274" s="76"/>
      <c r="AF274" s="76"/>
      <c r="AG274" s="76"/>
      <c r="AH274" s="76"/>
    </row>
    <row r="275" spans="1:34">
      <c r="A275" s="279"/>
      <c r="B275" s="88"/>
      <c r="C275" s="76"/>
      <c r="D275" s="76"/>
      <c r="E275" s="76"/>
      <c r="F275" s="76"/>
      <c r="G275" s="76"/>
      <c r="H275" s="76"/>
      <c r="I275" s="76"/>
      <c r="J275" s="76"/>
      <c r="K275" s="76"/>
      <c r="L275" s="76"/>
      <c r="M275" s="76"/>
      <c r="N275" s="76"/>
      <c r="O275" s="76"/>
      <c r="P275" s="76"/>
      <c r="Q275" s="76"/>
      <c r="R275" s="76"/>
      <c r="S275" s="76"/>
      <c r="T275" s="76"/>
      <c r="U275" s="76"/>
      <c r="V275" s="76"/>
      <c r="W275" s="76"/>
      <c r="X275" s="76"/>
      <c r="Y275" s="76"/>
      <c r="Z275" s="76"/>
      <c r="AA275" s="76"/>
      <c r="AB275" s="76"/>
      <c r="AC275" s="76"/>
      <c r="AD275" s="76"/>
      <c r="AE275" s="76"/>
      <c r="AF275" s="76"/>
      <c r="AG275" s="76"/>
      <c r="AH275" s="76"/>
    </row>
    <row r="276" spans="1:34">
      <c r="A276" s="279"/>
      <c r="B276" s="88"/>
      <c r="C276" s="76"/>
      <c r="D276" s="76"/>
      <c r="E276" s="76"/>
      <c r="F276" s="76"/>
      <c r="G276" s="76"/>
      <c r="H276" s="76"/>
      <c r="I276" s="76"/>
      <c r="J276" s="76"/>
      <c r="K276" s="76"/>
      <c r="L276" s="76"/>
      <c r="M276" s="76"/>
      <c r="N276" s="76"/>
      <c r="O276" s="76"/>
      <c r="P276" s="76"/>
      <c r="Q276" s="76"/>
      <c r="R276" s="76"/>
      <c r="S276" s="76"/>
      <c r="T276" s="76"/>
      <c r="U276" s="76"/>
      <c r="V276" s="76"/>
      <c r="W276" s="76"/>
      <c r="X276" s="76"/>
      <c r="Y276" s="76"/>
      <c r="Z276" s="76"/>
      <c r="AA276" s="76"/>
      <c r="AB276" s="76"/>
      <c r="AC276" s="76"/>
      <c r="AD276" s="76"/>
      <c r="AE276" s="76"/>
      <c r="AF276" s="76"/>
      <c r="AG276" s="76"/>
      <c r="AH276" s="76"/>
    </row>
    <row r="277" spans="1:34">
      <c r="A277" s="279"/>
      <c r="B277" s="88"/>
      <c r="C277" s="76"/>
      <c r="D277" s="76"/>
      <c r="E277" s="76"/>
      <c r="F277" s="76"/>
      <c r="G277" s="76"/>
      <c r="H277" s="76"/>
      <c r="I277" s="76"/>
      <c r="J277" s="76"/>
      <c r="K277" s="76"/>
      <c r="L277" s="76"/>
      <c r="M277" s="76"/>
      <c r="N277" s="76"/>
      <c r="O277" s="76"/>
      <c r="P277" s="76"/>
      <c r="Q277" s="76"/>
      <c r="R277" s="76"/>
      <c r="S277" s="76"/>
      <c r="T277" s="76"/>
      <c r="U277" s="76"/>
      <c r="V277" s="76"/>
      <c r="W277" s="76"/>
      <c r="X277" s="76"/>
      <c r="Y277" s="76"/>
      <c r="Z277" s="76"/>
      <c r="AA277" s="76"/>
      <c r="AB277" s="76"/>
      <c r="AC277" s="76"/>
      <c r="AD277" s="76"/>
      <c r="AE277" s="76"/>
      <c r="AF277" s="76"/>
      <c r="AG277" s="76"/>
      <c r="AH277" s="76"/>
    </row>
    <row r="278" spans="1:34">
      <c r="A278" s="279"/>
      <c r="B278" s="88"/>
      <c r="C278" s="76"/>
      <c r="D278" s="76"/>
      <c r="E278" s="76"/>
      <c r="F278" s="76"/>
      <c r="G278" s="76"/>
      <c r="H278" s="76"/>
      <c r="I278" s="76"/>
      <c r="J278" s="76"/>
      <c r="K278" s="76"/>
      <c r="L278" s="76"/>
      <c r="M278" s="76"/>
      <c r="N278" s="76"/>
      <c r="O278" s="76"/>
      <c r="P278" s="76"/>
      <c r="Q278" s="76"/>
      <c r="R278" s="76"/>
      <c r="S278" s="76"/>
      <c r="T278" s="76"/>
      <c r="U278" s="76"/>
      <c r="V278" s="76"/>
      <c r="W278" s="76"/>
      <c r="X278" s="76"/>
      <c r="Y278" s="76"/>
      <c r="Z278" s="76"/>
      <c r="AA278" s="76"/>
      <c r="AB278" s="76"/>
      <c r="AC278" s="76"/>
      <c r="AD278" s="76"/>
      <c r="AE278" s="76"/>
      <c r="AF278" s="76"/>
      <c r="AG278" s="76"/>
      <c r="AH278" s="76"/>
    </row>
    <row r="279" spans="1:34">
      <c r="A279" s="279"/>
      <c r="B279" s="88"/>
      <c r="C279" s="76"/>
      <c r="D279" s="76"/>
      <c r="E279" s="76"/>
      <c r="F279" s="76"/>
      <c r="G279" s="76"/>
      <c r="H279" s="76"/>
      <c r="I279" s="76"/>
      <c r="J279" s="76"/>
      <c r="K279" s="76"/>
      <c r="L279" s="76"/>
      <c r="M279" s="76"/>
      <c r="N279" s="76"/>
      <c r="O279" s="76"/>
      <c r="P279" s="76"/>
      <c r="Q279" s="76"/>
      <c r="R279" s="76"/>
      <c r="S279" s="76"/>
      <c r="T279" s="76"/>
      <c r="U279" s="76"/>
      <c r="V279" s="76"/>
      <c r="W279" s="76"/>
      <c r="X279" s="76"/>
      <c r="Y279" s="76"/>
      <c r="Z279" s="76"/>
      <c r="AA279" s="76"/>
      <c r="AB279" s="76"/>
      <c r="AC279" s="76"/>
      <c r="AD279" s="76"/>
      <c r="AE279" s="76"/>
      <c r="AF279" s="76"/>
      <c r="AG279" s="76"/>
      <c r="AH279" s="76"/>
    </row>
    <row r="280" spans="1:34">
      <c r="A280" s="279"/>
      <c r="B280" s="88"/>
      <c r="C280" s="76"/>
      <c r="D280" s="76"/>
      <c r="E280" s="76"/>
      <c r="F280" s="76"/>
      <c r="G280" s="76"/>
      <c r="H280" s="76"/>
      <c r="I280" s="76"/>
      <c r="J280" s="76"/>
      <c r="K280" s="76"/>
      <c r="L280" s="76"/>
      <c r="M280" s="76"/>
      <c r="N280" s="76"/>
      <c r="O280" s="76"/>
      <c r="P280" s="76"/>
      <c r="Q280" s="76"/>
      <c r="R280" s="76"/>
      <c r="S280" s="76"/>
      <c r="T280" s="76"/>
      <c r="U280" s="76"/>
      <c r="V280" s="76"/>
      <c r="W280" s="76"/>
      <c r="X280" s="76"/>
      <c r="Y280" s="76"/>
      <c r="Z280" s="76"/>
      <c r="AA280" s="76"/>
      <c r="AB280" s="76"/>
      <c r="AC280" s="76"/>
      <c r="AD280" s="76"/>
      <c r="AE280" s="76"/>
      <c r="AF280" s="76"/>
      <c r="AG280" s="76"/>
      <c r="AH280" s="76"/>
    </row>
    <row r="281" spans="1:34">
      <c r="A281" s="279"/>
      <c r="B281" s="88"/>
      <c r="C281" s="76"/>
      <c r="D281" s="76"/>
      <c r="E281" s="76"/>
      <c r="F281" s="76"/>
      <c r="G281" s="76"/>
      <c r="H281" s="76"/>
      <c r="I281" s="76"/>
      <c r="J281" s="76"/>
      <c r="K281" s="76"/>
      <c r="L281" s="76"/>
      <c r="M281" s="76"/>
      <c r="N281" s="76"/>
      <c r="O281" s="76"/>
      <c r="P281" s="76"/>
      <c r="Q281" s="76"/>
      <c r="R281" s="76"/>
      <c r="S281" s="76"/>
      <c r="T281" s="76"/>
      <c r="U281" s="76"/>
      <c r="V281" s="76"/>
      <c r="W281" s="76"/>
      <c r="X281" s="76"/>
      <c r="Y281" s="76"/>
      <c r="Z281" s="76"/>
      <c r="AA281" s="76"/>
      <c r="AB281" s="76"/>
      <c r="AC281" s="76"/>
      <c r="AD281" s="76"/>
      <c r="AE281" s="76"/>
      <c r="AF281" s="76"/>
      <c r="AG281" s="76"/>
      <c r="AH281" s="76"/>
    </row>
    <row r="282" spans="1:34">
      <c r="A282" s="279"/>
      <c r="B282" s="88"/>
      <c r="C282" s="76"/>
      <c r="D282" s="76"/>
      <c r="E282" s="76"/>
      <c r="F282" s="76"/>
      <c r="G282" s="76"/>
      <c r="H282" s="76"/>
      <c r="I282" s="76"/>
      <c r="J282" s="76"/>
      <c r="K282" s="76"/>
      <c r="L282" s="76"/>
      <c r="M282" s="76"/>
      <c r="N282" s="76"/>
      <c r="O282" s="76"/>
      <c r="P282" s="76"/>
      <c r="Q282" s="76"/>
      <c r="R282" s="76"/>
      <c r="S282" s="76"/>
      <c r="T282" s="76"/>
      <c r="U282" s="76"/>
      <c r="V282" s="76"/>
      <c r="W282" s="76"/>
      <c r="X282" s="76"/>
      <c r="Y282" s="76"/>
      <c r="Z282" s="76"/>
      <c r="AA282" s="76"/>
      <c r="AB282" s="76"/>
      <c r="AC282" s="76"/>
      <c r="AD282" s="76"/>
      <c r="AE282" s="76"/>
      <c r="AF282" s="76"/>
      <c r="AG282" s="76"/>
      <c r="AH282" s="76"/>
    </row>
    <row r="283" spans="1:34">
      <c r="A283" s="279"/>
      <c r="B283" s="88"/>
      <c r="C283" s="76"/>
      <c r="D283" s="76"/>
      <c r="E283" s="76"/>
      <c r="F283" s="76"/>
      <c r="G283" s="76"/>
      <c r="H283" s="76"/>
      <c r="I283" s="76"/>
      <c r="J283" s="76"/>
      <c r="K283" s="76"/>
      <c r="L283" s="76"/>
      <c r="M283" s="76"/>
      <c r="N283" s="76"/>
      <c r="O283" s="76"/>
      <c r="P283" s="76"/>
      <c r="Q283" s="76"/>
      <c r="R283" s="76"/>
      <c r="S283" s="76"/>
      <c r="T283" s="76"/>
      <c r="U283" s="76"/>
      <c r="V283" s="76"/>
      <c r="W283" s="76"/>
      <c r="X283" s="76"/>
      <c r="Y283" s="76"/>
      <c r="Z283" s="76"/>
      <c r="AA283" s="76"/>
      <c r="AB283" s="76"/>
      <c r="AC283" s="76"/>
      <c r="AD283" s="76"/>
      <c r="AE283" s="76"/>
      <c r="AF283" s="76"/>
      <c r="AG283" s="76"/>
      <c r="AH283" s="76"/>
    </row>
    <row r="284" spans="1:34">
      <c r="A284" s="279"/>
      <c r="B284" s="88"/>
      <c r="C284" s="76"/>
      <c r="D284" s="76"/>
      <c r="E284" s="76"/>
      <c r="F284" s="76"/>
      <c r="G284" s="76"/>
      <c r="H284" s="76"/>
      <c r="I284" s="76"/>
      <c r="J284" s="76"/>
      <c r="K284" s="76"/>
      <c r="L284" s="76"/>
      <c r="M284" s="76"/>
      <c r="N284" s="76"/>
      <c r="O284" s="76"/>
      <c r="P284" s="76"/>
      <c r="Q284" s="76"/>
      <c r="R284" s="76"/>
      <c r="S284" s="76"/>
      <c r="T284" s="76"/>
      <c r="U284" s="76"/>
      <c r="V284" s="76"/>
      <c r="W284" s="76"/>
      <c r="X284" s="76"/>
      <c r="Y284" s="76"/>
      <c r="Z284" s="76"/>
      <c r="AA284" s="76"/>
      <c r="AB284" s="76"/>
      <c r="AC284" s="76"/>
      <c r="AD284" s="76"/>
      <c r="AE284" s="76"/>
      <c r="AF284" s="76"/>
      <c r="AG284" s="76"/>
      <c r="AH284" s="76"/>
    </row>
    <row r="285" spans="1:34">
      <c r="A285" s="279"/>
      <c r="B285" s="88"/>
      <c r="C285" s="76"/>
      <c r="D285" s="76"/>
      <c r="E285" s="76"/>
      <c r="F285" s="76"/>
      <c r="G285" s="76"/>
      <c r="H285" s="76"/>
      <c r="I285" s="76"/>
      <c r="J285" s="76"/>
      <c r="K285" s="76"/>
      <c r="L285" s="76"/>
      <c r="M285" s="76"/>
      <c r="N285" s="76"/>
      <c r="O285" s="76"/>
      <c r="P285" s="76"/>
      <c r="Q285" s="76"/>
      <c r="R285" s="76"/>
      <c r="S285" s="76"/>
      <c r="T285" s="76"/>
      <c r="U285" s="76"/>
      <c r="V285" s="76"/>
      <c r="W285" s="76"/>
      <c r="X285" s="76"/>
      <c r="Y285" s="76"/>
      <c r="Z285" s="76"/>
      <c r="AA285" s="76"/>
      <c r="AB285" s="76"/>
      <c r="AC285" s="76"/>
      <c r="AD285" s="76"/>
      <c r="AE285" s="76"/>
      <c r="AF285" s="76"/>
      <c r="AG285" s="76"/>
      <c r="AH285" s="76"/>
    </row>
    <row r="286" spans="1:34">
      <c r="A286" s="280"/>
      <c r="B286" s="89"/>
      <c r="C286" s="85"/>
      <c r="D286" s="85"/>
      <c r="E286" s="85"/>
      <c r="F286" s="85"/>
      <c r="G286" s="85"/>
      <c r="H286" s="85"/>
      <c r="I286" s="85"/>
      <c r="J286" s="85"/>
      <c r="K286" s="85"/>
      <c r="L286" s="85"/>
      <c r="M286" s="85"/>
      <c r="N286" s="85"/>
      <c r="O286" s="85"/>
      <c r="P286" s="85"/>
      <c r="Q286" s="85"/>
      <c r="R286" s="85"/>
      <c r="S286" s="85"/>
      <c r="T286" s="85"/>
      <c r="U286" s="85"/>
      <c r="V286" s="85"/>
      <c r="W286" s="85"/>
      <c r="X286" s="85"/>
      <c r="Y286" s="85"/>
      <c r="Z286" s="85"/>
      <c r="AA286" s="85"/>
      <c r="AB286" s="85"/>
      <c r="AC286" s="85"/>
      <c r="AD286" s="85"/>
      <c r="AE286" s="85"/>
      <c r="AF286" s="85"/>
      <c r="AG286" s="85"/>
      <c r="AH286" s="85"/>
    </row>
    <row r="287" spans="1:34" ht="63">
      <c r="A287" s="273" t="s">
        <v>662</v>
      </c>
      <c r="B287" s="245" t="s">
        <v>71</v>
      </c>
      <c r="C287" s="37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</row>
    <row r="288" spans="1:34" ht="67.5">
      <c r="A288" s="285" t="s">
        <v>663</v>
      </c>
      <c r="B288" s="133" t="s">
        <v>503</v>
      </c>
      <c r="C288" s="166">
        <v>0</v>
      </c>
      <c r="D288" s="12"/>
      <c r="E288" s="12"/>
      <c r="F288" s="12"/>
      <c r="G288" s="12"/>
      <c r="H288" s="12"/>
      <c r="I288" s="12"/>
      <c r="J288" s="12"/>
      <c r="K288" s="12">
        <v>30</v>
      </c>
      <c r="L288" s="12"/>
      <c r="M288" s="12"/>
      <c r="N288" s="12"/>
      <c r="O288" s="12"/>
      <c r="P288" s="12"/>
      <c r="Q288" s="12"/>
      <c r="R288" s="12"/>
      <c r="S288" s="12">
        <v>35</v>
      </c>
      <c r="T288" s="12"/>
      <c r="U288" s="12"/>
      <c r="V288" s="12"/>
      <c r="W288" s="12"/>
      <c r="X288" s="12"/>
      <c r="Y288" s="12"/>
      <c r="Z288" s="12"/>
      <c r="AA288" s="12">
        <v>25</v>
      </c>
      <c r="AB288" s="12"/>
      <c r="AC288" s="12"/>
      <c r="AD288" s="12"/>
      <c r="AE288" s="12"/>
      <c r="AF288" s="12"/>
      <c r="AG288" s="12"/>
      <c r="AH288" s="12"/>
    </row>
    <row r="289" spans="1:34" ht="22.5">
      <c r="A289" s="285" t="s">
        <v>664</v>
      </c>
      <c r="B289" s="133" t="s">
        <v>556</v>
      </c>
      <c r="C289" s="166">
        <v>50</v>
      </c>
      <c r="D289" s="12"/>
      <c r="E289" s="12"/>
      <c r="F289" s="12"/>
      <c r="G289" s="12"/>
      <c r="H289" s="12"/>
      <c r="I289" s="12"/>
      <c r="J289" s="12"/>
      <c r="K289" s="12">
        <v>20</v>
      </c>
      <c r="L289" s="12"/>
      <c r="M289" s="12"/>
      <c r="N289" s="12"/>
      <c r="O289" s="12"/>
      <c r="P289" s="12"/>
      <c r="Q289" s="12"/>
      <c r="R289" s="12"/>
      <c r="S289" s="12">
        <v>0</v>
      </c>
      <c r="T289" s="12"/>
      <c r="U289" s="12"/>
      <c r="V289" s="12"/>
      <c r="W289" s="12"/>
      <c r="X289" s="12"/>
      <c r="Y289" s="12"/>
      <c r="Z289" s="12"/>
      <c r="AA289" s="12">
        <v>15</v>
      </c>
      <c r="AB289" s="12"/>
      <c r="AC289" s="12"/>
      <c r="AD289" s="12"/>
      <c r="AE289" s="12"/>
      <c r="AF289" s="12"/>
      <c r="AG289" s="12"/>
      <c r="AH289" s="12"/>
    </row>
    <row r="290" spans="1:34" ht="22.5">
      <c r="A290" s="285" t="s">
        <v>665</v>
      </c>
      <c r="B290" s="133" t="s">
        <v>557</v>
      </c>
      <c r="C290" s="166">
        <v>70</v>
      </c>
      <c r="D290" s="12"/>
      <c r="E290" s="12"/>
      <c r="F290" s="12"/>
      <c r="G290" s="12"/>
      <c r="H290" s="12"/>
      <c r="I290" s="12"/>
      <c r="J290" s="12"/>
      <c r="K290" s="12">
        <v>20</v>
      </c>
      <c r="L290" s="12"/>
      <c r="M290" s="12"/>
      <c r="N290" s="12"/>
      <c r="O290" s="12"/>
      <c r="P290" s="12"/>
      <c r="Q290" s="12"/>
      <c r="R290" s="12"/>
      <c r="S290" s="12">
        <v>0</v>
      </c>
      <c r="T290" s="12"/>
      <c r="U290" s="12"/>
      <c r="V290" s="12"/>
      <c r="W290" s="12"/>
      <c r="X290" s="12"/>
      <c r="Y290" s="12"/>
      <c r="Z290" s="12"/>
      <c r="AA290" s="12">
        <v>20</v>
      </c>
      <c r="AB290" s="12"/>
      <c r="AC290" s="12"/>
      <c r="AD290" s="12"/>
      <c r="AE290" s="12"/>
      <c r="AF290" s="12"/>
      <c r="AG290" s="12"/>
      <c r="AH290" s="12"/>
    </row>
    <row r="291" spans="1:34" ht="22.5">
      <c r="A291" s="285" t="s">
        <v>666</v>
      </c>
      <c r="B291" s="133" t="s">
        <v>367</v>
      </c>
      <c r="C291" s="166">
        <v>0</v>
      </c>
      <c r="D291" s="12"/>
      <c r="E291" s="12"/>
      <c r="F291" s="12"/>
      <c r="G291" s="12"/>
      <c r="H291" s="12"/>
      <c r="I291" s="12"/>
      <c r="J291" s="12"/>
      <c r="K291" s="12">
        <v>10</v>
      </c>
      <c r="L291" s="12"/>
      <c r="M291" s="12"/>
      <c r="N291" s="12"/>
      <c r="O291" s="12"/>
      <c r="P291" s="12"/>
      <c r="Q291" s="12"/>
      <c r="R291" s="12"/>
      <c r="S291" s="12">
        <v>20</v>
      </c>
      <c r="T291" s="12"/>
      <c r="U291" s="12"/>
      <c r="V291" s="12"/>
      <c r="W291" s="12"/>
      <c r="X291" s="12"/>
      <c r="Y291" s="12"/>
      <c r="Z291" s="12"/>
      <c r="AA291" s="12">
        <v>20</v>
      </c>
      <c r="AB291" s="12"/>
      <c r="AC291" s="12"/>
      <c r="AD291" s="12"/>
      <c r="AE291" s="12"/>
      <c r="AF291" s="12"/>
      <c r="AG291" s="12"/>
      <c r="AH291" s="12"/>
    </row>
    <row r="292" spans="1:34" ht="33.75">
      <c r="A292" s="285" t="s">
        <v>667</v>
      </c>
      <c r="B292" s="163" t="s">
        <v>449</v>
      </c>
      <c r="C292" s="166"/>
      <c r="D292" s="12"/>
      <c r="E292" s="12"/>
      <c r="F292" s="12"/>
      <c r="G292" s="12"/>
      <c r="H292" s="12"/>
      <c r="I292" s="12"/>
      <c r="J292" s="213">
        <v>144</v>
      </c>
      <c r="K292" s="227">
        <v>0</v>
      </c>
      <c r="L292" s="213"/>
      <c r="M292" s="213"/>
      <c r="N292" s="213"/>
      <c r="O292" s="213"/>
      <c r="P292" s="213"/>
      <c r="Q292" s="213"/>
      <c r="R292" s="213"/>
      <c r="S292" s="227">
        <v>20</v>
      </c>
      <c r="T292" s="213"/>
      <c r="U292" s="213"/>
      <c r="V292" s="213"/>
      <c r="W292" s="213"/>
      <c r="X292" s="213"/>
      <c r="Y292" s="213"/>
      <c r="Z292" s="213"/>
      <c r="AA292" s="227">
        <v>0</v>
      </c>
      <c r="AB292" s="213"/>
      <c r="AC292" s="213"/>
      <c r="AD292" s="213"/>
      <c r="AE292" s="213"/>
      <c r="AF292" s="213"/>
      <c r="AG292" s="213"/>
      <c r="AH292" s="213"/>
    </row>
    <row r="293" spans="1:34" ht="45">
      <c r="A293" s="285" t="s">
        <v>668</v>
      </c>
      <c r="B293" s="133" t="s">
        <v>370</v>
      </c>
      <c r="C293" s="166">
        <v>70</v>
      </c>
      <c r="D293" s="12"/>
      <c r="E293" s="12"/>
      <c r="F293" s="12"/>
      <c r="G293" s="12"/>
      <c r="H293" s="12"/>
      <c r="I293" s="12"/>
      <c r="J293" s="12"/>
      <c r="K293" s="12">
        <v>90</v>
      </c>
      <c r="L293" s="12"/>
      <c r="M293" s="12"/>
      <c r="N293" s="12"/>
      <c r="O293" s="12"/>
      <c r="P293" s="12"/>
      <c r="Q293" s="12"/>
      <c r="R293" s="12"/>
      <c r="S293" s="12">
        <v>95</v>
      </c>
      <c r="T293" s="12"/>
      <c r="U293" s="12"/>
      <c r="V293" s="12"/>
      <c r="W293" s="12"/>
      <c r="X293" s="12"/>
      <c r="Y293" s="12"/>
      <c r="Z293" s="12"/>
      <c r="AA293" s="12">
        <v>100</v>
      </c>
      <c r="AB293" s="12"/>
      <c r="AC293" s="12"/>
      <c r="AD293" s="12"/>
      <c r="AE293" s="12"/>
      <c r="AF293" s="12"/>
      <c r="AG293" s="12"/>
      <c r="AH293" s="12"/>
    </row>
    <row r="294" spans="1:34" ht="45">
      <c r="A294" s="285" t="s">
        <v>669</v>
      </c>
      <c r="B294" s="133" t="s">
        <v>375</v>
      </c>
      <c r="C294" s="166">
        <v>0</v>
      </c>
      <c r="D294" s="12"/>
      <c r="E294" s="12"/>
      <c r="F294" s="12"/>
      <c r="G294" s="12"/>
      <c r="H294" s="12"/>
      <c r="I294" s="12"/>
      <c r="J294" s="12"/>
      <c r="K294" s="12">
        <v>10</v>
      </c>
      <c r="L294" s="12"/>
      <c r="M294" s="12"/>
      <c r="N294" s="12"/>
      <c r="O294" s="12"/>
      <c r="P294" s="12"/>
      <c r="Q294" s="12"/>
      <c r="R294" s="12"/>
      <c r="S294" s="12">
        <v>23</v>
      </c>
      <c r="T294" s="12"/>
      <c r="U294" s="12"/>
      <c r="V294" s="12"/>
      <c r="W294" s="12"/>
      <c r="X294" s="12"/>
      <c r="Y294" s="12"/>
      <c r="Z294" s="12"/>
      <c r="AA294" s="12">
        <v>20</v>
      </c>
      <c r="AB294" s="12"/>
      <c r="AC294" s="12"/>
      <c r="AD294" s="12"/>
      <c r="AE294" s="12"/>
      <c r="AF294" s="12"/>
      <c r="AG294" s="12"/>
      <c r="AH294" s="12"/>
    </row>
    <row r="295" spans="1:34" ht="45">
      <c r="A295" s="285" t="s">
        <v>670</v>
      </c>
      <c r="B295" s="133" t="s">
        <v>368</v>
      </c>
      <c r="C295" s="12">
        <v>38</v>
      </c>
      <c r="D295" s="12"/>
      <c r="F295" s="12"/>
      <c r="G295" s="12"/>
      <c r="H295" s="12"/>
      <c r="I295" s="12"/>
      <c r="J295" s="12"/>
      <c r="K295" s="12">
        <v>25</v>
      </c>
      <c r="L295" s="12"/>
      <c r="M295" s="12"/>
      <c r="N295" s="12"/>
      <c r="O295" s="12"/>
      <c r="P295" s="12"/>
      <c r="Q295" s="12"/>
      <c r="R295" s="12"/>
      <c r="S295" s="12">
        <v>20</v>
      </c>
      <c r="T295" s="12"/>
      <c r="U295" s="12"/>
      <c r="V295" s="12"/>
      <c r="W295" s="12"/>
      <c r="X295" s="12"/>
      <c r="Y295" s="12"/>
      <c r="Z295" s="12"/>
      <c r="AA295" s="12">
        <v>20</v>
      </c>
      <c r="AB295" s="12"/>
      <c r="AC295" s="12"/>
      <c r="AD295" s="12"/>
      <c r="AE295" s="12"/>
      <c r="AF295" s="12"/>
      <c r="AG295" s="12"/>
      <c r="AH295" s="12"/>
    </row>
    <row r="296" spans="1:34" ht="45">
      <c r="A296" s="285" t="s">
        <v>671</v>
      </c>
      <c r="B296" s="133" t="s">
        <v>369</v>
      </c>
      <c r="C296" s="37">
        <v>0</v>
      </c>
      <c r="D296" s="12"/>
      <c r="E296" s="12"/>
      <c r="F296" s="12"/>
      <c r="G296" s="12"/>
      <c r="H296" s="12"/>
      <c r="I296" s="12"/>
      <c r="J296" s="12"/>
      <c r="K296" s="12">
        <v>25</v>
      </c>
      <c r="L296" s="12"/>
      <c r="M296" s="12"/>
      <c r="N296" s="12"/>
      <c r="O296" s="12"/>
      <c r="P296" s="12"/>
      <c r="Q296" s="12"/>
      <c r="R296" s="12"/>
      <c r="S296" s="12">
        <v>18</v>
      </c>
      <c r="T296" s="12"/>
      <c r="U296" s="12"/>
      <c r="V296" s="12"/>
      <c r="W296" s="12"/>
      <c r="X296" s="12"/>
      <c r="Y296" s="12"/>
      <c r="Z296" s="12">
        <v>70</v>
      </c>
      <c r="AA296" s="12">
        <v>20</v>
      </c>
      <c r="AB296" s="12"/>
      <c r="AC296" s="12"/>
      <c r="AD296" s="12"/>
      <c r="AE296" s="12"/>
      <c r="AF296" s="12"/>
      <c r="AG296" s="12"/>
      <c r="AH296" s="12"/>
    </row>
    <row r="297" spans="1:34" ht="22.5">
      <c r="A297" s="285" t="s">
        <v>672</v>
      </c>
      <c r="B297" s="135" t="s">
        <v>70</v>
      </c>
      <c r="C297" s="37">
        <v>0</v>
      </c>
      <c r="D297" s="12"/>
      <c r="E297" s="12"/>
      <c r="F297" s="12"/>
      <c r="G297" s="12"/>
      <c r="H297" s="12"/>
      <c r="I297" s="12"/>
      <c r="J297" s="12"/>
      <c r="K297" s="12">
        <v>0</v>
      </c>
      <c r="L297" s="12"/>
      <c r="M297" s="12"/>
      <c r="N297" s="12"/>
      <c r="O297" s="12"/>
      <c r="P297" s="12"/>
      <c r="Q297" s="12"/>
      <c r="R297" s="12"/>
      <c r="S297" s="12">
        <v>0</v>
      </c>
      <c r="T297" s="12"/>
      <c r="U297" s="12"/>
      <c r="V297" s="12"/>
      <c r="W297" s="12"/>
      <c r="X297" s="12"/>
      <c r="Y297" s="12"/>
      <c r="Z297" s="12"/>
      <c r="AA297" s="12">
        <v>0</v>
      </c>
      <c r="AB297" s="12"/>
      <c r="AC297" s="12"/>
      <c r="AD297" s="12"/>
      <c r="AE297" s="12"/>
      <c r="AF297" s="12"/>
      <c r="AG297" s="12"/>
      <c r="AH297" s="12"/>
    </row>
    <row r="298" spans="1:34" ht="45">
      <c r="A298" s="285" t="s">
        <v>673</v>
      </c>
      <c r="B298" s="133" t="s">
        <v>371</v>
      </c>
      <c r="C298" s="37">
        <v>0</v>
      </c>
      <c r="D298" s="12"/>
      <c r="E298" s="12"/>
      <c r="F298" s="12"/>
      <c r="G298" s="12"/>
      <c r="H298" s="12"/>
      <c r="I298" s="12"/>
      <c r="J298" s="12"/>
      <c r="K298" s="12">
        <v>20</v>
      </c>
      <c r="L298" s="12"/>
      <c r="M298" s="12"/>
      <c r="N298" s="12"/>
      <c r="O298" s="12"/>
      <c r="P298" s="12"/>
      <c r="Q298" s="12"/>
      <c r="R298" s="12"/>
      <c r="S298" s="12">
        <v>15</v>
      </c>
      <c r="T298" s="12"/>
      <c r="U298" s="12"/>
      <c r="V298" s="12"/>
      <c r="W298" s="12"/>
      <c r="X298" s="12"/>
      <c r="Y298" s="12"/>
      <c r="Z298" s="12"/>
      <c r="AA298" s="12">
        <v>20</v>
      </c>
      <c r="AB298" s="12"/>
      <c r="AC298" s="12"/>
      <c r="AD298" s="12">
        <v>16</v>
      </c>
      <c r="AE298" s="12"/>
      <c r="AF298" s="12"/>
      <c r="AG298" s="12"/>
      <c r="AH298" s="12"/>
    </row>
    <row r="299" spans="1:34" ht="33.75">
      <c r="A299" s="285" t="s">
        <v>674</v>
      </c>
      <c r="B299" s="136" t="s">
        <v>504</v>
      </c>
      <c r="C299" s="37">
        <v>0</v>
      </c>
      <c r="D299" s="12"/>
      <c r="E299" s="12"/>
      <c r="F299" s="12"/>
      <c r="G299" s="12"/>
      <c r="H299" s="12"/>
      <c r="I299" s="12"/>
      <c r="J299" s="12"/>
      <c r="K299" s="12">
        <v>10</v>
      </c>
      <c r="L299" s="12"/>
      <c r="M299" s="12"/>
      <c r="N299" s="12"/>
      <c r="O299" s="12"/>
      <c r="P299" s="12"/>
      <c r="Q299" s="12"/>
      <c r="R299" s="12"/>
      <c r="S299" s="12">
        <v>10</v>
      </c>
      <c r="T299" s="12"/>
      <c r="U299" s="12"/>
      <c r="V299" s="12">
        <v>40</v>
      </c>
      <c r="W299" s="12"/>
      <c r="X299" s="12"/>
      <c r="Y299" s="12"/>
      <c r="Z299" s="12"/>
      <c r="AA299" s="12">
        <v>10</v>
      </c>
      <c r="AB299" s="12"/>
      <c r="AC299" s="12"/>
      <c r="AD299" s="12">
        <v>20</v>
      </c>
      <c r="AE299" s="12"/>
      <c r="AF299" s="12"/>
      <c r="AG299" s="12"/>
      <c r="AH299" s="12"/>
    </row>
    <row r="300" spans="1:34" ht="22.5">
      <c r="A300" s="285" t="s">
        <v>675</v>
      </c>
      <c r="B300" s="131" t="s">
        <v>505</v>
      </c>
      <c r="C300" s="37">
        <v>0</v>
      </c>
      <c r="D300" s="12"/>
      <c r="E300" s="12"/>
      <c r="F300" s="12"/>
      <c r="G300" s="12"/>
      <c r="H300" s="12"/>
      <c r="I300" s="12"/>
      <c r="J300" s="12"/>
      <c r="K300" s="12">
        <v>10</v>
      </c>
      <c r="L300" s="12"/>
      <c r="M300" s="12"/>
      <c r="N300" s="12"/>
      <c r="O300" s="12"/>
      <c r="P300" s="12"/>
      <c r="Q300" s="12"/>
      <c r="R300" s="12"/>
      <c r="S300" s="12">
        <v>10</v>
      </c>
      <c r="T300" s="12"/>
      <c r="U300" s="12"/>
      <c r="V300" s="12"/>
      <c r="W300" s="12"/>
      <c r="X300" s="12"/>
      <c r="Y300" s="12"/>
      <c r="Z300" s="12"/>
      <c r="AA300" s="12">
        <v>10</v>
      </c>
      <c r="AB300" s="12"/>
      <c r="AC300" s="12"/>
      <c r="AD300" s="12"/>
      <c r="AE300" s="12"/>
      <c r="AF300" s="12"/>
      <c r="AG300" s="12"/>
      <c r="AH300" s="12"/>
    </row>
    <row r="301" spans="1:34" ht="33.75">
      <c r="A301" s="285" t="s">
        <v>676</v>
      </c>
      <c r="B301" s="133" t="s">
        <v>506</v>
      </c>
      <c r="C301" s="37">
        <v>0</v>
      </c>
      <c r="D301" s="12"/>
      <c r="E301" s="12"/>
      <c r="F301" s="12"/>
      <c r="G301" s="12"/>
      <c r="H301" s="12"/>
      <c r="I301" s="12"/>
      <c r="J301" s="12"/>
      <c r="K301" s="12">
        <v>0</v>
      </c>
      <c r="L301" s="12"/>
      <c r="M301" s="12"/>
      <c r="N301" s="12"/>
      <c r="O301" s="12"/>
      <c r="P301" s="12"/>
      <c r="Q301" s="12"/>
      <c r="R301" s="12"/>
      <c r="S301" s="12">
        <v>40</v>
      </c>
      <c r="T301" s="12"/>
      <c r="U301" s="12"/>
      <c r="V301" s="12"/>
      <c r="W301" s="12"/>
      <c r="X301" s="12"/>
      <c r="Y301" s="12"/>
      <c r="Z301" s="12"/>
      <c r="AA301" s="12">
        <v>30</v>
      </c>
      <c r="AB301" s="12"/>
      <c r="AC301" s="12"/>
      <c r="AD301" s="12"/>
      <c r="AE301" s="12"/>
      <c r="AF301" s="12"/>
      <c r="AG301" s="12"/>
      <c r="AH301" s="12"/>
    </row>
    <row r="302" spans="1:34" ht="33.75">
      <c r="A302" s="285" t="s">
        <v>677</v>
      </c>
      <c r="B302" s="133" t="s">
        <v>374</v>
      </c>
      <c r="C302" s="37">
        <v>0</v>
      </c>
      <c r="D302" s="12"/>
      <c r="E302" s="12"/>
      <c r="F302" s="12"/>
      <c r="G302" s="12"/>
      <c r="H302" s="12"/>
      <c r="I302" s="12"/>
      <c r="J302" s="12"/>
      <c r="K302" s="12">
        <v>0</v>
      </c>
      <c r="L302" s="12"/>
      <c r="M302" s="12"/>
      <c r="N302" s="12"/>
      <c r="O302" s="12"/>
      <c r="P302" s="12"/>
      <c r="Q302" s="12"/>
      <c r="R302" s="12"/>
      <c r="S302" s="12">
        <v>10</v>
      </c>
      <c r="T302" s="12"/>
      <c r="U302" s="12"/>
      <c r="V302" s="12"/>
      <c r="W302" s="12"/>
      <c r="X302" s="12"/>
      <c r="Y302" s="12"/>
      <c r="Z302" s="12"/>
      <c r="AA302" s="12">
        <v>10</v>
      </c>
      <c r="AB302" s="12"/>
      <c r="AC302" s="12"/>
      <c r="AD302" s="12"/>
      <c r="AE302" s="12"/>
      <c r="AF302" s="12"/>
      <c r="AG302" s="12"/>
      <c r="AH302" s="12"/>
    </row>
    <row r="303" spans="1:34" ht="22.5">
      <c r="A303" s="285" t="s">
        <v>678</v>
      </c>
      <c r="B303" s="133" t="s">
        <v>376</v>
      </c>
      <c r="C303" s="37">
        <v>0</v>
      </c>
      <c r="D303" s="12"/>
      <c r="E303" s="12"/>
      <c r="F303" s="12"/>
      <c r="G303" s="12"/>
      <c r="H303" s="12"/>
      <c r="I303" s="12"/>
      <c r="J303" s="12"/>
      <c r="K303" s="12">
        <v>4</v>
      </c>
      <c r="L303" s="12"/>
      <c r="M303" s="12"/>
      <c r="N303" s="12"/>
      <c r="O303" s="12"/>
      <c r="P303" s="12"/>
      <c r="Q303" s="12"/>
      <c r="R303" s="12"/>
      <c r="S303" s="12">
        <v>4</v>
      </c>
      <c r="T303" s="12"/>
      <c r="U303" s="12"/>
      <c r="V303" s="12"/>
      <c r="W303" s="12"/>
      <c r="X303" s="12"/>
      <c r="Y303" s="12"/>
      <c r="Z303" s="12"/>
      <c r="AA303" s="12">
        <v>4</v>
      </c>
      <c r="AB303" s="12"/>
      <c r="AC303" s="12"/>
      <c r="AD303" s="12"/>
      <c r="AE303" s="12"/>
      <c r="AF303" s="12"/>
      <c r="AG303" s="12"/>
      <c r="AH303" s="12"/>
    </row>
    <row r="304" spans="1:34">
      <c r="A304" s="273"/>
      <c r="B304" s="45"/>
      <c r="C304" s="37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</row>
    <row r="305" spans="1:35" ht="15">
      <c r="A305" s="336" t="s">
        <v>24</v>
      </c>
      <c r="B305" s="337"/>
      <c r="C305" s="13">
        <f t="shared" ref="C305:J305" si="10">SUM(C288:C304)</f>
        <v>228</v>
      </c>
      <c r="D305" s="13">
        <f t="shared" si="10"/>
        <v>0</v>
      </c>
      <c r="E305" s="13">
        <f t="shared" si="10"/>
        <v>0</v>
      </c>
      <c r="F305" s="13">
        <f t="shared" si="10"/>
        <v>0</v>
      </c>
      <c r="G305" s="13">
        <f t="shared" si="10"/>
        <v>0</v>
      </c>
      <c r="H305" s="13">
        <f t="shared" si="10"/>
        <v>0</v>
      </c>
      <c r="I305" s="13">
        <f t="shared" si="10"/>
        <v>0</v>
      </c>
      <c r="J305" s="13">
        <f t="shared" si="10"/>
        <v>144</v>
      </c>
      <c r="K305" s="13">
        <f>SUM(K288:K304)</f>
        <v>274</v>
      </c>
      <c r="L305" s="13">
        <f t="shared" ref="L305:R305" si="11">SUM(L288:L304)</f>
        <v>0</v>
      </c>
      <c r="M305" s="13">
        <f t="shared" si="11"/>
        <v>0</v>
      </c>
      <c r="N305" s="13">
        <f t="shared" si="11"/>
        <v>0</v>
      </c>
      <c r="O305" s="13">
        <f t="shared" si="11"/>
        <v>0</v>
      </c>
      <c r="P305" s="13">
        <f t="shared" si="11"/>
        <v>0</v>
      </c>
      <c r="Q305" s="13">
        <f t="shared" si="11"/>
        <v>0</v>
      </c>
      <c r="R305" s="13">
        <f t="shared" si="11"/>
        <v>0</v>
      </c>
      <c r="S305" s="13">
        <f t="shared" ref="S305:AH305" si="12">SUM(S288:S304)</f>
        <v>320</v>
      </c>
      <c r="T305" s="13">
        <f t="shared" si="12"/>
        <v>0</v>
      </c>
      <c r="U305" s="13">
        <f t="shared" si="12"/>
        <v>0</v>
      </c>
      <c r="V305" s="13">
        <f t="shared" si="12"/>
        <v>40</v>
      </c>
      <c r="W305" s="13">
        <f t="shared" si="12"/>
        <v>0</v>
      </c>
      <c r="X305" s="13">
        <f t="shared" si="12"/>
        <v>0</v>
      </c>
      <c r="Y305" s="13">
        <f t="shared" si="12"/>
        <v>0</v>
      </c>
      <c r="Z305" s="13">
        <f t="shared" si="12"/>
        <v>70</v>
      </c>
      <c r="AA305" s="13">
        <f t="shared" si="12"/>
        <v>324</v>
      </c>
      <c r="AB305" s="13">
        <f t="shared" si="12"/>
        <v>0</v>
      </c>
      <c r="AC305" s="13">
        <f t="shared" si="12"/>
        <v>0</v>
      </c>
      <c r="AD305" s="13">
        <f t="shared" si="12"/>
        <v>36</v>
      </c>
      <c r="AE305" s="13">
        <f t="shared" si="12"/>
        <v>0</v>
      </c>
      <c r="AF305" s="13">
        <f t="shared" si="12"/>
        <v>0</v>
      </c>
      <c r="AG305" s="13">
        <f t="shared" si="12"/>
        <v>0</v>
      </c>
      <c r="AH305" s="13">
        <f t="shared" si="12"/>
        <v>0</v>
      </c>
      <c r="AI305" s="267">
        <f>SUM(C305:AH305)</f>
        <v>1436</v>
      </c>
    </row>
    <row r="306" spans="1:35">
      <c r="A306" s="286"/>
      <c r="B306" s="93"/>
      <c r="C306" s="94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  <c r="Q306" s="94"/>
      <c r="R306" s="94"/>
      <c r="S306" s="94"/>
      <c r="T306" s="94"/>
      <c r="U306" s="94"/>
      <c r="V306" s="94"/>
      <c r="W306" s="94"/>
      <c r="X306" s="94"/>
      <c r="Y306" s="94"/>
      <c r="Z306" s="94"/>
      <c r="AA306" s="94"/>
      <c r="AB306" s="94"/>
      <c r="AC306" s="94"/>
      <c r="AD306" s="94"/>
      <c r="AE306" s="94"/>
      <c r="AF306" s="94"/>
      <c r="AG306" s="94"/>
      <c r="AH306" s="94"/>
    </row>
    <row r="307" spans="1:35">
      <c r="A307" s="287"/>
      <c r="B307" s="96"/>
      <c r="C307" s="97"/>
      <c r="D307" s="97"/>
      <c r="E307" s="97"/>
      <c r="F307" s="97"/>
      <c r="G307" s="97"/>
      <c r="H307" s="97"/>
      <c r="I307" s="97"/>
      <c r="J307" s="97"/>
      <c r="K307" s="97"/>
      <c r="L307" s="97"/>
      <c r="M307" s="97"/>
      <c r="N307" s="97"/>
      <c r="O307" s="97"/>
      <c r="P307" s="97"/>
      <c r="Q307" s="97"/>
      <c r="R307" s="97"/>
      <c r="S307" s="97"/>
      <c r="T307" s="97"/>
      <c r="U307" s="97"/>
      <c r="V307" s="97"/>
      <c r="W307" s="97"/>
      <c r="X307" s="97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</row>
    <row r="308" spans="1:35">
      <c r="A308" s="287"/>
      <c r="B308" s="96"/>
      <c r="C308" s="97"/>
      <c r="D308" s="97"/>
      <c r="E308" s="97"/>
      <c r="F308" s="97"/>
      <c r="G308" s="97"/>
      <c r="H308" s="97"/>
      <c r="I308" s="97"/>
      <c r="J308" s="97"/>
      <c r="K308" s="97"/>
      <c r="L308" s="97"/>
      <c r="M308" s="97"/>
      <c r="N308" s="97"/>
      <c r="O308" s="97"/>
      <c r="P308" s="97"/>
      <c r="Q308" s="97"/>
      <c r="R308" s="97"/>
      <c r="S308" s="97"/>
      <c r="T308" s="97"/>
      <c r="U308" s="97"/>
      <c r="V308" s="97"/>
      <c r="W308" s="97"/>
      <c r="X308" s="97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</row>
    <row r="309" spans="1:35">
      <c r="A309" s="287"/>
      <c r="B309" s="96"/>
      <c r="D309" s="97"/>
      <c r="E309" s="97"/>
      <c r="F309" s="97"/>
      <c r="G309" s="97"/>
      <c r="H309" s="97"/>
      <c r="I309" s="97"/>
      <c r="J309" s="97"/>
      <c r="K309" s="97"/>
      <c r="L309" s="97"/>
      <c r="M309" s="97"/>
      <c r="N309" s="97"/>
      <c r="O309" s="97"/>
      <c r="P309" s="97"/>
      <c r="Q309" s="97"/>
      <c r="R309" s="97"/>
      <c r="S309" s="97"/>
      <c r="T309" s="97"/>
      <c r="U309" s="97"/>
      <c r="V309" s="97"/>
      <c r="W309" s="97"/>
      <c r="X309" s="97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</row>
    <row r="310" spans="1:35">
      <c r="A310" s="287"/>
      <c r="B310" s="96"/>
      <c r="C310" s="97"/>
      <c r="D310" s="97"/>
      <c r="E310" s="97"/>
      <c r="F310" s="97"/>
      <c r="G310" s="97"/>
      <c r="H310" s="97"/>
      <c r="I310" s="97"/>
      <c r="J310" s="97"/>
      <c r="K310" s="97"/>
      <c r="L310" s="97"/>
      <c r="M310" s="97"/>
      <c r="N310" s="97"/>
      <c r="O310" s="97"/>
      <c r="P310" s="97"/>
      <c r="Q310" s="97"/>
      <c r="R310" s="97"/>
      <c r="S310" s="97"/>
      <c r="T310" s="97"/>
      <c r="U310" s="97"/>
      <c r="V310" s="97"/>
      <c r="W310" s="97"/>
      <c r="X310" s="97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</row>
    <row r="311" spans="1:35">
      <c r="A311" s="287"/>
      <c r="B311" s="96"/>
      <c r="C311" s="97"/>
      <c r="D311" s="97"/>
      <c r="E311" s="97"/>
      <c r="F311" s="97"/>
      <c r="G311" s="97"/>
      <c r="H311" s="97"/>
      <c r="I311" s="97"/>
      <c r="J311" s="97"/>
      <c r="K311" s="97"/>
      <c r="L311" s="97"/>
      <c r="M311" s="97"/>
      <c r="N311" s="97"/>
      <c r="O311" s="97"/>
      <c r="P311" s="97"/>
      <c r="Q311" s="97"/>
      <c r="R311" s="97"/>
      <c r="S311" s="97"/>
      <c r="T311" s="97"/>
      <c r="U311" s="97"/>
      <c r="V311" s="97"/>
      <c r="W311" s="97"/>
      <c r="X311" s="97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</row>
    <row r="312" spans="1:35">
      <c r="A312" s="287"/>
      <c r="B312" s="96"/>
      <c r="C312" s="97"/>
      <c r="D312" s="97"/>
      <c r="E312" s="97"/>
      <c r="F312" s="97"/>
      <c r="G312" s="97"/>
      <c r="H312" s="97"/>
      <c r="I312" s="97"/>
      <c r="J312" s="97"/>
      <c r="K312" s="97"/>
      <c r="L312" s="97"/>
      <c r="M312" s="97"/>
      <c r="N312" s="97"/>
      <c r="O312" s="97"/>
      <c r="P312" s="97"/>
      <c r="Q312" s="97"/>
      <c r="R312" s="97"/>
      <c r="S312" s="97"/>
      <c r="T312" s="97"/>
      <c r="U312" s="97"/>
      <c r="V312" s="97"/>
      <c r="W312" s="97"/>
      <c r="X312" s="97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</row>
    <row r="313" spans="1:35">
      <c r="A313" s="287"/>
      <c r="B313" s="96"/>
      <c r="C313" s="97"/>
      <c r="D313" s="97"/>
      <c r="E313" s="97"/>
      <c r="F313" s="97"/>
      <c r="G313" s="97"/>
      <c r="H313" s="97"/>
      <c r="I313" s="97"/>
      <c r="J313" s="97"/>
      <c r="K313" s="97"/>
      <c r="L313" s="97"/>
      <c r="M313" s="97"/>
      <c r="N313" s="97"/>
      <c r="O313" s="97"/>
      <c r="P313" s="97"/>
      <c r="Q313" s="97"/>
      <c r="R313" s="97"/>
      <c r="S313" s="97"/>
      <c r="T313" s="97"/>
      <c r="U313" s="97"/>
      <c r="V313" s="97"/>
      <c r="W313" s="97"/>
      <c r="X313" s="97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</row>
    <row r="314" spans="1:35">
      <c r="A314" s="287"/>
      <c r="B314" s="96"/>
      <c r="C314" s="97"/>
      <c r="D314" s="97"/>
      <c r="E314" s="97"/>
      <c r="F314" s="97"/>
      <c r="G314" s="97"/>
      <c r="H314" s="97"/>
      <c r="I314" s="97"/>
      <c r="J314" s="97"/>
      <c r="K314" s="97"/>
      <c r="L314" s="97"/>
      <c r="M314" s="97"/>
      <c r="N314" s="97"/>
      <c r="O314" s="97"/>
      <c r="P314" s="97"/>
      <c r="Q314" s="97"/>
      <c r="R314" s="97"/>
      <c r="S314" s="97"/>
      <c r="T314" s="97"/>
      <c r="U314" s="97"/>
      <c r="V314" s="97"/>
      <c r="W314" s="97"/>
      <c r="X314" s="97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</row>
    <row r="315" spans="1:35">
      <c r="A315" s="287"/>
      <c r="B315" s="96"/>
      <c r="C315" s="97"/>
      <c r="D315" s="97"/>
      <c r="E315" s="97"/>
      <c r="F315" s="97"/>
      <c r="G315" s="97"/>
      <c r="H315" s="97"/>
      <c r="I315" s="97"/>
      <c r="J315" s="97"/>
      <c r="K315" s="97"/>
      <c r="L315" s="97"/>
      <c r="M315" s="97"/>
      <c r="N315" s="97"/>
      <c r="O315" s="97"/>
      <c r="P315" s="97"/>
      <c r="Q315" s="97"/>
      <c r="R315" s="97"/>
      <c r="S315" s="97"/>
      <c r="T315" s="97"/>
      <c r="U315" s="97"/>
      <c r="V315" s="97"/>
      <c r="W315" s="97"/>
      <c r="X315" s="97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</row>
    <row r="316" spans="1:35">
      <c r="A316" s="287"/>
      <c r="B316" s="96"/>
      <c r="C316" s="97"/>
      <c r="D316" s="97"/>
      <c r="E316" s="97"/>
      <c r="F316" s="97"/>
      <c r="G316" s="97"/>
      <c r="H316" s="97"/>
      <c r="I316" s="97"/>
      <c r="J316" s="97"/>
      <c r="K316" s="97"/>
      <c r="L316" s="97"/>
      <c r="M316" s="97"/>
      <c r="N316" s="97"/>
      <c r="O316" s="97"/>
      <c r="P316" s="97"/>
      <c r="Q316" s="97"/>
      <c r="R316" s="97"/>
      <c r="S316" s="97"/>
      <c r="T316" s="97"/>
      <c r="U316" s="97"/>
      <c r="V316" s="97"/>
      <c r="W316" s="97"/>
      <c r="X316" s="97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</row>
    <row r="317" spans="1:35">
      <c r="A317" s="287"/>
      <c r="B317" s="96"/>
      <c r="C317" s="97"/>
      <c r="D317" s="97"/>
      <c r="E317" s="97"/>
      <c r="F317" s="97"/>
      <c r="G317" s="97"/>
      <c r="H317" s="97"/>
      <c r="I317" s="97"/>
      <c r="J317" s="97"/>
      <c r="K317" s="97"/>
      <c r="L317" s="97"/>
      <c r="M317" s="97"/>
      <c r="N317" s="97"/>
      <c r="O317" s="97"/>
      <c r="P317" s="97"/>
      <c r="Q317" s="97"/>
      <c r="R317" s="97"/>
      <c r="S317" s="97"/>
      <c r="T317" s="97"/>
      <c r="U317" s="97"/>
      <c r="V317" s="97"/>
      <c r="W317" s="97"/>
      <c r="X317" s="97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</row>
    <row r="318" spans="1:35">
      <c r="A318" s="287"/>
      <c r="B318" s="96"/>
      <c r="C318" s="97"/>
      <c r="D318" s="97"/>
      <c r="E318" s="97"/>
      <c r="F318" s="97"/>
      <c r="G318" s="97"/>
      <c r="H318" s="97"/>
      <c r="I318" s="97"/>
      <c r="J318" s="97"/>
      <c r="K318" s="97"/>
      <c r="L318" s="97"/>
      <c r="M318" s="97"/>
      <c r="N318" s="97"/>
      <c r="O318" s="97"/>
      <c r="P318" s="97"/>
      <c r="Q318" s="97"/>
      <c r="R318" s="97"/>
      <c r="S318" s="97"/>
      <c r="T318" s="97"/>
      <c r="U318" s="97"/>
      <c r="V318" s="97"/>
      <c r="W318" s="97"/>
      <c r="X318" s="97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</row>
    <row r="319" spans="1:35">
      <c r="A319" s="287"/>
      <c r="B319" s="96"/>
      <c r="C319" s="97"/>
      <c r="D319" s="97"/>
      <c r="E319" s="97"/>
      <c r="F319" s="97"/>
      <c r="G319" s="97"/>
      <c r="H319" s="97"/>
      <c r="I319" s="97"/>
      <c r="J319" s="97"/>
      <c r="K319" s="97"/>
      <c r="L319" s="97"/>
      <c r="M319" s="97"/>
      <c r="N319" s="97"/>
      <c r="O319" s="97"/>
      <c r="P319" s="97"/>
      <c r="Q319" s="97"/>
      <c r="R319" s="97"/>
      <c r="S319" s="97"/>
      <c r="T319" s="97"/>
      <c r="U319" s="97"/>
      <c r="V319" s="97"/>
      <c r="W319" s="97"/>
      <c r="X319" s="97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</row>
    <row r="320" spans="1:35">
      <c r="A320" s="287"/>
      <c r="B320" s="96"/>
      <c r="C320" s="97"/>
      <c r="D320" s="97"/>
      <c r="E320" s="97"/>
      <c r="F320" s="97"/>
      <c r="G320" s="97"/>
      <c r="H320" s="97"/>
      <c r="I320" s="97"/>
      <c r="J320" s="97"/>
      <c r="K320" s="97"/>
      <c r="L320" s="97"/>
      <c r="M320" s="97"/>
      <c r="N320" s="97"/>
      <c r="O320" s="97"/>
      <c r="P320" s="97"/>
      <c r="Q320" s="97"/>
      <c r="R320" s="97"/>
      <c r="S320" s="97"/>
      <c r="T320" s="97"/>
      <c r="U320" s="97"/>
      <c r="V320" s="97"/>
      <c r="W320" s="97"/>
      <c r="X320" s="97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</row>
    <row r="321" spans="1:34">
      <c r="A321" s="287"/>
      <c r="B321" s="96"/>
      <c r="C321" s="97"/>
      <c r="D321" s="97"/>
      <c r="E321" s="97"/>
      <c r="F321" s="97"/>
      <c r="G321" s="97"/>
      <c r="H321" s="97"/>
      <c r="I321" s="97"/>
      <c r="J321" s="97"/>
      <c r="K321" s="97"/>
      <c r="L321" s="97"/>
      <c r="M321" s="97"/>
      <c r="N321" s="97"/>
      <c r="O321" s="97"/>
      <c r="P321" s="97"/>
      <c r="Q321" s="97"/>
      <c r="R321" s="97"/>
      <c r="S321" s="97"/>
      <c r="T321" s="97"/>
      <c r="U321" s="97"/>
      <c r="V321" s="97"/>
      <c r="W321" s="97"/>
      <c r="X321" s="97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</row>
    <row r="322" spans="1:34">
      <c r="A322" s="287"/>
      <c r="B322" s="96"/>
      <c r="C322" s="97"/>
      <c r="D322" s="97"/>
      <c r="E322" s="97"/>
      <c r="F322" s="97"/>
      <c r="G322" s="97"/>
      <c r="H322" s="97"/>
      <c r="I322" s="97"/>
      <c r="J322" s="97"/>
      <c r="K322" s="97"/>
      <c r="L322" s="97"/>
      <c r="M322" s="97"/>
      <c r="N322" s="97"/>
      <c r="O322" s="97"/>
      <c r="P322" s="97"/>
      <c r="Q322" s="97"/>
      <c r="R322" s="97"/>
      <c r="S322" s="97"/>
      <c r="T322" s="97"/>
      <c r="U322" s="97"/>
      <c r="V322" s="97"/>
      <c r="W322" s="97"/>
      <c r="X322" s="97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</row>
    <row r="323" spans="1:34">
      <c r="A323" s="287"/>
      <c r="B323" s="96"/>
      <c r="C323" s="97"/>
      <c r="D323" s="97"/>
      <c r="E323" s="97"/>
      <c r="F323" s="97"/>
      <c r="G323" s="97"/>
      <c r="H323" s="97"/>
      <c r="I323" s="97"/>
      <c r="J323" s="97"/>
      <c r="K323" s="97"/>
      <c r="L323" s="97"/>
      <c r="M323" s="97"/>
      <c r="N323" s="97"/>
      <c r="O323" s="97"/>
      <c r="P323" s="97"/>
      <c r="Q323" s="97"/>
      <c r="R323" s="97"/>
      <c r="S323" s="97"/>
      <c r="T323" s="97"/>
      <c r="U323" s="97"/>
      <c r="V323" s="97"/>
      <c r="W323" s="97"/>
      <c r="X323" s="97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</row>
    <row r="324" spans="1:34">
      <c r="A324" s="287"/>
      <c r="B324" s="96"/>
      <c r="C324" s="97"/>
      <c r="D324" s="97"/>
      <c r="E324" s="97"/>
      <c r="F324" s="97"/>
      <c r="G324" s="97"/>
      <c r="H324" s="97"/>
      <c r="I324" s="97"/>
      <c r="J324" s="97"/>
      <c r="K324" s="97"/>
      <c r="L324" s="97"/>
      <c r="M324" s="97"/>
      <c r="N324" s="97"/>
      <c r="O324" s="97"/>
      <c r="P324" s="97"/>
      <c r="Q324" s="97"/>
      <c r="R324" s="97"/>
      <c r="S324" s="97"/>
      <c r="T324" s="97"/>
      <c r="U324" s="97"/>
      <c r="V324" s="97"/>
      <c r="W324" s="97"/>
      <c r="X324" s="97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</row>
    <row r="325" spans="1:34">
      <c r="A325" s="287"/>
      <c r="B325" s="96"/>
      <c r="C325" s="97"/>
      <c r="D325" s="97"/>
      <c r="E325" s="97"/>
      <c r="F325" s="97"/>
      <c r="G325" s="97"/>
      <c r="H325" s="97"/>
      <c r="I325" s="97"/>
      <c r="J325" s="97"/>
      <c r="K325" s="97"/>
      <c r="L325" s="97"/>
      <c r="M325" s="97"/>
      <c r="N325" s="97"/>
      <c r="O325" s="97"/>
      <c r="P325" s="97"/>
      <c r="Q325" s="97"/>
      <c r="R325" s="97"/>
      <c r="S325" s="97"/>
      <c r="T325" s="97"/>
      <c r="U325" s="97"/>
      <c r="V325" s="97"/>
      <c r="W325" s="97"/>
      <c r="X325" s="97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</row>
    <row r="326" spans="1:34">
      <c r="A326" s="287"/>
      <c r="B326" s="96"/>
      <c r="C326" s="97"/>
      <c r="D326" s="97"/>
      <c r="E326" s="97"/>
      <c r="F326" s="97"/>
      <c r="G326" s="97"/>
      <c r="H326" s="97"/>
      <c r="I326" s="97"/>
      <c r="J326" s="97"/>
      <c r="K326" s="97"/>
      <c r="L326" s="97"/>
      <c r="M326" s="97"/>
      <c r="N326" s="97"/>
      <c r="O326" s="97"/>
      <c r="P326" s="97"/>
      <c r="Q326" s="97"/>
      <c r="R326" s="97"/>
      <c r="S326" s="97"/>
      <c r="T326" s="97"/>
      <c r="U326" s="97"/>
      <c r="V326" s="97"/>
      <c r="W326" s="97"/>
      <c r="X326" s="97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</row>
    <row r="327" spans="1:34">
      <c r="A327" s="287"/>
      <c r="B327" s="96"/>
      <c r="C327" s="97"/>
      <c r="D327" s="97"/>
      <c r="E327" s="97"/>
      <c r="F327" s="97"/>
      <c r="G327" s="97"/>
      <c r="H327" s="97"/>
      <c r="I327" s="97"/>
      <c r="J327" s="97"/>
      <c r="K327" s="97"/>
      <c r="L327" s="97"/>
      <c r="M327" s="97"/>
      <c r="N327" s="97"/>
      <c r="O327" s="97"/>
      <c r="P327" s="97"/>
      <c r="Q327" s="97"/>
      <c r="R327" s="97"/>
      <c r="S327" s="97"/>
      <c r="T327" s="97"/>
      <c r="U327" s="97"/>
      <c r="V327" s="97"/>
      <c r="W327" s="97"/>
      <c r="X327" s="97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</row>
    <row r="328" spans="1:34">
      <c r="A328" s="287"/>
      <c r="B328" s="96"/>
      <c r="C328" s="97"/>
      <c r="D328" s="97"/>
      <c r="E328" s="97"/>
      <c r="F328" s="97"/>
      <c r="G328" s="97"/>
      <c r="H328" s="97"/>
      <c r="I328" s="97"/>
      <c r="J328" s="97"/>
      <c r="K328" s="97"/>
      <c r="L328" s="97"/>
      <c r="M328" s="97"/>
      <c r="N328" s="97"/>
      <c r="O328" s="97"/>
      <c r="P328" s="97"/>
      <c r="Q328" s="97"/>
      <c r="R328" s="97"/>
      <c r="S328" s="97"/>
      <c r="T328" s="97"/>
      <c r="U328" s="97"/>
      <c r="V328" s="97"/>
      <c r="W328" s="97"/>
      <c r="X328" s="97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</row>
    <row r="329" spans="1:34">
      <c r="A329" s="287"/>
      <c r="B329" s="96"/>
      <c r="C329" s="97"/>
      <c r="D329" s="97"/>
      <c r="E329" s="97"/>
      <c r="F329" s="97"/>
      <c r="G329" s="97"/>
      <c r="H329" s="97"/>
      <c r="I329" s="97"/>
      <c r="J329" s="97"/>
      <c r="K329" s="97"/>
      <c r="L329" s="97"/>
      <c r="M329" s="97"/>
      <c r="N329" s="97"/>
      <c r="O329" s="97"/>
      <c r="P329" s="97"/>
      <c r="Q329" s="97"/>
      <c r="R329" s="97"/>
      <c r="S329" s="97"/>
      <c r="T329" s="97"/>
      <c r="U329" s="97"/>
      <c r="V329" s="97"/>
      <c r="W329" s="97"/>
      <c r="X329" s="97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</row>
    <row r="330" spans="1:34">
      <c r="A330" s="287"/>
      <c r="B330" s="96"/>
      <c r="C330" s="97"/>
      <c r="D330" s="97"/>
      <c r="E330" s="97"/>
      <c r="F330" s="97"/>
      <c r="G330" s="97"/>
      <c r="H330" s="97"/>
      <c r="I330" s="97"/>
      <c r="J330" s="97"/>
      <c r="K330" s="97"/>
      <c r="L330" s="97"/>
      <c r="M330" s="97"/>
      <c r="N330" s="97"/>
      <c r="O330" s="97"/>
      <c r="P330" s="97"/>
      <c r="Q330" s="97"/>
      <c r="R330" s="97"/>
      <c r="S330" s="97"/>
      <c r="T330" s="97"/>
      <c r="U330" s="97"/>
      <c r="V330" s="97"/>
      <c r="W330" s="97"/>
      <c r="X330" s="97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</row>
    <row r="331" spans="1:34">
      <c r="A331" s="287"/>
      <c r="B331" s="96"/>
      <c r="C331" s="97"/>
      <c r="D331" s="97"/>
      <c r="E331" s="97"/>
      <c r="F331" s="97"/>
      <c r="G331" s="97"/>
      <c r="H331" s="97"/>
      <c r="I331" s="97"/>
      <c r="J331" s="97"/>
      <c r="K331" s="97"/>
      <c r="L331" s="97"/>
      <c r="M331" s="97"/>
      <c r="N331" s="97"/>
      <c r="O331" s="97"/>
      <c r="P331" s="97"/>
      <c r="Q331" s="97"/>
      <c r="R331" s="97"/>
      <c r="S331" s="97"/>
      <c r="T331" s="97"/>
      <c r="U331" s="97"/>
      <c r="V331" s="97"/>
      <c r="W331" s="97"/>
      <c r="X331" s="97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</row>
    <row r="332" spans="1:34">
      <c r="A332" s="287"/>
      <c r="B332" s="96"/>
      <c r="C332" s="97"/>
      <c r="D332" s="97"/>
      <c r="E332" s="97"/>
      <c r="F332" s="97"/>
      <c r="G332" s="97"/>
      <c r="H332" s="97"/>
      <c r="I332" s="97"/>
      <c r="J332" s="97"/>
      <c r="K332" s="97"/>
      <c r="L332" s="97"/>
      <c r="M332" s="97"/>
      <c r="N332" s="97"/>
      <c r="O332" s="97"/>
      <c r="P332" s="97"/>
      <c r="Q332" s="97"/>
      <c r="R332" s="97"/>
      <c r="S332" s="97"/>
      <c r="T332" s="97"/>
      <c r="U332" s="97"/>
      <c r="V332" s="97"/>
      <c r="W332" s="97"/>
      <c r="X332" s="97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</row>
    <row r="333" spans="1:34">
      <c r="A333" s="287"/>
      <c r="B333" s="96"/>
      <c r="C333" s="97"/>
      <c r="D333" s="97"/>
      <c r="E333" s="97"/>
      <c r="F333" s="97"/>
      <c r="G333" s="97"/>
      <c r="H333" s="97"/>
      <c r="I333" s="97"/>
      <c r="J333" s="97"/>
      <c r="K333" s="97"/>
      <c r="L333" s="97"/>
      <c r="M333" s="97"/>
      <c r="N333" s="97"/>
      <c r="O333" s="97"/>
      <c r="P333" s="97"/>
      <c r="Q333" s="97"/>
      <c r="R333" s="97"/>
      <c r="S333" s="97"/>
      <c r="T333" s="97"/>
      <c r="U333" s="97"/>
      <c r="V333" s="97"/>
      <c r="W333" s="97"/>
      <c r="X333" s="97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</row>
    <row r="334" spans="1:34">
      <c r="A334" s="287"/>
      <c r="B334" s="96"/>
      <c r="C334" s="97"/>
      <c r="D334" s="97"/>
      <c r="E334" s="97"/>
      <c r="F334" s="97"/>
      <c r="G334" s="97"/>
      <c r="H334" s="97"/>
      <c r="I334" s="97"/>
      <c r="J334" s="97"/>
      <c r="K334" s="97"/>
      <c r="L334" s="97"/>
      <c r="M334" s="97"/>
      <c r="N334" s="97"/>
      <c r="O334" s="97"/>
      <c r="P334" s="97"/>
      <c r="Q334" s="97"/>
      <c r="R334" s="97"/>
      <c r="S334" s="97"/>
      <c r="T334" s="97"/>
      <c r="U334" s="97"/>
      <c r="V334" s="97"/>
      <c r="W334" s="97"/>
      <c r="X334" s="97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</row>
    <row r="335" spans="1:34">
      <c r="A335" s="287"/>
      <c r="B335" s="96"/>
      <c r="C335" s="97"/>
      <c r="D335" s="97"/>
      <c r="E335" s="97"/>
      <c r="F335" s="97"/>
      <c r="G335" s="97"/>
      <c r="H335" s="97"/>
      <c r="I335" s="97"/>
      <c r="J335" s="97"/>
      <c r="K335" s="97"/>
      <c r="L335" s="97"/>
      <c r="M335" s="97"/>
      <c r="N335" s="97"/>
      <c r="O335" s="97"/>
      <c r="P335" s="97"/>
      <c r="Q335" s="97"/>
      <c r="R335" s="97"/>
      <c r="S335" s="97"/>
      <c r="T335" s="97"/>
      <c r="U335" s="97"/>
      <c r="V335" s="97"/>
      <c r="W335" s="97"/>
      <c r="X335" s="97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</row>
    <row r="336" spans="1:34" ht="56.25">
      <c r="A336" s="273">
        <v>7.3</v>
      </c>
      <c r="B336" s="246" t="s">
        <v>458</v>
      </c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F336" s="13"/>
      <c r="AG336" s="13"/>
      <c r="AH336" s="13"/>
    </row>
    <row r="337" spans="1:35" ht="45">
      <c r="A337" s="288" t="s">
        <v>679</v>
      </c>
      <c r="B337" s="131" t="s">
        <v>523</v>
      </c>
      <c r="C337" s="62">
        <v>0</v>
      </c>
      <c r="D337" s="120"/>
      <c r="E337" s="120"/>
      <c r="F337" s="120"/>
      <c r="G337" s="120"/>
      <c r="H337" s="120"/>
      <c r="I337" s="120"/>
      <c r="J337" s="120"/>
      <c r="K337" s="62">
        <v>5</v>
      </c>
      <c r="L337" s="120"/>
      <c r="M337" s="120"/>
      <c r="N337" s="120"/>
      <c r="O337" s="120"/>
      <c r="P337" s="120"/>
      <c r="Q337" s="120"/>
      <c r="R337" s="120"/>
      <c r="S337" s="62">
        <v>5</v>
      </c>
      <c r="T337" s="120"/>
      <c r="U337" s="120"/>
      <c r="V337" s="120"/>
      <c r="W337" s="120"/>
      <c r="X337" s="120"/>
      <c r="Y337" s="120"/>
      <c r="Z337" s="120"/>
      <c r="AA337" s="62">
        <v>0</v>
      </c>
      <c r="AB337" s="120"/>
      <c r="AC337" s="120"/>
      <c r="AD337" s="120"/>
      <c r="AE337" s="120"/>
      <c r="AF337" s="120"/>
      <c r="AG337" s="120"/>
      <c r="AH337" s="120"/>
    </row>
    <row r="338" spans="1:35" ht="22.5">
      <c r="A338" s="288" t="s">
        <v>680</v>
      </c>
      <c r="B338" s="154" t="s">
        <v>379</v>
      </c>
      <c r="C338" s="62">
        <v>0</v>
      </c>
      <c r="D338" s="120"/>
      <c r="E338" s="120"/>
      <c r="F338" s="120"/>
      <c r="G338" s="120"/>
      <c r="H338" s="120"/>
      <c r="I338" s="120"/>
      <c r="J338" s="120"/>
      <c r="K338" s="62">
        <v>15</v>
      </c>
      <c r="L338" s="120"/>
      <c r="M338" s="120"/>
      <c r="N338" s="120"/>
      <c r="O338" s="120"/>
      <c r="P338" s="120"/>
      <c r="Q338" s="120"/>
      <c r="R338" s="120"/>
      <c r="S338" s="62">
        <v>20</v>
      </c>
      <c r="T338" s="120"/>
      <c r="U338" s="120"/>
      <c r="V338" s="120"/>
      <c r="W338" s="120"/>
      <c r="X338" s="120"/>
      <c r="Y338" s="120"/>
      <c r="Z338" s="120"/>
      <c r="AA338" s="62">
        <v>20</v>
      </c>
      <c r="AB338" s="120"/>
      <c r="AC338" s="120"/>
      <c r="AD338" s="120"/>
      <c r="AE338" s="120"/>
      <c r="AF338" s="120"/>
      <c r="AG338" s="120"/>
      <c r="AH338" s="120"/>
    </row>
    <row r="339" spans="1:35" ht="33.75">
      <c r="A339" s="288" t="s">
        <v>681</v>
      </c>
      <c r="B339" s="130" t="s">
        <v>562</v>
      </c>
      <c r="C339" s="62">
        <v>0</v>
      </c>
      <c r="D339" s="120"/>
      <c r="E339" s="120"/>
      <c r="F339" s="120"/>
      <c r="G339" s="120"/>
      <c r="H339" s="120"/>
      <c r="I339" s="120"/>
      <c r="J339" s="120"/>
      <c r="K339" s="62">
        <v>7</v>
      </c>
      <c r="L339" s="120"/>
      <c r="M339" s="120"/>
      <c r="N339" s="120"/>
      <c r="O339" s="120"/>
      <c r="P339" s="120"/>
      <c r="Q339" s="120"/>
      <c r="R339" s="120"/>
      <c r="S339" s="62">
        <v>8</v>
      </c>
      <c r="T339" s="120"/>
      <c r="U339" s="120"/>
      <c r="V339" s="120"/>
      <c r="W339" s="120"/>
      <c r="X339" s="120"/>
      <c r="Y339" s="120"/>
      <c r="Z339" s="120"/>
      <c r="AA339" s="62">
        <v>10</v>
      </c>
      <c r="AB339" s="120"/>
      <c r="AC339" s="120"/>
      <c r="AD339" s="120"/>
      <c r="AE339" s="120"/>
      <c r="AF339" s="120"/>
      <c r="AG339" s="120"/>
      <c r="AH339" s="120"/>
    </row>
    <row r="340" spans="1:35" ht="33.75">
      <c r="A340" s="288" t="s">
        <v>682</v>
      </c>
      <c r="B340" s="137" t="s">
        <v>421</v>
      </c>
      <c r="C340" s="62">
        <v>0</v>
      </c>
      <c r="D340" s="120"/>
      <c r="E340" s="120"/>
      <c r="F340" s="120"/>
      <c r="G340" s="120"/>
      <c r="H340" s="120"/>
      <c r="I340" s="120"/>
      <c r="J340" s="120"/>
      <c r="K340" s="62">
        <v>13</v>
      </c>
      <c r="L340" s="120"/>
      <c r="M340" s="120"/>
      <c r="N340" s="120"/>
      <c r="O340" s="120"/>
      <c r="P340" s="120"/>
      <c r="Q340" s="120"/>
      <c r="R340" s="120"/>
      <c r="S340" s="62">
        <v>15</v>
      </c>
      <c r="T340" s="120"/>
      <c r="U340" s="120"/>
      <c r="V340" s="120"/>
      <c r="W340" s="120"/>
      <c r="X340" s="120"/>
      <c r="Y340" s="120"/>
      <c r="Z340" s="120"/>
      <c r="AA340" s="62">
        <v>20</v>
      </c>
      <c r="AB340" s="120"/>
      <c r="AC340" s="120"/>
      <c r="AD340" s="120"/>
      <c r="AE340" s="120"/>
      <c r="AF340" s="120"/>
      <c r="AG340" s="120"/>
      <c r="AH340" s="120"/>
    </row>
    <row r="341" spans="1:35" ht="45">
      <c r="A341" s="288" t="s">
        <v>683</v>
      </c>
      <c r="B341" s="133" t="s">
        <v>380</v>
      </c>
      <c r="C341" s="62">
        <v>0</v>
      </c>
      <c r="D341" s="120"/>
      <c r="E341" s="120"/>
      <c r="F341" s="120"/>
      <c r="G341" s="120"/>
      <c r="H341" s="120"/>
      <c r="I341" s="120"/>
      <c r="J341" s="120"/>
      <c r="K341" s="62">
        <v>10</v>
      </c>
      <c r="L341" s="120"/>
      <c r="M341" s="120"/>
      <c r="N341" s="120"/>
      <c r="O341" s="120"/>
      <c r="P341" s="120"/>
      <c r="Q341" s="120"/>
      <c r="R341" s="120"/>
      <c r="S341" s="62">
        <v>10</v>
      </c>
      <c r="T341" s="120"/>
      <c r="U341" s="120"/>
      <c r="V341" s="120"/>
      <c r="W341" s="120"/>
      <c r="X341" s="120"/>
      <c r="Y341" s="120"/>
      <c r="Z341" s="120"/>
      <c r="AA341" s="62">
        <v>20</v>
      </c>
      <c r="AB341" s="120"/>
      <c r="AC341" s="120"/>
      <c r="AD341" s="120"/>
      <c r="AE341" s="120"/>
      <c r="AF341" s="120"/>
      <c r="AG341" s="120"/>
      <c r="AH341" s="120"/>
    </row>
    <row r="342" spans="1:35" ht="67.5">
      <c r="A342" s="288" t="s">
        <v>684</v>
      </c>
      <c r="B342" s="232" t="s">
        <v>416</v>
      </c>
      <c r="C342" s="62">
        <v>50</v>
      </c>
      <c r="D342" s="120"/>
      <c r="E342" s="120"/>
      <c r="F342" s="120"/>
      <c r="G342" s="120"/>
      <c r="H342" s="120"/>
      <c r="I342" s="120"/>
      <c r="J342" s="120"/>
      <c r="K342" s="62">
        <v>3</v>
      </c>
      <c r="L342" s="120"/>
      <c r="M342" s="120"/>
      <c r="N342" s="120"/>
      <c r="O342" s="120"/>
      <c r="P342" s="120"/>
      <c r="Q342" s="120"/>
      <c r="R342" s="120"/>
      <c r="S342" s="62">
        <v>5</v>
      </c>
      <c r="T342" s="120"/>
      <c r="U342" s="120"/>
      <c r="V342" s="120"/>
      <c r="W342" s="120"/>
      <c r="X342" s="120"/>
      <c r="Y342" s="120"/>
      <c r="Z342" s="120"/>
      <c r="AA342" s="62">
        <v>5</v>
      </c>
      <c r="AB342" s="120"/>
      <c r="AC342" s="120"/>
      <c r="AD342" s="120"/>
      <c r="AE342" s="120"/>
      <c r="AF342" s="120"/>
      <c r="AG342" s="120"/>
      <c r="AH342" s="120"/>
    </row>
    <row r="343" spans="1:35" ht="45">
      <c r="A343" s="288" t="s">
        <v>685</v>
      </c>
      <c r="B343" s="146" t="s">
        <v>417</v>
      </c>
      <c r="C343" s="12">
        <v>0</v>
      </c>
      <c r="D343" s="13"/>
      <c r="E343" s="13"/>
      <c r="F343" s="13"/>
      <c r="G343" s="13"/>
      <c r="H343" s="13"/>
      <c r="I343" s="13"/>
      <c r="J343" s="13"/>
      <c r="K343" s="12">
        <v>0</v>
      </c>
      <c r="L343" s="13"/>
      <c r="M343" s="13"/>
      <c r="N343" s="13"/>
      <c r="O343" s="13"/>
      <c r="P343" s="13"/>
      <c r="Q343" s="13"/>
      <c r="R343" s="13"/>
      <c r="S343" s="12">
        <v>5</v>
      </c>
      <c r="T343" s="13"/>
      <c r="U343" s="13"/>
      <c r="V343" s="13"/>
      <c r="W343" s="13"/>
      <c r="X343" s="13"/>
      <c r="Y343" s="13"/>
      <c r="Z343" s="13"/>
      <c r="AA343" s="12">
        <v>5</v>
      </c>
      <c r="AB343" s="13"/>
      <c r="AC343" s="13"/>
      <c r="AD343" s="13"/>
      <c r="AE343" s="13"/>
      <c r="AF343" s="13"/>
      <c r="AG343" s="13"/>
      <c r="AH343" s="13"/>
    </row>
    <row r="344" spans="1:35" ht="22.5">
      <c r="A344" s="288" t="s">
        <v>686</v>
      </c>
      <c r="B344" s="146" t="s">
        <v>507</v>
      </c>
      <c r="C344" s="12">
        <v>0</v>
      </c>
      <c r="D344" s="13"/>
      <c r="E344" s="13"/>
      <c r="F344" s="12">
        <v>20</v>
      </c>
      <c r="G344" s="13"/>
      <c r="H344" s="13"/>
      <c r="I344" s="13"/>
      <c r="J344" s="13"/>
      <c r="K344" s="12">
        <v>7</v>
      </c>
      <c r="L344" s="13"/>
      <c r="M344" s="13"/>
      <c r="N344" s="13"/>
      <c r="O344" s="13"/>
      <c r="P344" s="13"/>
      <c r="Q344" s="13"/>
      <c r="R344" s="13"/>
      <c r="S344" s="12">
        <v>7</v>
      </c>
      <c r="T344" s="13"/>
      <c r="U344" s="13"/>
      <c r="V344" s="13"/>
      <c r="W344" s="13"/>
      <c r="X344" s="13"/>
      <c r="Y344" s="13"/>
      <c r="Z344" s="13"/>
      <c r="AA344" s="12">
        <v>8</v>
      </c>
      <c r="AB344" s="13"/>
      <c r="AC344" s="13"/>
      <c r="AD344" s="13"/>
      <c r="AE344" s="13"/>
      <c r="AF344" s="13"/>
      <c r="AG344" s="13"/>
      <c r="AH344" s="13"/>
    </row>
    <row r="345" spans="1:35" ht="45">
      <c r="A345" s="288" t="s">
        <v>687</v>
      </c>
      <c r="B345" s="146" t="s">
        <v>418</v>
      </c>
      <c r="C345" s="12">
        <v>0</v>
      </c>
      <c r="D345" s="13"/>
      <c r="E345" s="13"/>
      <c r="F345" s="13"/>
      <c r="G345" s="13"/>
      <c r="H345" s="13"/>
      <c r="I345" s="13"/>
      <c r="J345" s="13"/>
      <c r="K345" s="12">
        <v>2</v>
      </c>
      <c r="L345" s="13"/>
      <c r="M345" s="13"/>
      <c r="N345" s="13"/>
      <c r="O345" s="13"/>
      <c r="P345" s="13"/>
      <c r="Q345" s="13"/>
      <c r="R345" s="13"/>
      <c r="S345" s="12">
        <v>4</v>
      </c>
      <c r="T345" s="13"/>
      <c r="U345" s="13"/>
      <c r="V345" s="13"/>
      <c r="W345" s="13"/>
      <c r="X345" s="13"/>
      <c r="Y345" s="13"/>
      <c r="Z345" s="13"/>
      <c r="AA345" s="12">
        <v>5</v>
      </c>
      <c r="AB345" s="13"/>
      <c r="AC345" s="13"/>
      <c r="AD345" s="13"/>
      <c r="AE345" s="13"/>
      <c r="AF345" s="13"/>
      <c r="AG345" s="13"/>
      <c r="AH345" s="13"/>
    </row>
    <row r="346" spans="1:35" ht="33.75">
      <c r="A346" s="288" t="s">
        <v>688</v>
      </c>
      <c r="B346" s="146" t="s">
        <v>558</v>
      </c>
      <c r="C346" s="12">
        <v>0</v>
      </c>
      <c r="D346" s="13"/>
      <c r="E346" s="13"/>
      <c r="F346" s="13"/>
      <c r="G346" s="13"/>
      <c r="H346" s="13"/>
      <c r="I346" s="13"/>
      <c r="J346" s="13"/>
      <c r="K346" s="12">
        <v>3</v>
      </c>
      <c r="L346" s="13"/>
      <c r="M346" s="13"/>
      <c r="N346" s="13"/>
      <c r="O346" s="13"/>
      <c r="P346" s="13"/>
      <c r="Q346" s="13"/>
      <c r="R346" s="13"/>
      <c r="S346" s="12">
        <v>4</v>
      </c>
      <c r="T346" s="13"/>
      <c r="U346" s="13"/>
      <c r="V346" s="13"/>
      <c r="W346" s="13"/>
      <c r="X346" s="13"/>
      <c r="Y346" s="13"/>
      <c r="Z346" s="13"/>
      <c r="AA346" s="12">
        <v>4</v>
      </c>
      <c r="AB346" s="13"/>
      <c r="AC346" s="13"/>
      <c r="AD346" s="13"/>
      <c r="AE346" s="13"/>
      <c r="AF346" s="13"/>
      <c r="AG346" s="13"/>
      <c r="AH346" s="13"/>
    </row>
    <row r="347" spans="1:35" ht="22.5">
      <c r="A347" s="288" t="s">
        <v>689</v>
      </c>
      <c r="B347" s="129" t="s">
        <v>419</v>
      </c>
      <c r="C347" s="12">
        <v>0</v>
      </c>
      <c r="D347" s="13"/>
      <c r="E347" s="13"/>
      <c r="F347" s="13"/>
      <c r="G347" s="13"/>
      <c r="H347" s="13"/>
      <c r="I347" s="13"/>
      <c r="J347" s="13"/>
      <c r="K347" s="12">
        <v>3</v>
      </c>
      <c r="L347" s="13"/>
      <c r="M347" s="13"/>
      <c r="N347" s="13"/>
      <c r="O347" s="13"/>
      <c r="P347" s="13"/>
      <c r="Q347" s="13"/>
      <c r="R347" s="13"/>
      <c r="S347" s="12">
        <v>0</v>
      </c>
      <c r="T347" s="13"/>
      <c r="U347" s="13"/>
      <c r="V347" s="13"/>
      <c r="W347" s="13"/>
      <c r="X347" s="13"/>
      <c r="Y347" s="13"/>
      <c r="Z347" s="13"/>
      <c r="AA347" s="12">
        <v>0</v>
      </c>
      <c r="AB347" s="13"/>
      <c r="AC347" s="13"/>
      <c r="AD347" s="13"/>
      <c r="AE347" s="13"/>
      <c r="AF347" s="13"/>
      <c r="AG347" s="13"/>
      <c r="AH347" s="13"/>
    </row>
    <row r="348" spans="1:35" ht="22.5">
      <c r="A348" s="288" t="s">
        <v>690</v>
      </c>
      <c r="B348" s="129" t="s">
        <v>420</v>
      </c>
      <c r="C348" s="12">
        <v>0</v>
      </c>
      <c r="D348" s="13"/>
      <c r="E348" s="13"/>
      <c r="F348" s="13"/>
      <c r="G348" s="13"/>
      <c r="H348" s="13"/>
      <c r="I348" s="13"/>
      <c r="J348" s="13"/>
      <c r="K348" s="12">
        <v>5</v>
      </c>
      <c r="L348" s="13"/>
      <c r="M348" s="13"/>
      <c r="N348" s="13"/>
      <c r="O348" s="13"/>
      <c r="P348" s="13"/>
      <c r="Q348" s="13"/>
      <c r="R348" s="13"/>
      <c r="S348" s="12">
        <v>0</v>
      </c>
      <c r="T348" s="13"/>
      <c r="U348" s="13"/>
      <c r="V348" s="13"/>
      <c r="W348" s="13"/>
      <c r="X348" s="13"/>
      <c r="Y348" s="13"/>
      <c r="Z348" s="13"/>
      <c r="AA348" s="12">
        <v>0</v>
      </c>
      <c r="AB348" s="13"/>
      <c r="AC348" s="13"/>
      <c r="AD348" s="13"/>
      <c r="AE348" s="13"/>
      <c r="AF348" s="13"/>
      <c r="AG348" s="13"/>
      <c r="AH348" s="13"/>
    </row>
    <row r="349" spans="1:35" ht="15.75">
      <c r="A349" s="338" t="s">
        <v>113</v>
      </c>
      <c r="B349" s="339"/>
      <c r="C349" s="13">
        <f t="shared" ref="C349:AH349" si="13">SUM(C337:C348)</f>
        <v>50</v>
      </c>
      <c r="D349" s="13">
        <f t="shared" si="13"/>
        <v>0</v>
      </c>
      <c r="E349" s="13">
        <f t="shared" si="13"/>
        <v>0</v>
      </c>
      <c r="F349" s="13">
        <f t="shared" si="13"/>
        <v>20</v>
      </c>
      <c r="G349" s="13">
        <f t="shared" si="13"/>
        <v>0</v>
      </c>
      <c r="H349" s="13">
        <f t="shared" si="13"/>
        <v>0</v>
      </c>
      <c r="I349" s="13">
        <f t="shared" si="13"/>
        <v>0</v>
      </c>
      <c r="J349" s="13">
        <f t="shared" si="13"/>
        <v>0</v>
      </c>
      <c r="K349" s="13">
        <f t="shared" si="13"/>
        <v>73</v>
      </c>
      <c r="L349" s="13">
        <f t="shared" si="13"/>
        <v>0</v>
      </c>
      <c r="M349" s="13">
        <f t="shared" si="13"/>
        <v>0</v>
      </c>
      <c r="N349" s="13">
        <f t="shared" si="13"/>
        <v>0</v>
      </c>
      <c r="O349" s="13">
        <f t="shared" si="13"/>
        <v>0</v>
      </c>
      <c r="P349" s="13">
        <f t="shared" si="13"/>
        <v>0</v>
      </c>
      <c r="Q349" s="13">
        <f t="shared" si="13"/>
        <v>0</v>
      </c>
      <c r="R349" s="13">
        <f t="shared" si="13"/>
        <v>0</v>
      </c>
      <c r="S349" s="13">
        <f t="shared" si="13"/>
        <v>83</v>
      </c>
      <c r="T349" s="13">
        <f t="shared" si="13"/>
        <v>0</v>
      </c>
      <c r="U349" s="13">
        <f t="shared" si="13"/>
        <v>0</v>
      </c>
      <c r="V349" s="13">
        <f t="shared" si="13"/>
        <v>0</v>
      </c>
      <c r="W349" s="13">
        <f t="shared" si="13"/>
        <v>0</v>
      </c>
      <c r="X349" s="13">
        <f t="shared" si="13"/>
        <v>0</v>
      </c>
      <c r="Y349" s="13">
        <f t="shared" si="13"/>
        <v>0</v>
      </c>
      <c r="Z349" s="13">
        <f t="shared" si="13"/>
        <v>0</v>
      </c>
      <c r="AA349" s="13">
        <f t="shared" si="13"/>
        <v>97</v>
      </c>
      <c r="AB349" s="13">
        <f t="shared" si="13"/>
        <v>0</v>
      </c>
      <c r="AC349" s="13">
        <f t="shared" si="13"/>
        <v>0</v>
      </c>
      <c r="AD349" s="13">
        <f t="shared" si="13"/>
        <v>0</v>
      </c>
      <c r="AE349" s="13">
        <f t="shared" si="13"/>
        <v>0</v>
      </c>
      <c r="AF349" s="13">
        <f t="shared" si="13"/>
        <v>0</v>
      </c>
      <c r="AG349" s="13">
        <f t="shared" si="13"/>
        <v>0</v>
      </c>
      <c r="AH349" s="13">
        <f t="shared" si="13"/>
        <v>0</v>
      </c>
      <c r="AI349" s="267">
        <f>SUM(C349:AH349)</f>
        <v>323</v>
      </c>
    </row>
    <row r="350" spans="1:35">
      <c r="A350" s="281"/>
      <c r="B350" s="93"/>
      <c r="C350" s="94"/>
      <c r="D350" s="94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  <c r="Q350" s="94"/>
      <c r="R350" s="94"/>
      <c r="S350" s="94"/>
      <c r="T350" s="94"/>
      <c r="U350" s="94"/>
      <c r="V350" s="94"/>
      <c r="W350" s="94"/>
      <c r="X350" s="94"/>
      <c r="Y350" s="94"/>
      <c r="Z350" s="94"/>
      <c r="AA350" s="94"/>
      <c r="AB350" s="94"/>
      <c r="AC350" s="94"/>
      <c r="AD350" s="94"/>
      <c r="AE350" s="94"/>
      <c r="AF350" s="94"/>
      <c r="AG350" s="94"/>
      <c r="AH350" s="94"/>
    </row>
    <row r="351" spans="1:35">
      <c r="A351" s="283"/>
      <c r="B351" s="96"/>
      <c r="C351" s="97"/>
      <c r="D351" s="97"/>
      <c r="E351" s="97"/>
      <c r="F351" s="97"/>
      <c r="G351" s="97"/>
      <c r="H351" s="97"/>
      <c r="I351" s="97"/>
      <c r="J351" s="97"/>
      <c r="K351" s="97"/>
      <c r="L351" s="97"/>
      <c r="M351" s="97"/>
      <c r="N351" s="97"/>
      <c r="O351" s="97"/>
      <c r="P351" s="97"/>
      <c r="Q351" s="97"/>
      <c r="R351" s="97"/>
      <c r="S351" s="97"/>
      <c r="T351" s="97"/>
      <c r="U351" s="97"/>
      <c r="V351" s="97"/>
      <c r="W351" s="97"/>
      <c r="X351" s="97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</row>
    <row r="352" spans="1:35">
      <c r="A352" s="283"/>
      <c r="B352" s="96"/>
      <c r="C352" s="97"/>
      <c r="D352" s="97"/>
      <c r="E352" s="97"/>
      <c r="F352" s="97"/>
      <c r="G352" s="97"/>
      <c r="H352" s="97"/>
      <c r="I352" s="97"/>
      <c r="J352" s="97"/>
      <c r="K352" s="97"/>
      <c r="L352" s="97"/>
      <c r="M352" s="97"/>
      <c r="N352" s="97"/>
      <c r="O352" s="97"/>
      <c r="P352" s="97"/>
      <c r="Q352" s="97"/>
      <c r="R352" s="97"/>
      <c r="S352" s="97"/>
      <c r="T352" s="97"/>
      <c r="U352" s="97"/>
      <c r="V352" s="97"/>
      <c r="W352" s="97"/>
      <c r="X352" s="97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</row>
    <row r="353" spans="1:34">
      <c r="A353" s="283"/>
      <c r="B353" s="96"/>
      <c r="C353" s="97"/>
      <c r="D353" s="97"/>
      <c r="E353" s="97"/>
      <c r="F353" s="97"/>
      <c r="G353" s="97"/>
      <c r="H353" s="97"/>
      <c r="I353" s="97"/>
      <c r="J353" s="97"/>
      <c r="K353" s="97"/>
      <c r="L353" s="97"/>
      <c r="M353" s="97"/>
      <c r="N353" s="97"/>
      <c r="O353" s="97"/>
      <c r="P353" s="97"/>
      <c r="Q353" s="97"/>
      <c r="R353" s="97"/>
      <c r="S353" s="97"/>
      <c r="T353" s="97"/>
      <c r="U353" s="97"/>
      <c r="V353" s="97"/>
      <c r="W353" s="97"/>
      <c r="X353" s="97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</row>
    <row r="354" spans="1:34">
      <c r="A354" s="283"/>
      <c r="B354" s="96"/>
      <c r="C354" s="97"/>
      <c r="D354" s="97"/>
      <c r="E354" s="97"/>
      <c r="F354" s="97"/>
      <c r="G354" s="97"/>
      <c r="H354" s="97"/>
      <c r="I354" s="97"/>
      <c r="J354" s="97"/>
      <c r="K354" s="97"/>
      <c r="L354" s="97"/>
      <c r="M354" s="97"/>
      <c r="N354" s="97"/>
      <c r="O354" s="97"/>
      <c r="P354" s="97"/>
      <c r="Q354" s="97"/>
      <c r="R354" s="97"/>
      <c r="S354" s="97"/>
      <c r="T354" s="97"/>
      <c r="U354" s="97"/>
      <c r="V354" s="97"/>
      <c r="W354" s="97"/>
      <c r="X354" s="97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</row>
    <row r="355" spans="1:34">
      <c r="A355" s="283"/>
      <c r="B355" s="96"/>
      <c r="C355" s="97"/>
      <c r="D355" s="97"/>
      <c r="E355" s="97"/>
      <c r="F355" s="97"/>
      <c r="G355" s="97"/>
      <c r="H355" s="97"/>
      <c r="I355" s="97"/>
      <c r="J355" s="97"/>
      <c r="K355" s="97"/>
      <c r="L355" s="97"/>
      <c r="M355" s="97"/>
      <c r="N355" s="97"/>
      <c r="O355" s="97"/>
      <c r="P355" s="97"/>
      <c r="Q355" s="97"/>
      <c r="R355" s="97"/>
      <c r="S355" s="97"/>
      <c r="T355" s="97"/>
      <c r="U355" s="97"/>
      <c r="V355" s="97"/>
      <c r="W355" s="97"/>
      <c r="X355" s="97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</row>
    <row r="356" spans="1:34">
      <c r="A356" s="283"/>
      <c r="B356" s="96"/>
      <c r="C356" s="97"/>
      <c r="D356" s="97"/>
      <c r="E356" s="97"/>
      <c r="F356" s="97"/>
      <c r="G356" s="97"/>
      <c r="H356" s="97"/>
      <c r="I356" s="97"/>
      <c r="J356" s="97"/>
      <c r="K356" s="97"/>
      <c r="L356" s="97"/>
      <c r="M356" s="97"/>
      <c r="N356" s="97"/>
      <c r="O356" s="97"/>
      <c r="P356" s="97"/>
      <c r="Q356" s="97"/>
      <c r="R356" s="97"/>
      <c r="S356" s="97"/>
      <c r="T356" s="97"/>
      <c r="U356" s="97"/>
      <c r="V356" s="97"/>
      <c r="W356" s="97"/>
      <c r="X356" s="97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</row>
    <row r="357" spans="1:34">
      <c r="A357" s="283"/>
      <c r="B357" s="96"/>
      <c r="C357" s="97"/>
      <c r="D357" s="97"/>
      <c r="E357" s="97"/>
      <c r="F357" s="97"/>
      <c r="G357" s="97"/>
      <c r="H357" s="97"/>
      <c r="I357" s="97"/>
      <c r="J357" s="97"/>
      <c r="K357" s="97"/>
      <c r="L357" s="97"/>
      <c r="M357" s="97"/>
      <c r="N357" s="97"/>
      <c r="O357" s="97"/>
      <c r="P357" s="97"/>
      <c r="Q357" s="97"/>
      <c r="R357" s="97"/>
      <c r="S357" s="97"/>
      <c r="T357" s="97"/>
      <c r="U357" s="97"/>
      <c r="V357" s="97"/>
      <c r="W357" s="97"/>
      <c r="X357" s="97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</row>
    <row r="358" spans="1:34">
      <c r="A358" s="283"/>
      <c r="B358" s="96"/>
      <c r="C358" s="97"/>
      <c r="D358" s="97"/>
      <c r="E358" s="97"/>
      <c r="F358" s="97"/>
      <c r="G358" s="97"/>
      <c r="H358" s="97"/>
      <c r="I358" s="97"/>
      <c r="J358" s="97"/>
      <c r="K358" s="97"/>
      <c r="L358" s="97"/>
      <c r="M358" s="97"/>
      <c r="N358" s="97"/>
      <c r="O358" s="97"/>
      <c r="P358" s="97"/>
      <c r="Q358" s="97"/>
      <c r="R358" s="97"/>
      <c r="S358" s="97"/>
      <c r="T358" s="97"/>
      <c r="U358" s="97"/>
      <c r="V358" s="97"/>
      <c r="W358" s="97"/>
      <c r="X358" s="97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</row>
    <row r="359" spans="1:34">
      <c r="A359" s="283"/>
      <c r="B359" s="96"/>
      <c r="C359" s="97"/>
      <c r="D359" s="97"/>
      <c r="E359" s="97"/>
      <c r="F359" s="97"/>
      <c r="G359" s="97"/>
      <c r="H359" s="97"/>
      <c r="I359" s="97"/>
      <c r="J359" s="97"/>
      <c r="K359" s="97"/>
      <c r="L359" s="97"/>
      <c r="M359" s="97"/>
      <c r="N359" s="97"/>
      <c r="O359" s="97"/>
      <c r="P359" s="97"/>
      <c r="Q359" s="97"/>
      <c r="R359" s="97"/>
      <c r="S359" s="97"/>
      <c r="T359" s="97"/>
      <c r="U359" s="97"/>
      <c r="V359" s="97"/>
      <c r="W359" s="97"/>
      <c r="X359" s="97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</row>
    <row r="360" spans="1:34">
      <c r="A360" s="283"/>
      <c r="B360" s="96"/>
      <c r="C360" s="97"/>
      <c r="D360" s="97"/>
      <c r="E360" s="97"/>
      <c r="F360" s="97"/>
      <c r="G360" s="97"/>
      <c r="H360" s="97"/>
      <c r="I360" s="97"/>
      <c r="J360" s="97"/>
      <c r="K360" s="97"/>
      <c r="L360" s="97"/>
      <c r="M360" s="97"/>
      <c r="N360" s="97"/>
      <c r="O360" s="97"/>
      <c r="P360" s="97"/>
      <c r="Q360" s="97"/>
      <c r="R360" s="97"/>
      <c r="S360" s="97"/>
      <c r="T360" s="97"/>
      <c r="U360" s="97"/>
      <c r="V360" s="97"/>
      <c r="W360" s="97"/>
      <c r="X360" s="97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</row>
    <row r="361" spans="1:34">
      <c r="A361" s="283"/>
      <c r="B361" s="96"/>
      <c r="C361" s="97"/>
      <c r="D361" s="97"/>
      <c r="E361" s="97"/>
      <c r="F361" s="97"/>
      <c r="G361" s="97"/>
      <c r="H361" s="97"/>
      <c r="I361" s="97"/>
      <c r="J361" s="97"/>
      <c r="K361" s="97"/>
      <c r="L361" s="97"/>
      <c r="M361" s="97"/>
      <c r="N361" s="97"/>
      <c r="O361" s="97"/>
      <c r="P361" s="97"/>
      <c r="Q361" s="97"/>
      <c r="R361" s="97"/>
      <c r="S361" s="97"/>
      <c r="T361" s="97"/>
      <c r="U361" s="97"/>
      <c r="V361" s="97"/>
      <c r="W361" s="97"/>
      <c r="X361" s="97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</row>
    <row r="362" spans="1:34">
      <c r="A362" s="283"/>
      <c r="B362" s="96"/>
      <c r="C362" s="97"/>
      <c r="D362" s="97"/>
      <c r="E362" s="97"/>
      <c r="F362" s="97"/>
      <c r="G362" s="97"/>
      <c r="H362" s="97"/>
      <c r="I362" s="97"/>
      <c r="J362" s="97"/>
      <c r="K362" s="97"/>
      <c r="L362" s="97"/>
      <c r="M362" s="97"/>
      <c r="N362" s="97"/>
      <c r="O362" s="97"/>
      <c r="P362" s="97"/>
      <c r="Q362" s="97"/>
      <c r="R362" s="97"/>
      <c r="S362" s="97"/>
      <c r="T362" s="97"/>
      <c r="U362" s="97"/>
      <c r="V362" s="97"/>
      <c r="W362" s="97"/>
      <c r="X362" s="97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</row>
    <row r="363" spans="1:34" ht="45">
      <c r="A363" s="273" t="s">
        <v>691</v>
      </c>
      <c r="B363" s="247" t="s">
        <v>95</v>
      </c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F363" s="13"/>
      <c r="AG363" s="13"/>
      <c r="AH363" s="13"/>
    </row>
    <row r="364" spans="1:34" ht="45">
      <c r="A364" s="273" t="s">
        <v>692</v>
      </c>
      <c r="B364" s="154" t="s">
        <v>548</v>
      </c>
      <c r="C364" s="12">
        <v>60</v>
      </c>
      <c r="D364" s="13"/>
      <c r="E364" s="13"/>
      <c r="F364" s="13"/>
      <c r="G364" s="13"/>
      <c r="H364" s="13"/>
      <c r="I364" s="13"/>
      <c r="J364" s="12"/>
      <c r="K364" s="12">
        <v>30</v>
      </c>
      <c r="L364" s="12"/>
      <c r="M364" s="12"/>
      <c r="N364" s="12"/>
      <c r="O364" s="12"/>
      <c r="P364" s="12"/>
      <c r="Q364" s="12"/>
      <c r="R364" s="12"/>
      <c r="S364" s="12">
        <v>35</v>
      </c>
      <c r="T364" s="12"/>
      <c r="U364" s="12"/>
      <c r="V364" s="12"/>
      <c r="W364" s="12"/>
      <c r="X364" s="12"/>
      <c r="Y364" s="12"/>
      <c r="Z364" s="12"/>
      <c r="AA364" s="12">
        <v>40</v>
      </c>
      <c r="AB364" s="12"/>
      <c r="AC364" s="12"/>
      <c r="AD364" s="12"/>
      <c r="AE364" s="12"/>
      <c r="AF364" s="12"/>
      <c r="AG364" s="12"/>
      <c r="AH364" s="12"/>
    </row>
    <row r="365" spans="1:34" ht="22.5">
      <c r="A365" s="273" t="s">
        <v>693</v>
      </c>
      <c r="B365" s="130" t="s">
        <v>439</v>
      </c>
      <c r="C365" s="12"/>
      <c r="D365" s="13"/>
      <c r="E365" s="13"/>
      <c r="F365" s="13"/>
      <c r="G365" s="13"/>
      <c r="H365" s="13"/>
      <c r="I365" s="13"/>
      <c r="J365" s="13"/>
      <c r="K365" s="12">
        <v>10</v>
      </c>
      <c r="L365" s="13"/>
      <c r="M365" s="13"/>
      <c r="N365" s="13"/>
      <c r="O365" s="13"/>
      <c r="P365" s="13"/>
      <c r="Q365" s="13"/>
      <c r="R365" s="13"/>
      <c r="S365" s="12">
        <v>10</v>
      </c>
      <c r="T365" s="13"/>
      <c r="U365" s="13"/>
      <c r="V365" s="13"/>
      <c r="W365" s="13"/>
      <c r="X365" s="13"/>
      <c r="Y365" s="13"/>
      <c r="Z365" s="13"/>
      <c r="AA365" s="13">
        <v>10</v>
      </c>
      <c r="AB365" s="13"/>
      <c r="AC365" s="13"/>
      <c r="AD365" s="13"/>
      <c r="AE365" s="13"/>
      <c r="AF365" s="13"/>
      <c r="AG365" s="13"/>
      <c r="AH365" s="13"/>
    </row>
    <row r="366" spans="1:34" ht="33.75">
      <c r="A366" s="273" t="s">
        <v>694</v>
      </c>
      <c r="B366" s="130" t="s">
        <v>383</v>
      </c>
      <c r="C366" s="12">
        <v>0</v>
      </c>
      <c r="D366" s="13"/>
      <c r="E366" s="13"/>
      <c r="F366" s="13"/>
      <c r="G366" s="13"/>
      <c r="H366" s="13"/>
      <c r="I366" s="13"/>
      <c r="J366" s="12">
        <v>60</v>
      </c>
      <c r="K366" s="12">
        <v>40</v>
      </c>
      <c r="L366" s="13"/>
      <c r="M366" s="13"/>
      <c r="N366" s="13"/>
      <c r="O366" s="13"/>
      <c r="P366" s="13"/>
      <c r="Q366" s="13"/>
      <c r="R366" s="12">
        <v>44</v>
      </c>
      <c r="S366" s="12">
        <v>45</v>
      </c>
      <c r="T366" s="13"/>
      <c r="U366" s="13"/>
      <c r="V366" s="13"/>
      <c r="W366" s="13"/>
      <c r="X366" s="13"/>
      <c r="Y366" s="13"/>
      <c r="Z366" s="12">
        <v>60</v>
      </c>
      <c r="AA366" s="13">
        <v>50</v>
      </c>
      <c r="AB366" s="13"/>
      <c r="AC366" s="13"/>
      <c r="AD366" s="13"/>
      <c r="AE366" s="13"/>
      <c r="AF366" s="13"/>
      <c r="AG366" s="13"/>
      <c r="AH366" s="13"/>
    </row>
    <row r="367" spans="1:34" ht="22.5">
      <c r="A367" s="273" t="s">
        <v>695</v>
      </c>
      <c r="B367" s="168" t="s">
        <v>198</v>
      </c>
      <c r="C367" s="12">
        <v>0</v>
      </c>
      <c r="D367" s="13"/>
      <c r="E367" s="13"/>
      <c r="F367" s="13"/>
      <c r="G367" s="13"/>
      <c r="H367" s="13"/>
      <c r="I367" s="13"/>
      <c r="J367" s="12">
        <v>30</v>
      </c>
      <c r="K367" s="12">
        <v>0</v>
      </c>
      <c r="L367" s="12"/>
      <c r="M367" s="12"/>
      <c r="N367" s="12"/>
      <c r="O367" s="12"/>
      <c r="P367" s="12"/>
      <c r="Q367" s="12"/>
      <c r="R367" s="12"/>
      <c r="S367" s="12">
        <v>0</v>
      </c>
      <c r="T367" s="12"/>
      <c r="U367" s="12"/>
      <c r="V367" s="12"/>
      <c r="W367" s="12"/>
      <c r="X367" s="12"/>
      <c r="Y367" s="12"/>
      <c r="Z367" s="12"/>
      <c r="AA367" s="12">
        <v>0</v>
      </c>
      <c r="AB367" s="12"/>
      <c r="AC367" s="12"/>
      <c r="AD367" s="12"/>
      <c r="AE367" s="12"/>
      <c r="AF367" s="12"/>
      <c r="AG367" s="12"/>
      <c r="AH367" s="12"/>
    </row>
    <row r="368" spans="1:34" ht="22.5">
      <c r="A368" s="273" t="s">
        <v>696</v>
      </c>
      <c r="B368" s="168" t="s">
        <v>524</v>
      </c>
      <c r="C368" s="12">
        <v>10</v>
      </c>
      <c r="D368" s="13"/>
      <c r="E368" s="13"/>
      <c r="F368" s="13"/>
      <c r="G368" s="13"/>
      <c r="H368" s="13"/>
      <c r="I368" s="13"/>
      <c r="J368" s="12"/>
      <c r="K368" s="269">
        <v>15</v>
      </c>
      <c r="L368" s="12"/>
      <c r="M368" s="12"/>
      <c r="N368" s="12"/>
      <c r="O368" s="12"/>
      <c r="P368" s="12"/>
      <c r="Q368" s="12"/>
      <c r="R368" s="12"/>
      <c r="S368" s="12">
        <v>30</v>
      </c>
      <c r="T368" s="12"/>
      <c r="U368" s="12"/>
      <c r="V368" s="12"/>
      <c r="W368" s="12"/>
      <c r="X368" s="12"/>
      <c r="Y368" s="12"/>
      <c r="Z368" s="12"/>
      <c r="AA368" s="12">
        <v>30</v>
      </c>
      <c r="AB368" s="12"/>
      <c r="AC368" s="12"/>
      <c r="AD368" s="12"/>
      <c r="AE368" s="12"/>
      <c r="AF368" s="12"/>
      <c r="AG368" s="12"/>
      <c r="AH368" s="12"/>
    </row>
    <row r="369" spans="1:35" ht="25.5">
      <c r="A369" s="273"/>
      <c r="B369" s="248" t="s">
        <v>171</v>
      </c>
      <c r="C369" s="13">
        <f>SUM(C364:C368)</f>
        <v>70</v>
      </c>
      <c r="D369" s="13">
        <f t="shared" ref="D369:I369" si="14">SUM(D364:D368)</f>
        <v>0</v>
      </c>
      <c r="E369" s="13">
        <f t="shared" si="14"/>
        <v>0</v>
      </c>
      <c r="F369" s="13">
        <f t="shared" si="14"/>
        <v>0</v>
      </c>
      <c r="G369" s="13">
        <f t="shared" si="14"/>
        <v>0</v>
      </c>
      <c r="H369" s="13">
        <f t="shared" si="14"/>
        <v>0</v>
      </c>
      <c r="I369" s="13">
        <f t="shared" si="14"/>
        <v>0</v>
      </c>
      <c r="J369" s="13">
        <f>SUM(J364:J368)</f>
        <v>90</v>
      </c>
      <c r="K369" s="13">
        <f>SUM(K364:K368)</f>
        <v>95</v>
      </c>
      <c r="L369" s="13">
        <f t="shared" ref="L369:AH369" si="15">SUM(L364:L368)</f>
        <v>0</v>
      </c>
      <c r="M369" s="13">
        <f t="shared" si="15"/>
        <v>0</v>
      </c>
      <c r="N369" s="13">
        <f t="shared" si="15"/>
        <v>0</v>
      </c>
      <c r="O369" s="13">
        <f t="shared" si="15"/>
        <v>0</v>
      </c>
      <c r="P369" s="13">
        <f t="shared" si="15"/>
        <v>0</v>
      </c>
      <c r="Q369" s="13">
        <f t="shared" si="15"/>
        <v>0</v>
      </c>
      <c r="R369" s="13">
        <f t="shared" si="15"/>
        <v>44</v>
      </c>
      <c r="S369" s="13">
        <f t="shared" si="15"/>
        <v>120</v>
      </c>
      <c r="T369" s="13">
        <f t="shared" si="15"/>
        <v>0</v>
      </c>
      <c r="U369" s="13">
        <f t="shared" si="15"/>
        <v>0</v>
      </c>
      <c r="V369" s="13">
        <f t="shared" si="15"/>
        <v>0</v>
      </c>
      <c r="W369" s="13">
        <f t="shared" si="15"/>
        <v>0</v>
      </c>
      <c r="X369" s="13">
        <f t="shared" si="15"/>
        <v>0</v>
      </c>
      <c r="Y369" s="13">
        <f t="shared" si="15"/>
        <v>0</v>
      </c>
      <c r="Z369" s="13">
        <f t="shared" si="15"/>
        <v>60</v>
      </c>
      <c r="AA369" s="13">
        <f t="shared" si="15"/>
        <v>130</v>
      </c>
      <c r="AB369" s="13">
        <f t="shared" si="15"/>
        <v>0</v>
      </c>
      <c r="AC369" s="13">
        <f t="shared" si="15"/>
        <v>0</v>
      </c>
      <c r="AD369" s="13">
        <f t="shared" si="15"/>
        <v>0</v>
      </c>
      <c r="AE369" s="13">
        <f t="shared" si="15"/>
        <v>0</v>
      </c>
      <c r="AF369" s="13">
        <f t="shared" si="15"/>
        <v>0</v>
      </c>
      <c r="AG369" s="13">
        <f t="shared" si="15"/>
        <v>0</v>
      </c>
      <c r="AH369" s="13">
        <f t="shared" si="15"/>
        <v>0</v>
      </c>
      <c r="AI369" s="267">
        <f>SUM(C369:AH369)</f>
        <v>609</v>
      </c>
    </row>
    <row r="370" spans="1:35">
      <c r="A370" s="281"/>
      <c r="B370" s="96"/>
      <c r="C370" s="97"/>
      <c r="D370" s="97"/>
      <c r="E370" s="97"/>
      <c r="F370" s="97"/>
      <c r="G370" s="97"/>
      <c r="H370" s="97"/>
      <c r="I370" s="97"/>
      <c r="J370" s="97"/>
      <c r="K370" s="97"/>
      <c r="L370" s="97"/>
      <c r="M370" s="97"/>
      <c r="N370" s="97"/>
      <c r="O370" s="97"/>
      <c r="P370" s="97"/>
      <c r="Q370" s="97"/>
      <c r="R370" s="97"/>
      <c r="S370" s="97"/>
      <c r="T370" s="97"/>
      <c r="U370" s="97"/>
      <c r="V370" s="97"/>
      <c r="W370" s="97"/>
      <c r="X370" s="97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</row>
    <row r="371" spans="1:35">
      <c r="A371" s="283"/>
      <c r="B371" s="96"/>
      <c r="C371" s="97"/>
      <c r="D371" s="97"/>
      <c r="E371" s="97"/>
      <c r="F371" s="97"/>
      <c r="G371" s="97"/>
      <c r="H371" s="97"/>
      <c r="I371" s="97"/>
      <c r="J371" s="97"/>
      <c r="K371" s="97"/>
      <c r="L371" s="97"/>
      <c r="M371" s="97"/>
      <c r="N371" s="97"/>
      <c r="O371" s="97"/>
      <c r="P371" s="97"/>
      <c r="Q371" s="97"/>
      <c r="R371" s="97"/>
      <c r="S371" s="97"/>
      <c r="T371" s="97"/>
      <c r="U371" s="97"/>
      <c r="V371" s="97"/>
      <c r="W371" s="97"/>
      <c r="X371" s="97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</row>
    <row r="372" spans="1:35">
      <c r="A372" s="283"/>
      <c r="B372" s="96"/>
      <c r="C372" s="97"/>
      <c r="D372" s="97"/>
      <c r="E372" s="97"/>
      <c r="F372" s="97"/>
      <c r="G372" s="97"/>
      <c r="H372" s="97"/>
      <c r="I372" s="97"/>
      <c r="J372" s="97"/>
      <c r="K372" s="97"/>
      <c r="L372" s="97"/>
      <c r="M372" s="97"/>
      <c r="N372" s="97"/>
      <c r="O372" s="97"/>
      <c r="P372" s="97"/>
      <c r="Q372" s="97"/>
      <c r="R372" s="97"/>
      <c r="S372" s="97"/>
      <c r="T372" s="97"/>
      <c r="U372" s="97"/>
      <c r="V372" s="97"/>
      <c r="W372" s="97"/>
      <c r="X372" s="97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</row>
    <row r="373" spans="1:35">
      <c r="A373" s="283"/>
      <c r="B373" s="96"/>
      <c r="C373" s="97"/>
      <c r="D373" s="97"/>
      <c r="E373" s="97"/>
      <c r="F373" s="97"/>
      <c r="G373" s="97"/>
      <c r="H373" s="97"/>
      <c r="I373" s="97"/>
      <c r="J373" s="97"/>
      <c r="K373" s="97"/>
      <c r="L373" s="97"/>
      <c r="M373" s="97"/>
      <c r="N373" s="97"/>
      <c r="O373" s="97"/>
      <c r="P373" s="97"/>
      <c r="Q373" s="97"/>
      <c r="R373" s="97"/>
      <c r="S373" s="97"/>
      <c r="T373" s="97"/>
      <c r="U373" s="97"/>
      <c r="V373" s="97"/>
      <c r="W373" s="97"/>
      <c r="X373" s="97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</row>
    <row r="374" spans="1:35">
      <c r="A374" s="283"/>
      <c r="B374" s="96"/>
      <c r="C374" s="97"/>
      <c r="D374" s="97"/>
      <c r="E374" s="97"/>
      <c r="F374" s="97"/>
      <c r="G374" s="97"/>
      <c r="H374" s="97"/>
      <c r="I374" s="97"/>
      <c r="J374" s="97"/>
      <c r="K374" s="97"/>
      <c r="L374" s="97"/>
      <c r="M374" s="97"/>
      <c r="N374" s="97"/>
      <c r="O374" s="97"/>
      <c r="P374" s="97"/>
      <c r="Q374" s="97"/>
      <c r="R374" s="97"/>
      <c r="S374" s="97"/>
      <c r="T374" s="97"/>
      <c r="U374" s="97"/>
      <c r="V374" s="97"/>
      <c r="W374" s="97"/>
      <c r="X374" s="97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</row>
    <row r="375" spans="1:35">
      <c r="A375" s="283"/>
      <c r="B375" s="96"/>
      <c r="C375" s="97"/>
      <c r="D375" s="97"/>
      <c r="E375" s="97"/>
      <c r="F375" s="97"/>
      <c r="G375" s="97"/>
      <c r="H375" s="97"/>
      <c r="I375" s="97"/>
      <c r="J375" s="97"/>
      <c r="K375" s="97"/>
      <c r="L375" s="97"/>
      <c r="M375" s="97"/>
      <c r="N375" s="97"/>
      <c r="O375" s="97"/>
      <c r="P375" s="97"/>
      <c r="Q375" s="97"/>
      <c r="R375" s="97"/>
      <c r="S375" s="97"/>
      <c r="T375" s="97"/>
      <c r="U375" s="97"/>
      <c r="V375" s="97"/>
      <c r="W375" s="97"/>
      <c r="X375" s="97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</row>
    <row r="376" spans="1:35">
      <c r="A376" s="283"/>
      <c r="B376" s="96"/>
      <c r="C376" s="97"/>
      <c r="D376" s="97"/>
      <c r="E376" s="97"/>
      <c r="F376" s="97"/>
      <c r="G376" s="97"/>
      <c r="H376" s="97"/>
      <c r="I376" s="97"/>
      <c r="J376" s="97"/>
      <c r="K376" s="97"/>
      <c r="L376" s="97"/>
      <c r="M376" s="97"/>
      <c r="N376" s="97"/>
      <c r="O376" s="97"/>
      <c r="P376" s="97"/>
      <c r="Q376" s="97"/>
      <c r="R376" s="97"/>
      <c r="S376" s="97"/>
      <c r="T376" s="97"/>
      <c r="U376" s="97"/>
      <c r="V376" s="97"/>
      <c r="W376" s="97"/>
      <c r="X376" s="97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</row>
    <row r="377" spans="1:35">
      <c r="A377" s="283"/>
      <c r="B377" s="96"/>
      <c r="C377" s="97"/>
      <c r="D377" s="97"/>
      <c r="E377" s="97"/>
      <c r="F377" s="97"/>
      <c r="G377" s="97"/>
      <c r="H377" s="97"/>
      <c r="I377" s="97"/>
      <c r="J377" s="97"/>
      <c r="K377" s="97"/>
      <c r="L377" s="97"/>
      <c r="M377" s="97"/>
      <c r="N377" s="97"/>
      <c r="O377" s="97"/>
      <c r="P377" s="97"/>
      <c r="Q377" s="97"/>
      <c r="R377" s="97"/>
      <c r="S377" s="97"/>
      <c r="T377" s="97"/>
      <c r="U377" s="97"/>
      <c r="V377" s="97"/>
      <c r="W377" s="97"/>
      <c r="X377" s="97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</row>
    <row r="378" spans="1:35">
      <c r="A378" s="283"/>
      <c r="B378" s="96"/>
      <c r="C378" s="97"/>
      <c r="D378" s="97"/>
      <c r="E378" s="97"/>
      <c r="F378" s="97"/>
      <c r="G378" s="97"/>
      <c r="H378" s="97"/>
      <c r="I378" s="97"/>
      <c r="J378" s="97"/>
      <c r="K378" s="97"/>
      <c r="L378" s="97"/>
      <c r="M378" s="97"/>
      <c r="N378" s="97"/>
      <c r="O378" s="97"/>
      <c r="P378" s="97"/>
      <c r="Q378" s="97"/>
      <c r="R378" s="97"/>
      <c r="S378" s="97"/>
      <c r="T378" s="97"/>
      <c r="U378" s="97"/>
      <c r="V378" s="97"/>
      <c r="W378" s="97"/>
      <c r="X378" s="97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</row>
    <row r="379" spans="1:35">
      <c r="A379" s="283"/>
      <c r="B379" s="96"/>
      <c r="C379" s="97"/>
      <c r="D379" s="97"/>
      <c r="E379" s="97"/>
      <c r="F379" s="97"/>
      <c r="G379" s="97"/>
      <c r="H379" s="97"/>
      <c r="I379" s="97"/>
      <c r="J379" s="97"/>
      <c r="K379" s="97"/>
      <c r="L379" s="97"/>
      <c r="M379" s="97"/>
      <c r="N379" s="97"/>
      <c r="O379" s="97"/>
      <c r="P379" s="97"/>
      <c r="Q379" s="97"/>
      <c r="R379" s="97"/>
      <c r="S379" s="97"/>
      <c r="T379" s="97"/>
      <c r="U379" s="97"/>
      <c r="V379" s="97"/>
      <c r="W379" s="97"/>
      <c r="X379" s="97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</row>
    <row r="380" spans="1:35">
      <c r="A380" s="283"/>
      <c r="B380" s="96"/>
      <c r="C380" s="97"/>
      <c r="D380" s="97"/>
      <c r="E380" s="97"/>
      <c r="F380" s="97"/>
      <c r="G380" s="97"/>
      <c r="H380" s="97"/>
      <c r="I380" s="97"/>
      <c r="J380" s="97"/>
      <c r="K380" s="97"/>
      <c r="L380" s="97"/>
      <c r="M380" s="97"/>
      <c r="N380" s="97"/>
      <c r="O380" s="97"/>
      <c r="P380" s="97"/>
      <c r="Q380" s="97"/>
      <c r="R380" s="97"/>
      <c r="S380" s="97"/>
      <c r="T380" s="97"/>
      <c r="U380" s="97"/>
      <c r="V380" s="97"/>
      <c r="W380" s="97"/>
      <c r="X380" s="97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</row>
    <row r="381" spans="1:35">
      <c r="A381" s="283"/>
      <c r="B381" s="96"/>
      <c r="C381" s="97"/>
      <c r="D381" s="97"/>
      <c r="E381" s="97"/>
      <c r="F381" s="97"/>
      <c r="G381" s="97"/>
      <c r="H381" s="97"/>
      <c r="I381" s="97"/>
      <c r="J381" s="97"/>
      <c r="K381" s="97"/>
      <c r="L381" s="97"/>
      <c r="M381" s="97"/>
      <c r="N381" s="97"/>
      <c r="O381" s="97"/>
      <c r="P381" s="97"/>
      <c r="Q381" s="97"/>
      <c r="R381" s="97"/>
      <c r="S381" s="97"/>
      <c r="T381" s="97"/>
      <c r="U381" s="97"/>
      <c r="V381" s="97"/>
      <c r="W381" s="97"/>
      <c r="X381" s="97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</row>
    <row r="382" spans="1:35">
      <c r="A382" s="283"/>
      <c r="B382" s="96"/>
      <c r="C382" s="97"/>
      <c r="D382" s="97"/>
      <c r="E382" s="97"/>
      <c r="F382" s="97"/>
      <c r="G382" s="97"/>
      <c r="H382" s="97"/>
      <c r="I382" s="97"/>
      <c r="J382" s="97"/>
      <c r="K382" s="97"/>
      <c r="L382" s="97"/>
      <c r="M382" s="97"/>
      <c r="N382" s="97"/>
      <c r="O382" s="97"/>
      <c r="P382" s="97"/>
      <c r="Q382" s="97"/>
      <c r="R382" s="97"/>
      <c r="S382" s="97"/>
      <c r="T382" s="97"/>
      <c r="U382" s="97"/>
      <c r="V382" s="97"/>
      <c r="W382" s="97"/>
      <c r="X382" s="97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</row>
    <row r="383" spans="1:35">
      <c r="A383" s="283"/>
      <c r="B383" s="96"/>
      <c r="C383" s="97"/>
      <c r="D383" s="97"/>
      <c r="E383" s="97"/>
      <c r="F383" s="97"/>
      <c r="G383" s="97"/>
      <c r="H383" s="97"/>
      <c r="I383" s="97"/>
      <c r="J383" s="97"/>
      <c r="K383" s="97"/>
      <c r="L383" s="97"/>
      <c r="M383" s="97"/>
      <c r="N383" s="97"/>
      <c r="O383" s="97"/>
      <c r="P383" s="97"/>
      <c r="Q383" s="97"/>
      <c r="R383" s="97"/>
      <c r="S383" s="97"/>
      <c r="T383" s="97"/>
      <c r="U383" s="97"/>
      <c r="V383" s="97"/>
      <c r="W383" s="97"/>
      <c r="X383" s="97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</row>
    <row r="384" spans="1:35">
      <c r="A384" s="283"/>
      <c r="B384" s="96"/>
      <c r="C384" s="97"/>
      <c r="D384" s="97"/>
      <c r="E384" s="97"/>
      <c r="F384" s="97"/>
      <c r="G384" s="97"/>
      <c r="H384" s="97"/>
      <c r="I384" s="97"/>
      <c r="J384" s="97"/>
      <c r="K384" s="97"/>
      <c r="L384" s="97"/>
      <c r="M384" s="97"/>
      <c r="N384" s="97"/>
      <c r="O384" s="97"/>
      <c r="P384" s="97"/>
      <c r="Q384" s="97"/>
      <c r="R384" s="97"/>
      <c r="S384" s="97"/>
      <c r="T384" s="97"/>
      <c r="U384" s="97"/>
      <c r="V384" s="97"/>
      <c r="W384" s="97"/>
      <c r="X384" s="97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</row>
    <row r="385" spans="1:34">
      <c r="A385" s="283"/>
      <c r="B385" s="96"/>
      <c r="C385" s="97"/>
      <c r="D385" s="97"/>
      <c r="E385" s="97"/>
      <c r="F385" s="97"/>
      <c r="G385" s="97"/>
      <c r="H385" s="97"/>
      <c r="I385" s="97"/>
      <c r="J385" s="97"/>
      <c r="K385" s="97"/>
      <c r="L385" s="97"/>
      <c r="M385" s="97"/>
      <c r="N385" s="97"/>
      <c r="O385" s="97"/>
      <c r="P385" s="97"/>
      <c r="Q385" s="97"/>
      <c r="R385" s="97"/>
      <c r="S385" s="97"/>
      <c r="T385" s="97"/>
      <c r="U385" s="97"/>
      <c r="V385" s="97"/>
      <c r="W385" s="97"/>
      <c r="X385" s="97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</row>
    <row r="386" spans="1:34">
      <c r="A386" s="283"/>
      <c r="B386" s="96"/>
      <c r="C386" s="97"/>
      <c r="D386" s="97"/>
      <c r="E386" s="97"/>
      <c r="F386" s="97"/>
      <c r="G386" s="97"/>
      <c r="H386" s="97"/>
      <c r="I386" s="97"/>
      <c r="J386" s="97"/>
      <c r="K386" s="97"/>
      <c r="L386" s="97"/>
      <c r="M386" s="97"/>
      <c r="N386" s="97"/>
      <c r="O386" s="97"/>
      <c r="P386" s="97"/>
      <c r="Q386" s="97"/>
      <c r="R386" s="97"/>
      <c r="S386" s="97"/>
      <c r="T386" s="97"/>
      <c r="U386" s="97"/>
      <c r="V386" s="97"/>
      <c r="W386" s="97"/>
      <c r="X386" s="97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</row>
    <row r="387" spans="1:34">
      <c r="A387" s="283"/>
      <c r="B387" s="96"/>
      <c r="C387" s="97"/>
      <c r="D387" s="97"/>
      <c r="E387" s="97"/>
      <c r="F387" s="97"/>
      <c r="G387" s="97"/>
      <c r="H387" s="97"/>
      <c r="I387" s="97"/>
      <c r="J387" s="97"/>
      <c r="K387" s="97"/>
      <c r="L387" s="97"/>
      <c r="M387" s="97"/>
      <c r="N387" s="97"/>
      <c r="O387" s="97"/>
      <c r="P387" s="97"/>
      <c r="Q387" s="97"/>
      <c r="R387" s="97"/>
      <c r="S387" s="97"/>
      <c r="T387" s="97"/>
      <c r="U387" s="97"/>
      <c r="V387" s="97"/>
      <c r="W387" s="97"/>
      <c r="X387" s="97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</row>
    <row r="388" spans="1:34">
      <c r="A388" s="283"/>
      <c r="B388" s="96"/>
      <c r="C388" s="97"/>
      <c r="D388" s="97"/>
      <c r="E388" s="97"/>
      <c r="F388" s="97"/>
      <c r="G388" s="97"/>
      <c r="H388" s="97"/>
      <c r="I388" s="97"/>
      <c r="J388" s="97"/>
      <c r="K388" s="97"/>
      <c r="L388" s="97"/>
      <c r="M388" s="97"/>
      <c r="N388" s="97"/>
      <c r="O388" s="97"/>
      <c r="P388" s="97"/>
      <c r="Q388" s="97"/>
      <c r="R388" s="97"/>
      <c r="S388" s="97"/>
      <c r="T388" s="97"/>
      <c r="U388" s="97"/>
      <c r="V388" s="97"/>
      <c r="W388" s="97"/>
      <c r="X388" s="97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</row>
    <row r="389" spans="1:34">
      <c r="A389" s="283"/>
      <c r="B389" s="96"/>
      <c r="C389" s="97"/>
      <c r="D389" s="97"/>
      <c r="E389" s="97"/>
      <c r="F389" s="97"/>
      <c r="G389" s="97"/>
      <c r="H389" s="97"/>
      <c r="I389" s="97"/>
      <c r="J389" s="97"/>
      <c r="K389" s="97"/>
      <c r="L389" s="97"/>
      <c r="M389" s="97"/>
      <c r="N389" s="97"/>
      <c r="O389" s="97"/>
      <c r="P389" s="97"/>
      <c r="Q389" s="97"/>
      <c r="R389" s="97"/>
      <c r="S389" s="97"/>
      <c r="T389" s="97"/>
      <c r="U389" s="97"/>
      <c r="V389" s="97"/>
      <c r="W389" s="97"/>
      <c r="X389" s="97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</row>
    <row r="390" spans="1:34">
      <c r="A390" s="283"/>
      <c r="B390" s="96"/>
      <c r="C390" s="97"/>
      <c r="D390" s="97"/>
      <c r="E390" s="97"/>
      <c r="F390" s="97"/>
      <c r="G390" s="97"/>
      <c r="H390" s="97"/>
      <c r="I390" s="97"/>
      <c r="J390" s="97"/>
      <c r="K390" s="97"/>
      <c r="L390" s="97"/>
      <c r="M390" s="97"/>
      <c r="N390" s="97"/>
      <c r="O390" s="97"/>
      <c r="P390" s="97"/>
      <c r="Q390" s="97"/>
      <c r="R390" s="97"/>
      <c r="S390" s="97"/>
      <c r="T390" s="97"/>
      <c r="U390" s="97"/>
      <c r="V390" s="97"/>
      <c r="W390" s="97"/>
      <c r="X390" s="97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</row>
    <row r="391" spans="1:34">
      <c r="A391" s="283"/>
      <c r="B391" s="96"/>
      <c r="C391" s="97"/>
      <c r="D391" s="97"/>
      <c r="E391" s="97"/>
      <c r="F391" s="97"/>
      <c r="G391" s="97"/>
      <c r="H391" s="97"/>
      <c r="I391" s="97"/>
      <c r="J391" s="97"/>
      <c r="K391" s="97"/>
      <c r="L391" s="97"/>
      <c r="M391" s="97"/>
      <c r="N391" s="97"/>
      <c r="O391" s="97"/>
      <c r="P391" s="97"/>
      <c r="Q391" s="97"/>
      <c r="R391" s="97"/>
      <c r="S391" s="97"/>
      <c r="T391" s="97"/>
      <c r="U391" s="97"/>
      <c r="V391" s="97"/>
      <c r="W391" s="97"/>
      <c r="X391" s="97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</row>
    <row r="392" spans="1:34">
      <c r="A392" s="283"/>
      <c r="B392" s="96"/>
      <c r="C392" s="97"/>
      <c r="D392" s="97"/>
      <c r="E392" s="97"/>
      <c r="F392" s="97"/>
      <c r="G392" s="97"/>
      <c r="H392" s="97"/>
      <c r="I392" s="97"/>
      <c r="J392" s="97"/>
      <c r="K392" s="97"/>
      <c r="L392" s="97"/>
      <c r="M392" s="97"/>
      <c r="N392" s="97"/>
      <c r="O392" s="97"/>
      <c r="P392" s="97"/>
      <c r="Q392" s="97"/>
      <c r="R392" s="97"/>
      <c r="S392" s="97"/>
      <c r="T392" s="97"/>
      <c r="U392" s="97"/>
      <c r="V392" s="97"/>
      <c r="W392" s="97"/>
      <c r="X392" s="97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</row>
    <row r="393" spans="1:34">
      <c r="A393" s="283"/>
      <c r="B393" s="96"/>
      <c r="C393" s="97"/>
      <c r="D393" s="97"/>
      <c r="E393" s="97"/>
      <c r="F393" s="97"/>
      <c r="G393" s="97"/>
      <c r="H393" s="97"/>
      <c r="I393" s="97"/>
      <c r="J393" s="97"/>
      <c r="K393" s="97"/>
      <c r="L393" s="97"/>
      <c r="M393" s="97"/>
      <c r="N393" s="97"/>
      <c r="O393" s="97"/>
      <c r="P393" s="97"/>
      <c r="Q393" s="97"/>
      <c r="R393" s="97"/>
      <c r="S393" s="97"/>
      <c r="T393" s="97"/>
      <c r="U393" s="97"/>
      <c r="V393" s="97"/>
      <c r="W393" s="97"/>
      <c r="X393" s="97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</row>
    <row r="394" spans="1:34">
      <c r="A394" s="283"/>
      <c r="B394" s="96"/>
      <c r="C394" s="97"/>
      <c r="D394" s="97"/>
      <c r="E394" s="97"/>
      <c r="F394" s="97"/>
      <c r="G394" s="97"/>
      <c r="H394" s="97"/>
      <c r="I394" s="97"/>
      <c r="J394" s="97"/>
      <c r="K394" s="97"/>
      <c r="L394" s="97"/>
      <c r="M394" s="97"/>
      <c r="N394" s="97"/>
      <c r="O394" s="97"/>
      <c r="P394" s="97"/>
      <c r="Q394" s="97"/>
      <c r="R394" s="97"/>
      <c r="S394" s="97"/>
      <c r="T394" s="97"/>
      <c r="U394" s="97"/>
      <c r="V394" s="97"/>
      <c r="W394" s="97"/>
      <c r="X394" s="97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</row>
    <row r="395" spans="1:34" ht="30">
      <c r="A395" s="273" t="s">
        <v>697</v>
      </c>
      <c r="B395" s="249" t="s">
        <v>115</v>
      </c>
      <c r="C395" s="12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F395" s="13"/>
      <c r="AG395" s="13"/>
      <c r="AH395" s="13"/>
    </row>
    <row r="396" spans="1:34" ht="33.75">
      <c r="A396" s="273" t="s">
        <v>698</v>
      </c>
      <c r="B396" s="133" t="s">
        <v>508</v>
      </c>
      <c r="C396" s="12">
        <v>164</v>
      </c>
      <c r="D396" s="54"/>
      <c r="E396" s="12"/>
      <c r="F396" s="12"/>
      <c r="G396" s="12"/>
      <c r="H396" s="12"/>
      <c r="I396" s="12"/>
      <c r="J396" s="12"/>
      <c r="K396" s="12">
        <v>123</v>
      </c>
      <c r="L396" s="12"/>
      <c r="M396" s="12"/>
      <c r="N396" s="12"/>
      <c r="O396" s="12"/>
      <c r="P396" s="12"/>
      <c r="Q396" s="12"/>
      <c r="R396" s="12">
        <v>140</v>
      </c>
      <c r="S396" s="12">
        <v>120</v>
      </c>
      <c r="T396" s="12"/>
      <c r="U396" s="12"/>
      <c r="V396" s="12">
        <v>47</v>
      </c>
      <c r="W396" s="12"/>
      <c r="X396" s="12"/>
      <c r="Y396" s="12"/>
      <c r="Z396" s="12">
        <v>140</v>
      </c>
      <c r="AA396" s="12">
        <v>110</v>
      </c>
      <c r="AB396" s="12"/>
      <c r="AC396" s="12"/>
      <c r="AD396" s="12"/>
      <c r="AE396" s="12"/>
      <c r="AF396" s="12"/>
      <c r="AG396" s="12"/>
      <c r="AH396" s="12">
        <v>200</v>
      </c>
    </row>
    <row r="397" spans="1:34" ht="56.25">
      <c r="A397" s="273" t="s">
        <v>699</v>
      </c>
      <c r="B397" s="164" t="s">
        <v>274</v>
      </c>
      <c r="C397" s="12">
        <v>0</v>
      </c>
      <c r="D397" s="12"/>
      <c r="E397" s="12"/>
      <c r="F397" s="12"/>
      <c r="G397" s="12"/>
      <c r="H397" s="12"/>
      <c r="I397" s="12"/>
      <c r="J397" s="12"/>
      <c r="K397" s="12">
        <v>30</v>
      </c>
      <c r="L397" s="12"/>
      <c r="M397" s="12"/>
      <c r="N397" s="12"/>
      <c r="O397" s="12"/>
      <c r="P397" s="12"/>
      <c r="Q397" s="12"/>
      <c r="R397" s="12"/>
      <c r="S397" s="12">
        <v>55</v>
      </c>
      <c r="T397" s="12"/>
      <c r="U397" s="12"/>
      <c r="V397" s="12"/>
      <c r="W397" s="12"/>
      <c r="X397" s="12"/>
      <c r="Y397" s="12"/>
      <c r="Z397" s="12"/>
      <c r="AA397" s="12">
        <v>58</v>
      </c>
      <c r="AB397" s="12"/>
      <c r="AC397" s="12"/>
      <c r="AD397" s="12"/>
      <c r="AE397" s="12"/>
      <c r="AF397" s="12"/>
      <c r="AG397" s="12"/>
      <c r="AH397" s="12"/>
    </row>
    <row r="398" spans="1:34" ht="45">
      <c r="A398" s="273" t="s">
        <v>700</v>
      </c>
      <c r="B398" s="146" t="s">
        <v>275</v>
      </c>
      <c r="C398" s="12">
        <v>0</v>
      </c>
      <c r="D398" s="12"/>
      <c r="E398" s="12"/>
      <c r="F398" s="12"/>
      <c r="G398" s="12"/>
      <c r="H398" s="12"/>
      <c r="I398" s="12"/>
      <c r="J398" s="12"/>
      <c r="K398" s="12">
        <v>10</v>
      </c>
      <c r="L398" s="12"/>
      <c r="M398" s="12"/>
      <c r="N398" s="12"/>
      <c r="O398" s="12"/>
      <c r="P398" s="12"/>
      <c r="Q398" s="12"/>
      <c r="R398" s="12"/>
      <c r="S398" s="12">
        <v>10</v>
      </c>
      <c r="T398" s="12"/>
      <c r="U398" s="12"/>
      <c r="V398" s="12"/>
      <c r="W398" s="12"/>
      <c r="X398" s="12"/>
      <c r="Y398" s="12"/>
      <c r="Z398" s="12"/>
      <c r="AA398" s="12">
        <v>0</v>
      </c>
      <c r="AB398" s="12"/>
      <c r="AC398" s="12"/>
      <c r="AD398" s="12"/>
      <c r="AE398" s="12"/>
      <c r="AF398" s="12"/>
      <c r="AG398" s="12"/>
      <c r="AH398" s="12"/>
    </row>
    <row r="399" spans="1:34" ht="33.75">
      <c r="A399" s="273" t="s">
        <v>701</v>
      </c>
      <c r="B399" s="135" t="s">
        <v>509</v>
      </c>
      <c r="C399" s="12">
        <v>0</v>
      </c>
      <c r="D399" s="12"/>
      <c r="E399" s="12"/>
      <c r="F399" s="12"/>
      <c r="G399" s="12"/>
      <c r="H399" s="12"/>
      <c r="I399" s="12"/>
      <c r="J399" s="12"/>
      <c r="K399" s="12">
        <v>20</v>
      </c>
      <c r="L399" s="12"/>
      <c r="M399" s="12"/>
      <c r="N399" s="12"/>
      <c r="O399" s="12"/>
      <c r="P399" s="12"/>
      <c r="Q399" s="12"/>
      <c r="R399" s="12"/>
      <c r="S399" s="12">
        <v>0</v>
      </c>
      <c r="T399" s="12"/>
      <c r="U399" s="12"/>
      <c r="V399" s="12"/>
      <c r="W399" s="12"/>
      <c r="X399" s="12"/>
      <c r="Y399" s="12"/>
      <c r="Z399" s="12"/>
      <c r="AA399" s="12">
        <v>20</v>
      </c>
      <c r="AB399" s="12"/>
      <c r="AC399" s="12"/>
      <c r="AD399" s="12"/>
      <c r="AE399" s="12"/>
      <c r="AF399" s="12"/>
      <c r="AG399" s="12"/>
      <c r="AH399" s="12"/>
    </row>
    <row r="400" spans="1:34" ht="33.75">
      <c r="A400" s="273" t="s">
        <v>702</v>
      </c>
      <c r="B400" s="133" t="s">
        <v>510</v>
      </c>
      <c r="C400" s="12">
        <v>0</v>
      </c>
      <c r="D400" s="12"/>
      <c r="E400" s="12"/>
      <c r="F400" s="12"/>
      <c r="G400" s="12"/>
      <c r="H400" s="12"/>
      <c r="I400" s="12"/>
      <c r="J400" s="12"/>
      <c r="K400" s="12">
        <v>20</v>
      </c>
      <c r="L400" s="12"/>
      <c r="M400" s="12"/>
      <c r="N400" s="12"/>
      <c r="O400" s="12"/>
      <c r="P400" s="12"/>
      <c r="Q400" s="12"/>
      <c r="R400" s="12"/>
      <c r="S400" s="12">
        <v>20</v>
      </c>
      <c r="T400" s="12"/>
      <c r="U400" s="12"/>
      <c r="V400" s="12"/>
      <c r="W400" s="12"/>
      <c r="X400" s="12"/>
      <c r="Y400" s="12"/>
      <c r="Z400" s="12"/>
      <c r="AA400" s="12">
        <v>30</v>
      </c>
      <c r="AB400" s="12"/>
      <c r="AC400" s="12"/>
      <c r="AD400" s="12"/>
      <c r="AE400" s="12"/>
      <c r="AF400" s="12"/>
      <c r="AG400" s="12"/>
      <c r="AH400" s="12"/>
    </row>
    <row r="401" spans="1:35" ht="15.75">
      <c r="A401" s="340" t="s">
        <v>25</v>
      </c>
      <c r="B401" s="341"/>
      <c r="C401" s="13">
        <f>SUM(C396:C400)</f>
        <v>164</v>
      </c>
      <c r="D401" s="13">
        <f t="shared" ref="D401:AH401" si="16">SUM(D396:D400)</f>
        <v>0</v>
      </c>
      <c r="E401" s="13">
        <f t="shared" si="16"/>
        <v>0</v>
      </c>
      <c r="F401" s="13">
        <f t="shared" si="16"/>
        <v>0</v>
      </c>
      <c r="G401" s="13">
        <f t="shared" si="16"/>
        <v>0</v>
      </c>
      <c r="H401" s="13">
        <f t="shared" si="16"/>
        <v>0</v>
      </c>
      <c r="I401" s="13">
        <f t="shared" si="16"/>
        <v>0</v>
      </c>
      <c r="J401" s="13">
        <f t="shared" si="16"/>
        <v>0</v>
      </c>
      <c r="K401" s="13">
        <f t="shared" si="16"/>
        <v>203</v>
      </c>
      <c r="L401" s="13">
        <f t="shared" si="16"/>
        <v>0</v>
      </c>
      <c r="M401" s="13">
        <f t="shared" si="16"/>
        <v>0</v>
      </c>
      <c r="N401" s="13">
        <f t="shared" si="16"/>
        <v>0</v>
      </c>
      <c r="O401" s="13">
        <f t="shared" si="16"/>
        <v>0</v>
      </c>
      <c r="P401" s="13">
        <f t="shared" si="16"/>
        <v>0</v>
      </c>
      <c r="Q401" s="13">
        <f t="shared" si="16"/>
        <v>0</v>
      </c>
      <c r="R401" s="13">
        <f t="shared" si="16"/>
        <v>140</v>
      </c>
      <c r="S401" s="13">
        <f t="shared" si="16"/>
        <v>205</v>
      </c>
      <c r="T401" s="13">
        <f t="shared" si="16"/>
        <v>0</v>
      </c>
      <c r="U401" s="13">
        <f t="shared" si="16"/>
        <v>0</v>
      </c>
      <c r="V401" s="13">
        <f t="shared" si="16"/>
        <v>47</v>
      </c>
      <c r="W401" s="13">
        <f t="shared" si="16"/>
        <v>0</v>
      </c>
      <c r="X401" s="13">
        <f t="shared" si="16"/>
        <v>0</v>
      </c>
      <c r="Y401" s="13">
        <f t="shared" si="16"/>
        <v>0</v>
      </c>
      <c r="Z401" s="13">
        <f t="shared" si="16"/>
        <v>140</v>
      </c>
      <c r="AA401" s="13">
        <f t="shared" si="16"/>
        <v>218</v>
      </c>
      <c r="AB401" s="13">
        <f t="shared" si="16"/>
        <v>0</v>
      </c>
      <c r="AC401" s="13">
        <f t="shared" si="16"/>
        <v>0</v>
      </c>
      <c r="AD401" s="13">
        <f t="shared" si="16"/>
        <v>0</v>
      </c>
      <c r="AE401" s="13">
        <f t="shared" si="16"/>
        <v>0</v>
      </c>
      <c r="AF401" s="13">
        <f t="shared" si="16"/>
        <v>0</v>
      </c>
      <c r="AG401" s="13">
        <f t="shared" si="16"/>
        <v>0</v>
      </c>
      <c r="AH401" s="13">
        <f t="shared" si="16"/>
        <v>200</v>
      </c>
      <c r="AI401" s="267">
        <f>SUM(C401:AH401)</f>
        <v>1317</v>
      </c>
    </row>
    <row r="402" spans="1:35">
      <c r="A402" s="281"/>
      <c r="C402" s="94"/>
      <c r="D402" s="94"/>
      <c r="E402" s="94"/>
      <c r="F402" s="94"/>
      <c r="G402" s="94"/>
      <c r="H402" s="94"/>
      <c r="I402" s="94"/>
      <c r="J402" s="94"/>
      <c r="K402" s="94"/>
      <c r="L402" s="94"/>
      <c r="M402" s="94"/>
      <c r="N402" s="94"/>
      <c r="O402" s="94"/>
      <c r="P402" s="94"/>
      <c r="Q402" s="94"/>
      <c r="R402" s="94"/>
      <c r="S402" s="94"/>
      <c r="T402" s="94"/>
      <c r="U402" s="94"/>
      <c r="V402" s="94"/>
      <c r="W402" s="94"/>
      <c r="X402" s="94"/>
      <c r="Y402" s="94"/>
      <c r="Z402" s="94"/>
      <c r="AA402" s="94"/>
      <c r="AB402" s="94"/>
      <c r="AC402" s="94"/>
      <c r="AD402" s="94"/>
      <c r="AE402" s="94"/>
      <c r="AF402" s="94"/>
      <c r="AG402" s="94"/>
      <c r="AH402" s="94"/>
    </row>
    <row r="403" spans="1:35">
      <c r="A403" s="283"/>
      <c r="B403" s="96"/>
      <c r="C403" s="97"/>
      <c r="D403" s="97"/>
      <c r="E403" s="97"/>
      <c r="F403" s="97"/>
      <c r="G403" s="97"/>
      <c r="H403" s="97"/>
      <c r="I403" s="97"/>
      <c r="J403" s="97"/>
      <c r="K403" s="97"/>
      <c r="L403" s="97"/>
      <c r="M403" s="97"/>
      <c r="N403" s="97"/>
      <c r="O403" s="97"/>
      <c r="P403" s="97"/>
      <c r="Q403" s="97"/>
      <c r="R403" s="97"/>
      <c r="S403" s="97"/>
      <c r="T403" s="97"/>
      <c r="U403" s="97"/>
      <c r="V403" s="97"/>
      <c r="W403" s="97"/>
      <c r="X403" s="97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</row>
    <row r="404" spans="1:35">
      <c r="A404" s="283"/>
      <c r="B404" s="96"/>
      <c r="C404" s="97"/>
      <c r="D404" s="97"/>
      <c r="E404" s="97"/>
      <c r="F404" s="97"/>
      <c r="G404" s="97"/>
      <c r="H404" s="97"/>
      <c r="I404" s="97"/>
      <c r="J404" s="97"/>
      <c r="K404" s="97"/>
      <c r="L404" s="97"/>
      <c r="M404" s="97"/>
      <c r="N404" s="97"/>
      <c r="O404" s="97"/>
      <c r="P404" s="97"/>
      <c r="Q404" s="97"/>
      <c r="R404" s="97"/>
      <c r="S404" s="97"/>
      <c r="T404" s="97"/>
      <c r="U404" s="97"/>
      <c r="V404" s="97"/>
      <c r="W404" s="97"/>
      <c r="X404" s="97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</row>
    <row r="405" spans="1:35">
      <c r="A405" s="283"/>
      <c r="B405" s="96"/>
      <c r="C405" s="97"/>
      <c r="D405" s="97"/>
      <c r="E405" s="97"/>
      <c r="F405" s="97"/>
      <c r="G405" s="97"/>
      <c r="H405" s="97"/>
      <c r="I405" s="97"/>
      <c r="J405" s="97"/>
      <c r="K405" s="97"/>
      <c r="L405" s="97"/>
      <c r="M405" s="97"/>
      <c r="N405" s="97"/>
      <c r="O405" s="97"/>
      <c r="P405" s="97"/>
      <c r="Q405" s="97"/>
      <c r="R405" s="97"/>
      <c r="S405" s="97"/>
      <c r="T405" s="97"/>
      <c r="U405" s="97"/>
      <c r="V405" s="97"/>
      <c r="W405" s="97"/>
      <c r="X405" s="97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</row>
    <row r="406" spans="1:35">
      <c r="A406" s="283"/>
      <c r="B406" s="96"/>
      <c r="C406" s="97"/>
      <c r="D406" s="97"/>
      <c r="E406" s="97"/>
      <c r="F406" s="97"/>
      <c r="G406" s="97"/>
      <c r="H406" s="97"/>
      <c r="I406" s="97"/>
      <c r="J406" s="97"/>
      <c r="K406" s="97"/>
      <c r="L406" s="97"/>
      <c r="M406" s="97"/>
      <c r="N406" s="97"/>
      <c r="O406" s="97"/>
      <c r="P406" s="97"/>
      <c r="Q406" s="97"/>
      <c r="R406" s="97"/>
      <c r="S406" s="97"/>
      <c r="T406" s="97"/>
      <c r="U406" s="97"/>
      <c r="V406" s="97"/>
      <c r="W406" s="97"/>
      <c r="X406" s="97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</row>
    <row r="407" spans="1:35">
      <c r="A407" s="283"/>
      <c r="B407" s="96"/>
      <c r="C407" s="97"/>
      <c r="D407" s="97"/>
      <c r="E407" s="97"/>
      <c r="F407" s="97"/>
      <c r="G407" s="97"/>
      <c r="H407" s="97"/>
      <c r="I407" s="97"/>
      <c r="J407" s="97"/>
      <c r="K407" s="97"/>
      <c r="L407" s="97"/>
      <c r="M407" s="97"/>
      <c r="N407" s="97"/>
      <c r="O407" s="97"/>
      <c r="P407" s="97"/>
      <c r="Q407" s="97"/>
      <c r="R407" s="97"/>
      <c r="S407" s="97"/>
      <c r="T407" s="97"/>
      <c r="U407" s="97"/>
      <c r="V407" s="97"/>
      <c r="W407" s="97"/>
      <c r="X407" s="97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</row>
    <row r="408" spans="1:35">
      <c r="A408" s="283"/>
      <c r="B408" s="96"/>
      <c r="C408" s="97"/>
      <c r="D408" s="97"/>
      <c r="E408" s="97"/>
      <c r="F408" s="97"/>
      <c r="G408" s="97"/>
      <c r="H408" s="97"/>
      <c r="I408" s="97"/>
      <c r="J408" s="97"/>
      <c r="K408" s="97"/>
      <c r="L408" s="97"/>
      <c r="M408" s="97"/>
      <c r="N408" s="97"/>
      <c r="O408" s="97"/>
      <c r="P408" s="97"/>
      <c r="Q408" s="97"/>
      <c r="R408" s="97"/>
      <c r="S408" s="97"/>
      <c r="T408" s="97"/>
      <c r="U408" s="97"/>
      <c r="V408" s="97"/>
      <c r="W408" s="97"/>
      <c r="X408" s="97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</row>
    <row r="409" spans="1:35">
      <c r="A409" s="283"/>
      <c r="B409" s="96"/>
      <c r="C409" s="97"/>
      <c r="D409" s="97"/>
      <c r="E409" s="97"/>
      <c r="F409" s="97"/>
      <c r="G409" s="97"/>
      <c r="H409" s="97"/>
      <c r="I409" s="97"/>
      <c r="J409" s="97"/>
      <c r="K409" s="97"/>
      <c r="L409" s="97"/>
      <c r="M409" s="97"/>
      <c r="N409" s="97"/>
      <c r="O409" s="97"/>
      <c r="P409" s="97"/>
      <c r="Q409" s="97"/>
      <c r="R409" s="97"/>
      <c r="S409" s="97"/>
      <c r="T409" s="97"/>
      <c r="U409" s="97"/>
      <c r="V409" s="97"/>
      <c r="W409" s="97"/>
      <c r="X409" s="97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</row>
    <row r="410" spans="1:35">
      <c r="A410" s="283"/>
      <c r="B410" s="96"/>
      <c r="C410" s="97"/>
      <c r="D410" s="97"/>
      <c r="E410" s="97"/>
      <c r="F410" s="97"/>
      <c r="G410" s="97"/>
      <c r="H410" s="97"/>
      <c r="I410" s="97"/>
      <c r="J410" s="97"/>
      <c r="K410" s="97"/>
      <c r="L410" s="97"/>
      <c r="M410" s="97"/>
      <c r="N410" s="97"/>
      <c r="O410" s="97"/>
      <c r="P410" s="97"/>
      <c r="Q410" s="97"/>
      <c r="R410" s="97"/>
      <c r="S410" s="97"/>
      <c r="T410" s="97"/>
      <c r="U410" s="97"/>
      <c r="V410" s="97"/>
      <c r="W410" s="97"/>
      <c r="X410" s="97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</row>
    <row r="411" spans="1:35">
      <c r="A411" s="283"/>
      <c r="B411" s="96"/>
      <c r="C411" s="97"/>
      <c r="D411" s="97"/>
      <c r="E411" s="97"/>
      <c r="F411" s="97"/>
      <c r="G411" s="97"/>
      <c r="H411" s="97"/>
      <c r="I411" s="97"/>
      <c r="J411" s="97"/>
      <c r="K411" s="97"/>
      <c r="L411" s="97"/>
      <c r="M411" s="97"/>
      <c r="N411" s="97"/>
      <c r="O411" s="97"/>
      <c r="P411" s="97"/>
      <c r="Q411" s="97"/>
      <c r="R411" s="97"/>
      <c r="S411" s="97"/>
      <c r="T411" s="97"/>
      <c r="U411" s="97"/>
      <c r="V411" s="97"/>
      <c r="W411" s="97"/>
      <c r="X411" s="97"/>
      <c r="Y411" s="97"/>
      <c r="Z411" s="97"/>
      <c r="AA411" s="97"/>
      <c r="AB411" s="97"/>
      <c r="AC411" s="97"/>
      <c r="AD411" s="97"/>
      <c r="AE411" s="97"/>
      <c r="AF411" s="97"/>
      <c r="AG411" s="97"/>
      <c r="AH411" s="97"/>
    </row>
    <row r="412" spans="1:35" ht="48">
      <c r="A412" s="273">
        <v>7.6</v>
      </c>
      <c r="B412" s="252" t="s">
        <v>385</v>
      </c>
      <c r="C412" s="12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F412" s="13"/>
      <c r="AG412" s="13"/>
      <c r="AH412" s="13"/>
    </row>
    <row r="413" spans="1:35" ht="33.75">
      <c r="A413" s="273" t="s">
        <v>703</v>
      </c>
      <c r="B413" s="170" t="s">
        <v>386</v>
      </c>
      <c r="C413" s="12">
        <v>14</v>
      </c>
      <c r="D413" s="12"/>
      <c r="E413" s="12"/>
      <c r="F413" s="12"/>
      <c r="G413" s="12"/>
      <c r="H413" s="12"/>
      <c r="I413" s="12"/>
      <c r="J413" s="12"/>
      <c r="K413" s="12">
        <v>17</v>
      </c>
      <c r="L413" s="12"/>
      <c r="M413" s="12"/>
      <c r="N413" s="12"/>
      <c r="O413" s="12"/>
      <c r="P413" s="12"/>
      <c r="Q413" s="12"/>
      <c r="R413" s="12"/>
      <c r="S413" s="12">
        <v>20</v>
      </c>
      <c r="T413" s="12"/>
      <c r="U413" s="12"/>
      <c r="V413" s="12"/>
      <c r="W413" s="12"/>
      <c r="X413" s="12"/>
      <c r="Y413" s="12"/>
      <c r="Z413" s="12"/>
      <c r="AA413" s="12">
        <v>20</v>
      </c>
      <c r="AB413" s="12"/>
      <c r="AC413" s="12"/>
      <c r="AD413" s="12"/>
      <c r="AE413" s="12"/>
      <c r="AF413" s="12"/>
      <c r="AG413" s="12"/>
      <c r="AH413" s="12"/>
    </row>
    <row r="414" spans="1:35" ht="33.75">
      <c r="A414" s="273" t="s">
        <v>704</v>
      </c>
      <c r="B414" s="133" t="s">
        <v>387</v>
      </c>
      <c r="C414" s="12">
        <v>0</v>
      </c>
      <c r="D414" s="12"/>
      <c r="E414" s="12"/>
      <c r="F414" s="12"/>
      <c r="G414" s="12"/>
      <c r="H414" s="12"/>
      <c r="I414" s="12"/>
      <c r="J414" s="12"/>
      <c r="K414" s="12">
        <v>6</v>
      </c>
      <c r="L414" s="12"/>
      <c r="M414" s="12"/>
      <c r="N414" s="12"/>
      <c r="O414" s="12"/>
      <c r="P414" s="12"/>
      <c r="Q414" s="12"/>
      <c r="R414" s="12"/>
      <c r="S414" s="12">
        <v>12</v>
      </c>
      <c r="T414" s="12"/>
      <c r="U414" s="12"/>
      <c r="V414" s="12"/>
      <c r="W414" s="12"/>
      <c r="X414" s="12"/>
      <c r="Y414" s="12"/>
      <c r="Z414" s="12"/>
      <c r="AA414" s="12">
        <v>10</v>
      </c>
      <c r="AB414" s="12"/>
      <c r="AC414" s="12"/>
      <c r="AD414" s="12"/>
      <c r="AE414" s="12"/>
      <c r="AF414" s="12"/>
      <c r="AG414" s="12"/>
      <c r="AH414" s="12"/>
    </row>
    <row r="415" spans="1:35" ht="33.75">
      <c r="A415" s="273" t="s">
        <v>705</v>
      </c>
      <c r="B415" s="171" t="s">
        <v>532</v>
      </c>
      <c r="C415" s="201"/>
      <c r="D415" s="12"/>
      <c r="E415" s="12">
        <v>35</v>
      </c>
      <c r="F415" s="12"/>
      <c r="G415" s="12"/>
      <c r="H415" s="12"/>
      <c r="I415" s="12"/>
      <c r="J415" s="12"/>
      <c r="K415" s="12">
        <v>20</v>
      </c>
      <c r="L415" s="12"/>
      <c r="M415" s="12">
        <v>35</v>
      </c>
      <c r="N415" s="12"/>
      <c r="O415" s="12"/>
      <c r="P415" s="12"/>
      <c r="Q415" s="12"/>
      <c r="R415" s="12"/>
      <c r="S415" s="12">
        <v>20</v>
      </c>
      <c r="T415" s="12"/>
      <c r="U415" s="12"/>
      <c r="V415" s="12"/>
      <c r="W415" s="12"/>
      <c r="X415" s="12"/>
      <c r="Y415" s="12"/>
      <c r="Z415" s="12"/>
      <c r="AA415" s="12">
        <v>25</v>
      </c>
      <c r="AB415" s="12"/>
      <c r="AC415" s="12"/>
      <c r="AD415" s="12"/>
      <c r="AE415" s="12"/>
      <c r="AF415" s="12"/>
      <c r="AG415" s="12"/>
      <c r="AH415" s="12"/>
    </row>
    <row r="416" spans="1:35" ht="33.75">
      <c r="A416" s="273" t="s">
        <v>706</v>
      </c>
      <c r="B416" s="171" t="s">
        <v>531</v>
      </c>
      <c r="C416" s="12">
        <v>20</v>
      </c>
      <c r="D416" s="12"/>
      <c r="E416" s="12"/>
      <c r="F416" s="12"/>
      <c r="G416" s="12"/>
      <c r="H416" s="12"/>
      <c r="I416" s="12"/>
      <c r="J416" s="12"/>
      <c r="K416" s="12">
        <v>25</v>
      </c>
      <c r="L416" s="12"/>
      <c r="M416" s="12"/>
      <c r="N416" s="12"/>
      <c r="O416" s="12"/>
      <c r="P416" s="12"/>
      <c r="Q416" s="12"/>
      <c r="R416" s="12"/>
      <c r="S416" s="12">
        <v>25</v>
      </c>
      <c r="T416" s="12"/>
      <c r="U416" s="12"/>
      <c r="V416" s="12"/>
      <c r="W416" s="12"/>
      <c r="X416" s="12"/>
      <c r="Y416" s="12"/>
      <c r="Z416" s="12"/>
      <c r="AA416" s="12">
        <v>25</v>
      </c>
      <c r="AB416" s="12"/>
      <c r="AC416" s="12"/>
      <c r="AD416" s="12"/>
      <c r="AE416" s="12"/>
      <c r="AF416" s="12"/>
      <c r="AG416" s="12"/>
      <c r="AH416" s="12"/>
    </row>
    <row r="417" spans="1:34" ht="33.75">
      <c r="A417" s="273" t="s">
        <v>707</v>
      </c>
      <c r="B417" s="154" t="s">
        <v>389</v>
      </c>
      <c r="C417" s="12">
        <v>0</v>
      </c>
      <c r="D417" s="12"/>
      <c r="E417" s="12"/>
      <c r="F417" s="12"/>
      <c r="G417" s="12"/>
      <c r="H417" s="12"/>
      <c r="I417" s="12"/>
      <c r="J417" s="12"/>
      <c r="K417" s="12">
        <v>6</v>
      </c>
      <c r="L417" s="12"/>
      <c r="M417" s="12"/>
      <c r="N417" s="12"/>
      <c r="O417" s="12"/>
      <c r="P417" s="12"/>
      <c r="Q417" s="12"/>
      <c r="R417" s="12"/>
      <c r="S417" s="12">
        <v>10</v>
      </c>
      <c r="T417" s="12"/>
      <c r="U417" s="12"/>
      <c r="V417" s="12"/>
      <c r="W417" s="12"/>
      <c r="X417" s="12"/>
      <c r="Y417" s="12"/>
      <c r="Z417" s="12"/>
      <c r="AA417" s="12">
        <v>15</v>
      </c>
      <c r="AB417" s="12"/>
      <c r="AC417" s="12"/>
      <c r="AD417" s="12"/>
      <c r="AE417" s="12"/>
      <c r="AF417" s="12"/>
      <c r="AG417" s="12"/>
      <c r="AH417" s="12"/>
    </row>
    <row r="418" spans="1:34" ht="45">
      <c r="A418" s="273" t="s">
        <v>708</v>
      </c>
      <c r="B418" s="131" t="s">
        <v>390</v>
      </c>
      <c r="C418" s="12"/>
      <c r="D418" s="12"/>
      <c r="E418" s="12"/>
      <c r="F418" s="12"/>
      <c r="G418" s="12"/>
      <c r="H418" s="12"/>
      <c r="I418" s="12"/>
      <c r="J418" s="12"/>
      <c r="K418" s="12">
        <v>6</v>
      </c>
      <c r="L418" s="12"/>
      <c r="M418" s="12"/>
      <c r="N418" s="12"/>
      <c r="O418" s="12"/>
      <c r="P418" s="12"/>
      <c r="Q418" s="12"/>
      <c r="R418" s="12"/>
      <c r="S418" s="12">
        <v>15</v>
      </c>
      <c r="T418" s="12"/>
      <c r="U418" s="12"/>
      <c r="V418" s="12">
        <v>13</v>
      </c>
      <c r="W418" s="12"/>
      <c r="X418" s="12"/>
      <c r="Y418" s="12"/>
      <c r="Z418" s="12"/>
      <c r="AA418" s="12">
        <v>15</v>
      </c>
      <c r="AB418" s="12"/>
      <c r="AC418" s="12"/>
      <c r="AD418" s="12"/>
      <c r="AE418" s="12"/>
      <c r="AF418" s="12"/>
      <c r="AG418" s="12"/>
      <c r="AH418" s="12"/>
    </row>
    <row r="419" spans="1:34" ht="33.75">
      <c r="A419" s="273" t="s">
        <v>709</v>
      </c>
      <c r="B419" s="250" t="s">
        <v>422</v>
      </c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</row>
    <row r="420" spans="1:34">
      <c r="A420" s="273" t="s">
        <v>751</v>
      </c>
      <c r="B420" s="221" t="s">
        <v>529</v>
      </c>
      <c r="C420" s="12">
        <v>20</v>
      </c>
      <c r="D420" s="12"/>
      <c r="E420" s="201"/>
      <c r="F420" s="12"/>
      <c r="G420" s="12"/>
      <c r="H420" s="12"/>
      <c r="I420" s="12"/>
      <c r="J420" s="12"/>
      <c r="K420" s="12">
        <v>25</v>
      </c>
      <c r="L420" s="12"/>
      <c r="M420" s="12">
        <v>20</v>
      </c>
      <c r="N420" s="12"/>
      <c r="O420" s="12"/>
      <c r="P420" s="12"/>
      <c r="Q420" s="12"/>
      <c r="R420" s="12"/>
      <c r="S420" s="12">
        <v>20</v>
      </c>
      <c r="T420" s="12"/>
      <c r="U420" s="12">
        <v>25</v>
      </c>
      <c r="V420" s="12"/>
      <c r="W420" s="12"/>
      <c r="X420" s="12"/>
      <c r="Y420" s="12"/>
      <c r="Z420" s="12"/>
      <c r="AA420" s="12">
        <v>35</v>
      </c>
      <c r="AB420" s="12"/>
      <c r="AC420" s="12">
        <v>30</v>
      </c>
      <c r="AD420" s="12"/>
      <c r="AE420" s="12"/>
      <c r="AF420" s="12"/>
      <c r="AG420" s="12"/>
      <c r="AH420" s="12"/>
    </row>
    <row r="421" spans="1:34">
      <c r="A421" s="273" t="s">
        <v>752</v>
      </c>
      <c r="B421" s="221" t="s">
        <v>530</v>
      </c>
      <c r="C421" s="12">
        <v>30</v>
      </c>
      <c r="D421" s="12"/>
      <c r="E421" s="201"/>
      <c r="F421" s="12"/>
      <c r="G421" s="12"/>
      <c r="H421" s="12"/>
      <c r="I421" s="12"/>
      <c r="J421" s="12"/>
      <c r="K421" s="12">
        <v>30</v>
      </c>
      <c r="L421" s="12"/>
      <c r="M421" s="12">
        <v>10</v>
      </c>
      <c r="N421" s="12"/>
      <c r="O421" s="12"/>
      <c r="P421" s="12"/>
      <c r="Q421" s="12"/>
      <c r="R421" s="12"/>
      <c r="S421" s="12">
        <v>20</v>
      </c>
      <c r="T421" s="12"/>
      <c r="U421" s="12">
        <v>15</v>
      </c>
      <c r="V421" s="12"/>
      <c r="W421" s="12"/>
      <c r="X421" s="12"/>
      <c r="Y421" s="12"/>
      <c r="Z421" s="12"/>
      <c r="AA421" s="12">
        <v>15</v>
      </c>
      <c r="AB421" s="12"/>
      <c r="AC421" s="12">
        <v>10</v>
      </c>
      <c r="AD421" s="12"/>
      <c r="AE421" s="12"/>
      <c r="AF421" s="12"/>
      <c r="AG421" s="12"/>
      <c r="AH421" s="12"/>
    </row>
    <row r="422" spans="1:34">
      <c r="A422" s="273" t="s">
        <v>753</v>
      </c>
      <c r="B422" s="221" t="s">
        <v>536</v>
      </c>
      <c r="C422" s="12">
        <v>20</v>
      </c>
      <c r="D422" s="12"/>
      <c r="E422" s="201"/>
      <c r="F422" s="12"/>
      <c r="G422" s="12"/>
      <c r="H422" s="12"/>
      <c r="I422" s="12"/>
      <c r="J422" s="12"/>
      <c r="K422" s="12">
        <v>30</v>
      </c>
      <c r="L422" s="12"/>
      <c r="M422" s="12">
        <v>10</v>
      </c>
      <c r="N422" s="12"/>
      <c r="O422" s="12"/>
      <c r="P422" s="12"/>
      <c r="Q422" s="12"/>
      <c r="R422" s="12"/>
      <c r="S422" s="12">
        <v>20</v>
      </c>
      <c r="T422" s="12"/>
      <c r="U422" s="12">
        <v>15</v>
      </c>
      <c r="V422" s="12"/>
      <c r="W422" s="12"/>
      <c r="X422" s="12"/>
      <c r="Y422" s="12"/>
      <c r="Z422" s="12"/>
      <c r="AA422" s="12">
        <v>25</v>
      </c>
      <c r="AB422" s="12"/>
      <c r="AC422" s="12">
        <v>15</v>
      </c>
      <c r="AD422" s="12"/>
      <c r="AE422" s="12"/>
      <c r="AF422" s="12"/>
      <c r="AG422" s="12"/>
      <c r="AH422" s="12"/>
    </row>
    <row r="423" spans="1:34" ht="22.5">
      <c r="A423" s="273" t="s">
        <v>710</v>
      </c>
      <c r="B423" s="250" t="s">
        <v>525</v>
      </c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</row>
    <row r="424" spans="1:34" ht="22.5">
      <c r="A424" s="273" t="s">
        <v>754</v>
      </c>
      <c r="B424" s="251" t="s">
        <v>526</v>
      </c>
      <c r="C424" s="12">
        <v>40</v>
      </c>
      <c r="D424" s="12"/>
      <c r="E424" s="201"/>
      <c r="F424" s="12"/>
      <c r="G424" s="12"/>
      <c r="H424" s="12"/>
      <c r="I424" s="12"/>
      <c r="J424" s="12"/>
      <c r="K424" s="12">
        <v>15</v>
      </c>
      <c r="L424" s="12"/>
      <c r="M424" s="12">
        <v>8</v>
      </c>
      <c r="N424" s="12"/>
      <c r="O424" s="12"/>
      <c r="P424" s="12"/>
      <c r="Q424" s="12"/>
      <c r="R424" s="12"/>
      <c r="S424" s="12">
        <v>20</v>
      </c>
      <c r="T424" s="12"/>
      <c r="U424" s="12">
        <v>10</v>
      </c>
      <c r="V424" s="12"/>
      <c r="W424" s="12"/>
      <c r="X424" s="12"/>
      <c r="Y424" s="12"/>
      <c r="Z424" s="12"/>
      <c r="AA424" s="12">
        <v>25</v>
      </c>
      <c r="AB424" s="12"/>
      <c r="AC424" s="12">
        <v>10</v>
      </c>
      <c r="AD424" s="12"/>
      <c r="AE424" s="12"/>
      <c r="AF424" s="12"/>
      <c r="AG424" s="12"/>
      <c r="AH424" s="12"/>
    </row>
    <row r="425" spans="1:34" ht="22.5">
      <c r="A425" s="273" t="s">
        <v>755</v>
      </c>
      <c r="B425" s="221" t="s">
        <v>527</v>
      </c>
      <c r="C425" s="12">
        <v>17</v>
      </c>
      <c r="D425" s="12"/>
      <c r="E425" s="201"/>
      <c r="F425" s="12"/>
      <c r="G425" s="12"/>
      <c r="H425" s="12"/>
      <c r="I425" s="12"/>
      <c r="J425" s="12"/>
      <c r="K425" s="12">
        <v>0</v>
      </c>
      <c r="L425" s="12"/>
      <c r="M425" s="12"/>
      <c r="N425" s="12"/>
      <c r="O425" s="12"/>
      <c r="P425" s="12"/>
      <c r="Q425" s="12"/>
      <c r="R425" s="12"/>
      <c r="S425" s="12">
        <v>0</v>
      </c>
      <c r="T425" s="12"/>
      <c r="U425" s="12"/>
      <c r="V425" s="12"/>
      <c r="W425" s="12"/>
      <c r="X425" s="12"/>
      <c r="Y425" s="12"/>
      <c r="Z425" s="12"/>
      <c r="AA425" s="12">
        <v>0</v>
      </c>
      <c r="AB425" s="12"/>
      <c r="AC425" s="12"/>
      <c r="AD425" s="12"/>
      <c r="AE425" s="12"/>
      <c r="AF425" s="12"/>
      <c r="AG425" s="12"/>
      <c r="AH425" s="12"/>
    </row>
    <row r="426" spans="1:34">
      <c r="A426" s="273" t="s">
        <v>756</v>
      </c>
      <c r="B426" s="251" t="s">
        <v>528</v>
      </c>
      <c r="C426" s="12">
        <v>20</v>
      </c>
      <c r="D426" s="12"/>
      <c r="E426" s="201"/>
      <c r="F426" s="12"/>
      <c r="G426" s="12"/>
      <c r="H426" s="12"/>
      <c r="I426" s="12"/>
      <c r="J426" s="12"/>
      <c r="K426" s="12">
        <v>20</v>
      </c>
      <c r="L426" s="12"/>
      <c r="M426" s="12"/>
      <c r="N426" s="12"/>
      <c r="O426" s="12"/>
      <c r="P426" s="12"/>
      <c r="Q426" s="12"/>
      <c r="R426" s="12"/>
      <c r="S426" s="12">
        <v>20</v>
      </c>
      <c r="T426" s="12"/>
      <c r="U426" s="12"/>
      <c r="V426" s="12"/>
      <c r="W426" s="12"/>
      <c r="X426" s="12"/>
      <c r="Y426" s="12"/>
      <c r="Z426" s="12"/>
      <c r="AA426" s="12">
        <v>15</v>
      </c>
      <c r="AB426" s="12"/>
      <c r="AC426" s="12"/>
      <c r="AD426" s="12"/>
      <c r="AE426" s="12"/>
      <c r="AF426" s="12"/>
      <c r="AG426" s="12"/>
      <c r="AH426" s="12"/>
    </row>
    <row r="427" spans="1:34">
      <c r="A427" s="273" t="s">
        <v>757</v>
      </c>
      <c r="B427" s="251" t="s">
        <v>535</v>
      </c>
      <c r="C427" s="12">
        <v>6</v>
      </c>
      <c r="D427" s="12"/>
      <c r="E427" s="201"/>
      <c r="F427" s="12"/>
      <c r="G427" s="12"/>
      <c r="H427" s="12"/>
      <c r="I427" s="12"/>
      <c r="J427" s="12"/>
      <c r="K427" s="12">
        <v>6</v>
      </c>
      <c r="L427" s="12"/>
      <c r="M427" s="12"/>
      <c r="N427" s="12"/>
      <c r="O427" s="12"/>
      <c r="P427" s="12"/>
      <c r="Q427" s="12"/>
      <c r="R427" s="12"/>
      <c r="S427" s="12">
        <v>6</v>
      </c>
      <c r="T427" s="12"/>
      <c r="U427" s="12"/>
      <c r="V427" s="12"/>
      <c r="W427" s="12"/>
      <c r="X427" s="12"/>
      <c r="Y427" s="12"/>
      <c r="Z427" s="12"/>
      <c r="AA427" s="12">
        <v>6</v>
      </c>
      <c r="AB427" s="12"/>
      <c r="AC427" s="12"/>
      <c r="AD427" s="12"/>
      <c r="AE427" s="12"/>
      <c r="AF427" s="12"/>
      <c r="AG427" s="12"/>
      <c r="AH427" s="12"/>
    </row>
    <row r="428" spans="1:34" ht="22.5">
      <c r="A428" s="273" t="s">
        <v>758</v>
      </c>
      <c r="B428" s="221" t="s">
        <v>549</v>
      </c>
      <c r="C428" s="12">
        <v>20</v>
      </c>
      <c r="D428" s="12"/>
      <c r="E428" s="201"/>
      <c r="F428" s="12"/>
      <c r="G428" s="12"/>
      <c r="H428" s="12"/>
      <c r="I428" s="12"/>
      <c r="J428" s="12"/>
      <c r="K428" s="12">
        <v>20</v>
      </c>
      <c r="L428" s="12"/>
      <c r="M428" s="12"/>
      <c r="N428" s="12"/>
      <c r="O428" s="12"/>
      <c r="P428" s="12"/>
      <c r="Q428" s="12"/>
      <c r="R428" s="12"/>
      <c r="S428" s="12">
        <v>20</v>
      </c>
      <c r="T428" s="12"/>
      <c r="U428" s="12"/>
      <c r="V428" s="12"/>
      <c r="W428" s="12"/>
      <c r="X428" s="12"/>
      <c r="Y428" s="12"/>
      <c r="Z428" s="12"/>
      <c r="AA428" s="12">
        <v>20</v>
      </c>
      <c r="AB428" s="12"/>
      <c r="AC428" s="12"/>
      <c r="AD428" s="12"/>
      <c r="AE428" s="12"/>
      <c r="AF428" s="12"/>
      <c r="AG428" s="12"/>
      <c r="AH428" s="12"/>
    </row>
    <row r="429" spans="1:34" ht="45">
      <c r="A429" s="273" t="s">
        <v>759</v>
      </c>
      <c r="B429" s="137" t="s">
        <v>559</v>
      </c>
      <c r="C429" s="12">
        <v>20</v>
      </c>
      <c r="D429" s="12"/>
      <c r="E429" s="12"/>
      <c r="F429" s="12"/>
      <c r="G429" s="12"/>
      <c r="H429" s="12"/>
      <c r="I429" s="12"/>
      <c r="J429" s="12"/>
      <c r="K429" s="12">
        <v>20</v>
      </c>
      <c r="L429" s="12"/>
      <c r="M429" s="12"/>
      <c r="N429" s="12"/>
      <c r="O429" s="12"/>
      <c r="P429" s="12"/>
      <c r="Q429" s="12"/>
      <c r="R429" s="12"/>
      <c r="S429" s="12">
        <v>20</v>
      </c>
      <c r="T429" s="12"/>
      <c r="U429" s="12"/>
      <c r="V429" s="12"/>
      <c r="W429" s="12"/>
      <c r="X429" s="12"/>
      <c r="Y429" s="12"/>
      <c r="Z429" s="12"/>
      <c r="AA429" s="12">
        <v>20</v>
      </c>
      <c r="AB429" s="12"/>
      <c r="AC429" s="12"/>
      <c r="AD429" s="12"/>
      <c r="AE429" s="12"/>
      <c r="AF429" s="12"/>
      <c r="AG429" s="12"/>
      <c r="AH429" s="12"/>
    </row>
    <row r="430" spans="1:34" ht="22.5">
      <c r="A430" s="273" t="s">
        <v>760</v>
      </c>
      <c r="B430" s="146" t="s">
        <v>394</v>
      </c>
      <c r="C430" s="12"/>
      <c r="D430" s="12"/>
      <c r="E430" s="12"/>
      <c r="F430" s="12"/>
      <c r="G430" s="12"/>
      <c r="H430" s="12"/>
      <c r="I430" s="12"/>
      <c r="J430" s="12"/>
      <c r="K430" s="12">
        <v>24</v>
      </c>
      <c r="L430" s="12"/>
      <c r="M430" s="12"/>
      <c r="N430" s="12"/>
      <c r="O430" s="12"/>
      <c r="P430" s="12"/>
      <c r="Q430" s="12"/>
      <c r="R430" s="12"/>
      <c r="S430" s="12">
        <v>25</v>
      </c>
      <c r="T430" s="12"/>
      <c r="U430" s="12"/>
      <c r="V430" s="12"/>
      <c r="W430" s="12"/>
      <c r="X430" s="12"/>
      <c r="Y430" s="12"/>
      <c r="Z430" s="12"/>
      <c r="AA430" s="12">
        <v>25</v>
      </c>
      <c r="AB430" s="12"/>
      <c r="AC430" s="12"/>
      <c r="AD430" s="12"/>
      <c r="AE430" s="12"/>
      <c r="AF430" s="12"/>
      <c r="AG430" s="12"/>
      <c r="AH430" s="12"/>
    </row>
    <row r="431" spans="1:34" ht="22.5">
      <c r="A431" s="273" t="s">
        <v>761</v>
      </c>
      <c r="B431" s="146" t="s">
        <v>137</v>
      </c>
      <c r="C431" s="12">
        <v>20</v>
      </c>
      <c r="D431" s="12"/>
      <c r="E431" s="12"/>
      <c r="F431" s="12"/>
      <c r="G431" s="12"/>
      <c r="H431" s="12"/>
      <c r="I431" s="12"/>
      <c r="J431" s="12"/>
      <c r="K431" s="12">
        <v>10</v>
      </c>
      <c r="L431" s="12"/>
      <c r="M431" s="12"/>
      <c r="N431" s="12"/>
      <c r="O431" s="12"/>
      <c r="P431" s="12"/>
      <c r="Q431" s="12"/>
      <c r="R431" s="12"/>
      <c r="S431" s="12">
        <v>15</v>
      </c>
      <c r="T431" s="12"/>
      <c r="U431" s="12"/>
      <c r="V431" s="12"/>
      <c r="W431" s="12"/>
      <c r="X431" s="12"/>
      <c r="Y431" s="12"/>
      <c r="Z431" s="12"/>
      <c r="AA431" s="12">
        <v>10</v>
      </c>
      <c r="AB431" s="12"/>
      <c r="AC431" s="12"/>
      <c r="AD431" s="12"/>
      <c r="AE431" s="12"/>
      <c r="AF431" s="12"/>
      <c r="AG431" s="12"/>
      <c r="AH431" s="12"/>
    </row>
    <row r="432" spans="1:34">
      <c r="A432" s="273" t="s">
        <v>762</v>
      </c>
      <c r="B432" s="146" t="s">
        <v>204</v>
      </c>
      <c r="C432" s="12">
        <v>40</v>
      </c>
      <c r="D432" s="12"/>
      <c r="E432" s="12"/>
      <c r="F432" s="12"/>
      <c r="G432" s="12"/>
      <c r="H432" s="12"/>
      <c r="I432" s="12"/>
      <c r="J432" s="12"/>
      <c r="K432" s="12">
        <v>20</v>
      </c>
      <c r="L432" s="12"/>
      <c r="M432" s="12"/>
      <c r="N432" s="12"/>
      <c r="O432" s="12"/>
      <c r="P432" s="12"/>
      <c r="Q432" s="12"/>
      <c r="R432" s="12"/>
      <c r="S432" s="12">
        <v>25</v>
      </c>
      <c r="T432" s="12"/>
      <c r="U432" s="12"/>
      <c r="V432" s="12"/>
      <c r="W432" s="12"/>
      <c r="X432" s="12"/>
      <c r="Y432" s="12"/>
      <c r="Z432" s="12"/>
      <c r="AA432" s="12">
        <v>15</v>
      </c>
      <c r="AB432" s="12"/>
      <c r="AC432" s="12"/>
      <c r="AD432" s="12"/>
      <c r="AE432" s="12"/>
      <c r="AF432" s="12"/>
      <c r="AG432" s="12"/>
      <c r="AH432" s="12"/>
    </row>
    <row r="433" spans="1:35" ht="22.5">
      <c r="A433" s="273" t="s">
        <v>763</v>
      </c>
      <c r="B433" s="131" t="s">
        <v>392</v>
      </c>
      <c r="C433" s="12">
        <v>0</v>
      </c>
      <c r="D433" s="12"/>
      <c r="E433" s="12"/>
      <c r="F433" s="12"/>
      <c r="G433" s="12"/>
      <c r="H433" s="12"/>
      <c r="I433" s="12"/>
      <c r="J433" s="12"/>
      <c r="K433" s="12">
        <v>10</v>
      </c>
      <c r="L433" s="12"/>
      <c r="M433" s="12"/>
      <c r="N433" s="12"/>
      <c r="O433" s="12"/>
      <c r="P433" s="12"/>
      <c r="Q433" s="12"/>
      <c r="R433" s="12"/>
      <c r="S433" s="12">
        <v>10</v>
      </c>
      <c r="T433" s="12"/>
      <c r="U433" s="12"/>
      <c r="V433" s="12"/>
      <c r="W433" s="12"/>
      <c r="X433" s="12"/>
      <c r="Y433" s="12"/>
      <c r="Z433" s="12"/>
      <c r="AA433" s="12">
        <v>10</v>
      </c>
      <c r="AB433" s="12"/>
      <c r="AC433" s="12"/>
      <c r="AD433" s="12"/>
      <c r="AE433" s="12"/>
      <c r="AF433" s="12"/>
      <c r="AG433" s="12"/>
      <c r="AH433" s="12"/>
    </row>
    <row r="434" spans="1:35" ht="45">
      <c r="A434" s="273" t="s">
        <v>764</v>
      </c>
      <c r="B434" s="154" t="s">
        <v>393</v>
      </c>
      <c r="C434" s="12">
        <v>0</v>
      </c>
      <c r="D434" s="12"/>
      <c r="E434" s="12"/>
      <c r="F434" s="12"/>
      <c r="G434" s="12"/>
      <c r="H434" s="12"/>
      <c r="I434" s="12"/>
      <c r="J434" s="12"/>
      <c r="K434" s="12">
        <v>7</v>
      </c>
      <c r="L434" s="12"/>
      <c r="M434" s="12"/>
      <c r="N434" s="12"/>
      <c r="O434" s="12"/>
      <c r="P434" s="12"/>
      <c r="Q434" s="12"/>
      <c r="R434" s="12"/>
      <c r="S434" s="12">
        <v>15</v>
      </c>
      <c r="T434" s="12"/>
      <c r="U434" s="12"/>
      <c r="V434" s="12"/>
      <c r="W434" s="12"/>
      <c r="X434" s="12"/>
      <c r="Y434" s="12"/>
      <c r="Z434" s="12"/>
      <c r="AA434" s="12">
        <v>15</v>
      </c>
      <c r="AB434" s="12"/>
      <c r="AC434" s="12"/>
      <c r="AD434" s="12"/>
      <c r="AE434" s="12"/>
      <c r="AF434" s="12"/>
      <c r="AG434" s="12"/>
      <c r="AH434" s="12"/>
    </row>
    <row r="435" spans="1:35" ht="45">
      <c r="A435" s="273" t="s">
        <v>765</v>
      </c>
      <c r="B435" s="146" t="s">
        <v>201</v>
      </c>
      <c r="C435" s="12">
        <v>0</v>
      </c>
      <c r="D435" s="12"/>
      <c r="E435" s="12"/>
      <c r="F435" s="12"/>
      <c r="G435" s="12"/>
      <c r="H435" s="12"/>
      <c r="I435" s="12"/>
      <c r="J435" s="12"/>
      <c r="K435" s="12">
        <v>5</v>
      </c>
      <c r="L435" s="12"/>
      <c r="M435" s="12"/>
      <c r="N435" s="12"/>
      <c r="O435" s="12"/>
      <c r="P435" s="12"/>
      <c r="Q435" s="12"/>
      <c r="R435" s="12"/>
      <c r="S435" s="12">
        <v>5</v>
      </c>
      <c r="T435" s="12"/>
      <c r="U435" s="12"/>
      <c r="V435" s="12"/>
      <c r="W435" s="12"/>
      <c r="X435" s="12"/>
      <c r="Y435" s="12"/>
      <c r="Z435" s="12"/>
      <c r="AA435" s="12">
        <v>5</v>
      </c>
      <c r="AB435" s="12"/>
      <c r="AC435" s="12"/>
      <c r="AD435" s="12"/>
      <c r="AE435" s="12"/>
      <c r="AF435" s="12"/>
      <c r="AG435" s="12"/>
      <c r="AH435" s="12"/>
    </row>
    <row r="436" spans="1:35" ht="56.25">
      <c r="A436" s="273" t="s">
        <v>766</v>
      </c>
      <c r="B436" s="146" t="s">
        <v>395</v>
      </c>
      <c r="C436" s="12">
        <v>0</v>
      </c>
      <c r="D436" s="12"/>
      <c r="E436" s="12"/>
      <c r="F436" s="12"/>
      <c r="G436" s="12"/>
      <c r="H436" s="12"/>
      <c r="I436" s="12"/>
      <c r="J436" s="12"/>
      <c r="K436" s="12">
        <v>3</v>
      </c>
      <c r="L436" s="12"/>
      <c r="M436" s="12"/>
      <c r="N436" s="12"/>
      <c r="O436" s="12"/>
      <c r="P436" s="12"/>
      <c r="Q436" s="12"/>
      <c r="R436" s="12"/>
      <c r="S436" s="12">
        <v>4</v>
      </c>
      <c r="T436" s="12"/>
      <c r="U436" s="12"/>
      <c r="V436" s="12"/>
      <c r="W436" s="12"/>
      <c r="X436" s="12"/>
      <c r="Y436" s="12"/>
      <c r="Z436" s="12"/>
      <c r="AA436" s="12">
        <v>5</v>
      </c>
      <c r="AB436" s="12"/>
      <c r="AC436" s="12"/>
      <c r="AD436" s="12"/>
      <c r="AE436" s="12"/>
      <c r="AF436" s="12"/>
      <c r="AG436" s="12"/>
      <c r="AH436" s="12"/>
    </row>
    <row r="437" spans="1:35" ht="33.75">
      <c r="A437" s="273" t="s">
        <v>767</v>
      </c>
      <c r="B437" s="164" t="s">
        <v>560</v>
      </c>
      <c r="C437" s="12">
        <v>0</v>
      </c>
      <c r="D437" s="12">
        <v>126</v>
      </c>
      <c r="E437" s="12"/>
      <c r="F437" s="12"/>
      <c r="G437" s="12"/>
      <c r="H437" s="12"/>
      <c r="I437" s="12"/>
      <c r="J437" s="12"/>
      <c r="K437" s="12">
        <v>0</v>
      </c>
      <c r="L437" s="12">
        <v>171</v>
      </c>
      <c r="M437" s="12"/>
      <c r="N437" s="12"/>
      <c r="O437" s="12"/>
      <c r="P437" s="12"/>
      <c r="Q437" s="12"/>
      <c r="R437" s="12"/>
      <c r="S437" s="12">
        <v>0</v>
      </c>
      <c r="T437" s="12">
        <v>179</v>
      </c>
      <c r="U437" s="12"/>
      <c r="V437" s="12"/>
      <c r="W437" s="12"/>
      <c r="X437" s="12"/>
      <c r="Y437" s="12"/>
      <c r="Z437" s="12"/>
      <c r="AA437" s="12">
        <v>0</v>
      </c>
      <c r="AB437" s="12">
        <v>186</v>
      </c>
      <c r="AC437" s="12"/>
      <c r="AD437" s="12"/>
      <c r="AE437" s="12"/>
      <c r="AF437" s="12"/>
      <c r="AG437" s="12"/>
      <c r="AH437" s="12"/>
    </row>
    <row r="438" spans="1:35" ht="22.5">
      <c r="A438" s="273" t="s">
        <v>768</v>
      </c>
      <c r="B438" s="146" t="s">
        <v>447</v>
      </c>
      <c r="C438" s="12">
        <v>0</v>
      </c>
      <c r="D438" s="12">
        <v>39</v>
      </c>
      <c r="E438" s="12"/>
      <c r="F438" s="12"/>
      <c r="G438" s="12"/>
      <c r="H438" s="12"/>
      <c r="I438" s="12"/>
      <c r="J438" s="12"/>
      <c r="K438" s="12">
        <v>0</v>
      </c>
      <c r="L438" s="12"/>
      <c r="M438" s="12"/>
      <c r="N438" s="12"/>
      <c r="O438" s="12"/>
      <c r="P438" s="12"/>
      <c r="Q438" s="12"/>
      <c r="R438" s="12"/>
      <c r="S438" s="12">
        <v>0</v>
      </c>
      <c r="T438" s="12">
        <v>0</v>
      </c>
      <c r="U438" s="12"/>
      <c r="V438" s="12"/>
      <c r="W438" s="12"/>
      <c r="X438" s="12"/>
      <c r="Y438" s="12"/>
      <c r="Z438" s="12"/>
      <c r="AA438" s="12">
        <v>0</v>
      </c>
      <c r="AB438" s="12"/>
      <c r="AC438" s="12"/>
      <c r="AD438" s="12"/>
      <c r="AE438" s="12"/>
      <c r="AF438" s="12"/>
      <c r="AG438" s="12"/>
      <c r="AH438" s="12"/>
    </row>
    <row r="439" spans="1:35" ht="22.5">
      <c r="A439" s="273" t="s">
        <v>769</v>
      </c>
      <c r="B439" s="135" t="s">
        <v>174</v>
      </c>
      <c r="C439" s="12">
        <v>0</v>
      </c>
      <c r="D439" s="12"/>
      <c r="E439" s="12"/>
      <c r="F439" s="12"/>
      <c r="G439" s="12"/>
      <c r="H439" s="12"/>
      <c r="I439" s="12"/>
      <c r="J439" s="12"/>
      <c r="K439" s="12">
        <v>0</v>
      </c>
      <c r="L439" s="12"/>
      <c r="M439" s="12"/>
      <c r="N439" s="12"/>
      <c r="O439" s="12"/>
      <c r="P439" s="12"/>
      <c r="Q439" s="12"/>
      <c r="R439" s="12"/>
      <c r="S439" s="12">
        <v>5</v>
      </c>
      <c r="T439" s="12"/>
      <c r="U439" s="12"/>
      <c r="V439" s="12"/>
      <c r="W439" s="12"/>
      <c r="X439" s="12"/>
      <c r="Y439" s="12"/>
      <c r="Z439" s="12"/>
      <c r="AA439" s="12">
        <v>5</v>
      </c>
      <c r="AB439" s="12"/>
      <c r="AC439" s="12"/>
      <c r="AD439" s="12"/>
      <c r="AE439" s="12"/>
      <c r="AF439" s="12"/>
      <c r="AG439" s="12"/>
      <c r="AH439" s="12"/>
    </row>
    <row r="440" spans="1:35" ht="22.5">
      <c r="A440" s="273" t="s">
        <v>770</v>
      </c>
      <c r="B440" s="135" t="s">
        <v>123</v>
      </c>
      <c r="C440" s="12">
        <v>0</v>
      </c>
      <c r="D440" s="13"/>
      <c r="E440" s="13"/>
      <c r="F440" s="13"/>
      <c r="G440" s="13"/>
      <c r="H440" s="13"/>
      <c r="I440" s="13"/>
      <c r="J440" s="13"/>
      <c r="K440" s="12">
        <v>0</v>
      </c>
      <c r="L440" s="12"/>
      <c r="M440" s="13"/>
      <c r="N440" s="13"/>
      <c r="O440" s="13"/>
      <c r="P440" s="13"/>
      <c r="Q440" s="13"/>
      <c r="R440" s="13"/>
      <c r="S440" s="13">
        <v>5</v>
      </c>
      <c r="T440" s="13"/>
      <c r="U440" s="13"/>
      <c r="V440" s="13"/>
      <c r="W440" s="13"/>
      <c r="X440" s="13"/>
      <c r="Y440" s="13"/>
      <c r="Z440" s="13"/>
      <c r="AA440" s="13">
        <v>5</v>
      </c>
      <c r="AB440" s="13"/>
      <c r="AC440" s="13"/>
      <c r="AD440" s="13"/>
      <c r="AE440" s="13"/>
      <c r="AF440" s="13"/>
      <c r="AG440" s="13"/>
      <c r="AH440" s="13"/>
    </row>
    <row r="441" spans="1:35" ht="34.5" customHeight="1">
      <c r="A441" s="342" t="s">
        <v>26</v>
      </c>
      <c r="B441" s="343"/>
      <c r="C441" s="13">
        <f t="shared" ref="C441:AH441" si="17">SUM(C413:C440)</f>
        <v>287</v>
      </c>
      <c r="D441" s="13">
        <f t="shared" si="17"/>
        <v>165</v>
      </c>
      <c r="E441" s="13">
        <f t="shared" si="17"/>
        <v>35</v>
      </c>
      <c r="F441" s="13">
        <f t="shared" si="17"/>
        <v>0</v>
      </c>
      <c r="G441" s="13">
        <f t="shared" si="17"/>
        <v>0</v>
      </c>
      <c r="H441" s="13">
        <f t="shared" si="17"/>
        <v>0</v>
      </c>
      <c r="I441" s="13">
        <f t="shared" si="17"/>
        <v>0</v>
      </c>
      <c r="J441" s="13">
        <f t="shared" si="17"/>
        <v>0</v>
      </c>
      <c r="K441" s="13">
        <f t="shared" si="17"/>
        <v>325</v>
      </c>
      <c r="L441" s="13">
        <f t="shared" si="17"/>
        <v>171</v>
      </c>
      <c r="M441" s="13">
        <f t="shared" si="17"/>
        <v>83</v>
      </c>
      <c r="N441" s="13">
        <f t="shared" si="17"/>
        <v>0</v>
      </c>
      <c r="O441" s="13">
        <f t="shared" si="17"/>
        <v>0</v>
      </c>
      <c r="P441" s="13">
        <f t="shared" si="17"/>
        <v>0</v>
      </c>
      <c r="Q441" s="13">
        <f t="shared" si="17"/>
        <v>0</v>
      </c>
      <c r="R441" s="13">
        <f t="shared" si="17"/>
        <v>0</v>
      </c>
      <c r="S441" s="13">
        <f t="shared" si="17"/>
        <v>357</v>
      </c>
      <c r="T441" s="13">
        <f t="shared" si="17"/>
        <v>179</v>
      </c>
      <c r="U441" s="13">
        <f t="shared" si="17"/>
        <v>65</v>
      </c>
      <c r="V441" s="13">
        <f t="shared" si="17"/>
        <v>13</v>
      </c>
      <c r="W441" s="13">
        <f t="shared" si="17"/>
        <v>0</v>
      </c>
      <c r="X441" s="13">
        <f t="shared" si="17"/>
        <v>0</v>
      </c>
      <c r="Y441" s="13">
        <f t="shared" si="17"/>
        <v>0</v>
      </c>
      <c r="Z441" s="13">
        <f t="shared" si="17"/>
        <v>0</v>
      </c>
      <c r="AA441" s="13">
        <f t="shared" si="17"/>
        <v>366</v>
      </c>
      <c r="AB441" s="13">
        <f t="shared" si="17"/>
        <v>186</v>
      </c>
      <c r="AC441" s="13">
        <f t="shared" si="17"/>
        <v>65</v>
      </c>
      <c r="AD441" s="13">
        <f t="shared" si="17"/>
        <v>0</v>
      </c>
      <c r="AE441" s="13">
        <f t="shared" si="17"/>
        <v>0</v>
      </c>
      <c r="AF441" s="13">
        <f t="shared" si="17"/>
        <v>0</v>
      </c>
      <c r="AG441" s="13">
        <f t="shared" si="17"/>
        <v>0</v>
      </c>
      <c r="AH441" s="13">
        <f t="shared" si="17"/>
        <v>0</v>
      </c>
      <c r="AI441" s="267">
        <f>SUM(C441:AH441)</f>
        <v>2297</v>
      </c>
    </row>
    <row r="442" spans="1:35">
      <c r="A442" s="281"/>
      <c r="B442" s="93"/>
      <c r="C442" s="94"/>
      <c r="D442" s="94"/>
      <c r="E442" s="94"/>
      <c r="F442" s="94"/>
      <c r="G442" s="94"/>
      <c r="H442" s="94"/>
      <c r="I442" s="94"/>
      <c r="J442" s="94"/>
      <c r="K442" s="94"/>
      <c r="L442" s="94"/>
      <c r="M442" s="94"/>
      <c r="N442" s="94"/>
      <c r="O442" s="94"/>
      <c r="P442" s="94"/>
      <c r="Q442" s="94"/>
      <c r="R442" s="94"/>
      <c r="S442" s="94"/>
      <c r="T442" s="94"/>
      <c r="U442" s="94"/>
      <c r="V442" s="94"/>
      <c r="W442" s="94"/>
      <c r="X442" s="94"/>
      <c r="Y442" s="94"/>
      <c r="Z442" s="94"/>
      <c r="AA442" s="94"/>
      <c r="AB442" s="94"/>
      <c r="AC442" s="94"/>
      <c r="AD442" s="94"/>
      <c r="AE442" s="94"/>
      <c r="AF442" s="94"/>
      <c r="AG442" s="94"/>
      <c r="AH442" s="94"/>
    </row>
    <row r="443" spans="1:35">
      <c r="A443" s="283"/>
      <c r="B443" s="96"/>
      <c r="C443" s="97"/>
      <c r="D443" s="97"/>
      <c r="E443" s="97"/>
      <c r="F443" s="97"/>
      <c r="G443" s="97"/>
      <c r="H443" s="97"/>
      <c r="I443" s="97"/>
      <c r="J443" s="97"/>
      <c r="K443" s="97"/>
      <c r="L443" s="97"/>
      <c r="M443" s="97"/>
      <c r="N443" s="97"/>
      <c r="O443" s="97"/>
      <c r="P443" s="97"/>
      <c r="Q443" s="97"/>
      <c r="R443" s="97"/>
      <c r="S443" s="97"/>
      <c r="T443" s="97"/>
      <c r="U443" s="97"/>
      <c r="V443" s="97"/>
      <c r="W443" s="97"/>
      <c r="X443" s="97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</row>
    <row r="444" spans="1:35">
      <c r="A444" s="283"/>
      <c r="B444" s="96"/>
      <c r="C444" s="97"/>
      <c r="D444" s="97"/>
      <c r="E444" s="97"/>
      <c r="F444" s="97"/>
      <c r="G444" s="97"/>
      <c r="H444" s="97"/>
      <c r="I444" s="97"/>
      <c r="J444" s="97"/>
      <c r="K444" s="97"/>
      <c r="L444" s="97"/>
      <c r="M444" s="97"/>
      <c r="N444" s="97"/>
      <c r="O444" s="97"/>
      <c r="P444" s="97"/>
      <c r="Q444" s="97"/>
      <c r="R444" s="97"/>
      <c r="S444" s="97"/>
      <c r="T444" s="97"/>
      <c r="U444" s="97"/>
      <c r="V444" s="97"/>
      <c r="W444" s="97"/>
      <c r="X444" s="97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</row>
    <row r="445" spans="1:35">
      <c r="A445" s="283"/>
      <c r="B445" s="96"/>
      <c r="C445" s="97"/>
      <c r="D445" s="97"/>
      <c r="E445" s="97"/>
      <c r="F445" s="97"/>
      <c r="G445" s="97"/>
      <c r="H445" s="97"/>
      <c r="I445" s="97"/>
      <c r="J445" s="97"/>
      <c r="K445" s="97"/>
      <c r="L445" s="97"/>
      <c r="M445" s="97"/>
      <c r="N445" s="97"/>
      <c r="O445" s="97"/>
      <c r="P445" s="97"/>
      <c r="Q445" s="97"/>
      <c r="R445" s="97"/>
      <c r="S445" s="97"/>
      <c r="T445" s="97"/>
      <c r="U445" s="97"/>
      <c r="V445" s="97"/>
      <c r="W445" s="97"/>
      <c r="X445" s="97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</row>
    <row r="446" spans="1:35">
      <c r="A446" s="283"/>
      <c r="B446" s="96"/>
      <c r="C446" s="97"/>
      <c r="D446" s="97"/>
      <c r="E446" s="97"/>
      <c r="F446" s="97"/>
      <c r="G446" s="97"/>
      <c r="H446" s="97"/>
      <c r="I446" s="97"/>
      <c r="J446" s="97"/>
      <c r="K446" s="97"/>
      <c r="L446" s="97"/>
      <c r="M446" s="97"/>
      <c r="N446" s="97"/>
      <c r="O446" s="97"/>
      <c r="P446" s="97"/>
      <c r="Q446" s="97"/>
      <c r="R446" s="97"/>
      <c r="S446" s="97"/>
      <c r="T446" s="97"/>
      <c r="U446" s="97"/>
      <c r="V446" s="97"/>
      <c r="W446" s="97"/>
      <c r="X446" s="97"/>
      <c r="Y446" s="97"/>
      <c r="Z446" s="97"/>
      <c r="AA446" s="97"/>
      <c r="AB446" s="97"/>
      <c r="AC446" s="97"/>
      <c r="AD446" s="97"/>
      <c r="AE446" s="97"/>
      <c r="AF446" s="97"/>
      <c r="AG446" s="97"/>
      <c r="AH446" s="97"/>
    </row>
    <row r="447" spans="1:35">
      <c r="A447" s="283"/>
      <c r="B447" s="96"/>
      <c r="C447" s="97"/>
      <c r="D447" s="97"/>
      <c r="E447" s="97"/>
      <c r="F447" s="97"/>
      <c r="G447" s="97"/>
      <c r="H447" s="97"/>
      <c r="I447" s="97"/>
      <c r="J447" s="97"/>
      <c r="K447" s="97"/>
      <c r="L447" s="97"/>
      <c r="M447" s="97"/>
      <c r="N447" s="97"/>
      <c r="O447" s="97"/>
      <c r="P447" s="97"/>
      <c r="Q447" s="97"/>
      <c r="R447" s="97"/>
      <c r="S447" s="97"/>
      <c r="T447" s="97"/>
      <c r="U447" s="97"/>
      <c r="V447" s="97"/>
      <c r="W447" s="97"/>
      <c r="X447" s="97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</row>
    <row r="448" spans="1:35">
      <c r="A448" s="283"/>
      <c r="B448" s="96"/>
      <c r="C448" s="97"/>
      <c r="D448" s="97"/>
      <c r="E448" s="97"/>
      <c r="F448" s="97"/>
      <c r="G448" s="97"/>
      <c r="H448" s="97"/>
      <c r="I448" s="97"/>
      <c r="J448" s="97"/>
      <c r="K448" s="97"/>
      <c r="L448" s="97"/>
      <c r="M448" s="97"/>
      <c r="N448" s="97"/>
      <c r="O448" s="97"/>
      <c r="P448" s="97"/>
      <c r="Q448" s="97"/>
      <c r="R448" s="97"/>
      <c r="S448" s="97"/>
      <c r="T448" s="97"/>
      <c r="U448" s="97"/>
      <c r="V448" s="97"/>
      <c r="W448" s="97"/>
      <c r="X448" s="97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</row>
    <row r="449" spans="1:34">
      <c r="A449" s="283"/>
      <c r="B449" s="96"/>
      <c r="C449" s="97"/>
      <c r="D449" s="97"/>
      <c r="E449" s="97"/>
      <c r="F449" s="97"/>
      <c r="G449" s="97"/>
      <c r="H449" s="97"/>
      <c r="I449" s="97"/>
      <c r="J449" s="97"/>
      <c r="K449" s="97"/>
      <c r="L449" s="97"/>
      <c r="M449" s="97"/>
      <c r="N449" s="97"/>
      <c r="O449" s="97"/>
      <c r="P449" s="97"/>
      <c r="Q449" s="97"/>
      <c r="R449" s="97"/>
      <c r="S449" s="97"/>
      <c r="T449" s="97"/>
      <c r="U449" s="97"/>
      <c r="V449" s="97"/>
      <c r="W449" s="97"/>
      <c r="X449" s="97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</row>
    <row r="450" spans="1:34">
      <c r="A450" s="283"/>
      <c r="B450" s="96"/>
      <c r="C450" s="97"/>
      <c r="D450" s="97"/>
      <c r="E450" s="97"/>
      <c r="F450" s="97"/>
      <c r="G450" s="97"/>
      <c r="H450" s="97"/>
      <c r="I450" s="97"/>
      <c r="J450" s="97"/>
      <c r="K450" s="97"/>
      <c r="L450" s="97"/>
      <c r="M450" s="97"/>
      <c r="N450" s="97"/>
      <c r="O450" s="97"/>
      <c r="P450" s="97"/>
      <c r="Q450" s="97"/>
      <c r="R450" s="97"/>
      <c r="S450" s="97"/>
      <c r="T450" s="97"/>
      <c r="U450" s="97"/>
      <c r="V450" s="97"/>
      <c r="W450" s="97"/>
      <c r="X450" s="97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</row>
    <row r="451" spans="1:34">
      <c r="A451" s="283"/>
      <c r="B451" s="96"/>
      <c r="C451" s="97"/>
      <c r="D451" s="97"/>
      <c r="E451" s="97"/>
      <c r="F451" s="97"/>
      <c r="G451" s="97"/>
      <c r="H451" s="97"/>
      <c r="I451" s="97"/>
      <c r="J451" s="97"/>
      <c r="K451" s="97"/>
      <c r="L451" s="97"/>
      <c r="M451" s="97"/>
      <c r="N451" s="97"/>
      <c r="O451" s="97"/>
      <c r="P451" s="97"/>
      <c r="Q451" s="97"/>
      <c r="R451" s="97"/>
      <c r="S451" s="97"/>
      <c r="T451" s="97"/>
      <c r="U451" s="97"/>
      <c r="V451" s="97"/>
      <c r="W451" s="97"/>
      <c r="X451" s="97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</row>
    <row r="452" spans="1:34">
      <c r="A452" s="283"/>
      <c r="B452" s="96"/>
      <c r="C452" s="97"/>
      <c r="D452" s="97"/>
      <c r="E452" s="97"/>
      <c r="F452" s="97"/>
      <c r="G452" s="97"/>
      <c r="H452" s="97"/>
      <c r="I452" s="97"/>
      <c r="J452" s="97"/>
      <c r="K452" s="97"/>
      <c r="L452" s="97"/>
      <c r="M452" s="97"/>
      <c r="N452" s="97"/>
      <c r="O452" s="97"/>
      <c r="P452" s="97"/>
      <c r="Q452" s="97"/>
      <c r="R452" s="97"/>
      <c r="S452" s="97"/>
      <c r="T452" s="97"/>
      <c r="U452" s="97"/>
      <c r="V452" s="97"/>
      <c r="W452" s="97"/>
      <c r="X452" s="97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</row>
    <row r="453" spans="1:34">
      <c r="A453" s="283"/>
      <c r="B453" s="96"/>
      <c r="C453" s="97"/>
      <c r="D453" s="97"/>
      <c r="E453" s="97"/>
      <c r="F453" s="97"/>
      <c r="G453" s="97"/>
      <c r="H453" s="97"/>
      <c r="I453" s="97"/>
      <c r="J453" s="97"/>
      <c r="K453" s="97"/>
      <c r="L453" s="97"/>
      <c r="M453" s="97"/>
      <c r="N453" s="97"/>
      <c r="O453" s="97"/>
      <c r="P453" s="97"/>
      <c r="Q453" s="97"/>
      <c r="R453" s="97"/>
      <c r="S453" s="97"/>
      <c r="T453" s="97"/>
      <c r="U453" s="97"/>
      <c r="V453" s="97"/>
      <c r="W453" s="97"/>
      <c r="X453" s="97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</row>
    <row r="454" spans="1:34">
      <c r="A454" s="283"/>
      <c r="B454" s="96"/>
      <c r="C454" s="97"/>
      <c r="D454" s="97"/>
      <c r="E454" s="97"/>
      <c r="F454" s="97"/>
      <c r="G454" s="97"/>
      <c r="H454" s="97"/>
      <c r="I454" s="97"/>
      <c r="J454" s="97"/>
      <c r="K454" s="97"/>
      <c r="L454" s="97"/>
      <c r="M454" s="97"/>
      <c r="N454" s="97"/>
      <c r="O454" s="97"/>
      <c r="P454" s="97"/>
      <c r="Q454" s="97"/>
      <c r="R454" s="97"/>
      <c r="S454" s="97"/>
      <c r="T454" s="97"/>
      <c r="U454" s="97"/>
      <c r="V454" s="97"/>
      <c r="W454" s="97"/>
      <c r="X454" s="97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</row>
    <row r="455" spans="1:34">
      <c r="A455" s="283"/>
      <c r="B455" s="96"/>
      <c r="C455" s="97"/>
      <c r="D455" s="97"/>
      <c r="E455" s="97"/>
      <c r="F455" s="97"/>
      <c r="G455" s="97"/>
      <c r="H455" s="97"/>
      <c r="I455" s="97"/>
      <c r="J455" s="97"/>
      <c r="K455" s="97"/>
      <c r="L455" s="97"/>
      <c r="M455" s="97"/>
      <c r="N455" s="97"/>
      <c r="O455" s="97"/>
      <c r="P455" s="97"/>
      <c r="Q455" s="97"/>
      <c r="R455" s="97"/>
      <c r="S455" s="97"/>
      <c r="T455" s="97"/>
      <c r="U455" s="97"/>
      <c r="V455" s="97"/>
      <c r="W455" s="97"/>
      <c r="X455" s="97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</row>
    <row r="456" spans="1:34">
      <c r="A456" s="283"/>
      <c r="B456" s="96"/>
      <c r="C456" s="97"/>
      <c r="D456" s="97"/>
      <c r="E456" s="97"/>
      <c r="F456" s="97"/>
      <c r="G456" s="97"/>
      <c r="H456" s="97"/>
      <c r="I456" s="97"/>
      <c r="J456" s="97"/>
      <c r="K456" s="97"/>
      <c r="L456" s="97"/>
      <c r="M456" s="97"/>
      <c r="N456" s="97"/>
      <c r="O456" s="97"/>
      <c r="P456" s="97"/>
      <c r="Q456" s="97"/>
      <c r="R456" s="97"/>
      <c r="S456" s="97"/>
      <c r="T456" s="97"/>
      <c r="U456" s="97"/>
      <c r="V456" s="97"/>
      <c r="W456" s="97"/>
      <c r="X456" s="97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</row>
    <row r="457" spans="1:34">
      <c r="A457" s="283"/>
      <c r="B457" s="96"/>
      <c r="C457" s="97"/>
      <c r="D457" s="97"/>
      <c r="E457" s="97"/>
      <c r="F457" s="97"/>
      <c r="G457" s="97"/>
      <c r="H457" s="97"/>
      <c r="I457" s="97"/>
      <c r="J457" s="97"/>
      <c r="K457" s="97"/>
      <c r="L457" s="97"/>
      <c r="M457" s="97"/>
      <c r="N457" s="97"/>
      <c r="O457" s="97"/>
      <c r="P457" s="97"/>
      <c r="Q457" s="97"/>
      <c r="R457" s="97"/>
      <c r="S457" s="97"/>
      <c r="T457" s="97"/>
      <c r="U457" s="97"/>
      <c r="V457" s="97"/>
      <c r="W457" s="97"/>
      <c r="X457" s="97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</row>
    <row r="458" spans="1:34">
      <c r="A458" s="283"/>
      <c r="B458" s="96"/>
      <c r="C458" s="97"/>
      <c r="D458" s="97"/>
      <c r="E458" s="97"/>
      <c r="F458" s="97"/>
      <c r="G458" s="97"/>
      <c r="H458" s="97"/>
      <c r="I458" s="97"/>
      <c r="J458" s="97"/>
      <c r="K458" s="97"/>
      <c r="L458" s="97"/>
      <c r="M458" s="97"/>
      <c r="N458" s="97"/>
      <c r="O458" s="97"/>
      <c r="P458" s="97"/>
      <c r="Q458" s="97"/>
      <c r="R458" s="97"/>
      <c r="S458" s="97"/>
      <c r="T458" s="97"/>
      <c r="U458" s="97"/>
      <c r="V458" s="97"/>
      <c r="W458" s="97"/>
      <c r="X458" s="97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</row>
    <row r="459" spans="1:34">
      <c r="A459" s="283"/>
      <c r="B459" s="96"/>
      <c r="C459" s="97"/>
      <c r="D459" s="97"/>
      <c r="E459" s="97"/>
      <c r="F459" s="97"/>
      <c r="G459" s="97"/>
      <c r="H459" s="97"/>
      <c r="I459" s="97"/>
      <c r="J459" s="97"/>
      <c r="K459" s="97"/>
      <c r="L459" s="97"/>
      <c r="M459" s="97"/>
      <c r="N459" s="97"/>
      <c r="O459" s="97"/>
      <c r="P459" s="97"/>
      <c r="Q459" s="97"/>
      <c r="R459" s="97"/>
      <c r="S459" s="97"/>
      <c r="T459" s="97"/>
      <c r="U459" s="97"/>
      <c r="V459" s="97"/>
      <c r="W459" s="97"/>
      <c r="X459" s="97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</row>
    <row r="460" spans="1:34">
      <c r="A460" s="283"/>
      <c r="B460" s="96"/>
      <c r="C460" s="97"/>
      <c r="D460" s="97"/>
      <c r="E460" s="97"/>
      <c r="F460" s="97"/>
      <c r="G460" s="97"/>
      <c r="H460" s="97"/>
      <c r="I460" s="97"/>
      <c r="J460" s="97"/>
      <c r="K460" s="97"/>
      <c r="L460" s="97"/>
      <c r="M460" s="97"/>
      <c r="N460" s="97"/>
      <c r="O460" s="97"/>
      <c r="P460" s="97"/>
      <c r="Q460" s="97"/>
      <c r="R460" s="97"/>
      <c r="S460" s="97"/>
      <c r="T460" s="97"/>
      <c r="U460" s="97"/>
      <c r="V460" s="97"/>
      <c r="W460" s="97"/>
      <c r="X460" s="97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</row>
    <row r="461" spans="1:34">
      <c r="A461" s="283"/>
      <c r="B461" s="96"/>
      <c r="C461" s="97"/>
      <c r="D461" s="97"/>
      <c r="E461" s="97"/>
      <c r="F461" s="97"/>
      <c r="G461" s="97"/>
      <c r="H461" s="97"/>
      <c r="I461" s="97"/>
      <c r="J461" s="97"/>
      <c r="K461" s="97"/>
      <c r="L461" s="97"/>
      <c r="M461" s="97"/>
      <c r="N461" s="97"/>
      <c r="O461" s="97"/>
      <c r="P461" s="97"/>
      <c r="Q461" s="97"/>
      <c r="R461" s="97"/>
      <c r="S461" s="97"/>
      <c r="T461" s="97"/>
      <c r="U461" s="97"/>
      <c r="V461" s="97"/>
      <c r="W461" s="97"/>
      <c r="X461" s="97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</row>
    <row r="462" spans="1:34">
      <c r="A462" s="283"/>
      <c r="B462" s="96"/>
      <c r="C462" s="97"/>
      <c r="D462" s="97"/>
      <c r="E462" s="97"/>
      <c r="F462" s="97"/>
      <c r="G462" s="97"/>
      <c r="H462" s="97"/>
      <c r="I462" s="97"/>
      <c r="J462" s="97"/>
      <c r="K462" s="97"/>
      <c r="L462" s="97"/>
      <c r="M462" s="97"/>
      <c r="N462" s="97"/>
      <c r="O462" s="97"/>
      <c r="P462" s="97"/>
      <c r="Q462" s="97"/>
      <c r="R462" s="97"/>
      <c r="S462" s="97"/>
      <c r="T462" s="97"/>
      <c r="U462" s="97"/>
      <c r="V462" s="97"/>
      <c r="W462" s="97"/>
      <c r="X462" s="97"/>
      <c r="Y462" s="97"/>
      <c r="Z462" s="97"/>
      <c r="AA462" s="97"/>
      <c r="AB462" s="97"/>
      <c r="AC462" s="97"/>
      <c r="AD462" s="97"/>
      <c r="AE462" s="97"/>
      <c r="AF462" s="97"/>
      <c r="AG462" s="97"/>
      <c r="AH462" s="97"/>
    </row>
    <row r="463" spans="1:34">
      <c r="A463" s="283"/>
      <c r="B463" s="96"/>
      <c r="C463" s="97"/>
      <c r="D463" s="97"/>
      <c r="E463" s="97"/>
      <c r="F463" s="97"/>
      <c r="G463" s="97"/>
      <c r="H463" s="97"/>
      <c r="I463" s="97"/>
      <c r="J463" s="97"/>
      <c r="K463" s="97"/>
      <c r="L463" s="97"/>
      <c r="M463" s="97"/>
      <c r="N463" s="97"/>
      <c r="O463" s="97"/>
      <c r="P463" s="97"/>
      <c r="Q463" s="97"/>
      <c r="R463" s="97"/>
      <c r="S463" s="97"/>
      <c r="T463" s="97"/>
      <c r="U463" s="97"/>
      <c r="V463" s="97"/>
      <c r="W463" s="97"/>
      <c r="X463" s="97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</row>
    <row r="464" spans="1:34">
      <c r="A464" s="283"/>
      <c r="B464" s="96"/>
      <c r="C464" s="97"/>
      <c r="D464" s="97"/>
      <c r="E464" s="97"/>
      <c r="F464" s="97"/>
      <c r="G464" s="97"/>
      <c r="H464" s="97"/>
      <c r="I464" s="97"/>
      <c r="J464" s="97"/>
      <c r="K464" s="97"/>
      <c r="L464" s="97"/>
      <c r="M464" s="97"/>
      <c r="N464" s="97"/>
      <c r="O464" s="97"/>
      <c r="P464" s="97"/>
      <c r="Q464" s="97"/>
      <c r="R464" s="97"/>
      <c r="S464" s="97"/>
      <c r="T464" s="97"/>
      <c r="U464" s="97"/>
      <c r="V464" s="97"/>
      <c r="W464" s="97"/>
      <c r="X464" s="97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</row>
    <row r="465" spans="1:34">
      <c r="A465" s="283"/>
      <c r="B465" s="96"/>
      <c r="C465" s="97"/>
      <c r="D465" s="97"/>
      <c r="E465" s="97"/>
      <c r="F465" s="97"/>
      <c r="G465" s="97"/>
      <c r="H465" s="97"/>
      <c r="I465" s="97"/>
      <c r="J465" s="97"/>
      <c r="K465" s="97"/>
      <c r="L465" s="97"/>
      <c r="M465" s="97"/>
      <c r="N465" s="97"/>
      <c r="O465" s="97"/>
      <c r="P465" s="97"/>
      <c r="Q465" s="97"/>
      <c r="R465" s="97"/>
      <c r="S465" s="97"/>
      <c r="T465" s="97"/>
      <c r="U465" s="97"/>
      <c r="V465" s="97"/>
      <c r="W465" s="97"/>
      <c r="X465" s="97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</row>
    <row r="466" spans="1:34">
      <c r="A466" s="283"/>
      <c r="B466" s="96"/>
      <c r="C466" s="97"/>
      <c r="D466" s="97"/>
      <c r="E466" s="97"/>
      <c r="F466" s="97"/>
      <c r="G466" s="97"/>
      <c r="H466" s="97"/>
      <c r="I466" s="97"/>
      <c r="J466" s="97"/>
      <c r="K466" s="97"/>
      <c r="L466" s="97"/>
      <c r="M466" s="97"/>
      <c r="N466" s="97"/>
      <c r="O466" s="97"/>
      <c r="P466" s="97"/>
      <c r="Q466" s="97"/>
      <c r="R466" s="97"/>
      <c r="S466" s="97"/>
      <c r="T466" s="97"/>
      <c r="U466" s="97"/>
      <c r="V466" s="97"/>
      <c r="W466" s="97"/>
      <c r="X466" s="97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</row>
    <row r="467" spans="1:34">
      <c r="A467" s="283"/>
      <c r="B467" s="96"/>
      <c r="C467" s="97"/>
      <c r="D467" s="97"/>
      <c r="E467" s="97"/>
      <c r="F467" s="97"/>
      <c r="G467" s="97"/>
      <c r="H467" s="97"/>
      <c r="I467" s="97"/>
      <c r="J467" s="97"/>
      <c r="K467" s="97"/>
      <c r="L467" s="97"/>
      <c r="M467" s="97"/>
      <c r="N467" s="97"/>
      <c r="O467" s="97"/>
      <c r="P467" s="97"/>
      <c r="Q467" s="97"/>
      <c r="R467" s="97"/>
      <c r="S467" s="97"/>
      <c r="T467" s="97"/>
      <c r="U467" s="97"/>
      <c r="V467" s="97"/>
      <c r="W467" s="97"/>
      <c r="X467" s="97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</row>
    <row r="468" spans="1:34">
      <c r="A468" s="283"/>
      <c r="B468" s="96"/>
      <c r="C468" s="97"/>
      <c r="D468" s="97"/>
      <c r="E468" s="97"/>
      <c r="F468" s="97"/>
      <c r="G468" s="97"/>
      <c r="H468" s="97"/>
      <c r="I468" s="97"/>
      <c r="J468" s="97"/>
      <c r="K468" s="97"/>
      <c r="L468" s="97"/>
      <c r="M468" s="97"/>
      <c r="N468" s="97"/>
      <c r="O468" s="97"/>
      <c r="P468" s="97"/>
      <c r="Q468" s="97"/>
      <c r="R468" s="97"/>
      <c r="S468" s="97"/>
      <c r="T468" s="97"/>
      <c r="U468" s="97"/>
      <c r="V468" s="97"/>
      <c r="W468" s="97"/>
      <c r="X468" s="97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</row>
    <row r="469" spans="1:34">
      <c r="A469" s="283"/>
      <c r="B469" s="96"/>
      <c r="C469" s="97"/>
      <c r="D469" s="97"/>
      <c r="E469" s="97"/>
      <c r="F469" s="97"/>
      <c r="G469" s="97"/>
      <c r="H469" s="97"/>
      <c r="I469" s="97"/>
      <c r="J469" s="97"/>
      <c r="K469" s="97"/>
      <c r="L469" s="97"/>
      <c r="M469" s="97"/>
      <c r="N469" s="97"/>
      <c r="O469" s="97"/>
      <c r="P469" s="97"/>
      <c r="Q469" s="97"/>
      <c r="R469" s="97"/>
      <c r="S469" s="97"/>
      <c r="T469" s="97"/>
      <c r="U469" s="97"/>
      <c r="V469" s="97"/>
      <c r="W469" s="97"/>
      <c r="X469" s="97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</row>
    <row r="470" spans="1:34">
      <c r="A470" s="283"/>
      <c r="B470" s="96"/>
      <c r="C470" s="97"/>
      <c r="D470" s="97"/>
      <c r="E470" s="97"/>
      <c r="F470" s="97"/>
      <c r="G470" s="97"/>
      <c r="H470" s="97"/>
      <c r="I470" s="97"/>
      <c r="J470" s="97"/>
      <c r="K470" s="97"/>
      <c r="L470" s="97"/>
      <c r="M470" s="97"/>
      <c r="N470" s="97"/>
      <c r="O470" s="97"/>
      <c r="P470" s="97"/>
      <c r="Q470" s="97"/>
      <c r="R470" s="97"/>
      <c r="S470" s="97"/>
      <c r="T470" s="97"/>
      <c r="U470" s="97"/>
      <c r="V470" s="97"/>
      <c r="W470" s="97"/>
      <c r="X470" s="97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</row>
    <row r="471" spans="1:34">
      <c r="A471" s="283"/>
      <c r="B471" s="96"/>
      <c r="C471" s="97"/>
      <c r="D471" s="97"/>
      <c r="E471" s="97"/>
      <c r="F471" s="97"/>
      <c r="G471" s="97"/>
      <c r="H471" s="97"/>
      <c r="I471" s="97"/>
      <c r="J471" s="97"/>
      <c r="K471" s="97"/>
      <c r="L471" s="97"/>
      <c r="M471" s="97"/>
      <c r="N471" s="97"/>
      <c r="O471" s="97"/>
      <c r="P471" s="97"/>
      <c r="Q471" s="97"/>
      <c r="R471" s="97"/>
      <c r="S471" s="97"/>
      <c r="T471" s="97"/>
      <c r="U471" s="97"/>
      <c r="V471" s="97"/>
      <c r="W471" s="97"/>
      <c r="X471" s="97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</row>
    <row r="472" spans="1:34">
      <c r="A472" s="283"/>
      <c r="B472" s="96"/>
      <c r="C472" s="97"/>
      <c r="D472" s="97"/>
      <c r="E472" s="97"/>
      <c r="F472" s="97"/>
      <c r="G472" s="97"/>
      <c r="H472" s="97"/>
      <c r="I472" s="97"/>
      <c r="J472" s="97"/>
      <c r="K472" s="97"/>
      <c r="L472" s="97"/>
      <c r="M472" s="97"/>
      <c r="N472" s="97"/>
      <c r="O472" s="97"/>
      <c r="P472" s="97"/>
      <c r="Q472" s="97"/>
      <c r="R472" s="97"/>
      <c r="S472" s="97"/>
      <c r="T472" s="97"/>
      <c r="U472" s="97"/>
      <c r="V472" s="97"/>
      <c r="W472" s="97"/>
      <c r="X472" s="97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</row>
    <row r="473" spans="1:34">
      <c r="A473" s="283"/>
      <c r="B473" s="96"/>
      <c r="C473" s="97"/>
      <c r="D473" s="97"/>
      <c r="E473" s="97"/>
      <c r="F473" s="97"/>
      <c r="G473" s="97"/>
      <c r="H473" s="97"/>
      <c r="I473" s="97"/>
      <c r="J473" s="97"/>
      <c r="K473" s="97"/>
      <c r="L473" s="97"/>
      <c r="M473" s="97"/>
      <c r="N473" s="97"/>
      <c r="O473" s="97"/>
      <c r="P473" s="97"/>
      <c r="Q473" s="97"/>
      <c r="R473" s="97"/>
      <c r="S473" s="97"/>
      <c r="T473" s="97"/>
      <c r="U473" s="97"/>
      <c r="V473" s="97"/>
      <c r="W473" s="97"/>
      <c r="X473" s="97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</row>
    <row r="474" spans="1:34">
      <c r="A474" s="282"/>
      <c r="B474" s="99"/>
      <c r="C474" s="100"/>
      <c r="D474" s="100"/>
      <c r="E474" s="100"/>
      <c r="F474" s="100"/>
      <c r="G474" s="100"/>
      <c r="H474" s="100"/>
      <c r="I474" s="100"/>
      <c r="J474" s="100"/>
      <c r="K474" s="100"/>
      <c r="L474" s="100"/>
      <c r="M474" s="100"/>
      <c r="N474" s="100"/>
      <c r="O474" s="100"/>
      <c r="P474" s="100"/>
      <c r="Q474" s="100"/>
      <c r="R474" s="100"/>
      <c r="S474" s="100"/>
      <c r="T474" s="100"/>
      <c r="U474" s="100"/>
      <c r="V474" s="100"/>
      <c r="W474" s="100"/>
      <c r="X474" s="100"/>
      <c r="Y474" s="100"/>
      <c r="Z474" s="100"/>
      <c r="AA474" s="100"/>
      <c r="AB474" s="100"/>
      <c r="AC474" s="100"/>
      <c r="AD474" s="100"/>
      <c r="AE474" s="100"/>
      <c r="AF474" s="100"/>
      <c r="AG474" s="100"/>
      <c r="AH474" s="100"/>
    </row>
    <row r="475" spans="1:34" ht="31.5">
      <c r="A475" s="273">
        <v>7.7</v>
      </c>
      <c r="B475" s="253" t="s">
        <v>114</v>
      </c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F475" s="13"/>
      <c r="AG475" s="13"/>
      <c r="AH475" s="13"/>
    </row>
    <row r="476" spans="1:34" ht="56.25">
      <c r="A476" s="273" t="s">
        <v>711</v>
      </c>
      <c r="B476" s="221" t="s">
        <v>550</v>
      </c>
      <c r="C476" s="12">
        <v>70</v>
      </c>
      <c r="D476" s="13"/>
      <c r="E476" s="13"/>
      <c r="F476" s="13"/>
      <c r="G476" s="13"/>
      <c r="H476" s="13"/>
      <c r="I476" s="13"/>
      <c r="J476" s="13"/>
      <c r="K476" s="12">
        <v>80</v>
      </c>
      <c r="L476" s="13"/>
      <c r="M476" s="12">
        <v>40</v>
      </c>
      <c r="N476" s="13"/>
      <c r="O476" s="13"/>
      <c r="P476" s="13"/>
      <c r="Q476" s="13"/>
      <c r="R476" s="13"/>
      <c r="S476" s="12">
        <v>110</v>
      </c>
      <c r="T476" s="13"/>
      <c r="U476" s="12">
        <v>40</v>
      </c>
      <c r="V476" s="13"/>
      <c r="W476" s="13"/>
      <c r="X476" s="13"/>
      <c r="Y476" s="13"/>
      <c r="Z476" s="13"/>
      <c r="AA476" s="12">
        <v>130</v>
      </c>
      <c r="AB476" s="13"/>
      <c r="AC476" s="13">
        <v>30</v>
      </c>
      <c r="AD476" s="13"/>
      <c r="AE476" s="13"/>
      <c r="AF476" s="13"/>
      <c r="AG476" s="13"/>
      <c r="AH476" s="13"/>
    </row>
    <row r="477" spans="1:34" ht="22.5">
      <c r="A477" s="273" t="s">
        <v>712</v>
      </c>
      <c r="B477" s="137" t="s">
        <v>441</v>
      </c>
      <c r="C477" s="12">
        <v>0</v>
      </c>
      <c r="D477" s="13"/>
      <c r="E477" s="13"/>
      <c r="F477" s="13"/>
      <c r="G477" s="13"/>
      <c r="H477" s="13"/>
      <c r="I477" s="13"/>
      <c r="J477" s="13"/>
      <c r="K477" s="12">
        <v>10</v>
      </c>
      <c r="L477" s="13"/>
      <c r="M477" s="13"/>
      <c r="N477" s="13"/>
      <c r="O477" s="13"/>
      <c r="P477" s="13"/>
      <c r="Q477" s="13"/>
      <c r="R477" s="13"/>
      <c r="S477" s="12">
        <v>0</v>
      </c>
      <c r="T477" s="13"/>
      <c r="U477" s="13"/>
      <c r="V477" s="13"/>
      <c r="W477" s="13"/>
      <c r="X477" s="13"/>
      <c r="Y477" s="13"/>
      <c r="Z477" s="13"/>
      <c r="AA477" s="12">
        <v>0</v>
      </c>
      <c r="AB477" s="13"/>
      <c r="AC477" s="13"/>
      <c r="AD477" s="13"/>
      <c r="AE477" s="13"/>
      <c r="AF477" s="13"/>
      <c r="AG477" s="13"/>
      <c r="AH477" s="13"/>
    </row>
    <row r="478" spans="1:34" ht="33.75">
      <c r="A478" s="273" t="s">
        <v>713</v>
      </c>
      <c r="B478" s="172" t="s">
        <v>511</v>
      </c>
      <c r="C478" s="12">
        <v>30</v>
      </c>
      <c r="D478" s="13"/>
      <c r="E478" s="13"/>
      <c r="F478" s="13"/>
      <c r="G478" s="13"/>
      <c r="H478" s="13"/>
      <c r="I478" s="13"/>
      <c r="J478" s="13"/>
      <c r="K478" s="12">
        <v>40</v>
      </c>
      <c r="L478" s="13"/>
      <c r="M478" s="13"/>
      <c r="N478" s="13"/>
      <c r="O478" s="13"/>
      <c r="P478" s="13"/>
      <c r="Q478" s="13"/>
      <c r="R478" s="13"/>
      <c r="S478" s="12">
        <v>40</v>
      </c>
      <c r="T478" s="13"/>
      <c r="U478" s="13"/>
      <c r="V478" s="13"/>
      <c r="W478" s="13"/>
      <c r="X478" s="13"/>
      <c r="Y478" s="13"/>
      <c r="Z478" s="13"/>
      <c r="AA478" s="12">
        <v>50</v>
      </c>
      <c r="AB478" s="13"/>
      <c r="AC478" s="13"/>
      <c r="AD478" s="13"/>
      <c r="AE478" s="13"/>
      <c r="AF478" s="13"/>
      <c r="AG478" s="13"/>
      <c r="AH478" s="13"/>
    </row>
    <row r="479" spans="1:34" ht="33.75">
      <c r="A479" s="273" t="s">
        <v>714</v>
      </c>
      <c r="B479" s="151" t="s">
        <v>396</v>
      </c>
      <c r="C479" s="12">
        <v>0</v>
      </c>
      <c r="D479" s="13"/>
      <c r="E479" s="13"/>
      <c r="F479" s="13"/>
      <c r="G479" s="13"/>
      <c r="H479" s="13"/>
      <c r="I479" s="13"/>
      <c r="J479" s="13"/>
      <c r="K479" s="12">
        <v>20</v>
      </c>
      <c r="L479" s="13"/>
      <c r="M479" s="13"/>
      <c r="N479" s="13"/>
      <c r="O479" s="13"/>
      <c r="P479" s="13"/>
      <c r="Q479" s="13"/>
      <c r="R479" s="13"/>
      <c r="S479" s="12">
        <v>0</v>
      </c>
      <c r="T479" s="13"/>
      <c r="U479" s="13"/>
      <c r="V479" s="13"/>
      <c r="W479" s="13"/>
      <c r="X479" s="13"/>
      <c r="Y479" s="13"/>
      <c r="Z479" s="13"/>
      <c r="AA479" s="12">
        <v>0</v>
      </c>
      <c r="AB479" s="13"/>
      <c r="AC479" s="13"/>
      <c r="AD479" s="13"/>
      <c r="AE479" s="13"/>
      <c r="AF479" s="13"/>
      <c r="AG479" s="13"/>
      <c r="AH479" s="13"/>
    </row>
    <row r="480" spans="1:34" ht="25.5" customHeight="1">
      <c r="A480" s="273" t="s">
        <v>715</v>
      </c>
      <c r="B480" s="146" t="s">
        <v>397</v>
      </c>
      <c r="C480" s="12">
        <v>0</v>
      </c>
      <c r="D480" s="13"/>
      <c r="E480" s="13"/>
      <c r="F480" s="13"/>
      <c r="G480" s="13"/>
      <c r="H480" s="13"/>
      <c r="I480" s="13"/>
      <c r="J480" s="13"/>
      <c r="K480" s="12">
        <v>7</v>
      </c>
      <c r="L480" s="13"/>
      <c r="M480" s="13"/>
      <c r="N480" s="13"/>
      <c r="O480" s="13"/>
      <c r="P480" s="13"/>
      <c r="Q480" s="13"/>
      <c r="R480" s="13"/>
      <c r="S480" s="12">
        <v>10</v>
      </c>
      <c r="T480" s="13"/>
      <c r="U480" s="13"/>
      <c r="V480" s="13"/>
      <c r="W480" s="13"/>
      <c r="X480" s="13"/>
      <c r="Y480" s="13"/>
      <c r="Z480" s="13"/>
      <c r="AA480" s="12">
        <v>0</v>
      </c>
      <c r="AB480" s="13"/>
      <c r="AC480" s="13"/>
      <c r="AD480" s="13"/>
      <c r="AE480" s="13"/>
      <c r="AF480" s="13"/>
      <c r="AG480" s="13"/>
      <c r="AH480" s="13"/>
    </row>
    <row r="481" spans="1:35" ht="22.5">
      <c r="A481" s="273" t="s">
        <v>716</v>
      </c>
      <c r="B481" s="136" t="s">
        <v>399</v>
      </c>
      <c r="C481" s="12">
        <v>0</v>
      </c>
      <c r="D481" s="13"/>
      <c r="E481" s="13"/>
      <c r="F481" s="13"/>
      <c r="G481" s="13"/>
      <c r="H481" s="13"/>
      <c r="I481" s="13"/>
      <c r="J481" s="13"/>
      <c r="K481" s="12">
        <v>20</v>
      </c>
      <c r="L481" s="13"/>
      <c r="M481" s="13"/>
      <c r="N481" s="13"/>
      <c r="O481" s="13"/>
      <c r="P481" s="13"/>
      <c r="Q481" s="13"/>
      <c r="R481" s="13"/>
      <c r="S481" s="12">
        <v>30</v>
      </c>
      <c r="T481" s="13"/>
      <c r="U481" s="13"/>
      <c r="V481" s="13"/>
      <c r="W481" s="13"/>
      <c r="X481" s="13"/>
      <c r="Y481" s="13"/>
      <c r="Z481" s="13"/>
      <c r="AA481" s="12">
        <v>10</v>
      </c>
      <c r="AB481" s="13"/>
      <c r="AC481" s="13"/>
      <c r="AD481" s="13"/>
      <c r="AE481" s="13"/>
      <c r="AF481" s="13"/>
      <c r="AG481" s="13"/>
      <c r="AH481" s="13"/>
    </row>
    <row r="482" spans="1:35" ht="45">
      <c r="A482" s="273" t="s">
        <v>717</v>
      </c>
      <c r="B482" s="173" t="s">
        <v>400</v>
      </c>
      <c r="C482" s="12">
        <v>0</v>
      </c>
      <c r="D482" s="13"/>
      <c r="E482" s="13"/>
      <c r="F482" s="12">
        <v>8</v>
      </c>
      <c r="G482" s="13"/>
      <c r="H482" s="13"/>
      <c r="I482" s="13"/>
      <c r="J482" s="13"/>
      <c r="K482" s="12">
        <v>15</v>
      </c>
      <c r="L482" s="13"/>
      <c r="M482" s="13"/>
      <c r="N482" s="13"/>
      <c r="O482" s="13"/>
      <c r="P482" s="13"/>
      <c r="Q482" s="13"/>
      <c r="R482" s="13"/>
      <c r="S482" s="12">
        <v>20</v>
      </c>
      <c r="T482" s="13"/>
      <c r="U482" s="13"/>
      <c r="V482" s="13"/>
      <c r="W482" s="13"/>
      <c r="X482" s="13"/>
      <c r="Y482" s="13"/>
      <c r="Z482" s="13"/>
      <c r="AA482" s="12">
        <v>30</v>
      </c>
      <c r="AB482" s="13"/>
      <c r="AC482" s="13"/>
      <c r="AD482" s="12">
        <v>50</v>
      </c>
      <c r="AE482" s="13"/>
      <c r="AF482" s="13"/>
      <c r="AG482" s="13"/>
      <c r="AH482" s="13"/>
    </row>
    <row r="483" spans="1:35" ht="22.5">
      <c r="A483" s="273" t="s">
        <v>718</v>
      </c>
      <c r="B483" s="133" t="s">
        <v>401</v>
      </c>
      <c r="C483" s="12">
        <v>0</v>
      </c>
      <c r="D483" s="13"/>
      <c r="E483" s="13"/>
      <c r="F483" s="12">
        <v>15</v>
      </c>
      <c r="G483" s="13"/>
      <c r="H483" s="13"/>
      <c r="I483" s="13"/>
      <c r="J483" s="13"/>
      <c r="K483" s="12">
        <v>20</v>
      </c>
      <c r="L483" s="13"/>
      <c r="M483" s="13"/>
      <c r="N483" s="13"/>
      <c r="O483" s="13"/>
      <c r="P483" s="13"/>
      <c r="Q483" s="13"/>
      <c r="R483" s="13"/>
      <c r="S483" s="12">
        <v>25</v>
      </c>
      <c r="T483" s="13"/>
      <c r="U483" s="13"/>
      <c r="V483" s="13"/>
      <c r="W483" s="13"/>
      <c r="X483" s="13"/>
      <c r="Y483" s="13"/>
      <c r="Z483" s="13"/>
      <c r="AA483" s="12">
        <v>35</v>
      </c>
      <c r="AB483" s="13"/>
      <c r="AC483" s="13"/>
      <c r="AD483" s="13"/>
      <c r="AE483" s="13"/>
      <c r="AF483" s="13"/>
      <c r="AG483" s="13"/>
      <c r="AH483" s="13"/>
    </row>
    <row r="484" spans="1:35" ht="22.5">
      <c r="A484" s="273" t="s">
        <v>719</v>
      </c>
      <c r="B484" s="136" t="s">
        <v>404</v>
      </c>
      <c r="C484" s="12">
        <v>0</v>
      </c>
      <c r="D484" s="13"/>
      <c r="E484" s="13"/>
      <c r="F484" s="13"/>
      <c r="G484" s="13"/>
      <c r="H484" s="13"/>
      <c r="I484" s="13"/>
      <c r="J484" s="13"/>
      <c r="K484" s="12">
        <v>0</v>
      </c>
      <c r="L484" s="13"/>
      <c r="M484" s="13"/>
      <c r="N484" s="13"/>
      <c r="O484" s="13"/>
      <c r="P484" s="13"/>
      <c r="Q484" s="13"/>
      <c r="R484" s="13"/>
      <c r="S484" s="12">
        <v>0</v>
      </c>
      <c r="T484" s="13"/>
      <c r="U484" s="13"/>
      <c r="V484" s="13"/>
      <c r="W484" s="13"/>
      <c r="X484" s="13"/>
      <c r="Y484" s="13"/>
      <c r="Z484" s="13"/>
      <c r="AA484" s="12">
        <v>0</v>
      </c>
      <c r="AB484" s="13"/>
      <c r="AC484" s="13"/>
      <c r="AD484" s="13"/>
      <c r="AE484" s="13"/>
      <c r="AF484" s="13"/>
      <c r="AG484" s="13"/>
      <c r="AH484" s="13"/>
    </row>
    <row r="485" spans="1:35" ht="22.5">
      <c r="A485" s="273" t="s">
        <v>720</v>
      </c>
      <c r="B485" s="136" t="s">
        <v>405</v>
      </c>
      <c r="C485" s="12">
        <v>0</v>
      </c>
      <c r="D485" s="13"/>
      <c r="E485" s="12">
        <v>50</v>
      </c>
      <c r="F485" s="13"/>
      <c r="G485" s="13"/>
      <c r="H485" s="13"/>
      <c r="I485" s="13"/>
      <c r="J485" s="13"/>
      <c r="K485" s="12">
        <v>0</v>
      </c>
      <c r="L485" s="13"/>
      <c r="M485" s="13"/>
      <c r="N485" s="13"/>
      <c r="O485" s="13"/>
      <c r="P485" s="13"/>
      <c r="Q485" s="13"/>
      <c r="R485" s="13"/>
      <c r="S485" s="12">
        <v>0</v>
      </c>
      <c r="T485" s="13"/>
      <c r="U485" s="13"/>
      <c r="V485" s="13"/>
      <c r="W485" s="13"/>
      <c r="X485" s="13"/>
      <c r="Y485" s="13"/>
      <c r="Z485" s="13"/>
      <c r="AA485" s="12">
        <v>0</v>
      </c>
      <c r="AB485" s="13"/>
      <c r="AC485" s="13"/>
      <c r="AD485" s="13"/>
      <c r="AE485" s="13"/>
      <c r="AF485" s="13"/>
      <c r="AG485" s="13"/>
      <c r="AH485" s="13"/>
    </row>
    <row r="486" spans="1:35" ht="22.5">
      <c r="A486" s="273" t="s">
        <v>721</v>
      </c>
      <c r="B486" s="135" t="s">
        <v>208</v>
      </c>
      <c r="C486" s="12">
        <v>0</v>
      </c>
      <c r="D486" s="12"/>
      <c r="E486" s="12"/>
      <c r="F486" s="12"/>
      <c r="G486" s="12"/>
      <c r="H486" s="12"/>
      <c r="I486" s="12"/>
      <c r="J486" s="12"/>
      <c r="K486" s="12">
        <v>30</v>
      </c>
      <c r="L486" s="12"/>
      <c r="M486" s="12"/>
      <c r="N486" s="12"/>
      <c r="O486" s="12"/>
      <c r="P486" s="12"/>
      <c r="Q486" s="12"/>
      <c r="R486" s="12"/>
      <c r="S486" s="12">
        <v>0</v>
      </c>
      <c r="T486" s="12"/>
      <c r="U486" s="12"/>
      <c r="V486" s="12"/>
      <c r="W486" s="12"/>
      <c r="X486" s="12"/>
      <c r="Y486" s="12"/>
      <c r="Z486" s="12"/>
      <c r="AA486" s="12">
        <v>0</v>
      </c>
      <c r="AB486" s="12"/>
      <c r="AC486" s="12"/>
      <c r="AD486" s="12"/>
      <c r="AE486" s="12"/>
      <c r="AF486" s="12"/>
      <c r="AG486" s="12"/>
      <c r="AH486" s="12"/>
    </row>
    <row r="487" spans="1:35" ht="22.5">
      <c r="A487" s="273" t="s">
        <v>722</v>
      </c>
      <c r="B487" s="176" t="s">
        <v>209</v>
      </c>
      <c r="C487" s="12">
        <v>0</v>
      </c>
      <c r="D487" s="12"/>
      <c r="E487" s="12"/>
      <c r="F487" s="12"/>
      <c r="G487" s="12"/>
      <c r="H487" s="12"/>
      <c r="I487" s="12"/>
      <c r="J487" s="12"/>
      <c r="K487" s="12">
        <v>7</v>
      </c>
      <c r="L487" s="12"/>
      <c r="M487" s="12"/>
      <c r="N487" s="12"/>
      <c r="O487" s="12"/>
      <c r="P487" s="12"/>
      <c r="Q487" s="12"/>
      <c r="R487" s="12"/>
      <c r="S487" s="12">
        <v>10</v>
      </c>
      <c r="T487" s="12"/>
      <c r="U487" s="12"/>
      <c r="V487" s="12"/>
      <c r="W487" s="12"/>
      <c r="X487" s="12"/>
      <c r="Y487" s="12"/>
      <c r="Z487" s="12"/>
      <c r="AA487" s="12">
        <v>10</v>
      </c>
      <c r="AB487" s="12"/>
      <c r="AC487" s="12"/>
      <c r="AD487" s="12"/>
      <c r="AE487" s="12"/>
      <c r="AF487" s="12"/>
      <c r="AG487" s="12"/>
      <c r="AH487" s="12"/>
    </row>
    <row r="488" spans="1:35" ht="56.25">
      <c r="A488" s="273" t="s">
        <v>723</v>
      </c>
      <c r="B488" s="176" t="s">
        <v>542</v>
      </c>
      <c r="C488" s="12">
        <v>0</v>
      </c>
      <c r="D488" s="12"/>
      <c r="E488" s="12"/>
      <c r="F488" s="12"/>
      <c r="G488" s="12"/>
      <c r="H488" s="12"/>
      <c r="I488" s="12"/>
      <c r="J488" s="12">
        <v>45</v>
      </c>
      <c r="K488" s="12">
        <v>20</v>
      </c>
      <c r="L488" s="12"/>
      <c r="M488" s="12"/>
      <c r="N488" s="12"/>
      <c r="O488" s="12"/>
      <c r="P488" s="12"/>
      <c r="Q488" s="12"/>
      <c r="R488" s="12"/>
      <c r="S488" s="12">
        <v>30</v>
      </c>
      <c r="T488" s="12"/>
      <c r="U488" s="12"/>
      <c r="V488" s="12"/>
      <c r="W488" s="12"/>
      <c r="X488" s="12"/>
      <c r="Y488" s="12"/>
      <c r="Z488" s="12"/>
      <c r="AA488" s="12">
        <v>30</v>
      </c>
      <c r="AB488" s="12"/>
      <c r="AC488" s="12"/>
      <c r="AD488" s="12"/>
      <c r="AE488" s="12"/>
      <c r="AF488" s="12"/>
      <c r="AG488" s="12"/>
      <c r="AH488" s="12"/>
    </row>
    <row r="489" spans="1:35" ht="22.5">
      <c r="A489" s="273" t="s">
        <v>724</v>
      </c>
      <c r="B489" s="176" t="s">
        <v>216</v>
      </c>
      <c r="C489" s="12">
        <v>0</v>
      </c>
      <c r="D489" s="12"/>
      <c r="E489" s="12"/>
      <c r="F489" s="12"/>
      <c r="G489" s="12"/>
      <c r="H489" s="12"/>
      <c r="I489" s="12"/>
      <c r="J489" s="12"/>
      <c r="K489" s="12">
        <v>0</v>
      </c>
      <c r="L489" s="12"/>
      <c r="M489" s="12"/>
      <c r="N489" s="12"/>
      <c r="O489" s="12"/>
      <c r="P489" s="12"/>
      <c r="Q489" s="12"/>
      <c r="R489" s="12"/>
      <c r="S489" s="12">
        <v>0</v>
      </c>
      <c r="T489" s="12"/>
      <c r="U489" s="12"/>
      <c r="V489" s="12"/>
      <c r="W489" s="12"/>
      <c r="X489" s="12"/>
      <c r="Y489" s="12"/>
      <c r="Z489" s="12"/>
      <c r="AA489" s="12">
        <v>0</v>
      </c>
      <c r="AB489" s="12"/>
      <c r="AC489" s="12"/>
      <c r="AD489" s="12"/>
      <c r="AE489" s="12"/>
      <c r="AF489" s="12"/>
      <c r="AG489" s="12"/>
      <c r="AH489" s="12"/>
    </row>
    <row r="490" spans="1:35" ht="22.5">
      <c r="A490" s="273" t="s">
        <v>725</v>
      </c>
      <c r="B490" s="176" t="s">
        <v>278</v>
      </c>
      <c r="C490" s="12">
        <v>0</v>
      </c>
      <c r="D490" s="12"/>
      <c r="E490" s="12"/>
      <c r="F490" s="12"/>
      <c r="G490" s="12"/>
      <c r="H490" s="12"/>
      <c r="I490" s="12"/>
      <c r="J490" s="12"/>
      <c r="K490" s="12">
        <v>15</v>
      </c>
      <c r="L490" s="12"/>
      <c r="M490" s="12"/>
      <c r="N490" s="12"/>
      <c r="O490" s="12"/>
      <c r="P490" s="12"/>
      <c r="Q490" s="12"/>
      <c r="R490" s="12"/>
      <c r="S490" s="12">
        <v>15</v>
      </c>
      <c r="T490" s="12"/>
      <c r="U490" s="12"/>
      <c r="V490" s="12"/>
      <c r="W490" s="12"/>
      <c r="X490" s="12"/>
      <c r="Y490" s="12"/>
      <c r="Z490" s="12"/>
      <c r="AA490" s="12">
        <v>10</v>
      </c>
      <c r="AB490" s="12"/>
      <c r="AC490" s="12"/>
      <c r="AD490" s="12"/>
      <c r="AE490" s="12"/>
      <c r="AF490" s="12"/>
      <c r="AG490" s="12"/>
      <c r="AH490" s="12"/>
    </row>
    <row r="491" spans="1:35" ht="42" customHeight="1">
      <c r="A491" s="273"/>
      <c r="B491" s="254" t="s">
        <v>99</v>
      </c>
      <c r="C491" s="13">
        <f t="shared" ref="C491:AH491" si="18">SUM(C476:C490)</f>
        <v>100</v>
      </c>
      <c r="D491" s="13">
        <f t="shared" si="18"/>
        <v>0</v>
      </c>
      <c r="E491" s="13">
        <f t="shared" si="18"/>
        <v>50</v>
      </c>
      <c r="F491" s="13">
        <f t="shared" si="18"/>
        <v>23</v>
      </c>
      <c r="G491" s="13">
        <f t="shared" si="18"/>
        <v>0</v>
      </c>
      <c r="H491" s="13">
        <f t="shared" si="18"/>
        <v>0</v>
      </c>
      <c r="I491" s="13">
        <f t="shared" si="18"/>
        <v>0</v>
      </c>
      <c r="J491" s="13">
        <f t="shared" si="18"/>
        <v>45</v>
      </c>
      <c r="K491" s="13">
        <f t="shared" si="18"/>
        <v>284</v>
      </c>
      <c r="L491" s="13">
        <f t="shared" si="18"/>
        <v>0</v>
      </c>
      <c r="M491" s="13">
        <f t="shared" si="18"/>
        <v>40</v>
      </c>
      <c r="N491" s="13">
        <f t="shared" si="18"/>
        <v>0</v>
      </c>
      <c r="O491" s="13">
        <f t="shared" si="18"/>
        <v>0</v>
      </c>
      <c r="P491" s="13">
        <f t="shared" si="18"/>
        <v>0</v>
      </c>
      <c r="Q491" s="13">
        <f t="shared" si="18"/>
        <v>0</v>
      </c>
      <c r="R491" s="13">
        <f t="shared" si="18"/>
        <v>0</v>
      </c>
      <c r="S491" s="13">
        <f t="shared" si="18"/>
        <v>290</v>
      </c>
      <c r="T491" s="13">
        <f t="shared" si="18"/>
        <v>0</v>
      </c>
      <c r="U491" s="13">
        <f t="shared" si="18"/>
        <v>40</v>
      </c>
      <c r="V491" s="13">
        <f t="shared" si="18"/>
        <v>0</v>
      </c>
      <c r="W491" s="13">
        <f t="shared" si="18"/>
        <v>0</v>
      </c>
      <c r="X491" s="13">
        <f t="shared" si="18"/>
        <v>0</v>
      </c>
      <c r="Y491" s="13">
        <f t="shared" si="18"/>
        <v>0</v>
      </c>
      <c r="Z491" s="13">
        <f t="shared" si="18"/>
        <v>0</v>
      </c>
      <c r="AA491" s="13">
        <f t="shared" si="18"/>
        <v>305</v>
      </c>
      <c r="AB491" s="13">
        <f t="shared" si="18"/>
        <v>0</v>
      </c>
      <c r="AC491" s="13">
        <f t="shared" si="18"/>
        <v>30</v>
      </c>
      <c r="AD491" s="13">
        <f t="shared" si="18"/>
        <v>50</v>
      </c>
      <c r="AE491" s="13">
        <f t="shared" si="18"/>
        <v>0</v>
      </c>
      <c r="AF491" s="13">
        <f t="shared" si="18"/>
        <v>0</v>
      </c>
      <c r="AG491" s="13">
        <f t="shared" si="18"/>
        <v>0</v>
      </c>
      <c r="AH491" s="13">
        <f t="shared" si="18"/>
        <v>0</v>
      </c>
      <c r="AI491" s="267">
        <f>SUM(C491:AH491)</f>
        <v>1257</v>
      </c>
    </row>
    <row r="492" spans="1:35">
      <c r="A492" s="281"/>
      <c r="B492" s="108"/>
      <c r="C492" s="65"/>
      <c r="D492" s="65"/>
      <c r="E492" s="65"/>
      <c r="F492" s="65"/>
      <c r="G492" s="65"/>
      <c r="H492" s="65"/>
      <c r="I492" s="65"/>
      <c r="J492" s="65"/>
      <c r="K492" s="65"/>
      <c r="L492" s="65"/>
      <c r="M492" s="65"/>
      <c r="N492" s="65"/>
      <c r="O492" s="65"/>
      <c r="P492" s="65"/>
      <c r="Q492" s="65"/>
      <c r="R492" s="65"/>
      <c r="S492" s="65"/>
      <c r="T492" s="65"/>
      <c r="U492" s="65"/>
      <c r="V492" s="65"/>
      <c r="W492" s="65"/>
      <c r="X492" s="65"/>
      <c r="Y492" s="65"/>
      <c r="Z492" s="65"/>
      <c r="AA492" s="65"/>
      <c r="AB492" s="65"/>
      <c r="AC492" s="65"/>
      <c r="AD492" s="65"/>
      <c r="AE492" s="65"/>
      <c r="AF492" s="65"/>
      <c r="AG492" s="65"/>
      <c r="AH492" s="65"/>
    </row>
    <row r="493" spans="1:35">
      <c r="A493" s="283"/>
      <c r="B493" s="109"/>
      <c r="C493" s="68"/>
      <c r="D493" s="68"/>
      <c r="E493" s="68"/>
      <c r="F493" s="68"/>
      <c r="G493" s="68"/>
      <c r="H493" s="68"/>
      <c r="I493" s="68"/>
      <c r="J493" s="68"/>
      <c r="K493" s="68"/>
      <c r="L493" s="68"/>
      <c r="M493" s="68"/>
      <c r="N493" s="68"/>
      <c r="O493" s="68"/>
      <c r="P493" s="68"/>
      <c r="Q493" s="68"/>
      <c r="R493" s="68"/>
      <c r="S493" s="68"/>
      <c r="T493" s="68"/>
      <c r="U493" s="68"/>
      <c r="V493" s="68"/>
      <c r="W493" s="68"/>
      <c r="X493" s="68"/>
      <c r="Y493" s="68"/>
      <c r="Z493" s="68"/>
      <c r="AA493" s="68"/>
      <c r="AB493" s="68"/>
      <c r="AC493" s="68"/>
      <c r="AD493" s="68"/>
      <c r="AE493" s="68"/>
      <c r="AF493" s="68"/>
      <c r="AG493" s="68"/>
      <c r="AH493" s="68"/>
    </row>
    <row r="494" spans="1:35">
      <c r="A494" s="283"/>
      <c r="B494" s="109"/>
      <c r="C494" s="68"/>
      <c r="D494" s="68"/>
      <c r="E494" s="68"/>
      <c r="F494" s="68"/>
      <c r="G494" s="68"/>
      <c r="H494" s="68"/>
      <c r="I494" s="68"/>
      <c r="J494" s="68"/>
      <c r="K494" s="68"/>
      <c r="L494" s="68"/>
      <c r="M494" s="68"/>
      <c r="N494" s="68"/>
      <c r="O494" s="68"/>
      <c r="P494" s="68"/>
      <c r="Q494" s="68"/>
      <c r="R494" s="68"/>
      <c r="S494" s="68"/>
      <c r="T494" s="68"/>
      <c r="U494" s="68"/>
      <c r="V494" s="68"/>
      <c r="W494" s="68"/>
      <c r="X494" s="68"/>
      <c r="Y494" s="68"/>
      <c r="Z494" s="68"/>
      <c r="AA494" s="68"/>
      <c r="AB494" s="68"/>
      <c r="AC494" s="68"/>
      <c r="AD494" s="68"/>
      <c r="AE494" s="68"/>
      <c r="AF494" s="68"/>
      <c r="AG494" s="68"/>
      <c r="AH494" s="68"/>
    </row>
    <row r="495" spans="1:35">
      <c r="A495" s="283"/>
      <c r="B495" s="109"/>
      <c r="C495" s="68"/>
      <c r="D495" s="68"/>
      <c r="E495" s="68"/>
      <c r="F495" s="68"/>
      <c r="G495" s="68"/>
      <c r="H495" s="68"/>
      <c r="I495" s="68"/>
      <c r="J495" s="68"/>
      <c r="K495" s="68"/>
      <c r="L495" s="68"/>
      <c r="M495" s="68"/>
      <c r="N495" s="68"/>
      <c r="O495" s="68"/>
      <c r="P495" s="68"/>
      <c r="Q495" s="68"/>
      <c r="R495" s="68"/>
      <c r="S495" s="68"/>
      <c r="T495" s="68"/>
      <c r="U495" s="68"/>
      <c r="V495" s="68"/>
      <c r="W495" s="68"/>
      <c r="X495" s="68"/>
      <c r="Y495" s="68"/>
      <c r="Z495" s="68"/>
      <c r="AA495" s="68"/>
      <c r="AB495" s="68"/>
      <c r="AC495" s="68"/>
      <c r="AD495" s="68"/>
      <c r="AE495" s="68"/>
      <c r="AF495" s="68"/>
      <c r="AG495" s="68"/>
      <c r="AH495" s="68"/>
    </row>
    <row r="496" spans="1:35">
      <c r="A496" s="283"/>
      <c r="B496" s="109"/>
      <c r="C496" s="68"/>
      <c r="D496" s="68"/>
      <c r="E496" s="68"/>
      <c r="F496" s="68"/>
      <c r="G496" s="68"/>
      <c r="H496" s="68"/>
      <c r="I496" s="68"/>
      <c r="J496" s="68"/>
      <c r="K496" s="68"/>
      <c r="L496" s="68"/>
      <c r="M496" s="68"/>
      <c r="N496" s="68"/>
      <c r="O496" s="68"/>
      <c r="P496" s="68"/>
      <c r="Q496" s="68"/>
      <c r="R496" s="68"/>
      <c r="S496" s="68"/>
      <c r="T496" s="68"/>
      <c r="U496" s="68"/>
      <c r="V496" s="68"/>
      <c r="W496" s="68"/>
      <c r="X496" s="68"/>
      <c r="Y496" s="68"/>
      <c r="Z496" s="68"/>
      <c r="AA496" s="68"/>
      <c r="AB496" s="68"/>
      <c r="AC496" s="68"/>
      <c r="AD496" s="68"/>
      <c r="AE496" s="68"/>
      <c r="AF496" s="68"/>
      <c r="AG496" s="68"/>
      <c r="AH496" s="68"/>
    </row>
    <row r="497" spans="1:35">
      <c r="A497" s="283"/>
      <c r="B497" s="109"/>
      <c r="C497" s="68"/>
      <c r="D497" s="68"/>
      <c r="E497" s="68"/>
      <c r="F497" s="68"/>
      <c r="G497" s="68"/>
      <c r="H497" s="68"/>
      <c r="I497" s="68"/>
      <c r="J497" s="68"/>
      <c r="K497" s="68"/>
      <c r="L497" s="68"/>
      <c r="M497" s="68"/>
      <c r="N497" s="68"/>
      <c r="O497" s="68"/>
      <c r="P497" s="68"/>
      <c r="Q497" s="68"/>
      <c r="R497" s="68"/>
      <c r="S497" s="68"/>
      <c r="T497" s="68"/>
      <c r="U497" s="68"/>
      <c r="V497" s="68"/>
      <c r="W497" s="68"/>
      <c r="X497" s="68"/>
      <c r="Y497" s="68"/>
      <c r="Z497" s="68"/>
      <c r="AA497" s="68"/>
      <c r="AB497" s="68"/>
      <c r="AC497" s="68"/>
      <c r="AD497" s="68"/>
      <c r="AE497" s="68"/>
      <c r="AF497" s="68"/>
      <c r="AG497" s="68"/>
      <c r="AH497" s="68"/>
    </row>
    <row r="498" spans="1:35">
      <c r="A498" s="283"/>
      <c r="B498" s="109"/>
      <c r="C498" s="68"/>
      <c r="D498" s="68"/>
      <c r="E498" s="68"/>
      <c r="F498" s="68"/>
      <c r="G498" s="68"/>
      <c r="H498" s="68"/>
      <c r="I498" s="68"/>
      <c r="J498" s="68"/>
      <c r="K498" s="68"/>
      <c r="L498" s="68"/>
      <c r="M498" s="68"/>
      <c r="N498" s="68"/>
      <c r="O498" s="68"/>
      <c r="P498" s="68"/>
      <c r="Q498" s="68"/>
      <c r="R498" s="68"/>
      <c r="S498" s="68"/>
      <c r="T498" s="68"/>
      <c r="U498" s="68"/>
      <c r="V498" s="68"/>
      <c r="W498" s="68"/>
      <c r="X498" s="68"/>
      <c r="Y498" s="68"/>
      <c r="Z498" s="68"/>
      <c r="AA498" s="68"/>
      <c r="AB498" s="68"/>
      <c r="AC498" s="68"/>
      <c r="AD498" s="68"/>
      <c r="AE498" s="68"/>
      <c r="AF498" s="68"/>
      <c r="AG498" s="68"/>
      <c r="AH498" s="68"/>
    </row>
    <row r="499" spans="1:35">
      <c r="A499" s="283"/>
      <c r="B499" s="109"/>
      <c r="C499" s="68"/>
      <c r="D499" s="68"/>
      <c r="E499" s="68"/>
      <c r="F499" s="68"/>
      <c r="G499" s="68"/>
      <c r="H499" s="68"/>
      <c r="I499" s="68"/>
      <c r="J499" s="68"/>
      <c r="K499" s="68"/>
      <c r="L499" s="68"/>
      <c r="M499" s="68"/>
      <c r="N499" s="68"/>
      <c r="O499" s="68"/>
      <c r="P499" s="68"/>
      <c r="Q499" s="68"/>
      <c r="R499" s="68"/>
      <c r="S499" s="68"/>
      <c r="T499" s="68"/>
      <c r="U499" s="68"/>
      <c r="V499" s="68"/>
      <c r="W499" s="68"/>
      <c r="X499" s="68"/>
      <c r="Y499" s="68"/>
      <c r="Z499" s="68"/>
      <c r="AA499" s="68"/>
      <c r="AB499" s="68"/>
      <c r="AC499" s="68"/>
      <c r="AD499" s="68"/>
      <c r="AE499" s="68"/>
      <c r="AF499" s="68"/>
      <c r="AG499" s="68"/>
      <c r="AH499" s="68"/>
    </row>
    <row r="500" spans="1:35">
      <c r="A500" s="283"/>
      <c r="B500" s="109"/>
      <c r="C500" s="68"/>
      <c r="D500" s="68"/>
      <c r="E500" s="68"/>
      <c r="F500" s="68"/>
      <c r="G500" s="68"/>
      <c r="H500" s="68"/>
      <c r="I500" s="68"/>
      <c r="J500" s="68"/>
      <c r="K500" s="68"/>
      <c r="L500" s="68"/>
      <c r="M500" s="68"/>
      <c r="N500" s="68"/>
      <c r="O500" s="68"/>
      <c r="P500" s="68"/>
      <c r="Q500" s="68"/>
      <c r="R500" s="68"/>
      <c r="S500" s="68"/>
      <c r="T500" s="68"/>
      <c r="U500" s="68"/>
      <c r="V500" s="68"/>
      <c r="W500" s="68"/>
      <c r="X500" s="68"/>
      <c r="Y500" s="68"/>
      <c r="Z500" s="68"/>
      <c r="AA500" s="68"/>
      <c r="AB500" s="68"/>
      <c r="AC500" s="68"/>
      <c r="AD500" s="68"/>
      <c r="AE500" s="68"/>
      <c r="AF500" s="68"/>
      <c r="AG500" s="68"/>
      <c r="AH500" s="68"/>
    </row>
    <row r="501" spans="1:35" ht="15.75">
      <c r="A501" s="273" t="s">
        <v>726</v>
      </c>
      <c r="B501" s="255" t="s">
        <v>116</v>
      </c>
      <c r="C501" s="12"/>
      <c r="D501" s="12"/>
      <c r="E501" s="12"/>
      <c r="F501" s="12"/>
      <c r="G501" s="12"/>
      <c r="H501" s="12"/>
      <c r="I501" s="55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</row>
    <row r="502" spans="1:35" ht="22.5">
      <c r="A502" s="273" t="s">
        <v>727</v>
      </c>
      <c r="B502" s="146" t="s">
        <v>175</v>
      </c>
      <c r="C502" s="12">
        <v>203</v>
      </c>
      <c r="D502" s="12"/>
      <c r="E502" s="12"/>
      <c r="F502" s="12"/>
      <c r="G502" s="12"/>
      <c r="H502" s="12"/>
      <c r="I502" s="55"/>
      <c r="J502" s="12"/>
      <c r="K502" s="12">
        <v>0</v>
      </c>
      <c r="L502" s="12"/>
      <c r="M502" s="12"/>
      <c r="N502" s="12"/>
      <c r="O502" s="12"/>
      <c r="P502" s="12"/>
      <c r="Q502" s="12"/>
      <c r="R502" s="12"/>
      <c r="S502" s="12">
        <v>0</v>
      </c>
      <c r="T502" s="12"/>
      <c r="U502" s="12"/>
      <c r="V502" s="12"/>
      <c r="W502" s="12"/>
      <c r="X502" s="12"/>
      <c r="Y502" s="12"/>
      <c r="Z502" s="12"/>
      <c r="AA502" s="12">
        <v>0</v>
      </c>
      <c r="AB502" s="12"/>
      <c r="AC502" s="12"/>
      <c r="AD502" s="12"/>
      <c r="AE502" s="12"/>
      <c r="AF502" s="12"/>
      <c r="AG502" s="12"/>
      <c r="AH502" s="12"/>
    </row>
    <row r="503" spans="1:35" ht="22.5">
      <c r="A503" s="273" t="s">
        <v>728</v>
      </c>
      <c r="B503" s="146" t="s">
        <v>252</v>
      </c>
      <c r="C503" s="12">
        <v>200</v>
      </c>
      <c r="D503" s="12"/>
      <c r="E503" s="12"/>
      <c r="F503" s="12"/>
      <c r="G503" s="12"/>
      <c r="H503" s="12"/>
      <c r="I503" s="12"/>
      <c r="J503" s="12"/>
      <c r="K503" s="12">
        <v>0</v>
      </c>
      <c r="L503" s="12"/>
      <c r="M503" s="12"/>
      <c r="N503" s="12"/>
      <c r="O503" s="12"/>
      <c r="P503" s="12"/>
      <c r="Q503" s="12"/>
      <c r="R503" s="12"/>
      <c r="S503" s="12">
        <v>0</v>
      </c>
      <c r="T503" s="12"/>
      <c r="U503" s="12"/>
      <c r="V503" s="12"/>
      <c r="W503" s="12"/>
      <c r="X503" s="12"/>
      <c r="Y503" s="12"/>
      <c r="Z503" s="12"/>
      <c r="AA503" s="12">
        <v>0</v>
      </c>
      <c r="AB503" s="12"/>
      <c r="AC503" s="12"/>
      <c r="AD503" s="12"/>
      <c r="AE503" s="12"/>
      <c r="AF503" s="12"/>
      <c r="AG503" s="12"/>
      <c r="AH503" s="12"/>
    </row>
    <row r="504" spans="1:35" ht="56.25">
      <c r="A504" s="273" t="s">
        <v>729</v>
      </c>
      <c r="B504" s="131" t="s">
        <v>551</v>
      </c>
      <c r="C504" s="147">
        <v>35</v>
      </c>
      <c r="D504" s="13"/>
      <c r="E504" s="12">
        <v>66</v>
      </c>
      <c r="F504" s="13"/>
      <c r="G504" s="13"/>
      <c r="H504" s="13"/>
      <c r="I504" s="12">
        <v>202</v>
      </c>
      <c r="J504" s="13"/>
      <c r="K504" s="12">
        <v>150</v>
      </c>
      <c r="L504" s="13"/>
      <c r="M504" s="12">
        <v>50</v>
      </c>
      <c r="N504" s="13"/>
      <c r="O504" s="13"/>
      <c r="P504" s="13"/>
      <c r="Q504" s="13"/>
      <c r="R504" s="13"/>
      <c r="S504" s="12">
        <v>180</v>
      </c>
      <c r="T504" s="13"/>
      <c r="U504" s="12">
        <v>50</v>
      </c>
      <c r="V504" s="13"/>
      <c r="W504" s="13"/>
      <c r="X504" s="13"/>
      <c r="Y504" s="13"/>
      <c r="Z504" s="13"/>
      <c r="AA504" s="13">
        <v>150</v>
      </c>
      <c r="AB504" s="13"/>
      <c r="AC504" s="13">
        <v>50</v>
      </c>
      <c r="AD504" s="13"/>
      <c r="AE504" s="13"/>
      <c r="AF504" s="13"/>
      <c r="AG504" s="13"/>
      <c r="AH504" s="13">
        <v>96</v>
      </c>
    </row>
    <row r="505" spans="1:35" ht="33.75">
      <c r="A505" s="273" t="s">
        <v>730</v>
      </c>
      <c r="B505" s="146" t="s">
        <v>442</v>
      </c>
      <c r="C505" s="12">
        <v>0</v>
      </c>
      <c r="D505" s="13"/>
      <c r="E505" s="13"/>
      <c r="F505" s="13"/>
      <c r="G505" s="13"/>
      <c r="H505" s="13"/>
      <c r="I505" s="13"/>
      <c r="J505" s="13"/>
      <c r="K505" s="12">
        <v>40</v>
      </c>
      <c r="L505" s="13"/>
      <c r="M505" s="13"/>
      <c r="N505" s="13"/>
      <c r="O505" s="13"/>
      <c r="P505" s="13"/>
      <c r="Q505" s="13"/>
      <c r="R505" s="13"/>
      <c r="S505" s="12">
        <v>0</v>
      </c>
      <c r="T505" s="13"/>
      <c r="U505" s="13"/>
      <c r="V505" s="13"/>
      <c r="W505" s="13"/>
      <c r="X505" s="13"/>
      <c r="Y505" s="13"/>
      <c r="Z505" s="13"/>
      <c r="AA505" s="13">
        <v>50</v>
      </c>
      <c r="AB505" s="13"/>
      <c r="AC505" s="13"/>
      <c r="AD505" s="13"/>
      <c r="AE505" s="13"/>
      <c r="AF505" s="13"/>
      <c r="AG505" s="13"/>
      <c r="AH505" s="13"/>
    </row>
    <row r="506" spans="1:35" ht="33.75">
      <c r="A506" s="273" t="s">
        <v>731</v>
      </c>
      <c r="B506" s="146" t="s">
        <v>444</v>
      </c>
      <c r="C506" s="12">
        <v>0</v>
      </c>
      <c r="D506" s="13"/>
      <c r="E506" s="13"/>
      <c r="F506" s="13"/>
      <c r="G506" s="13"/>
      <c r="H506" s="13"/>
      <c r="I506" s="13"/>
      <c r="J506" s="13"/>
      <c r="K506" s="12">
        <v>10</v>
      </c>
      <c r="L506" s="13"/>
      <c r="M506" s="13"/>
      <c r="N506" s="13"/>
      <c r="O506" s="13"/>
      <c r="P506" s="13"/>
      <c r="Q506" s="13"/>
      <c r="R506" s="13"/>
      <c r="S506" s="12">
        <v>30</v>
      </c>
      <c r="T506" s="13"/>
      <c r="U506" s="13"/>
      <c r="V506" s="13"/>
      <c r="W506" s="13"/>
      <c r="X506" s="13"/>
      <c r="Y506" s="13"/>
      <c r="Z506" s="13"/>
      <c r="AA506" s="13">
        <v>20</v>
      </c>
      <c r="AB506" s="13"/>
      <c r="AC506" s="13"/>
      <c r="AD506" s="13"/>
      <c r="AE506" s="13"/>
      <c r="AF506" s="13"/>
      <c r="AG506" s="13"/>
      <c r="AH506" s="13"/>
    </row>
    <row r="507" spans="1:35" ht="45">
      <c r="A507" s="273" t="s">
        <v>732</v>
      </c>
      <c r="B507" s="164" t="s">
        <v>533</v>
      </c>
      <c r="C507" s="147"/>
      <c r="D507" s="13"/>
      <c r="E507" s="147">
        <v>30</v>
      </c>
      <c r="F507" s="13"/>
      <c r="G507" s="13"/>
      <c r="H507" s="13"/>
      <c r="I507" s="13"/>
      <c r="J507" s="13"/>
      <c r="K507" s="12">
        <v>40</v>
      </c>
      <c r="L507" s="13"/>
      <c r="M507" s="13"/>
      <c r="N507" s="13"/>
      <c r="O507" s="13"/>
      <c r="P507" s="13"/>
      <c r="Q507" s="13"/>
      <c r="R507" s="13"/>
      <c r="S507" s="12">
        <v>50</v>
      </c>
      <c r="T507" s="13"/>
      <c r="U507" s="13"/>
      <c r="V507" s="13"/>
      <c r="W507" s="13"/>
      <c r="X507" s="13"/>
      <c r="Y507" s="13"/>
      <c r="Z507" s="13"/>
      <c r="AA507" s="13">
        <v>20</v>
      </c>
      <c r="AB507" s="13"/>
      <c r="AC507" s="13"/>
      <c r="AD507" s="13"/>
      <c r="AE507" s="13"/>
      <c r="AF507" s="13"/>
      <c r="AG507" s="13"/>
      <c r="AH507" s="13"/>
    </row>
    <row r="508" spans="1:35" ht="25.5">
      <c r="A508" s="273"/>
      <c r="B508" s="256" t="s">
        <v>96</v>
      </c>
      <c r="C508" s="13">
        <f t="shared" ref="C508:AH508" si="19">SUM(C502:C507)</f>
        <v>438</v>
      </c>
      <c r="D508" s="13">
        <f t="shared" si="19"/>
        <v>0</v>
      </c>
      <c r="E508" s="13">
        <f t="shared" si="19"/>
        <v>96</v>
      </c>
      <c r="F508" s="13">
        <f t="shared" si="19"/>
        <v>0</v>
      </c>
      <c r="G508" s="13">
        <f t="shared" si="19"/>
        <v>0</v>
      </c>
      <c r="H508" s="13">
        <f t="shared" si="19"/>
        <v>0</v>
      </c>
      <c r="I508" s="13">
        <f t="shared" si="19"/>
        <v>202</v>
      </c>
      <c r="J508" s="13">
        <f t="shared" si="19"/>
        <v>0</v>
      </c>
      <c r="K508" s="13">
        <f t="shared" si="19"/>
        <v>240</v>
      </c>
      <c r="L508" s="13">
        <f t="shared" si="19"/>
        <v>0</v>
      </c>
      <c r="M508" s="13">
        <f t="shared" si="19"/>
        <v>50</v>
      </c>
      <c r="N508" s="13">
        <f t="shared" si="19"/>
        <v>0</v>
      </c>
      <c r="O508" s="13">
        <f t="shared" si="19"/>
        <v>0</v>
      </c>
      <c r="P508" s="13">
        <f t="shared" si="19"/>
        <v>0</v>
      </c>
      <c r="Q508" s="13">
        <f t="shared" si="19"/>
        <v>0</v>
      </c>
      <c r="R508" s="13">
        <f t="shared" si="19"/>
        <v>0</v>
      </c>
      <c r="S508" s="13">
        <f t="shared" si="19"/>
        <v>260</v>
      </c>
      <c r="T508" s="13">
        <f t="shared" si="19"/>
        <v>0</v>
      </c>
      <c r="U508" s="13">
        <f t="shared" si="19"/>
        <v>50</v>
      </c>
      <c r="V508" s="13">
        <f t="shared" si="19"/>
        <v>0</v>
      </c>
      <c r="W508" s="13">
        <f t="shared" si="19"/>
        <v>0</v>
      </c>
      <c r="X508" s="13">
        <f t="shared" si="19"/>
        <v>0</v>
      </c>
      <c r="Y508" s="13">
        <f t="shared" si="19"/>
        <v>0</v>
      </c>
      <c r="Z508" s="13">
        <f t="shared" si="19"/>
        <v>0</v>
      </c>
      <c r="AA508" s="13">
        <f t="shared" si="19"/>
        <v>240</v>
      </c>
      <c r="AB508" s="13">
        <f t="shared" si="19"/>
        <v>0</v>
      </c>
      <c r="AC508" s="13">
        <f t="shared" si="19"/>
        <v>50</v>
      </c>
      <c r="AD508" s="13">
        <f t="shared" si="19"/>
        <v>0</v>
      </c>
      <c r="AE508" s="13">
        <f t="shared" si="19"/>
        <v>0</v>
      </c>
      <c r="AF508" s="13">
        <f t="shared" si="19"/>
        <v>0</v>
      </c>
      <c r="AG508" s="13">
        <f t="shared" si="19"/>
        <v>0</v>
      </c>
      <c r="AH508" s="13">
        <f t="shared" si="19"/>
        <v>96</v>
      </c>
      <c r="AI508" s="267">
        <f>SUM(C508:AH508)</f>
        <v>1722</v>
      </c>
    </row>
    <row r="509" spans="1:35">
      <c r="A509" s="281"/>
      <c r="B509" s="108"/>
      <c r="C509" s="65"/>
      <c r="D509" s="65"/>
      <c r="E509" s="65"/>
      <c r="F509" s="65"/>
      <c r="G509" s="65"/>
      <c r="H509" s="65"/>
      <c r="I509" s="65"/>
      <c r="J509" s="65"/>
      <c r="K509" s="65"/>
      <c r="L509" s="65"/>
      <c r="M509" s="65"/>
      <c r="N509" s="65"/>
      <c r="O509" s="65"/>
      <c r="P509" s="65"/>
      <c r="Q509" s="65"/>
      <c r="R509" s="65"/>
      <c r="S509" s="65"/>
      <c r="T509" s="65"/>
      <c r="U509" s="65"/>
      <c r="V509" s="65"/>
      <c r="W509" s="65"/>
      <c r="X509" s="65"/>
      <c r="Y509" s="65"/>
      <c r="Z509" s="65"/>
      <c r="AA509" s="65"/>
      <c r="AB509" s="65"/>
      <c r="AC509" s="65"/>
      <c r="AD509" s="65"/>
      <c r="AE509" s="65"/>
      <c r="AF509" s="65"/>
      <c r="AG509" s="65"/>
      <c r="AH509" s="65"/>
    </row>
    <row r="510" spans="1:35">
      <c r="A510" s="283"/>
      <c r="C510" s="68"/>
      <c r="D510" s="68"/>
      <c r="E510" s="68"/>
      <c r="F510" s="68"/>
      <c r="G510" s="68"/>
      <c r="H510" s="68"/>
      <c r="I510" s="68"/>
      <c r="J510" s="68"/>
      <c r="K510" s="68"/>
      <c r="L510" s="68"/>
      <c r="M510" s="68"/>
      <c r="N510" s="68"/>
      <c r="O510" s="68"/>
      <c r="P510" s="68"/>
      <c r="Q510" s="68"/>
      <c r="R510" s="68"/>
      <c r="S510" s="68"/>
      <c r="T510" s="68"/>
      <c r="U510" s="68"/>
      <c r="V510" s="68"/>
      <c r="W510" s="68"/>
      <c r="X510" s="68"/>
      <c r="Y510" s="68"/>
      <c r="Z510" s="68"/>
      <c r="AA510" s="68"/>
      <c r="AB510" s="68"/>
      <c r="AC510" s="68"/>
      <c r="AD510" s="68"/>
      <c r="AE510" s="68"/>
      <c r="AF510" s="68"/>
      <c r="AG510" s="68"/>
      <c r="AH510" s="68"/>
    </row>
    <row r="511" spans="1:35">
      <c r="A511" s="283"/>
      <c r="C511" s="68"/>
      <c r="D511" s="68"/>
      <c r="E511" s="68"/>
      <c r="F511" s="68"/>
      <c r="G511" s="68"/>
      <c r="H511" s="68"/>
      <c r="I511" s="68"/>
      <c r="J511" s="68"/>
      <c r="K511" s="68"/>
      <c r="L511" s="68"/>
      <c r="M511" s="68"/>
      <c r="N511" s="68"/>
      <c r="O511" s="68"/>
      <c r="P511" s="68"/>
      <c r="Q511" s="68"/>
      <c r="R511" s="68"/>
      <c r="S511" s="68"/>
      <c r="T511" s="68"/>
      <c r="U511" s="68"/>
      <c r="V511" s="68"/>
      <c r="W511" s="68"/>
      <c r="X511" s="68"/>
      <c r="Y511" s="68"/>
      <c r="Z511" s="68"/>
      <c r="AA511" s="68"/>
      <c r="AB511" s="68"/>
      <c r="AC511" s="68"/>
      <c r="AD511" s="68"/>
      <c r="AE511" s="68"/>
      <c r="AF511" s="68"/>
      <c r="AG511" s="68"/>
      <c r="AH511" s="68"/>
    </row>
    <row r="512" spans="1:35">
      <c r="A512" s="283"/>
      <c r="C512" s="68"/>
      <c r="D512" s="68"/>
      <c r="E512" s="68"/>
      <c r="F512" s="68"/>
      <c r="G512" s="68"/>
      <c r="H512" s="68"/>
      <c r="I512" s="68"/>
      <c r="J512" s="68"/>
      <c r="K512" s="68"/>
      <c r="L512" s="68"/>
      <c r="M512" s="68"/>
      <c r="N512" s="68"/>
      <c r="O512" s="68"/>
      <c r="P512" s="68"/>
      <c r="Q512" s="68"/>
      <c r="R512" s="68"/>
      <c r="S512" s="68"/>
      <c r="T512" s="68"/>
      <c r="U512" s="68"/>
      <c r="V512" s="68"/>
      <c r="W512" s="68"/>
      <c r="X512" s="68"/>
      <c r="Y512" s="68"/>
      <c r="Z512" s="68"/>
      <c r="AA512" s="68"/>
      <c r="AB512" s="68"/>
      <c r="AC512" s="68"/>
      <c r="AD512" s="68"/>
      <c r="AE512" s="68"/>
      <c r="AF512" s="68"/>
      <c r="AG512" s="68"/>
      <c r="AH512" s="68"/>
    </row>
    <row r="513" spans="1:34">
      <c r="A513" s="283"/>
      <c r="B513" s="109"/>
      <c r="C513" s="68"/>
      <c r="D513" s="68"/>
      <c r="E513" s="68"/>
      <c r="F513" s="68"/>
      <c r="G513" s="68"/>
      <c r="H513" s="68"/>
      <c r="I513" s="68"/>
      <c r="J513" s="68"/>
      <c r="K513" s="68"/>
      <c r="L513" s="68"/>
      <c r="M513" s="68"/>
      <c r="N513" s="68"/>
      <c r="O513" s="68"/>
      <c r="P513" s="68"/>
      <c r="Q513" s="68"/>
      <c r="R513" s="68"/>
      <c r="S513" s="68"/>
      <c r="T513" s="68"/>
      <c r="U513" s="68"/>
      <c r="V513" s="68"/>
      <c r="W513" s="68"/>
      <c r="X513" s="68"/>
      <c r="Y513" s="68"/>
      <c r="Z513" s="68"/>
      <c r="AA513" s="68"/>
      <c r="AB513" s="68"/>
      <c r="AC513" s="68"/>
      <c r="AD513" s="68"/>
      <c r="AE513" s="68"/>
      <c r="AF513" s="68"/>
      <c r="AG513" s="68"/>
      <c r="AH513" s="68"/>
    </row>
    <row r="514" spans="1:34">
      <c r="A514" s="283"/>
      <c r="B514" s="109"/>
      <c r="C514" s="68"/>
      <c r="D514" s="68"/>
      <c r="E514" s="68"/>
      <c r="F514" s="68"/>
      <c r="G514" s="68"/>
      <c r="H514" s="68"/>
      <c r="I514" s="68"/>
      <c r="J514" s="68"/>
      <c r="K514" s="68"/>
      <c r="L514" s="68"/>
      <c r="M514" s="68"/>
      <c r="N514" s="68"/>
      <c r="O514" s="68"/>
      <c r="P514" s="68"/>
      <c r="Q514" s="68"/>
      <c r="R514" s="68"/>
      <c r="S514" s="68"/>
      <c r="T514" s="68"/>
      <c r="U514" s="68"/>
      <c r="V514" s="68"/>
      <c r="W514" s="68"/>
      <c r="X514" s="68"/>
      <c r="Y514" s="68"/>
      <c r="Z514" s="68"/>
      <c r="AA514" s="68"/>
      <c r="AB514" s="68"/>
      <c r="AC514" s="68"/>
      <c r="AD514" s="68"/>
      <c r="AE514" s="68"/>
      <c r="AF514" s="68"/>
      <c r="AG514" s="68"/>
      <c r="AH514" s="68"/>
    </row>
    <row r="515" spans="1:34">
      <c r="A515" s="283"/>
      <c r="B515" s="109"/>
      <c r="C515" s="68"/>
      <c r="D515" s="68"/>
      <c r="E515" s="68"/>
      <c r="F515" s="68"/>
      <c r="G515" s="68"/>
      <c r="H515" s="68"/>
      <c r="I515" s="68"/>
      <c r="J515" s="68"/>
      <c r="K515" s="68"/>
      <c r="L515" s="68"/>
      <c r="M515" s="68"/>
      <c r="N515" s="68"/>
      <c r="O515" s="68"/>
      <c r="P515" s="68"/>
      <c r="Q515" s="68"/>
      <c r="R515" s="68"/>
      <c r="S515" s="68"/>
      <c r="T515" s="68"/>
      <c r="U515" s="68"/>
      <c r="V515" s="68"/>
      <c r="W515" s="68"/>
      <c r="X515" s="68"/>
      <c r="Y515" s="68"/>
      <c r="Z515" s="68"/>
      <c r="AA515" s="68"/>
      <c r="AB515" s="68"/>
      <c r="AC515" s="68"/>
      <c r="AD515" s="68"/>
      <c r="AE515" s="68"/>
      <c r="AF515" s="68"/>
      <c r="AG515" s="68"/>
      <c r="AH515" s="68"/>
    </row>
    <row r="516" spans="1:34">
      <c r="A516" s="283"/>
      <c r="B516" s="109"/>
      <c r="C516" s="68"/>
      <c r="D516" s="68"/>
      <c r="E516" s="68"/>
      <c r="F516" s="68"/>
      <c r="G516" s="68"/>
      <c r="H516" s="68"/>
      <c r="I516" s="68"/>
      <c r="J516" s="68"/>
      <c r="K516" s="68"/>
      <c r="L516" s="68"/>
      <c r="M516" s="68"/>
      <c r="N516" s="68"/>
      <c r="O516" s="68"/>
      <c r="P516" s="68"/>
      <c r="Q516" s="68"/>
      <c r="R516" s="68"/>
      <c r="S516" s="68"/>
      <c r="T516" s="68"/>
      <c r="U516" s="68"/>
      <c r="V516" s="68"/>
      <c r="W516" s="68"/>
      <c r="X516" s="68"/>
      <c r="Y516" s="68"/>
      <c r="Z516" s="68"/>
      <c r="AA516" s="68"/>
      <c r="AB516" s="68"/>
      <c r="AC516" s="68"/>
      <c r="AD516" s="68"/>
      <c r="AE516" s="68"/>
      <c r="AF516" s="68"/>
      <c r="AG516" s="68"/>
      <c r="AH516" s="68"/>
    </row>
    <row r="517" spans="1:34">
      <c r="A517" s="283"/>
      <c r="B517" s="109"/>
      <c r="C517" s="68"/>
      <c r="D517" s="68"/>
      <c r="E517" s="68"/>
      <c r="F517" s="68"/>
      <c r="G517" s="68"/>
      <c r="H517" s="68"/>
      <c r="I517" s="68"/>
      <c r="J517" s="68"/>
      <c r="K517" s="68"/>
      <c r="L517" s="68"/>
      <c r="M517" s="68"/>
      <c r="N517" s="68"/>
      <c r="O517" s="68"/>
      <c r="P517" s="68"/>
      <c r="Q517" s="68"/>
      <c r="R517" s="68"/>
      <c r="S517" s="68"/>
      <c r="T517" s="68"/>
      <c r="U517" s="68"/>
      <c r="V517" s="68"/>
      <c r="W517" s="68"/>
      <c r="X517" s="68"/>
      <c r="Y517" s="68"/>
      <c r="Z517" s="68"/>
      <c r="AA517" s="68"/>
      <c r="AB517" s="68"/>
      <c r="AC517" s="68"/>
      <c r="AD517" s="68"/>
      <c r="AE517" s="68"/>
      <c r="AF517" s="68"/>
      <c r="AG517" s="68"/>
      <c r="AH517" s="68"/>
    </row>
    <row r="518" spans="1:34">
      <c r="A518" s="283"/>
      <c r="B518" s="109"/>
      <c r="C518" s="68"/>
      <c r="D518" s="68"/>
      <c r="E518" s="68"/>
      <c r="F518" s="68"/>
      <c r="G518" s="68"/>
      <c r="H518" s="68"/>
      <c r="I518" s="68"/>
      <c r="J518" s="68"/>
      <c r="K518" s="68"/>
      <c r="L518" s="68"/>
      <c r="M518" s="68"/>
      <c r="N518" s="68"/>
      <c r="O518" s="68"/>
      <c r="P518" s="68"/>
      <c r="Q518" s="68"/>
      <c r="R518" s="68"/>
      <c r="S518" s="68"/>
      <c r="T518" s="68"/>
      <c r="U518" s="68"/>
      <c r="V518" s="68"/>
      <c r="W518" s="68"/>
      <c r="X518" s="68"/>
      <c r="Y518" s="68"/>
      <c r="Z518" s="68"/>
      <c r="AA518" s="68"/>
      <c r="AB518" s="68"/>
      <c r="AC518" s="68"/>
      <c r="AD518" s="68"/>
      <c r="AE518" s="68"/>
      <c r="AF518" s="68"/>
      <c r="AG518" s="68"/>
      <c r="AH518" s="68"/>
    </row>
    <row r="519" spans="1:34">
      <c r="A519" s="283"/>
      <c r="B519" s="109"/>
      <c r="C519" s="68"/>
      <c r="D519" s="68"/>
      <c r="E519" s="68"/>
      <c r="F519" s="68"/>
      <c r="G519" s="68"/>
      <c r="H519" s="68"/>
      <c r="I519" s="68"/>
      <c r="J519" s="68"/>
      <c r="K519" s="68"/>
      <c r="L519" s="68"/>
      <c r="M519" s="68"/>
      <c r="N519" s="68"/>
      <c r="O519" s="68"/>
      <c r="P519" s="68"/>
      <c r="Q519" s="68"/>
      <c r="R519" s="68"/>
      <c r="S519" s="68"/>
      <c r="T519" s="68"/>
      <c r="U519" s="68"/>
      <c r="V519" s="68"/>
      <c r="W519" s="68"/>
      <c r="X519" s="68"/>
      <c r="Y519" s="68"/>
      <c r="Z519" s="68"/>
      <c r="AA519" s="68"/>
      <c r="AB519" s="68"/>
      <c r="AC519" s="68"/>
      <c r="AD519" s="68"/>
      <c r="AE519" s="68"/>
      <c r="AF519" s="68"/>
      <c r="AG519" s="68"/>
      <c r="AH519" s="68"/>
    </row>
    <row r="520" spans="1:34">
      <c r="A520" s="283"/>
      <c r="B520" s="109"/>
      <c r="C520" s="68"/>
      <c r="D520" s="68"/>
      <c r="E520" s="68"/>
      <c r="F520" s="68"/>
      <c r="G520" s="68"/>
      <c r="H520" s="68"/>
      <c r="I520" s="68"/>
      <c r="J520" s="68"/>
      <c r="K520" s="68"/>
      <c r="L520" s="68"/>
      <c r="M520" s="68"/>
      <c r="N520" s="68"/>
      <c r="O520" s="68"/>
      <c r="P520" s="68"/>
      <c r="Q520" s="68"/>
      <c r="R520" s="68"/>
      <c r="S520" s="68"/>
      <c r="T520" s="68"/>
      <c r="U520" s="68"/>
      <c r="V520" s="68"/>
      <c r="W520" s="68"/>
      <c r="X520" s="68"/>
      <c r="Y520" s="68"/>
      <c r="Z520" s="68"/>
      <c r="AA520" s="68"/>
      <c r="AB520" s="68"/>
      <c r="AC520" s="68"/>
      <c r="AD520" s="68"/>
      <c r="AE520" s="68"/>
      <c r="AF520" s="68"/>
      <c r="AG520" s="68"/>
      <c r="AH520" s="68"/>
    </row>
    <row r="521" spans="1:34">
      <c r="A521" s="283"/>
      <c r="B521" s="109"/>
      <c r="C521" s="68"/>
      <c r="D521" s="68"/>
      <c r="E521" s="68"/>
      <c r="F521" s="68"/>
      <c r="G521" s="68"/>
      <c r="H521" s="68"/>
      <c r="I521" s="68"/>
      <c r="J521" s="68"/>
      <c r="K521" s="68"/>
      <c r="L521" s="68"/>
      <c r="M521" s="68"/>
      <c r="N521" s="68"/>
      <c r="O521" s="68"/>
      <c r="P521" s="68"/>
      <c r="Q521" s="68"/>
      <c r="R521" s="68"/>
      <c r="S521" s="68"/>
      <c r="T521" s="68"/>
      <c r="U521" s="68"/>
      <c r="V521" s="68"/>
      <c r="W521" s="68"/>
      <c r="X521" s="68"/>
      <c r="Y521" s="68"/>
      <c r="Z521" s="68"/>
      <c r="AA521" s="68"/>
      <c r="AB521" s="68"/>
      <c r="AC521" s="68"/>
      <c r="AD521" s="68"/>
      <c r="AE521" s="68"/>
      <c r="AF521" s="68"/>
      <c r="AG521" s="68"/>
      <c r="AH521" s="68"/>
    </row>
    <row r="522" spans="1:34">
      <c r="A522" s="283"/>
      <c r="B522" s="109"/>
      <c r="C522" s="68"/>
      <c r="D522" s="68"/>
      <c r="E522" s="68"/>
      <c r="F522" s="68"/>
      <c r="G522" s="68"/>
      <c r="H522" s="68"/>
      <c r="I522" s="68"/>
      <c r="J522" s="68"/>
      <c r="K522" s="68"/>
      <c r="L522" s="68"/>
      <c r="M522" s="68"/>
      <c r="N522" s="68"/>
      <c r="O522" s="68"/>
      <c r="P522" s="68"/>
      <c r="Q522" s="68"/>
      <c r="R522" s="68"/>
      <c r="S522" s="68"/>
      <c r="T522" s="68"/>
      <c r="U522" s="68"/>
      <c r="V522" s="68"/>
      <c r="W522" s="68"/>
      <c r="X522" s="68"/>
      <c r="Y522" s="68"/>
      <c r="Z522" s="68"/>
      <c r="AA522" s="68"/>
      <c r="AB522" s="68"/>
      <c r="AC522" s="68"/>
      <c r="AD522" s="68"/>
      <c r="AE522" s="68"/>
      <c r="AF522" s="68"/>
      <c r="AG522" s="68"/>
      <c r="AH522" s="68"/>
    </row>
    <row r="523" spans="1:34">
      <c r="A523" s="283"/>
      <c r="B523" s="109"/>
      <c r="C523" s="68"/>
      <c r="D523" s="68"/>
      <c r="E523" s="68"/>
      <c r="F523" s="68"/>
      <c r="G523" s="68"/>
      <c r="H523" s="68"/>
      <c r="I523" s="68"/>
      <c r="J523" s="68"/>
      <c r="K523" s="68"/>
      <c r="L523" s="68"/>
      <c r="M523" s="68"/>
      <c r="N523" s="68"/>
      <c r="O523" s="68"/>
      <c r="P523" s="68"/>
      <c r="Q523" s="68"/>
      <c r="R523" s="68"/>
      <c r="S523" s="68"/>
      <c r="T523" s="68"/>
      <c r="U523" s="68"/>
      <c r="V523" s="68"/>
      <c r="W523" s="68"/>
      <c r="X523" s="68"/>
      <c r="Y523" s="68"/>
      <c r="Z523" s="68"/>
      <c r="AA523" s="68"/>
      <c r="AB523" s="68"/>
      <c r="AC523" s="68"/>
      <c r="AD523" s="68"/>
      <c r="AE523" s="68"/>
      <c r="AF523" s="68"/>
      <c r="AG523" s="68"/>
      <c r="AH523" s="68"/>
    </row>
    <row r="524" spans="1:34">
      <c r="A524" s="283"/>
      <c r="B524" s="109"/>
      <c r="C524" s="68"/>
      <c r="D524" s="68"/>
      <c r="E524" s="68"/>
      <c r="F524" s="68"/>
      <c r="G524" s="68"/>
      <c r="H524" s="68"/>
      <c r="I524" s="68"/>
      <c r="J524" s="68"/>
      <c r="K524" s="68"/>
      <c r="L524" s="68"/>
      <c r="M524" s="68"/>
      <c r="N524" s="68"/>
      <c r="O524" s="68"/>
      <c r="P524" s="68"/>
      <c r="Q524" s="68"/>
      <c r="R524" s="68"/>
      <c r="S524" s="68"/>
      <c r="T524" s="68"/>
      <c r="U524" s="68"/>
      <c r="V524" s="68"/>
      <c r="W524" s="68"/>
      <c r="X524" s="68"/>
      <c r="Y524" s="68"/>
      <c r="Z524" s="68"/>
      <c r="AA524" s="68"/>
      <c r="AB524" s="68"/>
      <c r="AC524" s="68"/>
      <c r="AD524" s="68"/>
      <c r="AE524" s="68"/>
      <c r="AF524" s="68"/>
      <c r="AG524" s="68"/>
      <c r="AH524" s="68"/>
    </row>
    <row r="525" spans="1:34">
      <c r="A525" s="283"/>
      <c r="B525" s="109"/>
      <c r="C525" s="68"/>
      <c r="D525" s="68"/>
      <c r="E525" s="68"/>
      <c r="F525" s="68"/>
      <c r="G525" s="68"/>
      <c r="H525" s="68"/>
      <c r="I525" s="68"/>
      <c r="J525" s="68"/>
      <c r="K525" s="68"/>
      <c r="L525" s="68"/>
      <c r="M525" s="68"/>
      <c r="N525" s="68"/>
      <c r="O525" s="68"/>
      <c r="P525" s="68"/>
      <c r="Q525" s="68"/>
      <c r="R525" s="68"/>
      <c r="S525" s="68"/>
      <c r="T525" s="68"/>
      <c r="U525" s="68"/>
      <c r="V525" s="68"/>
      <c r="W525" s="68"/>
      <c r="X525" s="68"/>
      <c r="Y525" s="68"/>
      <c r="Z525" s="68"/>
      <c r="AA525" s="68"/>
      <c r="AB525" s="68"/>
      <c r="AC525" s="68"/>
      <c r="AD525" s="68"/>
      <c r="AE525" s="68"/>
      <c r="AF525" s="68"/>
      <c r="AG525" s="68"/>
      <c r="AH525" s="68"/>
    </row>
    <row r="526" spans="1:34">
      <c r="A526" s="283"/>
      <c r="B526" s="109"/>
      <c r="C526" s="68"/>
      <c r="D526" s="68"/>
      <c r="E526" s="68"/>
      <c r="F526" s="68"/>
      <c r="G526" s="68"/>
      <c r="H526" s="68"/>
      <c r="I526" s="68"/>
      <c r="J526" s="68"/>
      <c r="K526" s="68"/>
      <c r="L526" s="68"/>
      <c r="M526" s="68"/>
      <c r="N526" s="68"/>
      <c r="O526" s="68"/>
      <c r="P526" s="68"/>
      <c r="Q526" s="68"/>
      <c r="R526" s="68"/>
      <c r="S526" s="68"/>
      <c r="T526" s="68"/>
      <c r="U526" s="68"/>
      <c r="V526" s="68"/>
      <c r="W526" s="68"/>
      <c r="X526" s="68"/>
      <c r="Y526" s="68"/>
      <c r="Z526" s="68"/>
      <c r="AA526" s="68"/>
      <c r="AB526" s="68"/>
      <c r="AC526" s="68"/>
      <c r="AD526" s="68"/>
      <c r="AE526" s="68"/>
      <c r="AF526" s="68"/>
      <c r="AG526" s="68"/>
      <c r="AH526" s="68"/>
    </row>
    <row r="527" spans="1:34">
      <c r="A527" s="283"/>
      <c r="B527" s="109"/>
      <c r="C527" s="68"/>
      <c r="D527" s="68"/>
      <c r="E527" s="68"/>
      <c r="F527" s="68"/>
      <c r="G527" s="68"/>
      <c r="H527" s="68"/>
      <c r="I527" s="68"/>
      <c r="J527" s="68"/>
      <c r="K527" s="68"/>
      <c r="L527" s="68"/>
      <c r="M527" s="68"/>
      <c r="N527" s="68"/>
      <c r="O527" s="68"/>
      <c r="P527" s="68"/>
      <c r="Q527" s="68"/>
      <c r="R527" s="68"/>
      <c r="S527" s="68"/>
      <c r="T527" s="68"/>
      <c r="U527" s="68"/>
      <c r="V527" s="68"/>
      <c r="W527" s="68"/>
      <c r="X527" s="68"/>
      <c r="Y527" s="68"/>
      <c r="Z527" s="68"/>
      <c r="AA527" s="68"/>
      <c r="AB527" s="68"/>
      <c r="AC527" s="68"/>
      <c r="AD527" s="68"/>
      <c r="AE527" s="68"/>
      <c r="AF527" s="68"/>
      <c r="AG527" s="68"/>
      <c r="AH527" s="68"/>
    </row>
    <row r="528" spans="1:34">
      <c r="A528" s="283"/>
      <c r="B528" s="109"/>
      <c r="C528" s="68"/>
      <c r="D528" s="68"/>
      <c r="E528" s="68"/>
      <c r="F528" s="68"/>
      <c r="G528" s="68"/>
      <c r="H528" s="68"/>
      <c r="I528" s="68"/>
      <c r="J528" s="68"/>
      <c r="K528" s="68"/>
      <c r="L528" s="68"/>
      <c r="M528" s="68"/>
      <c r="N528" s="68"/>
      <c r="O528" s="68"/>
      <c r="P528" s="68"/>
      <c r="Q528" s="68"/>
      <c r="R528" s="68"/>
      <c r="S528" s="68"/>
      <c r="T528" s="68"/>
      <c r="U528" s="68"/>
      <c r="V528" s="68"/>
      <c r="W528" s="68"/>
      <c r="X528" s="68"/>
      <c r="Y528" s="68"/>
      <c r="Z528" s="68"/>
      <c r="AA528" s="68"/>
      <c r="AB528" s="68"/>
      <c r="AC528" s="68"/>
      <c r="AD528" s="68"/>
      <c r="AE528" s="68"/>
      <c r="AF528" s="68"/>
      <c r="AG528" s="68"/>
      <c r="AH528" s="68"/>
    </row>
    <row r="529" spans="1:34">
      <c r="A529" s="283"/>
      <c r="B529" s="109"/>
      <c r="C529" s="68"/>
      <c r="D529" s="68"/>
      <c r="E529" s="68"/>
      <c r="F529" s="68"/>
      <c r="G529" s="68"/>
      <c r="H529" s="68"/>
      <c r="I529" s="68"/>
      <c r="J529" s="68"/>
      <c r="K529" s="68"/>
      <c r="L529" s="68"/>
      <c r="M529" s="68"/>
      <c r="N529" s="68"/>
      <c r="O529" s="68"/>
      <c r="P529" s="68"/>
      <c r="Q529" s="68"/>
      <c r="R529" s="68"/>
      <c r="S529" s="68"/>
      <c r="T529" s="68"/>
      <c r="U529" s="68"/>
      <c r="V529" s="68"/>
      <c r="W529" s="68"/>
      <c r="X529" s="68"/>
      <c r="Y529" s="68"/>
      <c r="Z529" s="68"/>
      <c r="AA529" s="68"/>
      <c r="AB529" s="68"/>
      <c r="AC529" s="68"/>
      <c r="AD529" s="68"/>
      <c r="AE529" s="68"/>
      <c r="AF529" s="68"/>
      <c r="AG529" s="68"/>
      <c r="AH529" s="68"/>
    </row>
    <row r="530" spans="1:34">
      <c r="A530" s="283"/>
      <c r="B530" s="109"/>
      <c r="C530" s="68"/>
      <c r="D530" s="68"/>
      <c r="E530" s="68"/>
      <c r="F530" s="68"/>
      <c r="G530" s="68"/>
      <c r="H530" s="68"/>
      <c r="I530" s="68"/>
      <c r="J530" s="68"/>
      <c r="K530" s="68"/>
      <c r="L530" s="68"/>
      <c r="M530" s="68"/>
      <c r="N530" s="68"/>
      <c r="O530" s="68"/>
      <c r="P530" s="68"/>
      <c r="Q530" s="68"/>
      <c r="R530" s="68"/>
      <c r="S530" s="68"/>
      <c r="T530" s="68"/>
      <c r="U530" s="68"/>
      <c r="V530" s="68"/>
      <c r="W530" s="68"/>
      <c r="X530" s="68"/>
      <c r="Y530" s="68"/>
      <c r="Z530" s="68"/>
      <c r="AA530" s="68"/>
      <c r="AB530" s="68"/>
      <c r="AC530" s="68"/>
      <c r="AD530" s="68"/>
      <c r="AE530" s="68"/>
      <c r="AF530" s="68"/>
      <c r="AG530" s="68"/>
      <c r="AH530" s="68"/>
    </row>
    <row r="531" spans="1:34">
      <c r="A531" s="283"/>
      <c r="B531" s="109"/>
      <c r="C531" s="68"/>
      <c r="D531" s="68"/>
      <c r="E531" s="68"/>
      <c r="F531" s="68"/>
      <c r="G531" s="68"/>
      <c r="H531" s="68"/>
      <c r="I531" s="68"/>
      <c r="J531" s="68"/>
      <c r="K531" s="68"/>
      <c r="L531" s="68"/>
      <c r="M531" s="68"/>
      <c r="N531" s="68"/>
      <c r="O531" s="68"/>
      <c r="P531" s="68"/>
      <c r="Q531" s="68"/>
      <c r="R531" s="68"/>
      <c r="S531" s="68"/>
      <c r="T531" s="68"/>
      <c r="U531" s="68"/>
      <c r="V531" s="68"/>
      <c r="W531" s="68"/>
      <c r="X531" s="68"/>
      <c r="Y531" s="68"/>
      <c r="Z531" s="68"/>
      <c r="AA531" s="68"/>
      <c r="AB531" s="68"/>
      <c r="AC531" s="68"/>
      <c r="AD531" s="68"/>
      <c r="AE531" s="68"/>
      <c r="AF531" s="68"/>
      <c r="AG531" s="68"/>
      <c r="AH531" s="68"/>
    </row>
    <row r="532" spans="1:34">
      <c r="A532" s="283"/>
      <c r="B532" s="109"/>
      <c r="C532" s="68"/>
      <c r="D532" s="68"/>
      <c r="E532" s="68"/>
      <c r="F532" s="68"/>
      <c r="G532" s="68"/>
      <c r="H532" s="68"/>
      <c r="I532" s="68"/>
      <c r="J532" s="68"/>
      <c r="K532" s="68"/>
      <c r="L532" s="68"/>
      <c r="M532" s="68"/>
      <c r="N532" s="68"/>
      <c r="O532" s="68"/>
      <c r="P532" s="68"/>
      <c r="Q532" s="68"/>
      <c r="R532" s="68"/>
      <c r="S532" s="68"/>
      <c r="T532" s="68"/>
      <c r="U532" s="68"/>
      <c r="V532" s="68"/>
      <c r="W532" s="68"/>
      <c r="X532" s="68"/>
      <c r="Y532" s="68"/>
      <c r="Z532" s="68"/>
      <c r="AA532" s="68"/>
      <c r="AB532" s="68"/>
      <c r="AC532" s="68"/>
      <c r="AD532" s="68"/>
      <c r="AE532" s="68"/>
      <c r="AF532" s="68"/>
      <c r="AG532" s="68"/>
      <c r="AH532" s="68"/>
    </row>
    <row r="533" spans="1:34">
      <c r="A533" s="283"/>
      <c r="B533" s="109"/>
      <c r="C533" s="68"/>
      <c r="D533" s="68"/>
      <c r="E533" s="68"/>
      <c r="F533" s="68"/>
      <c r="G533" s="68"/>
      <c r="H533" s="68"/>
      <c r="I533" s="68"/>
      <c r="J533" s="68"/>
      <c r="K533" s="68"/>
      <c r="L533" s="68"/>
      <c r="M533" s="68"/>
      <c r="N533" s="68"/>
      <c r="O533" s="68"/>
      <c r="P533" s="68"/>
      <c r="Q533" s="68"/>
      <c r="R533" s="68"/>
      <c r="S533" s="68"/>
      <c r="T533" s="68"/>
      <c r="U533" s="68"/>
      <c r="V533" s="68"/>
      <c r="W533" s="68"/>
      <c r="X533" s="68"/>
      <c r="Y533" s="68"/>
      <c r="Z533" s="68"/>
      <c r="AA533" s="68"/>
      <c r="AB533" s="68"/>
      <c r="AC533" s="68"/>
      <c r="AD533" s="68"/>
      <c r="AE533" s="68"/>
      <c r="AF533" s="68"/>
      <c r="AG533" s="68"/>
      <c r="AH533" s="68"/>
    </row>
    <row r="534" spans="1:34">
      <c r="A534" s="283"/>
      <c r="B534" s="109"/>
      <c r="C534" s="68"/>
      <c r="D534" s="68"/>
      <c r="E534" s="68"/>
      <c r="F534" s="68"/>
      <c r="G534" s="68"/>
      <c r="H534" s="68"/>
      <c r="I534" s="68"/>
      <c r="J534" s="68"/>
      <c r="K534" s="68"/>
      <c r="L534" s="68"/>
      <c r="M534" s="68"/>
      <c r="N534" s="68"/>
      <c r="O534" s="68"/>
      <c r="P534" s="68"/>
      <c r="Q534" s="68"/>
      <c r="R534" s="68"/>
      <c r="S534" s="68"/>
      <c r="T534" s="68"/>
      <c r="U534" s="68"/>
      <c r="V534" s="68"/>
      <c r="W534" s="68"/>
      <c r="X534" s="68"/>
      <c r="Y534" s="68"/>
      <c r="Z534" s="68"/>
      <c r="AA534" s="68"/>
      <c r="AB534" s="68"/>
      <c r="AC534" s="68"/>
      <c r="AD534" s="68"/>
      <c r="AE534" s="68"/>
      <c r="AF534" s="68"/>
      <c r="AG534" s="68"/>
      <c r="AH534" s="68"/>
    </row>
    <row r="535" spans="1:34">
      <c r="A535" s="283"/>
      <c r="B535" s="109"/>
      <c r="C535" s="68"/>
      <c r="D535" s="68"/>
      <c r="E535" s="68"/>
      <c r="F535" s="68"/>
      <c r="G535" s="68"/>
      <c r="H535" s="68"/>
      <c r="I535" s="68"/>
      <c r="J535" s="68"/>
      <c r="K535" s="68"/>
      <c r="L535" s="68"/>
      <c r="M535" s="68"/>
      <c r="N535" s="68"/>
      <c r="O535" s="68"/>
      <c r="P535" s="68"/>
      <c r="Q535" s="68"/>
      <c r="R535" s="68"/>
      <c r="S535" s="68"/>
      <c r="T535" s="68"/>
      <c r="U535" s="68"/>
      <c r="V535" s="68"/>
      <c r="W535" s="68"/>
      <c r="X535" s="68"/>
      <c r="Y535" s="68"/>
      <c r="Z535" s="68"/>
      <c r="AA535" s="68"/>
      <c r="AB535" s="68"/>
      <c r="AC535" s="68"/>
      <c r="AD535" s="68"/>
      <c r="AE535" s="68"/>
      <c r="AF535" s="68"/>
      <c r="AG535" s="68"/>
      <c r="AH535" s="68"/>
    </row>
    <row r="536" spans="1:34">
      <c r="A536" s="283"/>
      <c r="B536" s="109"/>
      <c r="C536" s="68"/>
      <c r="D536" s="68"/>
      <c r="E536" s="68"/>
      <c r="F536" s="68"/>
      <c r="G536" s="68"/>
      <c r="H536" s="68"/>
      <c r="I536" s="68"/>
      <c r="J536" s="68"/>
      <c r="K536" s="68"/>
      <c r="L536" s="68"/>
      <c r="M536" s="68"/>
      <c r="N536" s="68"/>
      <c r="O536" s="68"/>
      <c r="P536" s="68"/>
      <c r="Q536" s="68"/>
      <c r="R536" s="68"/>
      <c r="S536" s="68"/>
      <c r="T536" s="68"/>
      <c r="U536" s="68"/>
      <c r="V536" s="68"/>
      <c r="W536" s="68"/>
      <c r="X536" s="68"/>
      <c r="Y536" s="68"/>
      <c r="Z536" s="68"/>
      <c r="AA536" s="68"/>
      <c r="AB536" s="68"/>
      <c r="AC536" s="68"/>
      <c r="AD536" s="68"/>
      <c r="AE536" s="68"/>
      <c r="AF536" s="68"/>
      <c r="AG536" s="68"/>
      <c r="AH536" s="68"/>
    </row>
    <row r="537" spans="1:34">
      <c r="A537" s="283"/>
      <c r="B537" s="109"/>
      <c r="C537" s="68"/>
      <c r="D537" s="68"/>
      <c r="E537" s="68"/>
      <c r="F537" s="68"/>
      <c r="G537" s="68"/>
      <c r="H537" s="68"/>
      <c r="I537" s="68"/>
      <c r="J537" s="68"/>
      <c r="K537" s="68"/>
      <c r="L537" s="68"/>
      <c r="M537" s="68"/>
      <c r="N537" s="68"/>
      <c r="O537" s="68"/>
      <c r="P537" s="68"/>
      <c r="Q537" s="68"/>
      <c r="R537" s="68"/>
      <c r="S537" s="68"/>
      <c r="T537" s="68"/>
      <c r="U537" s="68"/>
      <c r="V537" s="68"/>
      <c r="W537" s="68"/>
      <c r="X537" s="68"/>
      <c r="Y537" s="68"/>
      <c r="Z537" s="68"/>
      <c r="AA537" s="68"/>
      <c r="AB537" s="68"/>
      <c r="AC537" s="68"/>
      <c r="AD537" s="68"/>
      <c r="AE537" s="68"/>
      <c r="AF537" s="68"/>
      <c r="AG537" s="68"/>
      <c r="AH537" s="68"/>
    </row>
    <row r="538" spans="1:34">
      <c r="A538" s="283"/>
      <c r="B538" s="109"/>
      <c r="C538" s="68"/>
      <c r="D538" s="68"/>
      <c r="E538" s="68"/>
      <c r="F538" s="68"/>
      <c r="G538" s="68"/>
      <c r="H538" s="68"/>
      <c r="I538" s="68"/>
      <c r="J538" s="68"/>
      <c r="K538" s="68"/>
      <c r="L538" s="68"/>
      <c r="M538" s="68"/>
      <c r="N538" s="68"/>
      <c r="O538" s="68"/>
      <c r="P538" s="68"/>
      <c r="Q538" s="68"/>
      <c r="R538" s="68"/>
      <c r="S538" s="68"/>
      <c r="T538" s="68"/>
      <c r="U538" s="68"/>
      <c r="V538" s="68"/>
      <c r="W538" s="68"/>
      <c r="X538" s="68"/>
      <c r="Y538" s="68"/>
      <c r="Z538" s="68"/>
      <c r="AA538" s="68"/>
      <c r="AB538" s="68"/>
      <c r="AC538" s="68"/>
      <c r="AD538" s="68"/>
      <c r="AE538" s="68"/>
      <c r="AF538" s="68"/>
      <c r="AG538" s="68"/>
      <c r="AH538" s="68"/>
    </row>
    <row r="539" spans="1:34" ht="38.25">
      <c r="A539" s="289" t="s">
        <v>733</v>
      </c>
      <c r="B539" s="256" t="s">
        <v>408</v>
      </c>
      <c r="C539" s="12"/>
      <c r="D539" s="12"/>
      <c r="E539" s="201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  <c r="AB539" s="12"/>
      <c r="AC539" s="12"/>
      <c r="AD539" s="12"/>
      <c r="AE539" s="12"/>
      <c r="AF539" s="12"/>
      <c r="AG539" s="12"/>
      <c r="AH539" s="12"/>
    </row>
    <row r="540" spans="1:34" ht="33.75">
      <c r="A540" s="289" t="s">
        <v>734</v>
      </c>
      <c r="B540" s="179" t="s">
        <v>552</v>
      </c>
      <c r="C540" s="12">
        <v>215</v>
      </c>
      <c r="D540" s="12"/>
      <c r="E540" s="12">
        <v>20</v>
      </c>
      <c r="F540" s="12"/>
      <c r="G540" s="12"/>
      <c r="H540" s="12"/>
      <c r="I540" s="12"/>
      <c r="J540" s="12"/>
      <c r="K540" s="12">
        <v>140</v>
      </c>
      <c r="L540" s="12"/>
      <c r="M540" s="12">
        <v>30</v>
      </c>
      <c r="N540" s="12"/>
      <c r="O540" s="12"/>
      <c r="P540" s="12"/>
      <c r="Q540" s="12"/>
      <c r="R540" s="12"/>
      <c r="S540" s="12">
        <v>105</v>
      </c>
      <c r="T540" s="12"/>
      <c r="U540" s="12">
        <v>40</v>
      </c>
      <c r="V540" s="12"/>
      <c r="W540" s="12"/>
      <c r="X540" s="12"/>
      <c r="Y540" s="12"/>
      <c r="Z540" s="12"/>
      <c r="AA540" s="12">
        <v>100</v>
      </c>
      <c r="AB540" s="12"/>
      <c r="AC540" s="12"/>
      <c r="AD540" s="12"/>
      <c r="AE540" s="12"/>
      <c r="AF540" s="12"/>
      <c r="AG540" s="12"/>
      <c r="AH540" s="12"/>
    </row>
    <row r="541" spans="1:34" ht="45">
      <c r="A541" s="289" t="s">
        <v>735</v>
      </c>
      <c r="B541" s="137" t="s">
        <v>512</v>
      </c>
      <c r="C541" s="12">
        <v>0</v>
      </c>
      <c r="D541" s="12"/>
      <c r="E541" s="12"/>
      <c r="F541" s="12"/>
      <c r="G541" s="12"/>
      <c r="H541" s="12"/>
      <c r="I541" s="12"/>
      <c r="J541" s="12">
        <v>150</v>
      </c>
      <c r="K541" s="12">
        <v>0</v>
      </c>
      <c r="L541" s="12"/>
      <c r="M541" s="12"/>
      <c r="N541" s="12"/>
      <c r="O541" s="12"/>
      <c r="P541" s="12"/>
      <c r="Q541" s="12"/>
      <c r="R541" s="12"/>
      <c r="S541" s="12">
        <v>40</v>
      </c>
      <c r="T541" s="12"/>
      <c r="U541" s="12"/>
      <c r="V541" s="12"/>
      <c r="W541" s="12"/>
      <c r="X541" s="12"/>
      <c r="Y541" s="12"/>
      <c r="Z541" s="12"/>
      <c r="AA541" s="12">
        <v>30</v>
      </c>
      <c r="AB541" s="12"/>
      <c r="AC541" s="12"/>
      <c r="AD541" s="12"/>
      <c r="AE541" s="12"/>
      <c r="AF541" s="12"/>
      <c r="AG541" s="12"/>
      <c r="AH541" s="12"/>
    </row>
    <row r="542" spans="1:34" ht="45">
      <c r="A542" s="289" t="s">
        <v>736</v>
      </c>
      <c r="B542" s="132" t="s">
        <v>513</v>
      </c>
      <c r="C542" s="12">
        <v>0</v>
      </c>
      <c r="D542" s="12"/>
      <c r="E542" s="12"/>
      <c r="F542" s="12"/>
      <c r="G542" s="12"/>
      <c r="H542" s="12"/>
      <c r="I542" s="12"/>
      <c r="J542" s="12"/>
      <c r="K542" s="12">
        <v>30</v>
      </c>
      <c r="L542" s="12"/>
      <c r="M542" s="12"/>
      <c r="N542" s="12"/>
      <c r="O542" s="12"/>
      <c r="P542" s="12"/>
      <c r="Q542" s="12"/>
      <c r="R542" s="12"/>
      <c r="S542" s="12">
        <v>40</v>
      </c>
      <c r="T542" s="12"/>
      <c r="U542" s="12"/>
      <c r="V542" s="269"/>
      <c r="W542" s="12"/>
      <c r="X542" s="12"/>
      <c r="Y542" s="12"/>
      <c r="Z542" s="12"/>
      <c r="AA542" s="12">
        <v>30</v>
      </c>
      <c r="AB542" s="12"/>
      <c r="AC542" s="12"/>
      <c r="AD542" s="12">
        <v>25</v>
      </c>
      <c r="AE542" s="12"/>
      <c r="AF542" s="12"/>
      <c r="AG542" s="12"/>
      <c r="AH542" s="12"/>
    </row>
    <row r="543" spans="1:34" ht="22.5">
      <c r="A543" s="289" t="s">
        <v>737</v>
      </c>
      <c r="B543" s="154" t="s">
        <v>514</v>
      </c>
      <c r="C543" s="12">
        <v>0</v>
      </c>
      <c r="D543" s="12"/>
      <c r="E543" s="12"/>
      <c r="F543" s="12"/>
      <c r="G543" s="12"/>
      <c r="H543" s="12"/>
      <c r="I543" s="12"/>
      <c r="J543" s="12"/>
      <c r="K543" s="12">
        <v>30</v>
      </c>
      <c r="L543" s="12"/>
      <c r="M543" s="12"/>
      <c r="N543" s="12"/>
      <c r="O543" s="12"/>
      <c r="P543" s="12"/>
      <c r="Q543" s="12"/>
      <c r="R543" s="12"/>
      <c r="S543" s="12">
        <v>35</v>
      </c>
      <c r="T543" s="12"/>
      <c r="U543" s="12"/>
      <c r="V543" s="12"/>
      <c r="W543" s="12"/>
      <c r="X543" s="12"/>
      <c r="Y543" s="12"/>
      <c r="Z543" s="12"/>
      <c r="AA543" s="12">
        <v>40</v>
      </c>
      <c r="AB543" s="12"/>
      <c r="AC543" s="12"/>
      <c r="AD543" s="12"/>
      <c r="AE543" s="12"/>
      <c r="AF543" s="12"/>
      <c r="AG543" s="12"/>
      <c r="AH543" s="12"/>
    </row>
    <row r="544" spans="1:34" ht="33.75">
      <c r="A544" s="289" t="s">
        <v>738</v>
      </c>
      <c r="B544" s="171" t="s">
        <v>446</v>
      </c>
      <c r="C544" s="12">
        <v>0</v>
      </c>
      <c r="D544" s="12"/>
      <c r="E544" s="12"/>
      <c r="F544" s="12"/>
      <c r="G544" s="12"/>
      <c r="H544" s="12"/>
      <c r="I544" s="12"/>
      <c r="J544" s="12"/>
      <c r="K544" s="12">
        <v>20</v>
      </c>
      <c r="L544" s="12"/>
      <c r="M544" s="12"/>
      <c r="N544" s="12"/>
      <c r="O544" s="12"/>
      <c r="P544" s="12"/>
      <c r="Q544" s="12"/>
      <c r="R544" s="12"/>
      <c r="S544" s="12">
        <v>30</v>
      </c>
      <c r="T544" s="12"/>
      <c r="U544" s="12"/>
      <c r="V544" s="12"/>
      <c r="W544" s="12"/>
      <c r="X544" s="12"/>
      <c r="Y544" s="12"/>
      <c r="Z544" s="12"/>
      <c r="AA544" s="12">
        <v>40</v>
      </c>
      <c r="AB544" s="12"/>
      <c r="AC544" s="12"/>
      <c r="AD544" s="12"/>
      <c r="AE544" s="12"/>
      <c r="AF544" s="12"/>
      <c r="AG544" s="12"/>
      <c r="AH544" s="12"/>
    </row>
    <row r="545" spans="1:35" ht="33.75">
      <c r="A545" s="289" t="s">
        <v>739</v>
      </c>
      <c r="B545" s="135" t="s">
        <v>445</v>
      </c>
      <c r="C545" s="12">
        <v>0</v>
      </c>
      <c r="D545" s="13"/>
      <c r="E545" s="13"/>
      <c r="F545" s="13"/>
      <c r="G545" s="13"/>
      <c r="H545" s="13"/>
      <c r="I545" s="13"/>
      <c r="J545" s="13"/>
      <c r="K545" s="12">
        <v>20</v>
      </c>
      <c r="L545" s="13"/>
      <c r="M545" s="13"/>
      <c r="N545" s="13"/>
      <c r="O545" s="13"/>
      <c r="P545" s="13"/>
      <c r="Q545" s="13"/>
      <c r="R545" s="13"/>
      <c r="S545" s="13">
        <v>0</v>
      </c>
      <c r="T545" s="13"/>
      <c r="U545" s="13"/>
      <c r="V545" s="13"/>
      <c r="W545" s="13"/>
      <c r="X545" s="13"/>
      <c r="Y545" s="13"/>
      <c r="Z545" s="13"/>
      <c r="AA545" s="13">
        <v>20</v>
      </c>
      <c r="AB545" s="13"/>
      <c r="AC545" s="13"/>
      <c r="AD545" s="13"/>
      <c r="AE545" s="13"/>
      <c r="AF545" s="13"/>
      <c r="AG545" s="13"/>
      <c r="AH545" s="13"/>
    </row>
    <row r="546" spans="1:35" ht="25.5">
      <c r="A546" s="289"/>
      <c r="B546" s="257" t="s">
        <v>30</v>
      </c>
      <c r="C546" s="13">
        <f t="shared" ref="C546:AH546" si="20">SUM(C540:C545)</f>
        <v>215</v>
      </c>
      <c r="D546" s="13">
        <f t="shared" si="20"/>
        <v>0</v>
      </c>
      <c r="E546" s="13">
        <f t="shared" si="20"/>
        <v>20</v>
      </c>
      <c r="F546" s="13">
        <f t="shared" si="20"/>
        <v>0</v>
      </c>
      <c r="G546" s="13">
        <f t="shared" si="20"/>
        <v>0</v>
      </c>
      <c r="H546" s="13">
        <f t="shared" si="20"/>
        <v>0</v>
      </c>
      <c r="I546" s="13">
        <f t="shared" si="20"/>
        <v>0</v>
      </c>
      <c r="J546" s="13">
        <f t="shared" si="20"/>
        <v>150</v>
      </c>
      <c r="K546" s="13">
        <f t="shared" si="20"/>
        <v>240</v>
      </c>
      <c r="L546" s="13">
        <f t="shared" si="20"/>
        <v>0</v>
      </c>
      <c r="M546" s="13">
        <f t="shared" si="20"/>
        <v>30</v>
      </c>
      <c r="N546" s="13">
        <f t="shared" si="20"/>
        <v>0</v>
      </c>
      <c r="O546" s="13">
        <f t="shared" si="20"/>
        <v>0</v>
      </c>
      <c r="P546" s="13">
        <f t="shared" si="20"/>
        <v>0</v>
      </c>
      <c r="Q546" s="13">
        <f t="shared" si="20"/>
        <v>0</v>
      </c>
      <c r="R546" s="13">
        <f t="shared" si="20"/>
        <v>0</v>
      </c>
      <c r="S546" s="13">
        <f t="shared" si="20"/>
        <v>250</v>
      </c>
      <c r="T546" s="13">
        <f t="shared" si="20"/>
        <v>0</v>
      </c>
      <c r="U546" s="13">
        <f t="shared" si="20"/>
        <v>40</v>
      </c>
      <c r="V546" s="13">
        <f t="shared" si="20"/>
        <v>0</v>
      </c>
      <c r="W546" s="13">
        <f t="shared" si="20"/>
        <v>0</v>
      </c>
      <c r="X546" s="13">
        <f t="shared" si="20"/>
        <v>0</v>
      </c>
      <c r="Y546" s="13">
        <f t="shared" si="20"/>
        <v>0</v>
      </c>
      <c r="Z546" s="13">
        <f t="shared" si="20"/>
        <v>0</v>
      </c>
      <c r="AA546" s="13">
        <f t="shared" si="20"/>
        <v>260</v>
      </c>
      <c r="AB546" s="13">
        <f t="shared" si="20"/>
        <v>0</v>
      </c>
      <c r="AC546" s="13">
        <f t="shared" si="20"/>
        <v>0</v>
      </c>
      <c r="AD546" s="13">
        <f t="shared" si="20"/>
        <v>25</v>
      </c>
      <c r="AE546" s="13">
        <f t="shared" si="20"/>
        <v>0</v>
      </c>
      <c r="AF546" s="13">
        <f t="shared" si="20"/>
        <v>0</v>
      </c>
      <c r="AG546" s="13">
        <f t="shared" si="20"/>
        <v>0</v>
      </c>
      <c r="AH546" s="13">
        <f t="shared" si="20"/>
        <v>0</v>
      </c>
      <c r="AI546" s="267">
        <f>SUM(C546:AH546)</f>
        <v>1230</v>
      </c>
    </row>
    <row r="547" spans="1:35" ht="24" customHeight="1">
      <c r="A547" s="290"/>
      <c r="B547" s="93"/>
      <c r="C547" s="94"/>
      <c r="D547" s="94"/>
      <c r="E547" s="94"/>
      <c r="F547" s="94"/>
      <c r="G547" s="94"/>
      <c r="H547" s="94"/>
      <c r="I547" s="94"/>
      <c r="J547" s="94"/>
      <c r="K547" s="94"/>
      <c r="L547" s="94"/>
      <c r="M547" s="94"/>
      <c r="N547" s="94"/>
      <c r="O547" s="94"/>
      <c r="P547" s="94"/>
      <c r="Q547" s="94"/>
      <c r="R547" s="94"/>
      <c r="S547" s="94"/>
      <c r="T547" s="94"/>
      <c r="U547" s="94"/>
      <c r="V547" s="94"/>
      <c r="W547" s="94"/>
      <c r="X547" s="94"/>
      <c r="Y547" s="94"/>
      <c r="Z547" s="94"/>
      <c r="AA547" s="94"/>
      <c r="AB547" s="94"/>
      <c r="AC547" s="94"/>
      <c r="AD547" s="94"/>
      <c r="AE547" s="94"/>
      <c r="AF547" s="94"/>
      <c r="AG547" s="94"/>
      <c r="AH547" s="94"/>
    </row>
    <row r="548" spans="1:35">
      <c r="A548" s="291"/>
      <c r="B548" s="96"/>
      <c r="C548" s="97"/>
      <c r="D548" s="97"/>
      <c r="E548" s="97"/>
      <c r="F548" s="97"/>
      <c r="G548" s="97"/>
      <c r="H548" s="97"/>
      <c r="I548" s="97"/>
      <c r="J548" s="97"/>
      <c r="K548" s="97"/>
      <c r="L548" s="97"/>
      <c r="M548" s="97"/>
      <c r="N548" s="97"/>
      <c r="O548" s="97"/>
      <c r="P548" s="97"/>
      <c r="Q548" s="97"/>
      <c r="R548" s="97"/>
      <c r="S548" s="97"/>
      <c r="T548" s="97"/>
      <c r="U548" s="97"/>
      <c r="V548" s="97"/>
      <c r="W548" s="97"/>
      <c r="X548" s="97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</row>
    <row r="549" spans="1:35">
      <c r="A549" s="291"/>
      <c r="B549" s="96"/>
      <c r="C549" s="97"/>
      <c r="D549" s="97"/>
      <c r="E549" s="97"/>
      <c r="F549" s="97"/>
      <c r="G549" s="97"/>
      <c r="H549" s="97"/>
      <c r="I549" s="97"/>
      <c r="J549" s="97"/>
      <c r="K549" s="97"/>
      <c r="L549" s="97"/>
      <c r="M549" s="97"/>
      <c r="N549" s="97"/>
      <c r="O549" s="97"/>
      <c r="P549" s="97"/>
      <c r="Q549" s="97"/>
      <c r="R549" s="97"/>
      <c r="S549" s="97"/>
      <c r="T549" s="97"/>
      <c r="U549" s="97"/>
      <c r="V549" s="97"/>
      <c r="W549" s="97"/>
      <c r="X549" s="97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</row>
    <row r="550" spans="1:35">
      <c r="A550" s="291"/>
      <c r="B550" s="214"/>
      <c r="C550" s="97"/>
      <c r="D550" s="97"/>
      <c r="E550" s="97"/>
      <c r="F550" s="97"/>
      <c r="G550" s="97"/>
      <c r="H550" s="97"/>
      <c r="I550" s="97"/>
      <c r="J550" s="97"/>
      <c r="K550" s="97"/>
      <c r="L550" s="97"/>
      <c r="M550" s="97"/>
      <c r="N550" s="97"/>
      <c r="O550" s="97"/>
      <c r="P550" s="97"/>
      <c r="Q550" s="97"/>
      <c r="R550" s="97"/>
      <c r="S550" s="97"/>
      <c r="T550" s="97"/>
      <c r="U550" s="97"/>
      <c r="V550" s="97"/>
      <c r="W550" s="97"/>
      <c r="X550" s="97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</row>
    <row r="551" spans="1:35">
      <c r="A551" s="291"/>
      <c r="B551" s="96"/>
      <c r="C551" s="97"/>
      <c r="D551" s="97"/>
      <c r="E551" s="97"/>
      <c r="F551" s="97"/>
      <c r="G551" s="97"/>
      <c r="H551" s="97"/>
      <c r="I551" s="97"/>
      <c r="J551" s="97"/>
      <c r="K551" s="97"/>
      <c r="L551" s="97"/>
      <c r="M551" s="97"/>
      <c r="N551" s="97"/>
      <c r="O551" s="97"/>
      <c r="P551" s="97"/>
      <c r="Q551" s="97"/>
      <c r="R551" s="97"/>
      <c r="S551" s="97"/>
      <c r="T551" s="97"/>
      <c r="U551" s="97"/>
      <c r="V551" s="97"/>
      <c r="W551" s="97"/>
      <c r="X551" s="97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</row>
    <row r="552" spans="1:35">
      <c r="A552" s="291"/>
      <c r="B552" s="96"/>
      <c r="C552" s="97"/>
      <c r="D552" s="97"/>
      <c r="E552" s="97"/>
      <c r="F552" s="97"/>
      <c r="G552" s="97"/>
      <c r="H552" s="97"/>
      <c r="I552" s="97"/>
      <c r="J552" s="97"/>
      <c r="K552" s="97"/>
      <c r="L552" s="97"/>
      <c r="M552" s="97"/>
      <c r="N552" s="97"/>
      <c r="O552" s="97"/>
      <c r="P552" s="97"/>
      <c r="Q552" s="97"/>
      <c r="R552" s="97"/>
      <c r="S552" s="97"/>
      <c r="T552" s="97"/>
      <c r="U552" s="97"/>
      <c r="V552" s="97"/>
      <c r="W552" s="97"/>
      <c r="X552" s="97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</row>
    <row r="553" spans="1:35">
      <c r="A553" s="291"/>
      <c r="B553" s="96"/>
      <c r="C553" s="97"/>
      <c r="D553" s="97"/>
      <c r="E553" s="97"/>
      <c r="F553" s="97"/>
      <c r="G553" s="97"/>
      <c r="H553" s="97"/>
      <c r="I553" s="97"/>
      <c r="J553" s="97"/>
      <c r="K553" s="97"/>
      <c r="L553" s="97"/>
      <c r="M553" s="97"/>
      <c r="N553" s="97"/>
      <c r="O553" s="97"/>
      <c r="P553" s="97"/>
      <c r="Q553" s="97"/>
      <c r="R553" s="97"/>
      <c r="S553" s="97"/>
      <c r="T553" s="97"/>
      <c r="U553" s="97"/>
      <c r="V553" s="97"/>
      <c r="W553" s="97"/>
      <c r="X553" s="97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</row>
    <row r="554" spans="1:35">
      <c r="A554" s="291"/>
      <c r="B554" s="96"/>
      <c r="C554" s="97"/>
      <c r="D554" s="97"/>
      <c r="E554" s="97"/>
      <c r="F554" s="97"/>
      <c r="G554" s="97"/>
      <c r="H554" s="97"/>
      <c r="I554" s="97"/>
      <c r="J554" s="97"/>
      <c r="K554" s="97"/>
      <c r="L554" s="97"/>
      <c r="M554" s="97"/>
      <c r="N554" s="97"/>
      <c r="O554" s="97"/>
      <c r="P554" s="97"/>
      <c r="Q554" s="97"/>
      <c r="R554" s="97"/>
      <c r="S554" s="97"/>
      <c r="T554" s="97"/>
      <c r="U554" s="97"/>
      <c r="V554" s="97"/>
      <c r="W554" s="97"/>
      <c r="X554" s="97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</row>
    <row r="555" spans="1:35">
      <c r="A555" s="291"/>
      <c r="B555" s="96"/>
      <c r="C555" s="97"/>
      <c r="D555" s="97"/>
      <c r="E555" s="97"/>
      <c r="F555" s="97"/>
      <c r="G555" s="97"/>
      <c r="H555" s="97"/>
      <c r="I555" s="97"/>
      <c r="J555" s="97"/>
      <c r="K555" s="97"/>
      <c r="L555" s="97"/>
      <c r="M555" s="97"/>
      <c r="N555" s="97"/>
      <c r="O555" s="97"/>
      <c r="P555" s="97"/>
      <c r="Q555" s="97"/>
      <c r="R555" s="97"/>
      <c r="S555" s="97"/>
      <c r="T555" s="97"/>
      <c r="U555" s="97"/>
      <c r="V555" s="97"/>
      <c r="W555" s="97"/>
      <c r="X555" s="97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</row>
    <row r="556" spans="1:35">
      <c r="A556" s="291"/>
      <c r="B556" s="96"/>
      <c r="C556" s="97"/>
      <c r="D556" s="97"/>
      <c r="E556" s="97"/>
      <c r="F556" s="97"/>
      <c r="G556" s="97"/>
      <c r="H556" s="97"/>
      <c r="I556" s="97"/>
      <c r="J556" s="97"/>
      <c r="K556" s="97"/>
      <c r="L556" s="97"/>
      <c r="M556" s="97"/>
      <c r="N556" s="97"/>
      <c r="O556" s="97"/>
      <c r="P556" s="97"/>
      <c r="Q556" s="97"/>
      <c r="R556" s="97"/>
      <c r="S556" s="97"/>
      <c r="T556" s="97"/>
      <c r="U556" s="97"/>
      <c r="V556" s="97"/>
      <c r="W556" s="97"/>
      <c r="X556" s="97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</row>
    <row r="557" spans="1:35">
      <c r="A557" s="291"/>
      <c r="B557" s="96"/>
      <c r="C557" s="97"/>
      <c r="D557" s="97"/>
      <c r="E557" s="97"/>
      <c r="F557" s="97"/>
      <c r="G557" s="97"/>
      <c r="H557" s="97"/>
      <c r="I557" s="97"/>
      <c r="J557" s="97"/>
      <c r="K557" s="97"/>
      <c r="L557" s="97"/>
      <c r="M557" s="97"/>
      <c r="N557" s="97"/>
      <c r="O557" s="97"/>
      <c r="P557" s="97"/>
      <c r="Q557" s="97"/>
      <c r="R557" s="97"/>
      <c r="S557" s="97"/>
      <c r="T557" s="97"/>
      <c r="U557" s="97"/>
      <c r="V557" s="97"/>
      <c r="W557" s="97"/>
      <c r="X557" s="97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</row>
    <row r="558" spans="1:35">
      <c r="A558" s="291"/>
      <c r="B558" s="96"/>
      <c r="C558" s="97"/>
      <c r="D558" s="97"/>
      <c r="E558" s="97"/>
      <c r="F558" s="97"/>
      <c r="G558" s="97"/>
      <c r="H558" s="97"/>
      <c r="I558" s="97"/>
      <c r="J558" s="97"/>
      <c r="K558" s="97"/>
      <c r="L558" s="97"/>
      <c r="M558" s="97"/>
      <c r="N558" s="97"/>
      <c r="O558" s="97"/>
      <c r="P558" s="97"/>
      <c r="Q558" s="97"/>
      <c r="R558" s="97"/>
      <c r="S558" s="97"/>
      <c r="T558" s="97"/>
      <c r="U558" s="97"/>
      <c r="V558" s="97"/>
      <c r="W558" s="97"/>
      <c r="X558" s="97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</row>
    <row r="559" spans="1:35">
      <c r="A559" s="291"/>
      <c r="B559" s="96"/>
      <c r="C559" s="97"/>
      <c r="D559" s="97"/>
      <c r="E559" s="97"/>
      <c r="F559" s="97"/>
      <c r="G559" s="97"/>
      <c r="H559" s="97"/>
      <c r="I559" s="97"/>
      <c r="J559" s="97"/>
      <c r="K559" s="97"/>
      <c r="L559" s="97"/>
      <c r="M559" s="97"/>
      <c r="N559" s="97"/>
      <c r="O559" s="97"/>
      <c r="P559" s="97"/>
      <c r="Q559" s="97"/>
      <c r="R559" s="97"/>
      <c r="S559" s="97"/>
      <c r="T559" s="97"/>
      <c r="U559" s="97"/>
      <c r="V559" s="97"/>
      <c r="W559" s="97"/>
      <c r="X559" s="97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</row>
    <row r="560" spans="1:35">
      <c r="A560" s="291"/>
      <c r="B560" s="96"/>
      <c r="C560" s="97"/>
      <c r="D560" s="97"/>
      <c r="E560" s="97"/>
      <c r="F560" s="97"/>
      <c r="G560" s="97"/>
      <c r="H560" s="97"/>
      <c r="I560" s="97"/>
      <c r="J560" s="97"/>
      <c r="K560" s="97"/>
      <c r="L560" s="97"/>
      <c r="M560" s="97"/>
      <c r="N560" s="97"/>
      <c r="O560" s="97"/>
      <c r="P560" s="97"/>
      <c r="Q560" s="97"/>
      <c r="R560" s="97"/>
      <c r="S560" s="97"/>
      <c r="T560" s="97"/>
      <c r="U560" s="97"/>
      <c r="V560" s="97"/>
      <c r="W560" s="97"/>
      <c r="X560" s="97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</row>
    <row r="561" spans="1:34">
      <c r="A561" s="291"/>
      <c r="B561" s="96"/>
      <c r="C561" s="97"/>
      <c r="D561" s="97"/>
      <c r="E561" s="97"/>
      <c r="F561" s="97"/>
      <c r="G561" s="97"/>
      <c r="H561" s="97"/>
      <c r="I561" s="97"/>
      <c r="J561" s="97"/>
      <c r="K561" s="97"/>
      <c r="L561" s="97"/>
      <c r="M561" s="97"/>
      <c r="N561" s="97"/>
      <c r="O561" s="97"/>
      <c r="P561" s="97"/>
      <c r="Q561" s="97"/>
      <c r="R561" s="97"/>
      <c r="S561" s="97"/>
      <c r="T561" s="97"/>
      <c r="U561" s="97"/>
      <c r="V561" s="97"/>
      <c r="W561" s="97"/>
      <c r="X561" s="97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</row>
    <row r="562" spans="1:34">
      <c r="A562" s="291"/>
      <c r="B562" s="96"/>
      <c r="C562" s="97"/>
      <c r="D562" s="97"/>
      <c r="E562" s="97"/>
      <c r="F562" s="97"/>
      <c r="G562" s="97"/>
      <c r="H562" s="97"/>
      <c r="I562" s="97"/>
      <c r="J562" s="97"/>
      <c r="K562" s="97"/>
      <c r="L562" s="97"/>
      <c r="M562" s="97"/>
      <c r="N562" s="97"/>
      <c r="O562" s="97"/>
      <c r="P562" s="97"/>
      <c r="Q562" s="97"/>
      <c r="R562" s="97"/>
      <c r="S562" s="97"/>
      <c r="T562" s="97"/>
      <c r="U562" s="97"/>
      <c r="V562" s="97"/>
      <c r="W562" s="97"/>
      <c r="X562" s="97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</row>
    <row r="563" spans="1:34">
      <c r="A563" s="291"/>
      <c r="B563" s="96"/>
      <c r="C563" s="97"/>
      <c r="D563" s="97"/>
      <c r="E563" s="97"/>
      <c r="F563" s="97"/>
      <c r="G563" s="97"/>
      <c r="H563" s="97"/>
      <c r="I563" s="97"/>
      <c r="J563" s="97"/>
      <c r="K563" s="97"/>
      <c r="L563" s="97"/>
      <c r="M563" s="97"/>
      <c r="N563" s="97"/>
      <c r="O563" s="97"/>
      <c r="P563" s="97"/>
      <c r="Q563" s="97"/>
      <c r="R563" s="97"/>
      <c r="S563" s="97"/>
      <c r="T563" s="97"/>
      <c r="U563" s="97"/>
      <c r="V563" s="97"/>
      <c r="W563" s="97"/>
      <c r="X563" s="97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</row>
    <row r="564" spans="1:34">
      <c r="A564" s="291"/>
      <c r="B564" s="96"/>
      <c r="C564" s="97"/>
      <c r="D564" s="97"/>
      <c r="E564" s="97"/>
      <c r="F564" s="97"/>
      <c r="G564" s="97"/>
      <c r="H564" s="97"/>
      <c r="I564" s="97"/>
      <c r="J564" s="97"/>
      <c r="K564" s="97"/>
      <c r="L564" s="97"/>
      <c r="M564" s="97"/>
      <c r="N564" s="97"/>
      <c r="O564" s="97"/>
      <c r="P564" s="97"/>
      <c r="Q564" s="97"/>
      <c r="R564" s="97"/>
      <c r="S564" s="97"/>
      <c r="T564" s="97"/>
      <c r="U564" s="97"/>
      <c r="V564" s="97"/>
      <c r="W564" s="97"/>
      <c r="X564" s="97"/>
      <c r="Y564" s="97"/>
      <c r="Z564" s="97"/>
      <c r="AA564" s="97"/>
      <c r="AB564" s="97"/>
      <c r="AC564" s="97"/>
      <c r="AD564" s="97"/>
      <c r="AE564" s="97"/>
      <c r="AF564" s="97"/>
      <c r="AG564" s="97"/>
      <c r="AH564" s="97"/>
    </row>
    <row r="565" spans="1:34">
      <c r="A565" s="291"/>
      <c r="B565" s="96"/>
      <c r="C565" s="97"/>
      <c r="D565" s="97"/>
      <c r="E565" s="97"/>
      <c r="F565" s="97"/>
      <c r="G565" s="97"/>
      <c r="H565" s="97"/>
      <c r="I565" s="97"/>
      <c r="J565" s="97"/>
      <c r="K565" s="97"/>
      <c r="L565" s="97"/>
      <c r="M565" s="97"/>
      <c r="N565" s="97"/>
      <c r="O565" s="97"/>
      <c r="P565" s="97"/>
      <c r="Q565" s="97"/>
      <c r="R565" s="97"/>
      <c r="S565" s="97"/>
      <c r="T565" s="97"/>
      <c r="U565" s="97"/>
      <c r="V565" s="97"/>
      <c r="W565" s="97"/>
      <c r="X565" s="97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</row>
    <row r="566" spans="1:34">
      <c r="A566" s="291"/>
      <c r="B566" s="96"/>
      <c r="C566" s="97"/>
      <c r="D566" s="97"/>
      <c r="E566" s="97"/>
      <c r="F566" s="97"/>
      <c r="G566" s="97"/>
      <c r="H566" s="97"/>
      <c r="I566" s="97"/>
      <c r="J566" s="97"/>
      <c r="K566" s="97"/>
      <c r="L566" s="97"/>
      <c r="M566" s="97"/>
      <c r="N566" s="97"/>
      <c r="O566" s="97"/>
      <c r="P566" s="97"/>
      <c r="Q566" s="97"/>
      <c r="R566" s="97"/>
      <c r="S566" s="97"/>
      <c r="T566" s="97"/>
      <c r="U566" s="97"/>
      <c r="V566" s="97"/>
      <c r="W566" s="97"/>
      <c r="X566" s="97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</row>
    <row r="567" spans="1:34">
      <c r="A567" s="291"/>
      <c r="B567" s="96"/>
      <c r="C567" s="97"/>
      <c r="D567" s="97"/>
      <c r="E567" s="97"/>
      <c r="F567" s="97"/>
      <c r="G567" s="97"/>
      <c r="H567" s="97"/>
      <c r="I567" s="97"/>
      <c r="J567" s="97"/>
      <c r="K567" s="97"/>
      <c r="L567" s="97"/>
      <c r="M567" s="97"/>
      <c r="N567" s="97"/>
      <c r="O567" s="97"/>
      <c r="P567" s="97"/>
      <c r="Q567" s="97"/>
      <c r="R567" s="97"/>
      <c r="S567" s="97"/>
      <c r="T567" s="97"/>
      <c r="U567" s="97"/>
      <c r="V567" s="97"/>
      <c r="W567" s="97"/>
      <c r="X567" s="97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</row>
    <row r="568" spans="1:34" ht="45">
      <c r="A568" s="289" t="s">
        <v>740</v>
      </c>
      <c r="B568" s="249" t="s">
        <v>82</v>
      </c>
      <c r="C568" s="13"/>
      <c r="D568" s="12"/>
      <c r="E568" s="12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F568" s="13"/>
      <c r="AG568" s="13"/>
      <c r="AH568" s="13"/>
    </row>
    <row r="569" spans="1:34" ht="38.25">
      <c r="A569" s="289" t="s">
        <v>741</v>
      </c>
      <c r="B569" s="36" t="s">
        <v>83</v>
      </c>
      <c r="C569" s="12">
        <v>17</v>
      </c>
      <c r="D569" s="12"/>
      <c r="E569" s="12"/>
      <c r="F569" s="13"/>
      <c r="G569" s="13"/>
      <c r="H569" s="13"/>
      <c r="I569" s="13"/>
      <c r="J569" s="13"/>
      <c r="K569" s="12">
        <v>19</v>
      </c>
      <c r="L569" s="13"/>
      <c r="M569" s="13"/>
      <c r="N569" s="13"/>
      <c r="O569" s="13"/>
      <c r="P569" s="13"/>
      <c r="Q569" s="13"/>
      <c r="R569" s="13"/>
      <c r="S569" s="13">
        <v>21</v>
      </c>
      <c r="T569" s="13"/>
      <c r="U569" s="13"/>
      <c r="V569" s="13"/>
      <c r="W569" s="13"/>
      <c r="X569" s="13"/>
      <c r="Y569" s="13"/>
      <c r="Z569" s="13"/>
      <c r="AA569" s="12">
        <v>22</v>
      </c>
      <c r="AB569" s="13"/>
      <c r="AC569" s="13"/>
      <c r="AD569" s="13"/>
      <c r="AE569" s="13"/>
      <c r="AF569" s="13"/>
      <c r="AG569" s="13"/>
      <c r="AH569" s="13"/>
    </row>
    <row r="570" spans="1:34" ht="38.25">
      <c r="A570" s="289" t="s">
        <v>742</v>
      </c>
      <c r="B570" s="36" t="s">
        <v>407</v>
      </c>
      <c r="C570" s="12">
        <v>64</v>
      </c>
      <c r="D570" s="12"/>
      <c r="E570" s="12">
        <v>24</v>
      </c>
      <c r="F570" s="13"/>
      <c r="G570" s="13"/>
      <c r="H570" s="13"/>
      <c r="I570" s="13"/>
      <c r="J570" s="13"/>
      <c r="K570" s="12">
        <v>67</v>
      </c>
      <c r="L570" s="13"/>
      <c r="M570" s="12">
        <v>29</v>
      </c>
      <c r="N570" s="13"/>
      <c r="O570" s="13"/>
      <c r="P570" s="13"/>
      <c r="Q570" s="13"/>
      <c r="R570" s="13"/>
      <c r="S570" s="13">
        <v>70</v>
      </c>
      <c r="T570" s="13"/>
      <c r="U570" s="12">
        <v>30</v>
      </c>
      <c r="V570" s="13"/>
      <c r="W570" s="13"/>
      <c r="X570" s="13"/>
      <c r="Y570" s="13"/>
      <c r="Z570" s="13"/>
      <c r="AA570" s="12">
        <v>73</v>
      </c>
      <c r="AB570" s="13"/>
      <c r="AC570" s="12">
        <v>30</v>
      </c>
      <c r="AD570" s="13"/>
      <c r="AE570" s="13"/>
      <c r="AF570" s="13"/>
      <c r="AG570" s="13"/>
      <c r="AH570" s="13"/>
    </row>
    <row r="571" spans="1:34" ht="38.25">
      <c r="A571" s="289" t="s">
        <v>743</v>
      </c>
      <c r="B571" s="36" t="s">
        <v>448</v>
      </c>
      <c r="C571" s="12">
        <v>0</v>
      </c>
      <c r="D571" s="12"/>
      <c r="E571" s="12"/>
      <c r="F571" s="13"/>
      <c r="G571" s="13"/>
      <c r="H571" s="13"/>
      <c r="I571" s="13"/>
      <c r="J571" s="13"/>
      <c r="K571" s="12">
        <v>8</v>
      </c>
      <c r="L571" s="13"/>
      <c r="M571" s="13"/>
      <c r="N571" s="13"/>
      <c r="O571" s="13"/>
      <c r="P571" s="13"/>
      <c r="Q571" s="13"/>
      <c r="R571" s="13"/>
      <c r="S571" s="13">
        <v>15</v>
      </c>
      <c r="T571" s="13"/>
      <c r="U571" s="13"/>
      <c r="V571" s="13"/>
      <c r="W571" s="13"/>
      <c r="X571" s="13"/>
      <c r="Y571" s="13"/>
      <c r="Z571" s="13"/>
      <c r="AA571" s="12">
        <v>15</v>
      </c>
      <c r="AB571" s="13"/>
      <c r="AC571" s="13"/>
      <c r="AD571" s="13"/>
      <c r="AE571" s="13"/>
      <c r="AF571" s="13"/>
      <c r="AG571" s="13"/>
      <c r="AH571" s="13"/>
    </row>
    <row r="572" spans="1:34" ht="25.5">
      <c r="A572" s="289" t="s">
        <v>744</v>
      </c>
      <c r="B572" s="36" t="s">
        <v>84</v>
      </c>
      <c r="C572" s="12">
        <v>0</v>
      </c>
      <c r="D572" s="54"/>
      <c r="E572" s="12"/>
      <c r="F572" s="13"/>
      <c r="G572" s="13"/>
      <c r="H572" s="13"/>
      <c r="I572" s="13"/>
      <c r="J572" s="13"/>
      <c r="K572" s="12">
        <v>5</v>
      </c>
      <c r="L572" s="13"/>
      <c r="M572" s="13"/>
      <c r="N572" s="13"/>
      <c r="O572" s="13"/>
      <c r="P572" s="13"/>
      <c r="Q572" s="13"/>
      <c r="R572" s="13"/>
      <c r="S572" s="13">
        <v>5</v>
      </c>
      <c r="T572" s="13"/>
      <c r="U572" s="13"/>
      <c r="V572" s="13"/>
      <c r="W572" s="13"/>
      <c r="X572" s="13"/>
      <c r="Y572" s="13"/>
      <c r="Z572" s="13"/>
      <c r="AA572" s="12">
        <v>10</v>
      </c>
      <c r="AB572" s="13"/>
      <c r="AC572" s="13"/>
      <c r="AD572" s="13"/>
      <c r="AE572" s="13"/>
      <c r="AF572" s="13"/>
      <c r="AG572" s="13"/>
      <c r="AH572" s="13"/>
    </row>
    <row r="573" spans="1:34" ht="38.25">
      <c r="A573" s="289" t="s">
        <v>745</v>
      </c>
      <c r="B573" s="36" t="s">
        <v>86</v>
      </c>
      <c r="C573" s="12">
        <v>0</v>
      </c>
      <c r="D573" s="13"/>
      <c r="E573" s="13"/>
      <c r="F573" s="13"/>
      <c r="G573" s="13"/>
      <c r="H573" s="13"/>
      <c r="I573" s="13"/>
      <c r="J573" s="13"/>
      <c r="K573" s="12">
        <v>5</v>
      </c>
      <c r="L573" s="13"/>
      <c r="M573" s="13"/>
      <c r="N573" s="13"/>
      <c r="O573" s="13"/>
      <c r="P573" s="13"/>
      <c r="Q573" s="13"/>
      <c r="R573" s="13"/>
      <c r="S573" s="13">
        <v>10</v>
      </c>
      <c r="T573" s="13"/>
      <c r="U573" s="13"/>
      <c r="V573" s="13"/>
      <c r="W573" s="13"/>
      <c r="X573" s="13"/>
      <c r="Y573" s="13"/>
      <c r="Z573" s="13"/>
      <c r="AA573" s="12">
        <v>10</v>
      </c>
      <c r="AB573" s="13"/>
      <c r="AC573" s="13"/>
      <c r="AD573" s="13"/>
      <c r="AE573" s="13"/>
      <c r="AF573" s="13"/>
      <c r="AG573" s="13"/>
      <c r="AH573" s="13"/>
    </row>
    <row r="574" spans="1:34" ht="51">
      <c r="A574" s="289" t="s">
        <v>746</v>
      </c>
      <c r="B574" s="41" t="s">
        <v>226</v>
      </c>
      <c r="C574" s="12">
        <v>0</v>
      </c>
      <c r="D574" s="13"/>
      <c r="E574" s="13"/>
      <c r="F574" s="13"/>
      <c r="G574" s="13"/>
      <c r="H574" s="13"/>
      <c r="I574" s="13"/>
      <c r="J574" s="13"/>
      <c r="K574" s="12">
        <v>5</v>
      </c>
      <c r="L574" s="13"/>
      <c r="M574" s="13"/>
      <c r="N574" s="13"/>
      <c r="O574" s="13"/>
      <c r="P574" s="13"/>
      <c r="Q574" s="13"/>
      <c r="R574" s="13"/>
      <c r="S574" s="13">
        <v>10</v>
      </c>
      <c r="T574" s="13"/>
      <c r="U574" s="13"/>
      <c r="V574" s="13"/>
      <c r="W574" s="13"/>
      <c r="X574" s="13"/>
      <c r="Y574" s="13"/>
      <c r="Z574" s="13"/>
      <c r="AA574" s="12">
        <v>20</v>
      </c>
      <c r="AB574" s="13"/>
      <c r="AC574" s="13"/>
      <c r="AD574" s="13"/>
      <c r="AE574" s="13"/>
      <c r="AF574" s="13"/>
      <c r="AG574" s="13"/>
      <c r="AH574" s="13"/>
    </row>
    <row r="575" spans="1:34" ht="63.75">
      <c r="A575" s="289" t="s">
        <v>747</v>
      </c>
      <c r="B575" s="36" t="s">
        <v>227</v>
      </c>
      <c r="C575" s="12">
        <v>0</v>
      </c>
      <c r="D575" s="13"/>
      <c r="E575" s="13"/>
      <c r="F575" s="13"/>
      <c r="G575" s="13"/>
      <c r="H575" s="13"/>
      <c r="I575" s="13"/>
      <c r="J575" s="13"/>
      <c r="K575" s="12">
        <v>5</v>
      </c>
      <c r="L575" s="13"/>
      <c r="M575" s="13"/>
      <c r="N575" s="13"/>
      <c r="O575" s="13"/>
      <c r="P575" s="13"/>
      <c r="Q575" s="13"/>
      <c r="R575" s="13"/>
      <c r="S575" s="13">
        <v>6</v>
      </c>
      <c r="T575" s="13"/>
      <c r="U575" s="13"/>
      <c r="V575" s="13"/>
      <c r="W575" s="13"/>
      <c r="X575" s="13"/>
      <c r="Y575" s="13"/>
      <c r="Z575" s="13"/>
      <c r="AA575" s="12">
        <v>5</v>
      </c>
      <c r="AB575" s="13"/>
      <c r="AC575" s="13"/>
      <c r="AD575" s="13"/>
      <c r="AE575" s="13"/>
      <c r="AF575" s="13"/>
      <c r="AG575" s="13"/>
      <c r="AH575" s="13"/>
    </row>
    <row r="576" spans="1:34" ht="38.25">
      <c r="A576" s="289" t="s">
        <v>748</v>
      </c>
      <c r="B576" s="45" t="s">
        <v>228</v>
      </c>
      <c r="C576" s="12">
        <v>0</v>
      </c>
      <c r="D576" s="13"/>
      <c r="E576" s="13"/>
      <c r="F576" s="13"/>
      <c r="G576" s="13"/>
      <c r="H576" s="13"/>
      <c r="I576" s="13"/>
      <c r="J576" s="13"/>
      <c r="K576" s="12">
        <v>5</v>
      </c>
      <c r="L576" s="13"/>
      <c r="M576" s="13"/>
      <c r="N576" s="13"/>
      <c r="O576" s="13"/>
      <c r="P576" s="13"/>
      <c r="Q576" s="13"/>
      <c r="R576" s="13"/>
      <c r="S576" s="13">
        <v>5</v>
      </c>
      <c r="T576" s="13"/>
      <c r="U576" s="13"/>
      <c r="V576" s="13"/>
      <c r="W576" s="13"/>
      <c r="X576" s="13"/>
      <c r="Y576" s="13"/>
      <c r="Z576" s="13"/>
      <c r="AA576" s="12">
        <v>0</v>
      </c>
      <c r="AB576" s="13"/>
      <c r="AC576" s="13"/>
      <c r="AD576" s="13"/>
      <c r="AE576" s="13"/>
      <c r="AF576" s="13"/>
      <c r="AG576" s="13"/>
      <c r="AH576" s="13"/>
    </row>
    <row r="577" spans="1:37" ht="42.75" customHeight="1">
      <c r="A577" s="289" t="s">
        <v>749</v>
      </c>
      <c r="B577" s="45" t="s">
        <v>230</v>
      </c>
      <c r="C577" s="12">
        <v>0</v>
      </c>
      <c r="D577" s="13"/>
      <c r="E577" s="13"/>
      <c r="F577" s="13"/>
      <c r="G577" s="13"/>
      <c r="H577" s="13"/>
      <c r="I577" s="13"/>
      <c r="J577" s="13"/>
      <c r="K577" s="12">
        <v>5</v>
      </c>
      <c r="L577" s="13"/>
      <c r="M577" s="13"/>
      <c r="N577" s="13"/>
      <c r="O577" s="13"/>
      <c r="P577" s="13"/>
      <c r="Q577" s="13"/>
      <c r="R577" s="13"/>
      <c r="S577" s="13">
        <v>5</v>
      </c>
      <c r="T577" s="13"/>
      <c r="U577" s="13"/>
      <c r="V577" s="13"/>
      <c r="W577" s="13"/>
      <c r="X577" s="13"/>
      <c r="Y577" s="13"/>
      <c r="Z577" s="13"/>
      <c r="AA577" s="12">
        <v>6</v>
      </c>
      <c r="AB577" s="13"/>
      <c r="AC577" s="13"/>
      <c r="AD577" s="13"/>
      <c r="AE577" s="13"/>
      <c r="AF577" s="13"/>
      <c r="AG577" s="13"/>
      <c r="AH577" s="13"/>
    </row>
    <row r="578" spans="1:37" ht="30" customHeight="1">
      <c r="A578" s="289" t="s">
        <v>750</v>
      </c>
      <c r="B578" s="45" t="s">
        <v>98</v>
      </c>
      <c r="C578" s="12">
        <v>10</v>
      </c>
      <c r="D578" s="12">
        <v>83</v>
      </c>
      <c r="E578" s="13"/>
      <c r="F578" s="13"/>
      <c r="G578" s="13"/>
      <c r="H578" s="13"/>
      <c r="I578" s="13"/>
      <c r="J578" s="13"/>
      <c r="K578" s="223">
        <v>0</v>
      </c>
      <c r="L578" s="12">
        <v>86</v>
      </c>
      <c r="M578" s="13"/>
      <c r="N578" s="13"/>
      <c r="O578" s="13"/>
      <c r="P578" s="13"/>
      <c r="Q578" s="13"/>
      <c r="R578" s="13"/>
      <c r="S578" s="13">
        <v>0</v>
      </c>
      <c r="T578" s="13">
        <v>90</v>
      </c>
      <c r="U578" s="13"/>
      <c r="V578" s="13"/>
      <c r="W578" s="13"/>
      <c r="X578" s="13"/>
      <c r="Y578" s="13"/>
      <c r="Z578" s="13"/>
      <c r="AA578" s="12">
        <v>0</v>
      </c>
      <c r="AB578" s="13">
        <v>94</v>
      </c>
      <c r="AC578" s="13"/>
      <c r="AD578" s="13"/>
      <c r="AE578" s="13"/>
      <c r="AF578" s="13"/>
      <c r="AG578" s="13"/>
      <c r="AH578" s="13"/>
    </row>
    <row r="579" spans="1:37" ht="58.5" customHeight="1">
      <c r="A579" s="292"/>
      <c r="B579" s="258" t="s">
        <v>87</v>
      </c>
      <c r="C579" s="202">
        <f t="shared" ref="C579:K579" si="21">SUM(C569:C578)</f>
        <v>91</v>
      </c>
      <c r="D579" s="13">
        <f t="shared" si="21"/>
        <v>83</v>
      </c>
      <c r="E579" s="202">
        <f t="shared" si="21"/>
        <v>24</v>
      </c>
      <c r="F579" s="202">
        <f t="shared" si="21"/>
        <v>0</v>
      </c>
      <c r="G579" s="202">
        <f t="shared" si="21"/>
        <v>0</v>
      </c>
      <c r="H579" s="202">
        <f t="shared" si="21"/>
        <v>0</v>
      </c>
      <c r="I579" s="202">
        <f t="shared" si="21"/>
        <v>0</v>
      </c>
      <c r="J579" s="202">
        <f t="shared" si="21"/>
        <v>0</v>
      </c>
      <c r="K579" s="202">
        <f t="shared" si="21"/>
        <v>124</v>
      </c>
      <c r="L579" s="202">
        <f t="shared" ref="L579:R579" si="22">SUM(L569:L578)</f>
        <v>86</v>
      </c>
      <c r="M579" s="202">
        <f t="shared" si="22"/>
        <v>29</v>
      </c>
      <c r="N579" s="202">
        <f t="shared" si="22"/>
        <v>0</v>
      </c>
      <c r="O579" s="202">
        <f t="shared" si="22"/>
        <v>0</v>
      </c>
      <c r="P579" s="202">
        <f t="shared" si="22"/>
        <v>0</v>
      </c>
      <c r="Q579" s="202">
        <f t="shared" si="22"/>
        <v>0</v>
      </c>
      <c r="R579" s="202">
        <f t="shared" si="22"/>
        <v>0</v>
      </c>
      <c r="S579" s="202">
        <f t="shared" ref="S579:AH579" si="23">SUM(S569:S578)</f>
        <v>147</v>
      </c>
      <c r="T579" s="202">
        <f t="shared" si="23"/>
        <v>90</v>
      </c>
      <c r="U579" s="202">
        <f t="shared" si="23"/>
        <v>30</v>
      </c>
      <c r="V579" s="202">
        <f t="shared" si="23"/>
        <v>0</v>
      </c>
      <c r="W579" s="202">
        <f t="shared" si="23"/>
        <v>0</v>
      </c>
      <c r="X579" s="202">
        <f t="shared" si="23"/>
        <v>0</v>
      </c>
      <c r="Y579" s="202">
        <f t="shared" si="23"/>
        <v>0</v>
      </c>
      <c r="Z579" s="202">
        <f t="shared" si="23"/>
        <v>0</v>
      </c>
      <c r="AA579" s="202">
        <f t="shared" si="23"/>
        <v>161</v>
      </c>
      <c r="AB579" s="202">
        <f t="shared" si="23"/>
        <v>94</v>
      </c>
      <c r="AC579" s="202">
        <f t="shared" si="23"/>
        <v>30</v>
      </c>
      <c r="AD579" s="202">
        <f t="shared" si="23"/>
        <v>0</v>
      </c>
      <c r="AE579" s="202">
        <f t="shared" si="23"/>
        <v>0</v>
      </c>
      <c r="AF579" s="202">
        <f t="shared" si="23"/>
        <v>0</v>
      </c>
      <c r="AG579" s="202">
        <f t="shared" si="23"/>
        <v>0</v>
      </c>
      <c r="AH579" s="202">
        <f t="shared" si="23"/>
        <v>0</v>
      </c>
      <c r="AI579" s="267">
        <f>SUM(C579:AH579)</f>
        <v>989</v>
      </c>
    </row>
    <row r="580" spans="1:37" ht="26.25" customHeight="1">
      <c r="A580" s="326" t="s">
        <v>564</v>
      </c>
      <c r="B580" s="327"/>
      <c r="C580" s="259">
        <f>C37+C77+C134+C183+C198+C209+C240</f>
        <v>4897</v>
      </c>
      <c r="D580" s="259">
        <f>D37+D77+D134+D183+D198+D209+D255+D305+D349+D369+D401+D441+D491+D508+D546+D579</f>
        <v>386</v>
      </c>
      <c r="E580" s="259">
        <f>E37+E77+E134+E183+E198+E209+E255+E305+E349+E369+E401+E441+E491+E508+E546+E579</f>
        <v>300</v>
      </c>
      <c r="F580" s="259">
        <f>F37+F77+F134+F183+F198+F209+F255+F305+F349+F369+F401+F441+F491+F508</f>
        <v>161</v>
      </c>
      <c r="G580" s="259">
        <f>G37+G77+G134+G183+G198+G209+G255+G305+G349+G369+G401+G441+G491+G508</f>
        <v>18</v>
      </c>
      <c r="H580" s="259">
        <f>H37+H77+H134+H183+H198+H209+H255+H305+H349+H369+H401+H441+H491+H508</f>
        <v>438</v>
      </c>
      <c r="I580" s="259">
        <f>I37+I77+I134+I183+I198+I209+I255+I305+I349+I369+I401+I441+I491+I508</f>
        <v>202</v>
      </c>
      <c r="J580" s="260">
        <f>J37+J77+J134+J183+J198+J209+J255+J305+J349+J369+J401+J441+J491+J508+J546+J579</f>
        <v>1835</v>
      </c>
      <c r="K580" s="259">
        <f>K37+K77+K134+K183+K198+K209+K240</f>
        <v>5194</v>
      </c>
      <c r="L580" s="259">
        <f>L37+L77+L134+L183+L198+L209+L255+L305+L349+L369+L401+L441+L491+L508+L546+L579</f>
        <v>401</v>
      </c>
      <c r="M580" s="259">
        <f>M37+M77+M134+M183+M198+M209+M255+M305+M349+M369+M401+M441+M491+M508+M546+M579</f>
        <v>310</v>
      </c>
      <c r="N580" s="259">
        <f>N37+N77+N134+N183+N198+N209+N255+N305+N349+N369+N401+N441+N491+N508</f>
        <v>170</v>
      </c>
      <c r="O580" s="259">
        <f>O37+O77+O134+O183+O198+O209+O255+O305+O349+O369+O401+O441+O491+O508</f>
        <v>19</v>
      </c>
      <c r="P580" s="259">
        <f>P37+P77+P134+P183+P198+P209+P255+P305+P349+P369+P401+P441+P491+P508</f>
        <v>464</v>
      </c>
      <c r="Q580" s="259">
        <f>Q37+Q77+Q134+Q183+Q198+Q209+Q255+Q305+Q349+Q369+Q401+Q441+Q491+Q508</f>
        <v>214</v>
      </c>
      <c r="R580" s="260">
        <f>R37+R77+R134+R183+R198+R209+R255+R305+R349+R369+R401+R441+R491+R508+R546+R579</f>
        <v>1134</v>
      </c>
      <c r="S580" s="259">
        <f>S37+S77+S134+S183+S198+S209+S240</f>
        <v>5504</v>
      </c>
      <c r="T580" s="259">
        <f>T37+T77+T134+T183+T198+T209+T255+T305+T349+T369+T401+T441+T491+T508+T546+T579</f>
        <v>418</v>
      </c>
      <c r="U580" s="259">
        <f>U37+U77+U134+U183+U198+U209+U255+U305+U349+U369+U401+U441+U491+U508+U546+U579</f>
        <v>323</v>
      </c>
      <c r="V580" s="259">
        <f>V37+V77+V134+V183+V198+V209+V255+V305+V349+V369+V401+V441+V491+V508</f>
        <v>180</v>
      </c>
      <c r="W580" s="259">
        <f>W37+W77+W134+W183+W198+W209+W255+W305+W349+W369+W401+W441+W491+W508</f>
        <v>20</v>
      </c>
      <c r="X580" s="259">
        <f>X37+X77+X134+X183+X198+X209+X255+X305+X349+X369+X401+X441+X491+X508</f>
        <v>492</v>
      </c>
      <c r="Y580" s="259">
        <f>Y37+Y77+Y134+Y183+Y198+Y209+Y255+Y305+Y349+Y369+Y401+Y441+Y491+Y508</f>
        <v>227</v>
      </c>
      <c r="Z580" s="259">
        <f>Z37+Z77+Z134+Z183+Z198+Z209+Z255+Z305+Z349+Z369+Z401+Z441+Z491+Z508+Z546+Z579</f>
        <v>1134</v>
      </c>
      <c r="AA580" s="259">
        <f>AA37+AA77+AA134+AA183+AA198+AA209+AA240</f>
        <v>5834</v>
      </c>
      <c r="AB580" s="259">
        <f>AB37+AB77+AB134+AB183+AB198+AB209+AB255+AB305+AB349+AB369+AB401+AB441+AB491+AB508+AB546+AB579</f>
        <v>435</v>
      </c>
      <c r="AC580" s="259">
        <f>AC37+AC77+AC134+AC183+AC198+AC209+AC255+AC305+AC349+AC369+AC401+AC441+AC491+AC508+AC546+AC579</f>
        <v>336</v>
      </c>
      <c r="AD580" s="259">
        <f>AD37+AD77+AD134+AD183+AD198+AD209+AD255+AD305+AD349+AD369+AD401+AD441+AD491+AD546</f>
        <v>191</v>
      </c>
      <c r="AE580" s="259">
        <f>AE37+AE77+AE134+AE183+AE198+AE209+AE255+AE305+AE349+AE369+AE401+AE441+AE491+AE508</f>
        <v>21</v>
      </c>
      <c r="AF580" s="259">
        <f>AF37+AF77+AF134+AF183+AF198+AF209+AF255+AF305+AF349+AF369+AF401+AF441+AF491+AF508</f>
        <v>522</v>
      </c>
      <c r="AG580" s="259">
        <f>AG37+AG77+AG134+AG183+AG198+AG209+AG255+AG305+AG349+AG369+AG401+AG441+AG491+AG508</f>
        <v>240</v>
      </c>
      <c r="AH580" s="260">
        <f>AH37+AH77+AH134+AH183+AH198+AH209+AH255+AH305+AH349+AH369+AH401+AH441+AH491+AH508+AH546+AH579</f>
        <v>896</v>
      </c>
      <c r="AJ580" s="267"/>
    </row>
    <row r="581" spans="1:37" ht="30.75" customHeight="1">
      <c r="A581" s="332" t="s">
        <v>563</v>
      </c>
      <c r="B581" s="333"/>
      <c r="C581" s="264">
        <f>C580+D580+E580+F580+G580+H580+I580+J580</f>
        <v>8237</v>
      </c>
      <c r="D581" s="265"/>
      <c r="E581" s="265"/>
      <c r="F581" s="265"/>
      <c r="G581" s="265"/>
      <c r="H581" s="265"/>
      <c r="I581" s="265"/>
      <c r="J581" s="265"/>
      <c r="K581" s="264">
        <f>K580+L580+M580+N580+O580+P580+Q580+R580</f>
        <v>7906</v>
      </c>
      <c r="L581" s="265"/>
      <c r="M581" s="265"/>
      <c r="N581" s="265"/>
      <c r="O581" s="265"/>
      <c r="P581" s="265"/>
      <c r="Q581" s="265"/>
      <c r="R581" s="265"/>
      <c r="S581" s="264">
        <f>S580+T580+U580+V580+W580+X580+Y580+Z580</f>
        <v>8298</v>
      </c>
      <c r="T581" s="265"/>
      <c r="U581" s="265"/>
      <c r="V581" s="265"/>
      <c r="W581" s="265"/>
      <c r="X581" s="265"/>
      <c r="Y581" s="265"/>
      <c r="Z581" s="265"/>
      <c r="AA581" s="264">
        <f>AA580+AB580+AC580+AD580+AE580+AF580+AG580+AH580</f>
        <v>8475</v>
      </c>
      <c r="AB581" s="265"/>
      <c r="AC581" s="265"/>
      <c r="AD581" s="265"/>
      <c r="AE581" s="265"/>
      <c r="AF581" s="265"/>
      <c r="AG581" s="265"/>
      <c r="AH581" s="266"/>
      <c r="AI581" s="267"/>
      <c r="AJ581" s="267">
        <f>SUM(AI37+AI77+AI134+AI183+AI198+AI209+AI255+AI305+AI349+AI369+AI401+AI441+AI491+AI508+AI546+AI579)</f>
        <v>32916</v>
      </c>
      <c r="AK581" s="267"/>
    </row>
    <row r="582" spans="1:37" ht="15">
      <c r="A582" s="334">
        <f>C581+K581+S581+AA581</f>
        <v>32916</v>
      </c>
      <c r="B582" s="335"/>
      <c r="AK582" s="267"/>
    </row>
    <row r="583" spans="1:37">
      <c r="B583" s="263"/>
      <c r="C583" s="263"/>
      <c r="D583" s="263"/>
      <c r="E583" s="263"/>
      <c r="F583" s="263"/>
      <c r="G583" s="263"/>
      <c r="H583" s="263"/>
      <c r="I583" s="263"/>
      <c r="J583" s="147"/>
      <c r="K583" s="68"/>
      <c r="L583" s="68"/>
      <c r="M583" s="68"/>
      <c r="N583" s="68"/>
      <c r="O583" s="68"/>
      <c r="P583" s="68"/>
      <c r="Q583" s="68"/>
      <c r="R583" s="68"/>
      <c r="S583" s="68"/>
      <c r="T583" s="68"/>
      <c r="U583" s="68"/>
      <c r="V583" s="68"/>
      <c r="W583" s="68"/>
      <c r="X583" s="68"/>
      <c r="Y583" s="68"/>
      <c r="Z583" s="68"/>
      <c r="AA583" s="68"/>
      <c r="AB583" s="68"/>
      <c r="AC583" s="68"/>
      <c r="AD583" s="68"/>
      <c r="AE583" s="68"/>
      <c r="AF583" s="68"/>
      <c r="AG583" s="68"/>
      <c r="AH583" s="68"/>
      <c r="AI583" s="263"/>
    </row>
  </sheetData>
  <mergeCells count="23">
    <mergeCell ref="A581:B581"/>
    <mergeCell ref="A582:B582"/>
    <mergeCell ref="A305:B305"/>
    <mergeCell ref="A349:B349"/>
    <mergeCell ref="A401:B401"/>
    <mergeCell ref="A441:B441"/>
    <mergeCell ref="A240:B240"/>
    <mergeCell ref="A580:B580"/>
    <mergeCell ref="A1:AH1"/>
    <mergeCell ref="A3:B3"/>
    <mergeCell ref="C3:AH3"/>
    <mergeCell ref="A4:A5"/>
    <mergeCell ref="B4:B5"/>
    <mergeCell ref="D4:F4"/>
    <mergeCell ref="G4:H4"/>
    <mergeCell ref="AB4:AD4"/>
    <mergeCell ref="AE4:AF4"/>
    <mergeCell ref="A134:B134"/>
    <mergeCell ref="A183:B183"/>
    <mergeCell ref="L4:N4"/>
    <mergeCell ref="O4:P4"/>
    <mergeCell ref="T4:V4"/>
    <mergeCell ref="W4:X4"/>
  </mergeCells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"/>
  <sheetViews>
    <sheetView workbookViewId="0">
      <selection activeCell="A4" sqref="A4"/>
    </sheetView>
  </sheetViews>
  <sheetFormatPr baseColWidth="10" defaultRowHeight="12.75"/>
  <sheetData>
    <row r="3" spans="2:2">
      <c r="B3" t="s">
        <v>565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PLURIANUAL 2012 -2015</vt:lpstr>
      <vt:lpstr>VALOR PLAN 2012</vt:lpstr>
      <vt:lpstr>Matriz PPI - 2012</vt:lpstr>
      <vt:lpstr>Hoja2</vt:lpstr>
      <vt:lpstr>'PLURIANUAL 2012 -2015'!Títulos_a_imprimir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rubiurre</cp:lastModifiedBy>
  <cp:lastPrinted>2012-05-20T16:18:14Z</cp:lastPrinted>
  <dcterms:created xsi:type="dcterms:W3CDTF">2008-02-25T15:50:36Z</dcterms:created>
  <dcterms:modified xsi:type="dcterms:W3CDTF">2012-09-06T20:06:56Z</dcterms:modified>
</cp:coreProperties>
</file>