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45" activeTab="0"/>
  </bookViews>
  <sheets>
    <sheet name="CULT (2)" sheetId="1" r:id="rId1"/>
    <sheet name="EDUCA" sheetId="2" r:id="rId2"/>
    <sheet name="ALIM ESCOLAR (2)" sheetId="3" r:id="rId3"/>
    <sheet name="SISBEN" sheetId="4" r:id="rId4"/>
    <sheet name="SALUD" sheetId="5" r:id="rId5"/>
    <sheet name="VULNERABLES (2)" sheetId="6" r:id="rId6"/>
    <sheet name="DEPOR (2)" sheetId="7" r:id="rId7"/>
    <sheet name="AMBIENTE" sheetId="8" r:id="rId8"/>
    <sheet name="AGUA" sheetId="9" r:id="rId9"/>
    <sheet name="VIAS" sheetId="10" r:id="rId10"/>
    <sheet name="CONECTIVIDAD" sheetId="11" r:id="rId11"/>
    <sheet name="OTR SERV" sheetId="12" r:id="rId12"/>
    <sheet name="EQUIP" sheetId="13" r:id="rId13"/>
    <sheet name="VIVI" sheetId="14" r:id="rId14"/>
    <sheet name="TUR Y ECON" sheetId="15" r:id="rId15"/>
    <sheet name="DES COMUN" sheetId="16" r:id="rId16"/>
    <sheet name="FORT INSTI" sheetId="17" r:id="rId17"/>
    <sheet name="JUSTICIA" sheetId="18" r:id="rId18"/>
    <sheet name="AGROPECUARIO " sheetId="19" r:id="rId19"/>
    <sheet name="P&amp;AD" sheetId="20" r:id="rId20"/>
  </sheets>
  <definedNames>
    <definedName name="_xlnm.Print_Area" localSheetId="1">'EDUCA'!$A$1:$R$35</definedName>
  </definedNames>
  <calcPr fullCalcOnLoad="1"/>
</workbook>
</file>

<file path=xl/comments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10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11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12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13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14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15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16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7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8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19.xml><?xml version="1.0" encoding="utf-8"?>
<comments xmlns="http://schemas.openxmlformats.org/spreadsheetml/2006/main">
  <authors>
    <author>1</author>
    <author>dms</author>
  </authors>
  <commentList>
    <comment ref="C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SALE DEL PLAN DE DESARROLLO</t>
        </r>
      </text>
    </comment>
    <comment ref="B18" authorId="1">
      <text>
        <r>
          <rPr>
            <b/>
            <sz val="8"/>
            <color indexed="8"/>
            <rFont val="Times New Roman"/>
            <family val="1"/>
          </rPr>
          <t xml:space="preserve">NOMBRE DEL PROYECTO  A RADICAR EN EL BANCO DE PROYECTOS
</t>
        </r>
      </text>
    </comment>
  </commentList>
</comments>
</file>

<file path=xl/comments2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20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3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4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gob2003admin:
</t>
        </r>
      </text>
    </comment>
  </commentList>
</comments>
</file>

<file path=xl/comments5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6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7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8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comments9.xml><?xml version="1.0" encoding="utf-8"?>
<comments xmlns="http://schemas.openxmlformats.org/spreadsheetml/2006/main">
  <authors>
    <author>dms</author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NOMBRES DE LOS PROYECTOS DEL BANCO DE PROGRAMAS Y PROYETOS MUNICIPAL
</t>
        </r>
      </text>
    </comment>
  </commentList>
</comments>
</file>

<file path=xl/sharedStrings.xml><?xml version="1.0" encoding="utf-8"?>
<sst xmlns="http://schemas.openxmlformats.org/spreadsheetml/2006/main" count="1150" uniqueCount="303">
  <si>
    <t xml:space="preserve">SISTEMA DEPARTAMENTAL DE EVALUACIÓN A LA GESTIÓN MUNICIPAL </t>
  </si>
  <si>
    <t>FORMATO DAPC  No 2</t>
  </si>
  <si>
    <t>DEPARTAMENTO:</t>
  </si>
  <si>
    <t>MUNICIPIO Y CODIGO DANE:</t>
  </si>
  <si>
    <t xml:space="preserve">EJE / AREA/ DIMENSIÓN: </t>
  </si>
  <si>
    <t>SECTOR:</t>
  </si>
  <si>
    <t>PROGRAMA:</t>
  </si>
  <si>
    <t xml:space="preserve">FUENTES DE RECURSOS DE INVERSIÓN EN EL PRESENTE AÑO </t>
  </si>
  <si>
    <t xml:space="preserve">OBSERVACIONES </t>
  </si>
  <si>
    <t>No</t>
  </si>
  <si>
    <t xml:space="preserve">NOMBRE DEL PROYECTO </t>
  </si>
  <si>
    <t>META FISICA</t>
  </si>
  <si>
    <t>%  LOGRO DE AVANCE DE RESULTADO</t>
  </si>
  <si>
    <t>SGP</t>
  </si>
  <si>
    <t>PROPIOS</t>
  </si>
  <si>
    <t>NACIONALES</t>
  </si>
  <si>
    <t xml:space="preserve">DEPARTAMENTALES </t>
  </si>
  <si>
    <t xml:space="preserve">REGALIAS </t>
  </si>
  <si>
    <t xml:space="preserve">CREDITO </t>
  </si>
  <si>
    <t>OTROS</t>
  </si>
  <si>
    <t xml:space="preserve"> $ TOTAL PROGRAMADO</t>
  </si>
  <si>
    <t xml:space="preserve"> $ TOTAL EJECUTADO</t>
  </si>
  <si>
    <t>TOTAL PROGRAMA</t>
  </si>
  <si>
    <t>PLAN DE DESARROLLO:</t>
  </si>
  <si>
    <t>(En miles de pesos)</t>
  </si>
  <si>
    <r>
      <t xml:space="preserve">FUNCIONARIO </t>
    </r>
    <r>
      <rPr>
        <b/>
        <sz val="10"/>
        <rFont val="Arial"/>
        <family val="2"/>
      </rPr>
      <t>RESPONSABLE</t>
    </r>
  </si>
  <si>
    <t>SECRETARÍA O DEPENDENCIA MUNICIPAL:</t>
  </si>
  <si>
    <t>Cundinamarca, Corazón de Colombia</t>
  </si>
  <si>
    <t>AVANCE FISICO       A LA FECHA</t>
  </si>
  <si>
    <t>% DE AVANCE FISICO                          A LA FECHA</t>
  </si>
  <si>
    <t xml:space="preserve">Hoja No. _____ de _____ </t>
  </si>
  <si>
    <t xml:space="preserve">META DEL CUATRENIO PARA EL PERIODO DE GOBIERNO: </t>
  </si>
  <si>
    <t>META ANUALIZADA</t>
  </si>
  <si>
    <t>TRABAJO Y GESTION PARA EL DESARROLLO SOCIAL</t>
  </si>
  <si>
    <t>SALUD PUBLICA</t>
  </si>
  <si>
    <t>649 SAN BERNARDO</t>
  </si>
  <si>
    <t>25 CUNDINAMARCA</t>
  </si>
  <si>
    <t xml:space="preserve">PROYECTOS Y SUS ACCIONES </t>
  </si>
  <si>
    <t xml:space="preserve">DESARROLLO HUMANO CON CALIDAD DE VIDA </t>
  </si>
  <si>
    <t xml:space="preserve">INTERVENTORIA ANUAL REALIZADA AL REGIMEN SUBSIDIADO                                                                                                                                                     </t>
  </si>
  <si>
    <t>Descripción meta de producto</t>
  </si>
  <si>
    <t xml:space="preserve">ELABORACIÓN DE 1 RESISBENIZACIÓN MUNICIPAL  PARA ENCUESTAR A 2831 FAMILIAS                                                                                                                              </t>
  </si>
  <si>
    <t>SECRETARIA DE GOBIERNO</t>
  </si>
  <si>
    <t>EDUCACION</t>
  </si>
  <si>
    <t>DEPARTAMENTO: CUNDINAMARCA</t>
  </si>
  <si>
    <t>MUNICIPIO Y CODIGO DANE:SAN BERNARDO 649</t>
  </si>
  <si>
    <t xml:space="preserve">Hoja No.1 de 1 </t>
  </si>
  <si>
    <t>SECRETARÍA O DEPENDENCIA MUNICIPAL: SECRETARÍA DE GOBIERNO.</t>
  </si>
  <si>
    <t>PLAN DE DESARROLLO:TRABAJO Y GESTION PARA EL DESARROLLO SOCIAL</t>
  </si>
  <si>
    <t>EJE / AREA/ DIMENSIÓN: INFRAESTRUCTURA, PRODUCTIVIDAD E INTEGRACION TERRITORIAL.</t>
  </si>
  <si>
    <t>PROGRAMA: 21</t>
  </si>
  <si>
    <r>
      <t>PROYECTO</t>
    </r>
    <r>
      <rPr>
        <b/>
        <sz val="10"/>
        <color indexed="10"/>
        <rFont val="Arial"/>
        <family val="2"/>
      </rPr>
      <t xml:space="preserve">S </t>
    </r>
    <r>
      <rPr>
        <b/>
        <sz val="10"/>
        <rFont val="Arial"/>
        <family val="2"/>
      </rPr>
      <t>Y SUS ACCIONES</t>
    </r>
    <r>
      <rPr>
        <b/>
        <sz val="10"/>
        <color indexed="10"/>
        <rFont val="Arial"/>
        <family val="2"/>
      </rPr>
      <t xml:space="preserve"> </t>
    </r>
  </si>
  <si>
    <t>FUNCIONARIO RESPONSABLE</t>
  </si>
  <si>
    <t>DESCRIPCIÓN META PRODUCTO</t>
  </si>
  <si>
    <t xml:space="preserve">IMPLEMENTACIÓN DE 3 TABLAS DE RETENCIÓN DOCUMENTAL                                                                                                                                                      </t>
  </si>
  <si>
    <t xml:space="preserve">CERTIFICACIÓN DE 3 PROCESOS DE CALIDAD NTC1000                                                                                                                                                          </t>
  </si>
  <si>
    <t>SECRETARÍA DE GOBIERNO</t>
  </si>
  <si>
    <t>CONTROL INTERNO</t>
  </si>
  <si>
    <t xml:space="preserve">CREAR DE DOS NUEVOS SERVICIOS DE ATENCION AL CIUDADANO                                                                                                                                                  </t>
  </si>
  <si>
    <t>OFICINA DE PLANEACIÓN</t>
  </si>
  <si>
    <t xml:space="preserve">REALIZAR 2 ACCIONES PARA LA PROMOCIÓN Y SENSIBILIZACIÓN DE LA CALIDAD EN ÁMBITOS LABORALES DESDE EL COPASO Y SU DOTACION                                                                                </t>
  </si>
  <si>
    <t>DEPARTAMENTO: 25 CUNDINAMARCA</t>
  </si>
  <si>
    <t xml:space="preserve"> FORTALECIMIENTO DE LA GOBERNABILIDAD DEMOCRÁTICA Y LA GESTIÓN SOCIAL.</t>
  </si>
  <si>
    <t>FORTALECIMIENTO INSTITUCIONAL</t>
  </si>
  <si>
    <t>DESCRIPCION META DE PRODUCTO</t>
  </si>
  <si>
    <t>ADOPCIÓN MEDIANTE DECRETO DEL PLAN DE CONVIVENCIA Y SEGURIDAD CUIDADANA.</t>
  </si>
  <si>
    <t xml:space="preserve">SAN BERNARDO EN CONVIVENCIA Y SEGURIDAD CIUDADANA. </t>
  </si>
  <si>
    <t>FOMENTO JUSTICIA</t>
  </si>
  <si>
    <t>EJE / AREA/ DIMENSIÓN: PARTICIPACIÓN CIUDADANA, DESARROLLO INSTITUCIONAL Y CULTURA DEL SERVICIO PÚBLICO.</t>
  </si>
  <si>
    <t xml:space="preserve">PROGRAMA: </t>
  </si>
  <si>
    <t>SECRETARÍA O DEPENDENCIA MUNICIPAL: UNIDAD MUNICIPAL DE ASISTENCIA TECNICA AGROPECUARIA UMATA</t>
  </si>
  <si>
    <t>UMATA</t>
  </si>
  <si>
    <t>REALIZAR EL ESTUDIO Y GESTIONAR UN DISTRITO DE RIEGO</t>
  </si>
  <si>
    <t>FOMENTO AGROPECUARIO</t>
  </si>
  <si>
    <t>EJE / AREA/ DIMENSIÓN:</t>
  </si>
  <si>
    <t xml:space="preserve"> INFRAESTRUCTURA, PRODUCTIVIDAD E INTEGRACION TERRITORIAL</t>
  </si>
  <si>
    <t>PRESENTAR Y GESTIONAR AL 100% EL PROYECTO DE REACTIVACION DE LA DESPULPADORA DE FRUTA MUNICIPAL</t>
  </si>
  <si>
    <t>COORDINACION DE SALUD PUBLICA Y EJECUTOR</t>
  </si>
  <si>
    <t>PLANEACION</t>
  </si>
  <si>
    <t>COMISARIA DE FAMILIA</t>
  </si>
  <si>
    <t xml:space="preserve">GARANTIZAR EL CUMPLIMIENTO DEL 100% DEL PIC ENCAMINADO A IMPLEMENTAR LAS LÍNEAS DE POLÍTICA Y ESTRATEGÍAS EN SALUD PÚBLICA CON EL FIN DE MEJORAR LAS CONDICIONES DE SALUD DE LA POBLACIÓN DEL MUNICIPIO.    </t>
  </si>
  <si>
    <t>OFICINA SISBEN-PLANEACION</t>
  </si>
  <si>
    <t>ATENCION A ADULTO MAYOR</t>
  </si>
  <si>
    <t>FAMILIAS EN ACCION</t>
  </si>
  <si>
    <t>APOYO AL DISCAPACITADO</t>
  </si>
  <si>
    <t xml:space="preserve">APOYO A MUJERES VULNERABLES </t>
  </si>
  <si>
    <t xml:space="preserve">ATENCION A DESPLAZADOS </t>
  </si>
  <si>
    <t xml:space="preserve">INFANCIA Y ADOLESCENCIA </t>
  </si>
  <si>
    <t>DESARROLLO SOCIAL</t>
  </si>
  <si>
    <t>ATENCION A LA POBLACION VULNERABLE</t>
  </si>
  <si>
    <t>Dentro de los casos atendidos por la Comisaría de Familia se evidencia que el 50% de maltrato intrafamiliar obedece a maltrato físico, un 25% maltrato psicológico y un 25% económico. En los procesos de atención se identificó un aumentó considerable de violencia económica, siendo uno de los principales factores de riesgo y punto neurálgico de acciones de atención por parte de la administración municipal.</t>
  </si>
  <si>
    <t xml:space="preserve">FORTALECIMIENTO DE LA TOTALIDAD DE LAS 32 JUNTAS DE ACCIÓN COMUNAL                                                                                                                                      </t>
  </si>
  <si>
    <t xml:space="preserve">AUMENTAR EL NÚMERO DE VEEDURÍAS DE 3  A 6  EN EL PERIODO DE GOBIERNO                                                                                                                                    </t>
  </si>
  <si>
    <t xml:space="preserve">CAPACITACION DE 40 LIDERES COMUNITARIOS IDENTIFICADOS                                                                                                                                                   </t>
  </si>
  <si>
    <t>GARANTIZAR LA CONTINUIDAD DEL  98%  (2.595) DEL 100% (2648) DE LA MATRICULA EN EL AÑO  2008, BASANDOS EN LA EFICIENCIA ADTIVA, SUBSIDIARIDAD, CONCURRENCIA  Y COMPLEMENTARIEDAD ENTRE LOS ENTES NLES, DP</t>
  </si>
  <si>
    <t>EL SERVICO DE ASEO SE INICIÓ EN EL AÑO 2009 Y ES PARA CINCO SEDES EDUCATIVAS Y NO SIETE COMO APARECE.</t>
  </si>
  <si>
    <t xml:space="preserve">FORTALECER Y/O CREACIÓN DE DOS (2) ESCUELA DE  50 PADRES FORMADORES LEY 1098 N,N,A TODOS PARTICIPAN EN LOS ESPACIOS                                                                                     </t>
  </si>
  <si>
    <t xml:space="preserve">IMPLEMENTAR EL PLAN EDUCATIVO MUNICIPAL                                                                                                                                                                 </t>
  </si>
  <si>
    <t>OFICINA DE PLANEACION</t>
  </si>
  <si>
    <t>EXISTE UN PROYECTO VIABILIZADO EN MININTERIOR EL CUAL SE COMPROMETIO UN CDP SE ENCUENTRA  AL ESPERA DE RESOLUCION DE ASIGNACION DE RECURSOS</t>
  </si>
  <si>
    <t>DEPORTE</t>
  </si>
  <si>
    <t xml:space="preserve">GESTIONAR RECURSOS PARA LA HABILITACIÓN Y MANTENIMIENTO DE LA CASA DE LA CULTURA                                                                                                                        </t>
  </si>
  <si>
    <t xml:space="preserve">GESTIONAR PARA LA VALORACIÓN DEPARTAMENTAL Y/O NACIONAL DE 2 ESPACIOS Y/O COSTUMBRES REPRESENTATIVAS                                                                                                    </t>
  </si>
  <si>
    <t xml:space="preserve">ELABORAR 1 PUBLICACIÓN ANUAL QUE RESALTE EL LEGADO HISTÓRICO, CULTURAL Y COSTUMBRISTA                                                                                                                   </t>
  </si>
  <si>
    <t xml:space="preserve">REALIZACIÓN DE LA AGENDA CULTURAL ANUAL                                                                                                                                                                 </t>
  </si>
  <si>
    <t xml:space="preserve">MANTENER VINCULADOS AL 30% (3120) DE LA POBLACIÓN MEDIATE CONVOCATORIA A EVENTOS CULTURALES ANUALES                                                                                                     </t>
  </si>
  <si>
    <t>SECRETARIA DE GOBIERNO-COORDINADOR CULTURA</t>
  </si>
  <si>
    <t xml:space="preserve">REFORESTACIÓN DE 20 HECTÁREAS DE ZONAS DE PROTECCIÓN                                                                                                                                                    </t>
  </si>
  <si>
    <t xml:space="preserve">ADQUIRIR 4  PREDIOS PARA RESERVA HÍDRICA                                                                                                                                                                </t>
  </si>
  <si>
    <t>UMATA/PLANEACION</t>
  </si>
  <si>
    <t>SE HAN RADICADO 8 PROYECTOS Y SE CREO COMITÉ DE EVALUACION CON LA GOBERNACION Y LA CAR PARA LA COMPRA DE UN PREDIO</t>
  </si>
  <si>
    <t xml:space="preserve">REALIZAR 2 CONVENIOS PARA SEGURIDAD Y LA IMPLEMENTACION DEL PROTOCOLO DE EMERGENCIAS Y DESASTRES                                                                                                        </t>
  </si>
  <si>
    <t xml:space="preserve">ELABORACION, ADOPCION, IMPLEMENTACION Y EJECUCION AL 100% DEL PLECS                                                                                                                                     </t>
  </si>
  <si>
    <t xml:space="preserve">REALIZAR AL 100% EL CENSO DE VIVIENDAS AFECTADAS POR ZONAS DE RIESGO Y/O FALLAS GEOLOGICAS                                                                                                              </t>
  </si>
  <si>
    <t xml:space="preserve">MONITOREO, EVALUACION Y ZONIFICACION EL RIESGO PARA FINES DE PLANIFICACIÓN                                                                                                                              </t>
  </si>
  <si>
    <t xml:space="preserve">REALIZACION DE UN (1) CONVENIO DE PROMOCION TURISTICA                                                                                                                                                   </t>
  </si>
  <si>
    <t xml:space="preserve">FOMENTAR LA CREACION DE 3 RUTAS ECOTURISCAS                                                                                                                                                             </t>
  </si>
  <si>
    <t>SE ENCUENTRAN PENDIENTE DESEMBOLSO DE RECURSOS PARA COMBUSTIBLE Y ARREGLO DE MAQUINARIA POR EL FONSECUN</t>
  </si>
  <si>
    <t>TURISMO Y ECONOMIA</t>
  </si>
  <si>
    <t>PREVENCION Y ATENCION DE EMERGENCIAS Y DESASTRES</t>
  </si>
  <si>
    <t>VIVIENDA</t>
  </si>
  <si>
    <t>VIVIENDA DIGNA</t>
  </si>
  <si>
    <t>CULTURA</t>
  </si>
  <si>
    <t>AMBIENTE</t>
  </si>
  <si>
    <t xml:space="preserve">SECRETARÍA O DEPENDENCIA MUNICIPAL: </t>
  </si>
  <si>
    <t>EQUIPAMENTO INSTITUCIONAL</t>
  </si>
  <si>
    <t>TERRITORIO PROGRESIVO</t>
  </si>
  <si>
    <t>OFICINA DE PLANEACION MUNICIPAL</t>
  </si>
  <si>
    <t>POR CONTRATAR  OCTUBRE 2009CONVENIO 0972</t>
  </si>
  <si>
    <t>COOFINANCIACIÓN DEL SUBSIDIO DEL TRANSPORTE ESCOLAR.</t>
  </si>
  <si>
    <t>DOTACIÓN ESTBLECIMIENTOS EDUCATIVOS</t>
  </si>
  <si>
    <t>MANTENIMENTO Y ADECUACIÓN DE I.E.D</t>
  </si>
  <si>
    <t>APOYO A LA POBLACIÓN VULNERABLE EN EDUCACIÓN.</t>
  </si>
  <si>
    <t>CAPACITACIÓN A ESTUDIANTES DEL ÚLTIMO AÑO PARA MEJORAR LOS RESULTADOS DEL ICFES</t>
  </si>
  <si>
    <t xml:space="preserve">CAPACITACIÓN A DOCENTES EN BILINGÛISMO.  </t>
  </si>
  <si>
    <t>PLAN SAN BERNARDO LECTOR</t>
  </si>
  <si>
    <t>IMPLEMENTACIÓN PLAN PADRINO EN EDUCACIÓN.</t>
  </si>
  <si>
    <t>CREACIÓN DE ESCUELAS PADRES FORMADORES.</t>
  </si>
  <si>
    <t>IMPLEMENTACIÓN  DEL PLAN EDUCATIVO MUNICIPAL.</t>
  </si>
  <si>
    <t>CAPACITACIÓN PARA DISMINUIR EL ANALFABETISMO.</t>
  </si>
  <si>
    <t>CELEBRACIÓN DE CONVENIOS INTERADMINISTRATIVOS CON UNIVERSIDADES Y CON ESCUELAS DE FORMACIÓN NO FORMAL.</t>
  </si>
  <si>
    <t>APOYO A LAS I.E.D PARA IMPLENTAR ENFASIS EDUCATIVOS.</t>
  </si>
  <si>
    <t>SE ESTÁ EJECUTANDO EL PROYECTO SAN BERNARDO LECTOR</t>
  </si>
  <si>
    <t>LA ESCUELA LA LIDERA EL COMISARIO Y LA SICOLOGA.</t>
  </si>
  <si>
    <t>CONVENIO ICETEX (PLAN PRIMAVERA) Y SENA.</t>
  </si>
  <si>
    <t>CAMBIO MODALIDAD I.E.D.R. ANDES.</t>
  </si>
  <si>
    <t xml:space="preserve"> ALIMENTACION DERECHO FUNDAMENTAL</t>
  </si>
  <si>
    <t>ALIMENTACION ESCOLAR</t>
  </si>
  <si>
    <t xml:space="preserve">PLAN NUTRICIONAL MUNICIPAL  EN LOS RESTAURANTES                                                                                                                                                   </t>
  </si>
  <si>
    <t xml:space="preserve">IMPLEMENTACION DEL PROGRAMA DESAYUNOS INFANTILES                                                                                                                                           </t>
  </si>
  <si>
    <t>Mejorar en un 23% los índices de nutrición escolar que disminuyan el riesgo por deserción y mantener el 20% de la población municipal en recuperación nutricional.</t>
  </si>
  <si>
    <t>ASEGURAMIENTO Y REGIMEN SUBSIDIADO</t>
  </si>
  <si>
    <t>SEGURIDAD SOCIAL EN SALUD</t>
  </si>
  <si>
    <t xml:space="preserve">RESISBENIZACIÓN MUNICIPAL                                                                                                                                                                </t>
  </si>
  <si>
    <t xml:space="preserve">INTERVENTORIA RS                                                                                                                                                           </t>
  </si>
  <si>
    <t>SECRETARIA DE GOBIERNO-COORDINADOR DEPORTE</t>
  </si>
  <si>
    <t>PROGRAMA 18 DESPENSA AGRICOLA DEL SUMAPAZ</t>
  </si>
  <si>
    <t>se cumple la meta incluyendo las dos escuelas de formacion en el sector rural .</t>
  </si>
  <si>
    <t xml:space="preserve">SE TIENE ACTULIZADOS LOS TITULOS MINERO </t>
  </si>
  <si>
    <t xml:space="preserve">las intituciones educativa sasunmieron los costos </t>
  </si>
  <si>
    <t xml:space="preserve">APOYO EMPRESA PRIVADA </t>
  </si>
  <si>
    <t xml:space="preserve">RECOLECCION DE EMPAQUES DE PLAGUICIDAS , CAMPAÑAS DPEDAGOGICAS </t>
  </si>
  <si>
    <t xml:space="preserve">CAMPAÑAS DE REFORESTACION COLEGIOS,CAMPAÑAS PEDAGOGICAS </t>
  </si>
  <si>
    <t xml:space="preserve">meta  cumplida en el cuatrenio </t>
  </si>
  <si>
    <t xml:space="preserve">Los recuros apropiedos nose ejecutaron en su totalidad debido a que en la ultma semna del mes de diciembre de 2010 la estrategia juntos, debido a  la buena ejecuciond el programa fuimos eceptuados del  aporte a la estrategia juntos </t>
  </si>
  <si>
    <t>todo esta contratado sin embargo esta en cuentas por pagar</t>
  </si>
  <si>
    <t>DESCRIPCION DE META DE PRODUCTO</t>
  </si>
  <si>
    <t>departamenta</t>
  </si>
  <si>
    <t>SAN BERNARDO EJEMPLO DE IDENTIDAD CULTURAL Y PATRIMONIAL</t>
  </si>
  <si>
    <t>COMPONENETE DE EFICACIA - PLAN DE ACCION - AÑO 2012</t>
  </si>
  <si>
    <t>Fecha de elaboración: 30 DE ENERO DE 2012</t>
  </si>
  <si>
    <t>A 31 DE DICIEMBRE  DE 2012</t>
  </si>
  <si>
    <t>MANTENER EL 60% DE LAS INSTITUCIONES EDUCATIVAS BENEFIACIARIAS EN  PROGRAMAS CULTURALES</t>
  </si>
  <si>
    <t>APOYAR A TRES (3) ESCUELAS  DE FORMACION CULTURAL EN EL MUNICIPIO DE SAN  BERNARDO</t>
  </si>
  <si>
    <t xml:space="preserve">GARANTIZAR LA COFINANCIACIÓN DEL TRANSPORTE ESCOLAR DEL 50% DE ESTUDIANTES DE LA ZONA RURAL              </t>
  </si>
  <si>
    <t xml:space="preserve">GESTIONAR LA DOTACION DE LAS 3 INSTITUCIONES EDUCATIVAS (7 CENTROS EDUCATIVOS DOTADOS POR AÑO)                                 </t>
  </si>
  <si>
    <t xml:space="preserve">INTERVENCION DEL 100% (PROMEDIO DE 7 INSTITUCIONES/AÑO) DE LA INFRAESTRUCTURA EDUCATIVA ALINEANDO EL PLAN DE DESARROLLO DEPARTAMENTAL  EN LA ESTRATEGIA DE PROYECTOS SUBREGIONALES                                                  </t>
  </si>
  <si>
    <t xml:space="preserve">MEJORAR EL PROMEDIO ICFES A NIVEL MEDIO ALTO (SOBRE EL PROMEDIO DE 50 PUNTOS)                                                       </t>
  </si>
  <si>
    <t>IMPLEMENTACIÓN DE 1 PROGRAMA DE BILINGÜISMO ENTRE EL 23% DE DOCENTES DEL TOTAL DE LAS INSTUTUCIONES EDUCATIVAS (28 I.E)</t>
  </si>
  <si>
    <t xml:space="preserve">INCENTIVAR EL HÁBITO DE LA LECTURA EN EL 20% DE LA POBLACIÓN ESTUDIANTIL MATRICULADA (2654)  ESTUDIANTES DE SAN BERNARDO                                                       </t>
  </si>
  <si>
    <t xml:space="preserve">IMPLEMENTACIÓN DE UN (1) PLAN PADRINO (20 NIÑOS)                                              </t>
  </si>
  <si>
    <t xml:space="preserve">INCLUSION DE  40 PERSONAS  ANUALMENTE  A PROGRAMA DE ALFABETIZACION DE 1.529 PERSONAS  QUE N O SABEN LEER                                                                                      </t>
  </si>
  <si>
    <t xml:space="preserve">CELEBRAR 1 CONVENIO INTERADMINISTRATIVO CON EL FIN DE CREAR PROGRAMAS DE EDUCACIÓN CONTINUADA                                                                                </t>
  </si>
  <si>
    <t xml:space="preserve">APOYAR 2 ESTABLECIMIENTOS EDUCATIVAS HACIA ALGÚN ÉNFASIS TECNOLÓGICO, TURÍSTICO, AMBIENTAL, PRODUCTIVO O QUE LE SEA PERTINENTE.                                                                            </t>
  </si>
  <si>
    <t xml:space="preserve">VINCULAR PRIORITARIAMENTE A LA POBLACION EN EDAD ESCOLAR VULNERABLE AL REGIMEN SUBSIDIADO AUMENTANDO LA COBERTUIRA AL 81% (1886 ESTUDIANTES)                                                                                                  </t>
  </si>
  <si>
    <t xml:space="preserve">DESMINUIR LA DESERCIONES ESCOLARES DE TAL MANERA QUE MANTENGAN UN PROMEDIO DE MATRICULAS ANUALES DE 88% DE LA POBLACION EN EDAD ESCOLAR                                                                                    </t>
  </si>
  <si>
    <t>IMPLEMENTACION DE UN PROGRAMA DE CAPACITACION PARA DOCENTES</t>
  </si>
  <si>
    <t>SAN BERNARDO CRECE EN CONOCIMIENTO-EDUCACION INTEGRAL CON CALIDAD</t>
  </si>
  <si>
    <t>1.800 ALUMNOS BENEFICIADOS DE LA POBLACIONESTUDIANTIL (3142 POBLACION EN EDAD ESTUDIANTIL) DE SAN BERNARDO</t>
  </si>
  <si>
    <t>MANTENER EL 20% DE LOS OTROS GRUPOS POBLACIONALES DEL MUNICIPIO EN PROGRAMAS DE RECUPERACION NUTRICIONAL</t>
  </si>
  <si>
    <t>Secretaria de Gobierno</t>
  </si>
  <si>
    <t>AUMENTAR LA COBERTURA AL 91% DE AFILIADOS AL REGIMEN SUBSIDIADO (9.362 TOTAL NIVEL I y II)</t>
  </si>
  <si>
    <t>JEFE DE PLANEACIÓN: VLADIMIR BORIS MORA AREVALO</t>
  </si>
  <si>
    <t>ADOPCION DE UN (1) PLAN TERRITORIAL DE SALUD Y SUS ANEXOS</t>
  </si>
  <si>
    <t>IMPLEMENTACION DE UN (1) PLAN DE INTERVENCIONES COLECTIVAS PIC</t>
  </si>
  <si>
    <t>REALIZAR 2 CONVENIOS PARA SEGURIDAD Y LA IMPLEMENTACION DEL PROTOCOLO DE EMERGENCIAS Y DESASTRES</t>
  </si>
  <si>
    <t>ELABORAR 1 CONVENIO ANUAL CON LAS PESS, IPS ENTRE OTRAS APROVECHANDO LOS PUESTOS DE SALUD PARA LA REALIZACION DE BRIGADAS</t>
  </si>
  <si>
    <t>PLANTEAR UNA ESTRUCTURA JURIDICA QUE MEJORE Y HAGA MAS VIABLE PARA EL MUNICIPIO LA ADMINISTRACION DEL CENTRO DE SALUD Y LA POTENCIALIZACION DE SUS SERVICIOS</t>
  </si>
  <si>
    <t>SAN BERNARDO SALUDABLE Y PROTECTOR-SERVICIOS DE SALUD CON OPORTUNIDAD, CALIDAD E INTEGRIDAD</t>
  </si>
  <si>
    <t>COMPONENTE DE EFICACIA - PLAN DE ACCION - AÑO 2012</t>
  </si>
  <si>
    <t>BIENESTAR CON CALIDAD HUMANA -INFANCIA JUVENTUD Y FUTURO</t>
  </si>
  <si>
    <t>IMPLEMENTAR POLITICAS SOCIALES QUE CONTRIBUYAN AL BIENESTAR DE MINIMO EL 35% DE LA POBLACION MUNICIPAL VINCULANDO A OTROS GRUPOS POBLACIONALES EN ESTADO DE MAYOR VULNERABILIDAD PARA AMPLIAR COBERTURAS.</t>
  </si>
  <si>
    <t xml:space="preserve">GESTIONAR LA AMPLIACION DE COBERTURA A 470 BENFICIADOS ANUALES CON PROGRAMAS PARA LA TERCERA EDAD (1.529) ADULTOS MAYORES                                                                         </t>
  </si>
  <si>
    <t xml:space="preserve">GENERACION DE TRES (3) ALTERNATIVAS DE OCUPACIÓN Y RECREACIÓN PARA LOS ADULTOS MAYORES (500 VINCULADOS) DEL MUNICIPIO                                                                                 </t>
  </si>
  <si>
    <t>MEJORAR LA CALIDAD DE VIDA DEL 13% DE LAS FAMILIAS VINCULADAS AL PROGRAMA FAMILIAS EN ACCION (726) FAMILIAS</t>
  </si>
  <si>
    <t>GESTIONAR PROYECTOS PARA MEJORAR LA CALIDAD DE VIDA DE 50 PERSONAS CON CAPACIDADES DIFERENTES (900) HABITANTES</t>
  </si>
  <si>
    <t>GARANTIZAR LA EQUIDAD DE GENERO APOYANDO A 70 MUJERES EN MAYOR RIESGO DE VULNERABILIDAD EN PROCESOS DE DESARROLLO</t>
  </si>
  <si>
    <t xml:space="preserve">APOYO A LA POBLACION DESPLAZADA CERTIFICADA 7 FAMILIAS                                                                                           </t>
  </si>
  <si>
    <t xml:space="preserve">FORMULAR, ADOPTAR, IMPLEMENTAR  LA POLÍTICA PARA LA INFANCIA Y ADOLESCENCIA (4210) NIÑOS Y NIÑAS Y ADLOSCENTES.                                                                                                          </t>
  </si>
  <si>
    <t xml:space="preserve">ATENDER 50 CASOS DE PROBLEMÁTICAS FAMILIARES CON ATENCIÓN ESPECIALIZADA                                                                                                                         </t>
  </si>
  <si>
    <t>REACTIVACION DEL COMITÉ DE PREVENCION, ATENCION Y CONTROL DEL CONSUMO DE SUSTANCIAS PSICOACTIVAS</t>
  </si>
  <si>
    <t>FORMULAR, ADOPTAR E IMPLEMENTAR LA POLITICA PUBLICA DE JUVENTUD</t>
  </si>
  <si>
    <t>GARANTIZAR LA PROMOCION DE 2 EVENTOS DE PARTICIPACION ANUALES DIRIGIDO A JOVENES</t>
  </si>
  <si>
    <t>SANO APROVECHAMIENTO DEL TIEMPO LIBRE</t>
  </si>
  <si>
    <t>IMPLEMENTAR EL PLAN LOCAL DE DEPORTES DE TAL MANERA QUE PROMUEVAN Y MOTIVEN LA PRACTICA DEL DEPORTE Y LA RECREACION Y EL APORVECHAMIENTO DEL TIEMPO LIBRE DENTRO DEL 50% PARA MEJORAR LOS ESTILOS DE VIDA SALUDABLES</t>
  </si>
  <si>
    <t>ACCESO AL 40% DE HABITANATES EN PRACTICAS DEPORTIVAS Y RECREATIVAS</t>
  </si>
  <si>
    <t>IMPLEMENTAR EL PLAN LOCAL DE DEPORTE</t>
  </si>
  <si>
    <t>APOYAR A LAS TRES (3) ESCUELAS DE FORMACION DEPORTIVA DEL MUNICIPIO</t>
  </si>
  <si>
    <t>15% DE LA POBLACION CAMPESINA PARTICIPE EN LAS OLIMPIADAS CAMPESINAS (6692 HABITANTES ZONA RURAL)</t>
  </si>
  <si>
    <t>LOGRAR QUE POR LO MENOS EL 30% DE LA POBLACION EN EDAD ESCOLAR PARTICIPE DE LAS ACTIVIDADES DEPORTIVAS Y RECREATIVAS (3.142) ESTUDIANTES</t>
  </si>
  <si>
    <t>INCREMENTAR EN 50% LAS ACTIVIDADES Y PROGRAMAS DEPORTIVOS Y DE SANO ESPARCIMEINTO QUE INVOLUCREN A TODA NUESTRA POBLACUION</t>
  </si>
  <si>
    <t>GESTIONAR PARA LA CONSTRUCCION Y/O MANTENIMIENTO DE 3 ESCENARISO DEPORTIVOS AL AÑO</t>
  </si>
  <si>
    <t>PRESERVACION DEL AGUA Y SOSTENIBILIDAD AMBIENTAL</t>
  </si>
  <si>
    <t>EL AGUA SINONIMO DE RIQUEZA Y SOSTENIBILIDAD AMBIENTAL</t>
  </si>
  <si>
    <t>Fecha de elaboración: 30 DE EENRO DE 2012</t>
  </si>
  <si>
    <t xml:space="preserve">IMPLEMENTAR UN PROGRAMA AMBIENTAL EN LA VIGENCIA 2008  2011                                                                                                                                     </t>
  </si>
  <si>
    <t xml:space="preserve">INCORPORAR 30 PERSONAS ANUALES EN PROGRAMAS AMBIENTALES                                                                                                                                                </t>
  </si>
  <si>
    <t>PROTEGER A TRAVES DE LA REFORESTACION 20 HRAS Y ADQUIRIR 4 PREDISO ESTRATEGICOS DE FUENTES PRODUCTORAS Y SU ENTORNIO AMBIENTAL</t>
  </si>
  <si>
    <t>PRESERVACION DEL AGUA Y SSOTENIBILIDAD AMBIENTAL</t>
  </si>
  <si>
    <t>SERVICIOS BASICS EFICIENTES</t>
  </si>
  <si>
    <t>GESTIONAR UN (1) PLAN MAESTRO DE ACUEDUCTO Y ALCANTARILLADO EN ARTICULACION CON LA POLITICA NACIONAL DE AGUASY/O EL PLAN DEPARTAMENTLA DE AGUAS</t>
  </si>
  <si>
    <t>BENEFICIAR A 100 FAMILIAS CON PROGRAMAS DE SANEAMIENTO BASICO Y/O SERVICIO DE AGUA POTABLE</t>
  </si>
  <si>
    <t>REALIZAR ACOMPAÑAMIENTO PARA LA TRANSFORMACION EMPRESARIAL DE 4 EMPRESAS DE ACUEDUCTOS RURALES</t>
  </si>
  <si>
    <t>EJECUCION PGIRS CORRRESPONDIENTE AL MEDIANO PLAZO</t>
  </si>
  <si>
    <t>ALCANZAR EL 8% DE COBERTURA DE AGUA POTABLE EN EL SECTOR RURAL</t>
  </si>
  <si>
    <t>GARANTIZAR A FUTURO LA OPTIMIZACION DE LA PRESTACION DE LOS SERVICIOS DE AGUA POTABLE, ASEO Y SANEAMIENTO BASICO</t>
  </si>
  <si>
    <t>INFRAESTRUCTURA, PRODUCTIVIDAD E INTEGRACION TERRITORIAL</t>
  </si>
  <si>
    <t>VIAS Y TRANSPORTE</t>
  </si>
  <si>
    <t>VIAS Y TRANSPORTE PARA LA PROSPERIDAD</t>
  </si>
  <si>
    <t>MANTENIMIENTO Y/O CONSTRUCCION DEL 12,5% DE LA MALLA VIAL RURAL MUNICIPAL, INLUYENDO CAMINOS DE HERRADURAS (199 KM)</t>
  </si>
  <si>
    <t>CONSTRUCCION Y/O MANTENIMIENTO DEL 5% DE LA MALLA VIAL URBANA MUNICIPAL 33 KM</t>
  </si>
  <si>
    <t>ELABORACION DEL INVENTARIO DE LA MALLA VIAL ACTUALIZADO</t>
  </si>
  <si>
    <t>REALIZAR LOS TRAMITES PARA LA LEGALIZACION DE LAS TRES (3) RECEBERAS MUNICIPALES</t>
  </si>
  <si>
    <t>APOYAR Y FORTALECER MINIMO 1 EMPRESA DE TRANSPORTE LEGALMENTE CONSTITUIDA</t>
  </si>
  <si>
    <t>GESTIONAR LA IMPLEMENETACION DE SEÑALIZACION VIAL Y ORGANIZACIÓN DE LA MALLA</t>
  </si>
  <si>
    <t>GESTIONAR 2 PROYECTROS PARA OBRAS DE ARTE Y CONTENCION</t>
  </si>
  <si>
    <t>COMUNICACIONES Y CONECTIVIDAD</t>
  </si>
  <si>
    <t>CONECTADOS AL MUNCO Y AL CONOCIMIENTO</t>
  </si>
  <si>
    <t>GESTIONAR EL MEJORMAIENTO AL 60% DE LA CALIDAD DE LA CONECTIVIDAD</t>
  </si>
  <si>
    <t>GESTIONAR 2 CAPACITACIONES EN TELECOMUNICACIONES</t>
  </si>
  <si>
    <t>GESTIONAR EL INCRMENTO DEL 60% EN LOS NIVELES DE EFICIENCIA EN LA PRESTACION DE MEDIOS DE COMUNICACIONY CONECTIVIDAD</t>
  </si>
  <si>
    <t>AUMENTAR LA COBERTURA AL 90% EN ELECTRICIDAD</t>
  </si>
  <si>
    <t>GENERAR FISCALIZACION Y CONTROL A LAS EMPRESAS DE SERVICIOS DE ENERGIA</t>
  </si>
  <si>
    <t>MANTENER BAJA LA DEUDA DE ALUMBRADO PUBLICO</t>
  </si>
  <si>
    <t>VIGILAR, GARANTIZAR LA NORMALIDAD DEL ALUMBRADO PUBLICO</t>
  </si>
  <si>
    <t>FACILIATR INSTALACION DE GAS NATURAL DOMICILIARIO</t>
  </si>
  <si>
    <t>BAJO</t>
  </si>
  <si>
    <t>JEFE DE PLANEACIÓN: VLADIMIR BORIS MLRA AREVALO</t>
  </si>
  <si>
    <t>ENERGIA PARA DINAMIZAR PRODUCTIVIDAD</t>
  </si>
  <si>
    <t>GESTIONAR LA IMPLEMENTACION DEL GAS NATURAL DOMICILIARO EN EL AREA URBANA</t>
  </si>
  <si>
    <t>REALIZAR 3 ESTUDIOS: REVISION Y/O FORMULACION DE ESTRATIFICACION, EOT Y CATASTRAL</t>
  </si>
  <si>
    <t>GESTION DE 1 PROYECTO PARA LA ADECUACION Y MANTENIMIENTO DEL PALACIO MUNICIPAL</t>
  </si>
  <si>
    <t>GESTION DE 1 PROYECTO PARA LA ADECUACION Y MEJORAMIENTO DE LA PLANTA DE BENEFICIO ANIMAL</t>
  </si>
  <si>
    <t>ELABORAR EL DIAGNOSTICO SOBRE EL FUNCIONAMIENTO DE LA PALAZA DE MERCADO</t>
  </si>
  <si>
    <t>ELABORACUION DE 2 PROGRAMAS DE PREVENCION Y ATENCIÓN DE EMERGENCIAS</t>
  </si>
  <si>
    <t>ARTICULAR AL MUNICIPIO REGIONALMENTE A TRAVES DE LA REALZIACION DE ESTUDIOS QUE PERMITAN LA ACTUALIZACION , IMPLEMENTACION Y SOCIALIZACION ANTE LA COMUNIADA DE LOS INSTRUMENTOS PLANIFICADORES QUE BRINDA LA NACION</t>
  </si>
  <si>
    <t>SECRETARÍA O DEPENDENCIA MUNICIPAL: OFICINA DE PLANEACION</t>
  </si>
  <si>
    <t>AUMENTAR EL NUMERO DE 60 VIVINEDASS BENEFICIADAS CON SUBSIDIOS PARA VIVIENDA DIGNA</t>
  </si>
  <si>
    <t>ADOPTAR UN PROGRAMA DE TITULACION DE ACUERDO A LA NORMATIVIDAD NACIONAL</t>
  </si>
  <si>
    <t>ADOPCION DE LAS AREAS DE CONSOLIDACION URBANA PARA LA GESTION DE 50 VIVIENDAS EN SITIO PROPIO</t>
  </si>
  <si>
    <t>INCREMENTO EN EL NUMERO DE PREDIOS LEGALIZADOS</t>
  </si>
  <si>
    <t>JEFE DE PLANEACIÓN: VLADIMIR BORIS MORA REVALO</t>
  </si>
  <si>
    <t>TURISMO DISTINTIVO</t>
  </si>
  <si>
    <t xml:space="preserve">IMPLEMENTACION DE UNA (1) POLÍTICA DE TURISMO MUNICIPAL                                                                                                                       </t>
  </si>
  <si>
    <t xml:space="preserve">ARTICULACION  DE LA POLITICA DE TURISMO CON UNA ESTRATEGIA PARA LA COMPETITIVIDAD                                                                                                                </t>
  </si>
  <si>
    <t xml:space="preserve">ADOPTAR Y DESARROLLAR LA POLITICA DE TURISMO MUNICIPAL </t>
  </si>
  <si>
    <t>APOYAR EL VIVERO MUNICIPAL Y EL BANCO DE SEMILLAS EN EL MUNICIPIO</t>
  </si>
  <si>
    <t>REACTIVACION DEL PROGRAMA DE PROTECCION ANIMAL</t>
  </si>
  <si>
    <t xml:space="preserve">APOYO DE LA UMATA A 2 PARCELAS DEMOSTRATIVAS </t>
  </si>
  <si>
    <t>APOYAR 2 FERIAS Y PROGRAMAS DESARROLLO AGROINDUSTRIAL</t>
  </si>
  <si>
    <t>APOYAR EL PROCESO DE CERTIFICACION DE 10 FINCAS</t>
  </si>
  <si>
    <t>AUMENTAR A 4 EL NUMERO DE ASOCIACIONES Y/O MICROEMPRESAS PRODUCTIVAS</t>
  </si>
  <si>
    <t>GENERAR CAPACITACION Y ASISTENCIA TECNICA ANUAL PARA 160 PEQUEÑOS PRODUCTORES</t>
  </si>
  <si>
    <t>INCREMENTAR EN UN 50% LOS PREDIOS CON ANALISIS DE SUELO</t>
  </si>
  <si>
    <t>Fecha de elaboración: 30 ENERO DE 2012</t>
  </si>
  <si>
    <t>AL 31 DE  DICIEMBRE DE 2012</t>
  </si>
  <si>
    <t>FOMENTO Y FORTALECIMIENTO DE MECANISMOS DE PARTICIAPACION, CONTROL SOCIAL Y VEEDURIA CIUDADANA</t>
  </si>
  <si>
    <t xml:space="preserve">ACOMPAÑAMIENTO Y APOYO PARA LA GESTIÓN EFICIENTE                                                                           </t>
  </si>
  <si>
    <t xml:space="preserve">DOTACIÓN Y EQUIPAMIENTO DE LAS DEPENDENCIAS DE LA ADMINISTRACIÓN MUNICIPAL   3 AÑO (9) BIENES Y/O EQUIPOS                                                                                                               </t>
  </si>
  <si>
    <t>IMPLEMENTACION DEL MECI</t>
  </si>
  <si>
    <t xml:space="preserve">IMPLEMENTAR EL BANCO   DE PROGRAMAS Y  PROYECTOS   MUNICIPAL                                                                                                                                  </t>
  </si>
  <si>
    <t>AUMENTO DEL 25% DE LA CAPACIDAD DE GESTION FRENTE AL PRESUPUESTO DE INVERSION</t>
  </si>
  <si>
    <t>IMPLEMENTAR 5 PROYECTOS DE INICIATIVA DE LA COMUNIDDA</t>
  </si>
  <si>
    <t>GESTION DE 2 PROGRAMAS Y PROYECTOS DE COOPERACION TECNICA INTERNACIONAL Y ASISTENCIA TECNICA HUMANITARIA</t>
  </si>
  <si>
    <t>Fecha de elaboración: 30 DE ENRO DE 2012</t>
  </si>
  <si>
    <t xml:space="preserve">DIVULGAR Y GARANTIZAR  LOS MECANISMOS DE ACCESO A LA JUSTICIA, DERECHOS Y EQUIDAD, ADOPTANDO EL PLAN DE CONVIVENCIA Y SEGURIDAD CIUDADANA.                                                     </t>
  </si>
  <si>
    <t xml:space="preserve">IMPLEMENTAR 2 PROGRAMAS ANUALES QUE PROPENDAN PARA LA SEGURIDAD DE LOS CIUDADANOS                                                                                                            </t>
  </si>
  <si>
    <t xml:space="preserve">REALIZAR 2 CONVENIOS Y/O CONTRATOS CELEBRADOS CON CUERPOS DE BOMBEROS                                                                                                                                   </t>
  </si>
  <si>
    <t xml:space="preserve">ADECUACION DE 70 ML EN AREAS URBANAS Y RURALES EN ZONAS DE ALTO RIESGO                                                                                                                                  </t>
  </si>
  <si>
    <t>A 31 DE DICIEMBRE DE 2012</t>
  </si>
  <si>
    <t>GESTIONAR EL DESARROLLO DE ESTRATEGIAS QUE PERMITAN LA AMPLIACION DE COBERTURA Y SOSTENIBILIDAD DEL 91% DE UNA POBLACION ADECUADAMENTE CLASIFICADA DENTRO DEL REGIMEN SUBSIDIADO</t>
  </si>
  <si>
    <t xml:space="preserve">                                                                  COMPONENTE DE EFICACIA - PLAN DE ACCION - AÑO 2012</t>
  </si>
  <si>
    <t>ADECUAR EL SISTEMA DE MOVILIDAD DESDE EL MANTENIMIENTO DEL 50% DE LA MALLA VIAL RURAL Y EL 30% DE LA MALLA VIAL URBANA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</si>
</sst>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00000"/>
    <numFmt numFmtId="182" formatCode="0.00000"/>
    <numFmt numFmtId="183" formatCode="0.0000"/>
    <numFmt numFmtId="184" formatCode="0.0"/>
    <numFmt numFmtId="185" formatCode="#,##0.0"/>
    <numFmt numFmtId="186" formatCode="0.0000000"/>
    <numFmt numFmtId="187" formatCode="_ * #,##0.0_ ;_ * \-#,##0.0_ ;_ * &quot;-&quot;??_ ;_ @_ "/>
    <numFmt numFmtId="188" formatCode="_ * #,##0_ ;_ * \-#,##0_ ;_ * &quot;-&quot;??_ ;_ @_ "/>
  </numFmts>
  <fonts count="72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6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10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textRotation="89"/>
    </xf>
    <xf numFmtId="0" fontId="1" fillId="0" borderId="19" xfId="0" applyFont="1" applyBorder="1" applyAlignment="1">
      <alignment horizontal="center" vertical="top" textRotation="89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3" xfId="0" applyFont="1" applyBorder="1" applyAlignment="1">
      <alignment vertical="justify"/>
    </xf>
    <xf numFmtId="0" fontId="1" fillId="0" borderId="31" xfId="0" applyFont="1" applyBorder="1" applyAlignment="1">
      <alignment horizontal="center" vertical="top" textRotation="89"/>
    </xf>
    <xf numFmtId="0" fontId="1" fillId="0" borderId="32" xfId="0" applyFont="1" applyBorder="1" applyAlignment="1">
      <alignment horizontal="center" vertical="top" textRotation="89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179" fontId="0" fillId="0" borderId="38" xfId="48" applyFont="1" applyBorder="1" applyAlignment="1">
      <alignment/>
    </xf>
    <xf numFmtId="179" fontId="0" fillId="0" borderId="31" xfId="48" applyFont="1" applyBorder="1" applyAlignment="1">
      <alignment/>
    </xf>
    <xf numFmtId="179" fontId="0" fillId="0" borderId="39" xfId="48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Alignment="1">
      <alignment horizontal="center" vertical="justify"/>
    </xf>
    <xf numFmtId="0" fontId="1" fillId="0" borderId="18" xfId="0" applyFont="1" applyBorder="1" applyAlignment="1">
      <alignment horizontal="center" vertical="center" textRotation="89"/>
    </xf>
    <xf numFmtId="0" fontId="1" fillId="0" borderId="19" xfId="0" applyFont="1" applyBorder="1" applyAlignment="1">
      <alignment horizontal="center" vertical="center" textRotation="89"/>
    </xf>
    <xf numFmtId="0" fontId="1" fillId="0" borderId="42" xfId="0" applyFont="1" applyBorder="1" applyAlignment="1">
      <alignment horizontal="center" vertical="center" textRotation="89"/>
    </xf>
    <xf numFmtId="0" fontId="0" fillId="0" borderId="43" xfId="0" applyBorder="1" applyAlignment="1">
      <alignment vertical="justify"/>
    </xf>
    <xf numFmtId="0" fontId="1" fillId="33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4" xfId="0" applyFill="1" applyBorder="1" applyAlignment="1">
      <alignment/>
    </xf>
    <xf numFmtId="0" fontId="1" fillId="0" borderId="46" xfId="0" applyFont="1" applyBorder="1" applyAlignment="1">
      <alignment horizontal="center" vertical="center" textRotation="89"/>
    </xf>
    <xf numFmtId="179" fontId="1" fillId="0" borderId="47" xfId="48" applyFont="1" applyBorder="1" applyAlignment="1">
      <alignment/>
    </xf>
    <xf numFmtId="179" fontId="1" fillId="0" borderId="48" xfId="48" applyFont="1" applyBorder="1" applyAlignment="1">
      <alignment/>
    </xf>
    <xf numFmtId="179" fontId="0" fillId="0" borderId="47" xfId="48" applyFont="1" applyBorder="1" applyAlignment="1">
      <alignment/>
    </xf>
    <xf numFmtId="179" fontId="0" fillId="0" borderId="49" xfId="48" applyFont="1" applyBorder="1" applyAlignment="1">
      <alignment/>
    </xf>
    <xf numFmtId="179" fontId="0" fillId="0" borderId="50" xfId="48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0" fillId="0" borderId="44" xfId="0" applyBorder="1" applyAlignment="1">
      <alignment/>
    </xf>
    <xf numFmtId="0" fontId="0" fillId="0" borderId="36" xfId="0" applyFont="1" applyBorder="1" applyAlignment="1">
      <alignment/>
    </xf>
    <xf numFmtId="2" fontId="0" fillId="0" borderId="21" xfId="7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89"/>
    </xf>
    <xf numFmtId="0" fontId="1" fillId="0" borderId="19" xfId="0" applyFont="1" applyFill="1" applyBorder="1" applyAlignment="1">
      <alignment horizontal="center" vertical="center" textRotation="89"/>
    </xf>
    <xf numFmtId="0" fontId="1" fillId="0" borderId="42" xfId="0" applyFont="1" applyFill="1" applyBorder="1" applyAlignment="1">
      <alignment horizontal="center" vertical="center" textRotation="89"/>
    </xf>
    <xf numFmtId="0" fontId="0" fillId="0" borderId="40" xfId="0" applyFill="1" applyBorder="1" applyAlignment="1">
      <alignment/>
    </xf>
    <xf numFmtId="0" fontId="0" fillId="0" borderId="34" xfId="0" applyFill="1" applyBorder="1" applyAlignment="1">
      <alignment/>
    </xf>
    <xf numFmtId="179" fontId="0" fillId="0" borderId="50" xfId="48" applyFont="1" applyFill="1" applyBorder="1" applyAlignment="1">
      <alignment/>
    </xf>
    <xf numFmtId="0" fontId="0" fillId="0" borderId="29" xfId="0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justify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justify"/>
    </xf>
    <xf numFmtId="9" fontId="0" fillId="0" borderId="22" xfId="0" applyNumberFormat="1" applyFill="1" applyBorder="1" applyAlignment="1">
      <alignment horizontal="center" vertical="center"/>
    </xf>
    <xf numFmtId="9" fontId="0" fillId="0" borderId="24" xfId="0" applyNumberForma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79" fontId="0" fillId="0" borderId="41" xfId="48" applyFont="1" applyFill="1" applyBorder="1" applyAlignment="1">
      <alignment/>
    </xf>
    <xf numFmtId="0" fontId="7" fillId="0" borderId="37" xfId="0" applyFont="1" applyBorder="1" applyAlignment="1">
      <alignment vertical="center" wrapText="1"/>
    </xf>
    <xf numFmtId="0" fontId="0" fillId="0" borderId="48" xfId="0" applyBorder="1" applyAlignment="1">
      <alignment horizontal="center"/>
    </xf>
    <xf numFmtId="0" fontId="10" fillId="0" borderId="55" xfId="0" applyFont="1" applyFill="1" applyBorder="1" applyAlignment="1">
      <alignment/>
    </xf>
    <xf numFmtId="0" fontId="0" fillId="0" borderId="29" xfId="66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1" xfId="0" applyFont="1" applyBorder="1" applyAlignment="1">
      <alignment vertical="justify"/>
    </xf>
    <xf numFmtId="179" fontId="0" fillId="0" borderId="60" xfId="48" applyFont="1" applyBorder="1" applyAlignment="1">
      <alignment/>
    </xf>
    <xf numFmtId="179" fontId="0" fillId="0" borderId="40" xfId="48" applyFont="1" applyBorder="1" applyAlignment="1">
      <alignment/>
    </xf>
    <xf numFmtId="179" fontId="0" fillId="0" borderId="43" xfId="48" applyFont="1" applyBorder="1" applyAlignment="1">
      <alignment/>
    </xf>
    <xf numFmtId="179" fontId="0" fillId="0" borderId="41" xfId="48" applyFont="1" applyBorder="1" applyAlignment="1">
      <alignment/>
    </xf>
    <xf numFmtId="179" fontId="0" fillId="0" borderId="61" xfId="48" applyFont="1" applyBorder="1" applyAlignment="1">
      <alignment/>
    </xf>
    <xf numFmtId="179" fontId="0" fillId="0" borderId="62" xfId="48" applyFont="1" applyBorder="1" applyAlignment="1">
      <alignment/>
    </xf>
    <xf numFmtId="0" fontId="7" fillId="0" borderId="43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2" fontId="0" fillId="0" borderId="26" xfId="7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textRotation="89"/>
    </xf>
    <xf numFmtId="2" fontId="0" fillId="0" borderId="64" xfId="70" applyNumberFormat="1" applyFont="1" applyFill="1" applyBorder="1" applyAlignment="1">
      <alignment horizontal="center" vertical="center"/>
    </xf>
    <xf numFmtId="9" fontId="0" fillId="0" borderId="65" xfId="0" applyNumberForma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/>
    </xf>
    <xf numFmtId="179" fontId="0" fillId="0" borderId="23" xfId="48" applyFont="1" applyBorder="1" applyAlignment="1">
      <alignment/>
    </xf>
    <xf numFmtId="179" fontId="5" fillId="0" borderId="35" xfId="48" applyFont="1" applyBorder="1" applyAlignment="1">
      <alignment/>
    </xf>
    <xf numFmtId="0" fontId="1" fillId="0" borderId="44" xfId="0" applyFont="1" applyFill="1" applyBorder="1" applyAlignment="1">
      <alignment horizontal="center" vertical="center" textRotation="89"/>
    </xf>
    <xf numFmtId="2" fontId="0" fillId="0" borderId="71" xfId="7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 wrapText="1"/>
    </xf>
    <xf numFmtId="179" fontId="0" fillId="0" borderId="44" xfId="48" applyFont="1" applyBorder="1" applyAlignment="1">
      <alignment/>
    </xf>
    <xf numFmtId="0" fontId="0" fillId="0" borderId="72" xfId="0" applyFill="1" applyBorder="1" applyAlignment="1">
      <alignment/>
    </xf>
    <xf numFmtId="9" fontId="0" fillId="0" borderId="73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58" xfId="0" applyFont="1" applyFill="1" applyBorder="1" applyAlignment="1">
      <alignment vertical="center" wrapText="1"/>
    </xf>
    <xf numFmtId="0" fontId="0" fillId="0" borderId="41" xfId="0" applyFill="1" applyBorder="1" applyAlignment="1">
      <alignment horizontal="center"/>
    </xf>
    <xf numFmtId="0" fontId="7" fillId="0" borderId="5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textRotation="89"/>
    </xf>
    <xf numFmtId="179" fontId="0" fillId="0" borderId="69" xfId="48" applyFont="1" applyBorder="1" applyAlignment="1">
      <alignment/>
    </xf>
    <xf numFmtId="179" fontId="0" fillId="0" borderId="58" xfId="48" applyFont="1" applyFill="1" applyBorder="1" applyAlignment="1">
      <alignment/>
    </xf>
    <xf numFmtId="0" fontId="0" fillId="0" borderId="74" xfId="0" applyFont="1" applyFill="1" applyBorder="1" applyAlignment="1">
      <alignment vertical="center" wrapText="1"/>
    </xf>
    <xf numFmtId="0" fontId="0" fillId="0" borderId="55" xfId="0" applyFill="1" applyBorder="1" applyAlignment="1">
      <alignment/>
    </xf>
    <xf numFmtId="179" fontId="0" fillId="0" borderId="48" xfId="48" applyFont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2" fontId="0" fillId="0" borderId="75" xfId="70" applyNumberFormat="1" applyFont="1" applyFill="1" applyBorder="1" applyAlignment="1">
      <alignment horizontal="center" vertical="center"/>
    </xf>
    <xf numFmtId="179" fontId="1" fillId="0" borderId="44" xfId="48" applyFont="1" applyBorder="1" applyAlignment="1">
      <alignment/>
    </xf>
    <xf numFmtId="0" fontId="0" fillId="0" borderId="27" xfId="0" applyFill="1" applyBorder="1" applyAlignment="1">
      <alignment/>
    </xf>
    <xf numFmtId="0" fontId="0" fillId="0" borderId="36" xfId="0" applyFill="1" applyBorder="1" applyAlignment="1">
      <alignment/>
    </xf>
    <xf numFmtId="3" fontId="0" fillId="0" borderId="40" xfId="0" applyNumberFormat="1" applyFill="1" applyBorder="1" applyAlignment="1">
      <alignment/>
    </xf>
    <xf numFmtId="9" fontId="0" fillId="0" borderId="43" xfId="0" applyNumberFormat="1" applyFill="1" applyBorder="1" applyAlignment="1">
      <alignment horizontal="center" vertical="center"/>
    </xf>
    <xf numFmtId="9" fontId="0" fillId="0" borderId="41" xfId="0" applyNumberFormat="1" applyFill="1" applyBorder="1" applyAlignment="1">
      <alignment horizontal="center" vertical="center"/>
    </xf>
    <xf numFmtId="179" fontId="1" fillId="0" borderId="76" xfId="48" applyFont="1" applyBorder="1" applyAlignment="1">
      <alignment/>
    </xf>
    <xf numFmtId="0" fontId="0" fillId="0" borderId="77" xfId="0" applyFill="1" applyBorder="1" applyAlignment="1">
      <alignment/>
    </xf>
    <xf numFmtId="179" fontId="1" fillId="0" borderId="78" xfId="48" applyFont="1" applyBorder="1" applyAlignment="1">
      <alignment/>
    </xf>
    <xf numFmtId="2" fontId="0" fillId="0" borderId="22" xfId="7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2" fontId="0" fillId="0" borderId="80" xfId="70" applyNumberFormat="1" applyFont="1" applyFill="1" applyBorder="1" applyAlignment="1">
      <alignment horizontal="center" vertical="center"/>
    </xf>
    <xf numFmtId="179" fontId="0" fillId="0" borderId="81" xfId="48" applyFont="1" applyFill="1" applyBorder="1" applyAlignment="1">
      <alignment/>
    </xf>
    <xf numFmtId="0" fontId="4" fillId="0" borderId="70" xfId="0" applyFont="1" applyFill="1" applyBorder="1" applyAlignment="1">
      <alignment/>
    </xf>
    <xf numFmtId="179" fontId="4" fillId="0" borderId="38" xfId="48" applyFont="1" applyBorder="1" applyAlignment="1">
      <alignment/>
    </xf>
    <xf numFmtId="179" fontId="0" fillId="0" borderId="60" xfId="48" applyFont="1" applyFill="1" applyBorder="1" applyAlignment="1">
      <alignment/>
    </xf>
    <xf numFmtId="179" fontId="0" fillId="0" borderId="69" xfId="48" applyFont="1" applyFill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179" fontId="0" fillId="0" borderId="83" xfId="48" applyFont="1" applyFill="1" applyBorder="1" applyAlignment="1">
      <alignment/>
    </xf>
    <xf numFmtId="0" fontId="0" fillId="0" borderId="30" xfId="0" applyFont="1" applyBorder="1" applyAlignment="1">
      <alignment vertical="center" wrapText="1"/>
    </xf>
    <xf numFmtId="43" fontId="0" fillId="0" borderId="41" xfId="0" applyNumberFormat="1" applyBorder="1" applyAlignment="1">
      <alignment/>
    </xf>
    <xf numFmtId="0" fontId="1" fillId="0" borderId="78" xfId="0" applyFont="1" applyFill="1" applyBorder="1" applyAlignment="1">
      <alignment/>
    </xf>
    <xf numFmtId="179" fontId="0" fillId="0" borderId="35" xfId="48" applyFont="1" applyFill="1" applyBorder="1" applyAlignment="1">
      <alignment/>
    </xf>
    <xf numFmtId="0" fontId="16" fillId="0" borderId="19" xfId="0" applyFont="1" applyBorder="1" applyAlignment="1">
      <alignment horizontal="center" vertical="top" textRotation="89"/>
    </xf>
    <xf numFmtId="0" fontId="9" fillId="33" borderId="7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top" textRotation="89"/>
    </xf>
    <xf numFmtId="0" fontId="1" fillId="0" borderId="85" xfId="0" applyFont="1" applyFill="1" applyBorder="1" applyAlignment="1">
      <alignment horizontal="center" vertical="top" textRotation="89"/>
    </xf>
    <xf numFmtId="179" fontId="10" fillId="0" borderId="38" xfId="48" applyFont="1" applyFill="1" applyBorder="1" applyAlignment="1">
      <alignment/>
    </xf>
    <xf numFmtId="179" fontId="10" fillId="0" borderId="31" xfId="48" applyFont="1" applyFill="1" applyBorder="1" applyAlignment="1">
      <alignment/>
    </xf>
    <xf numFmtId="0" fontId="0" fillId="0" borderId="24" xfId="0" applyFill="1" applyBorder="1" applyAlignment="1">
      <alignment/>
    </xf>
    <xf numFmtId="179" fontId="0" fillId="0" borderId="54" xfId="48" applyFont="1" applyFill="1" applyBorder="1" applyAlignment="1">
      <alignment/>
    </xf>
    <xf numFmtId="179" fontId="0" fillId="0" borderId="86" xfId="48" applyFont="1" applyFill="1" applyBorder="1" applyAlignment="1">
      <alignment/>
    </xf>
    <xf numFmtId="0" fontId="0" fillId="0" borderId="5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/>
    </xf>
    <xf numFmtId="0" fontId="1" fillId="0" borderId="87" xfId="0" applyFont="1" applyBorder="1" applyAlignment="1">
      <alignment horizontal="center" vertical="top" textRotation="89"/>
    </xf>
    <xf numFmtId="0" fontId="1" fillId="0" borderId="88" xfId="0" applyFont="1" applyBorder="1" applyAlignment="1">
      <alignment horizontal="center" vertical="top" textRotation="89"/>
    </xf>
    <xf numFmtId="0" fontId="5" fillId="0" borderId="54" xfId="0" applyFont="1" applyFill="1" applyBorder="1" applyAlignment="1">
      <alignment vertical="center" wrapText="1"/>
    </xf>
    <xf numFmtId="0" fontId="5" fillId="0" borderId="89" xfId="0" applyFont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Fill="1">
      <alignment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left"/>
      <protection/>
    </xf>
    <xf numFmtId="0" fontId="1" fillId="0" borderId="0" xfId="57" applyFont="1">
      <alignment/>
      <protection/>
    </xf>
    <xf numFmtId="0" fontId="0" fillId="0" borderId="0" xfId="57" applyAlignment="1">
      <alignment horizontal="center" vertical="justify"/>
      <protection/>
    </xf>
    <xf numFmtId="0" fontId="1" fillId="0" borderId="0" xfId="57" applyFont="1" applyFill="1" applyBorder="1" applyAlignment="1">
      <alignment horizontal="left"/>
      <protection/>
    </xf>
    <xf numFmtId="0" fontId="1" fillId="0" borderId="10" xfId="57" applyFont="1" applyBorder="1" applyAlignment="1">
      <alignment/>
      <protection/>
    </xf>
    <xf numFmtId="0" fontId="1" fillId="0" borderId="11" xfId="57" applyFont="1" applyBorder="1" applyAlignment="1">
      <alignment/>
      <protection/>
    </xf>
    <xf numFmtId="0" fontId="1" fillId="0" borderId="11" xfId="57" applyFont="1" applyBorder="1" applyAlignment="1">
      <alignment horizontal="center"/>
      <protection/>
    </xf>
    <xf numFmtId="0" fontId="1" fillId="0" borderId="17" xfId="57" applyFont="1" applyFill="1" applyBorder="1" applyAlignment="1">
      <alignment/>
      <protection/>
    </xf>
    <xf numFmtId="0" fontId="1" fillId="0" borderId="12" xfId="57" applyFont="1" applyBorder="1" applyAlignment="1">
      <alignment/>
      <protection/>
    </xf>
    <xf numFmtId="0" fontId="1" fillId="0" borderId="0" xfId="57" applyFont="1" applyBorder="1" applyAlignment="1">
      <alignment/>
      <protection/>
    </xf>
    <xf numFmtId="0" fontId="1" fillId="0" borderId="13" xfId="57" applyFont="1" applyFill="1" applyBorder="1" applyAlignment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13" xfId="57" applyBorder="1">
      <alignment/>
      <protection/>
    </xf>
    <xf numFmtId="0" fontId="1" fillId="0" borderId="14" xfId="57" applyFont="1" applyBorder="1" applyAlignment="1">
      <alignment/>
      <protection/>
    </xf>
    <xf numFmtId="0" fontId="1" fillId="0" borderId="15" xfId="57" applyFont="1" applyBorder="1" applyAlignment="1">
      <alignment/>
      <protection/>
    </xf>
    <xf numFmtId="0" fontId="1" fillId="34" borderId="15" xfId="57" applyFont="1" applyFill="1" applyBorder="1" applyAlignment="1">
      <alignment/>
      <protection/>
    </xf>
    <xf numFmtId="0" fontId="1" fillId="0" borderId="15" xfId="57" applyFont="1" applyBorder="1" applyAlignment="1">
      <alignment horizontal="center"/>
      <protection/>
    </xf>
    <xf numFmtId="0" fontId="1" fillId="0" borderId="16" xfId="57" applyFont="1" applyFill="1" applyBorder="1" applyAlignment="1">
      <alignment/>
      <protection/>
    </xf>
    <xf numFmtId="0" fontId="0" fillId="0" borderId="14" xfId="57" applyBorder="1">
      <alignment/>
      <protection/>
    </xf>
    <xf numFmtId="0" fontId="0" fillId="0" borderId="15" xfId="57" applyBorder="1">
      <alignment/>
      <protection/>
    </xf>
    <xf numFmtId="0" fontId="0" fillId="0" borderId="16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13" xfId="57" applyFill="1" applyBorder="1">
      <alignment/>
      <protection/>
    </xf>
    <xf numFmtId="0" fontId="1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" fillId="0" borderId="10" xfId="57" applyFont="1" applyBorder="1" applyAlignment="1">
      <alignment horizontal="center" vertical="center"/>
      <protection/>
    </xf>
    <xf numFmtId="0" fontId="1" fillId="33" borderId="44" xfId="57" applyFont="1" applyFill="1" applyBorder="1" applyAlignment="1">
      <alignment horizontal="center" vertical="center" wrapText="1"/>
      <protection/>
    </xf>
    <xf numFmtId="0" fontId="1" fillId="0" borderId="44" xfId="57" applyFont="1" applyBorder="1" applyAlignment="1">
      <alignment horizontal="center" vertical="center"/>
      <protection/>
    </xf>
    <xf numFmtId="0" fontId="1" fillId="0" borderId="44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textRotation="89"/>
      <protection/>
    </xf>
    <xf numFmtId="0" fontId="1" fillId="0" borderId="19" xfId="57" applyFont="1" applyBorder="1" applyAlignment="1">
      <alignment horizontal="center" vertical="center" textRotation="89"/>
      <protection/>
    </xf>
    <xf numFmtId="0" fontId="1" fillId="0" borderId="42" xfId="57" applyFont="1" applyBorder="1" applyAlignment="1">
      <alignment horizontal="center" vertical="center" textRotation="89"/>
      <protection/>
    </xf>
    <xf numFmtId="0" fontId="0" fillId="0" borderId="56" xfId="57" applyBorder="1">
      <alignment/>
      <protection/>
    </xf>
    <xf numFmtId="0" fontId="0" fillId="0" borderId="68" xfId="57" applyFill="1" applyBorder="1">
      <alignment/>
      <protection/>
    </xf>
    <xf numFmtId="0" fontId="0" fillId="0" borderId="57" xfId="57" applyFill="1" applyBorder="1" applyAlignment="1">
      <alignment horizontal="center"/>
      <protection/>
    </xf>
    <xf numFmtId="0" fontId="0" fillId="0" borderId="43" xfId="57" applyFont="1" applyFill="1" applyBorder="1">
      <alignment/>
      <protection/>
    </xf>
    <xf numFmtId="0" fontId="0" fillId="0" borderId="91" xfId="57" applyFill="1" applyBorder="1">
      <alignment/>
      <protection/>
    </xf>
    <xf numFmtId="0" fontId="0" fillId="0" borderId="35" xfId="57" applyFont="1" applyBorder="1">
      <alignment/>
      <protection/>
    </xf>
    <xf numFmtId="0" fontId="0" fillId="0" borderId="27" xfId="57" applyFont="1" applyBorder="1">
      <alignment/>
      <protection/>
    </xf>
    <xf numFmtId="0" fontId="0" fillId="0" borderId="20" xfId="57" applyFill="1" applyBorder="1" applyAlignment="1">
      <alignment vertical="justify" wrapText="1"/>
      <protection/>
    </xf>
    <xf numFmtId="0" fontId="0" fillId="0" borderId="59" xfId="57" applyBorder="1">
      <alignment/>
      <protection/>
    </xf>
    <xf numFmtId="0" fontId="0" fillId="0" borderId="69" xfId="57" applyBorder="1">
      <alignment/>
      <protection/>
    </xf>
    <xf numFmtId="0" fontId="0" fillId="34" borderId="58" xfId="57" applyFill="1" applyBorder="1" applyAlignment="1">
      <alignment horizontal="center"/>
      <protection/>
    </xf>
    <xf numFmtId="0" fontId="0" fillId="34" borderId="41" xfId="57" applyFont="1" applyFill="1" applyBorder="1">
      <alignment/>
      <protection/>
    </xf>
    <xf numFmtId="0" fontId="0" fillId="34" borderId="92" xfId="57" applyFill="1" applyBorder="1">
      <alignment/>
      <protection/>
    </xf>
    <xf numFmtId="0" fontId="0" fillId="0" borderId="40" xfId="57" applyBorder="1">
      <alignment/>
      <protection/>
    </xf>
    <xf numFmtId="3" fontId="0" fillId="0" borderId="23" xfId="57" applyNumberFormat="1" applyFont="1" applyBorder="1">
      <alignment/>
      <protection/>
    </xf>
    <xf numFmtId="0" fontId="0" fillId="0" borderId="23" xfId="57" applyBorder="1">
      <alignment/>
      <protection/>
    </xf>
    <xf numFmtId="3" fontId="0" fillId="0" borderId="40" xfId="57" applyNumberFormat="1" applyBorder="1">
      <alignment/>
      <protection/>
    </xf>
    <xf numFmtId="0" fontId="0" fillId="0" borderId="41" xfId="57" applyFill="1" applyBorder="1" applyAlignment="1">
      <alignment vertical="justify"/>
      <protection/>
    </xf>
    <xf numFmtId="0" fontId="0" fillId="0" borderId="41" xfId="57" applyFont="1" applyFill="1" applyBorder="1">
      <alignment/>
      <protection/>
    </xf>
    <xf numFmtId="0" fontId="0" fillId="34" borderId="82" xfId="57" applyFill="1" applyBorder="1" applyAlignment="1">
      <alignment horizontal="center"/>
      <protection/>
    </xf>
    <xf numFmtId="0" fontId="0" fillId="34" borderId="52" xfId="57" applyFont="1" applyFill="1" applyBorder="1">
      <alignment/>
      <protection/>
    </xf>
    <xf numFmtId="0" fontId="0" fillId="0" borderId="44" xfId="57" applyBorder="1">
      <alignment/>
      <protection/>
    </xf>
    <xf numFmtId="0" fontId="0" fillId="0" borderId="38" xfId="57" applyBorder="1" applyAlignment="1">
      <alignment horizontal="center"/>
      <protection/>
    </xf>
    <xf numFmtId="0" fontId="0" fillId="0" borderId="39" xfId="57" applyBorder="1" applyAlignment="1">
      <alignment horizontal="center"/>
      <protection/>
    </xf>
    <xf numFmtId="0" fontId="0" fillId="0" borderId="44" xfId="57" applyFill="1" applyBorder="1">
      <alignment/>
      <protection/>
    </xf>
    <xf numFmtId="179" fontId="0" fillId="0" borderId="47" xfId="50" applyFont="1" applyBorder="1" applyAlignment="1">
      <alignment/>
    </xf>
    <xf numFmtId="179" fontId="0" fillId="0" borderId="49" xfId="50" applyFont="1" applyBorder="1" applyAlignment="1">
      <alignment/>
    </xf>
    <xf numFmtId="179" fontId="0" fillId="34" borderId="50" xfId="50" applyFont="1" applyFill="1" applyBorder="1" applyAlignment="1">
      <alignment/>
    </xf>
    <xf numFmtId="179" fontId="1" fillId="34" borderId="47" xfId="50" applyFont="1" applyFill="1" applyBorder="1" applyAlignment="1">
      <alignment/>
    </xf>
    <xf numFmtId="179" fontId="1" fillId="34" borderId="48" xfId="50" applyFont="1" applyFill="1" applyBorder="1" applyAlignment="1">
      <alignment/>
    </xf>
    <xf numFmtId="0" fontId="17" fillId="34" borderId="0" xfId="57" applyFont="1" applyFill="1" applyBorder="1" applyAlignment="1">
      <alignment vertical="center" wrapText="1"/>
      <protection/>
    </xf>
    <xf numFmtId="0" fontId="0" fillId="34" borderId="0" xfId="57" applyFill="1" applyBorder="1" applyAlignment="1">
      <alignment horizontal="center" vertical="center"/>
      <protection/>
    </xf>
    <xf numFmtId="43" fontId="0" fillId="34" borderId="0" xfId="50" applyNumberFormat="1" applyFont="1" applyFill="1" applyBorder="1" applyAlignment="1">
      <alignment horizontal="center" vertical="center"/>
    </xf>
    <xf numFmtId="43" fontId="0" fillId="0" borderId="0" xfId="57" applyNumberFormat="1">
      <alignment/>
      <protection/>
    </xf>
    <xf numFmtId="0" fontId="1" fillId="0" borderId="10" xfId="57" applyFont="1" applyFill="1" applyBorder="1" applyAlignment="1">
      <alignment/>
      <protection/>
    </xf>
    <xf numFmtId="0" fontId="1" fillId="0" borderId="11" xfId="57" applyFont="1" applyFill="1" applyBorder="1" applyAlignment="1">
      <alignment/>
      <protection/>
    </xf>
    <xf numFmtId="0" fontId="1" fillId="0" borderId="11" xfId="57" applyFont="1" applyFill="1" applyBorder="1" applyAlignment="1">
      <alignment horizontal="center"/>
      <protection/>
    </xf>
    <xf numFmtId="0" fontId="1" fillId="0" borderId="12" xfId="57" applyFont="1" applyFill="1" applyBorder="1" applyAlignment="1">
      <alignment/>
      <protection/>
    </xf>
    <xf numFmtId="0" fontId="1" fillId="0" borderId="0" xfId="57" applyFont="1" applyFill="1" applyBorder="1" applyAlignment="1">
      <alignment/>
      <protection/>
    </xf>
    <xf numFmtId="0" fontId="1" fillId="0" borderId="0" xfId="57" applyFont="1" applyFill="1" applyBorder="1" applyAlignment="1">
      <alignment horizontal="center"/>
      <protection/>
    </xf>
    <xf numFmtId="0" fontId="0" fillId="0" borderId="12" xfId="57" applyFill="1" applyBorder="1">
      <alignment/>
      <protection/>
    </xf>
    <xf numFmtId="0" fontId="1" fillId="0" borderId="14" xfId="57" applyFont="1" applyFill="1" applyBorder="1" applyAlignment="1">
      <alignment/>
      <protection/>
    </xf>
    <xf numFmtId="0" fontId="1" fillId="0" borderId="15" xfId="57" applyFont="1" applyFill="1" applyBorder="1" applyAlignment="1">
      <alignment/>
      <protection/>
    </xf>
    <xf numFmtId="0" fontId="1" fillId="0" borderId="15" xfId="57" applyFont="1" applyFill="1" applyBorder="1" applyAlignment="1">
      <alignment horizontal="center"/>
      <protection/>
    </xf>
    <xf numFmtId="0" fontId="0" fillId="0" borderId="14" xfId="57" applyFill="1" applyBorder="1">
      <alignment/>
      <protection/>
    </xf>
    <xf numFmtId="0" fontId="0" fillId="0" borderId="16" xfId="57" applyFill="1" applyBorder="1">
      <alignment/>
      <protection/>
    </xf>
    <xf numFmtId="0" fontId="0" fillId="0" borderId="0" xfId="57" applyFill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33" xfId="57" applyFont="1" applyFill="1" applyBorder="1" applyAlignment="1">
      <alignment horizontal="center" vertical="center" wrapText="1"/>
      <protection/>
    </xf>
    <xf numFmtId="0" fontId="1" fillId="0" borderId="33" xfId="57" applyFont="1" applyFill="1" applyBorder="1" applyAlignment="1">
      <alignment horizontal="center" vertical="center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8" xfId="57" applyFont="1" applyFill="1" applyBorder="1" applyAlignment="1">
      <alignment horizontal="center" vertical="center" textRotation="89"/>
      <protection/>
    </xf>
    <xf numFmtId="0" fontId="1" fillId="0" borderId="19" xfId="57" applyFont="1" applyFill="1" applyBorder="1" applyAlignment="1">
      <alignment horizontal="center" vertical="center" textRotation="89"/>
      <protection/>
    </xf>
    <xf numFmtId="0" fontId="1" fillId="0" borderId="42" xfId="57" applyFont="1" applyFill="1" applyBorder="1" applyAlignment="1">
      <alignment horizontal="center" vertical="center" textRotation="89"/>
      <protection/>
    </xf>
    <xf numFmtId="0" fontId="1" fillId="0" borderId="46" xfId="57" applyFont="1" applyFill="1" applyBorder="1" applyAlignment="1">
      <alignment horizontal="center" vertical="center" textRotation="89"/>
      <protection/>
    </xf>
    <xf numFmtId="0" fontId="5" fillId="34" borderId="44" xfId="57" applyFont="1" applyFill="1" applyBorder="1" applyAlignment="1">
      <alignment horizontal="center" vertical="center" wrapText="1"/>
      <protection/>
    </xf>
    <xf numFmtId="0" fontId="5" fillId="0" borderId="93" xfId="57" applyFont="1" applyFill="1" applyBorder="1" applyAlignment="1">
      <alignment horizontal="center" vertical="center" wrapText="1"/>
      <protection/>
    </xf>
    <xf numFmtId="0" fontId="5" fillId="34" borderId="57" xfId="57" applyFont="1" applyFill="1" applyBorder="1" applyAlignment="1">
      <alignment horizontal="center" vertical="center" wrapText="1"/>
      <protection/>
    </xf>
    <xf numFmtId="0" fontId="5" fillId="34" borderId="43" xfId="57" applyFont="1" applyFill="1" applyBorder="1" applyAlignment="1">
      <alignment horizontal="center" vertical="center" wrapText="1"/>
      <protection/>
    </xf>
    <xf numFmtId="2" fontId="5" fillId="34" borderId="53" xfId="57" applyNumberFormat="1" applyFont="1" applyFill="1" applyBorder="1" applyAlignment="1">
      <alignment horizontal="center" vertical="center" wrapText="1"/>
      <protection/>
    </xf>
    <xf numFmtId="0" fontId="5" fillId="34" borderId="69" xfId="57" applyFont="1" applyFill="1" applyBorder="1" applyAlignment="1">
      <alignment horizontal="center" vertical="center" wrapText="1"/>
      <protection/>
    </xf>
    <xf numFmtId="3" fontId="5" fillId="34" borderId="35" xfId="57" applyNumberFormat="1" applyFont="1" applyFill="1" applyBorder="1" applyAlignment="1">
      <alignment horizontal="center" vertical="center" wrapText="1"/>
      <protection/>
    </xf>
    <xf numFmtId="0" fontId="5" fillId="34" borderId="94" xfId="57" applyFont="1" applyFill="1" applyBorder="1" applyAlignment="1">
      <alignment horizontal="center" vertical="center" wrapText="1"/>
      <protection/>
    </xf>
    <xf numFmtId="0" fontId="5" fillId="34" borderId="95" xfId="57" applyFont="1" applyFill="1" applyBorder="1" applyAlignment="1">
      <alignment horizontal="center" vertical="center" wrapText="1"/>
      <protection/>
    </xf>
    <xf numFmtId="179" fontId="0" fillId="0" borderId="43" xfId="50" applyFont="1" applyBorder="1" applyAlignment="1">
      <alignment horizontal="center" vertical="center" wrapText="1"/>
    </xf>
    <xf numFmtId="3" fontId="5" fillId="34" borderId="43" xfId="57" applyNumberFormat="1" applyFont="1" applyFill="1" applyBorder="1" applyAlignment="1">
      <alignment horizontal="center" vertical="center" wrapText="1"/>
      <protection/>
    </xf>
    <xf numFmtId="0" fontId="5" fillId="34" borderId="67" xfId="57" applyFont="1" applyFill="1" applyBorder="1" applyAlignment="1">
      <alignment vertical="center" wrapText="1"/>
      <protection/>
    </xf>
    <xf numFmtId="0" fontId="0" fillId="34" borderId="0" xfId="57" applyFill="1">
      <alignment/>
      <protection/>
    </xf>
    <xf numFmtId="0" fontId="0" fillId="0" borderId="47" xfId="57" applyBorder="1" applyAlignment="1">
      <alignment horizontal="center"/>
      <protection/>
    </xf>
    <xf numFmtId="0" fontId="0" fillId="0" borderId="48" xfId="57" applyBorder="1" applyAlignment="1">
      <alignment horizontal="center"/>
      <protection/>
    </xf>
    <xf numFmtId="0" fontId="10" fillId="0" borderId="44" xfId="57" applyFont="1" applyFill="1" applyBorder="1">
      <alignment/>
      <protection/>
    </xf>
    <xf numFmtId="179" fontId="10" fillId="0" borderId="38" xfId="50" applyFont="1" applyBorder="1" applyAlignment="1">
      <alignment/>
    </xf>
    <xf numFmtId="179" fontId="10" fillId="0" borderId="31" xfId="50" applyFont="1" applyBorder="1" applyAlignment="1">
      <alignment/>
    </xf>
    <xf numFmtId="179" fontId="10" fillId="0" borderId="32" xfId="50" applyFont="1" applyBorder="1" applyAlignment="1">
      <alignment/>
    </xf>
    <xf numFmtId="179" fontId="8" fillId="0" borderId="44" xfId="50" applyFont="1" applyBorder="1" applyAlignment="1">
      <alignment/>
    </xf>
    <xf numFmtId="179" fontId="8" fillId="0" borderId="76" xfId="50" applyFont="1" applyBorder="1" applyAlignment="1">
      <alignment/>
    </xf>
    <xf numFmtId="0" fontId="0" fillId="0" borderId="0" xfId="57" applyFill="1" applyBorder="1" applyAlignment="1">
      <alignment vertical="justify"/>
      <protection/>
    </xf>
    <xf numFmtId="0" fontId="0" fillId="0" borderId="0" xfId="57" applyFont="1" applyFill="1" applyBorder="1">
      <alignment/>
      <protection/>
    </xf>
    <xf numFmtId="3" fontId="0" fillId="0" borderId="0" xfId="57" applyNumberFormat="1" applyFont="1" applyFill="1" applyBorder="1">
      <alignment/>
      <protection/>
    </xf>
    <xf numFmtId="0" fontId="0" fillId="0" borderId="0" xfId="57" applyFont="1" applyFill="1" applyBorder="1" applyAlignment="1">
      <alignment vertical="justify"/>
      <protection/>
    </xf>
    <xf numFmtId="2" fontId="4" fillId="0" borderId="72" xfId="0" applyNumberFormat="1" applyFont="1" applyFill="1" applyBorder="1" applyAlignment="1">
      <alignment/>
    </xf>
    <xf numFmtId="0" fontId="11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1" fillId="0" borderId="0" xfId="57" applyFont="1" applyFill="1">
      <alignment/>
      <protection/>
    </xf>
    <xf numFmtId="179" fontId="0" fillId="0" borderId="0" xfId="50" applyFont="1" applyFill="1" applyAlignment="1">
      <alignment/>
    </xf>
    <xf numFmtId="0" fontId="15" fillId="0" borderId="0" xfId="57" applyFont="1" applyBorder="1" applyAlignment="1">
      <alignment horizontal="left"/>
      <protection/>
    </xf>
    <xf numFmtId="179" fontId="0" fillId="0" borderId="0" xfId="50" applyFont="1" applyFill="1" applyBorder="1" applyAlignment="1">
      <alignment horizontal="left"/>
    </xf>
    <xf numFmtId="0" fontId="15" fillId="0" borderId="0" xfId="57" applyFont="1">
      <alignment/>
      <protection/>
    </xf>
    <xf numFmtId="0" fontId="11" fillId="0" borderId="0" xfId="57" applyFont="1" applyAlignment="1">
      <alignment horizontal="center" vertical="justify"/>
      <protection/>
    </xf>
    <xf numFmtId="0" fontId="15" fillId="0" borderId="11" xfId="57" applyFont="1" applyFill="1" applyBorder="1" applyAlignment="1">
      <alignment horizontal="center"/>
      <protection/>
    </xf>
    <xf numFmtId="0" fontId="15" fillId="0" borderId="11" xfId="57" applyFont="1" applyFill="1" applyBorder="1" applyAlignment="1">
      <alignment/>
      <protection/>
    </xf>
    <xf numFmtId="0" fontId="15" fillId="0" borderId="17" xfId="57" applyFont="1" applyFill="1" applyBorder="1" applyAlignment="1">
      <alignment/>
      <protection/>
    </xf>
    <xf numFmtId="0" fontId="15" fillId="0" borderId="0" xfId="57" applyFont="1" applyFill="1" applyBorder="1" applyAlignment="1">
      <alignment horizontal="center"/>
      <protection/>
    </xf>
    <xf numFmtId="0" fontId="15" fillId="0" borderId="0" xfId="57" applyFont="1" applyFill="1" applyBorder="1" applyAlignment="1">
      <alignment/>
      <protection/>
    </xf>
    <xf numFmtId="0" fontId="15" fillId="0" borderId="13" xfId="57" applyFont="1" applyFill="1" applyBorder="1" applyAlignment="1">
      <alignment/>
      <protection/>
    </xf>
    <xf numFmtId="0" fontId="0" fillId="0" borderId="12" xfId="57" applyFont="1" applyFill="1" applyBorder="1">
      <alignment/>
      <protection/>
    </xf>
    <xf numFmtId="0" fontId="0" fillId="0" borderId="13" xfId="57" applyFont="1" applyFill="1" applyBorder="1">
      <alignment/>
      <protection/>
    </xf>
    <xf numFmtId="0" fontId="15" fillId="0" borderId="15" xfId="57" applyFont="1" applyFill="1" applyBorder="1" applyAlignment="1">
      <alignment horizontal="center"/>
      <protection/>
    </xf>
    <xf numFmtId="0" fontId="15" fillId="0" borderId="15" xfId="57" applyFont="1" applyFill="1" applyBorder="1" applyAlignment="1">
      <alignment/>
      <protection/>
    </xf>
    <xf numFmtId="0" fontId="15" fillId="0" borderId="16" xfId="57" applyFont="1" applyFill="1" applyBorder="1" applyAlignment="1">
      <alignment/>
      <protection/>
    </xf>
    <xf numFmtId="0" fontId="0" fillId="0" borderId="14" xfId="57" applyFont="1" applyFill="1" applyBorder="1">
      <alignment/>
      <protection/>
    </xf>
    <xf numFmtId="0" fontId="0" fillId="0" borderId="16" xfId="57" applyFont="1" applyFill="1" applyBorder="1">
      <alignment/>
      <protection/>
    </xf>
    <xf numFmtId="0" fontId="0" fillId="0" borderId="0" xfId="57" applyFont="1" applyFill="1">
      <alignment/>
      <protection/>
    </xf>
    <xf numFmtId="0" fontId="11" fillId="0" borderId="0" xfId="57" applyFont="1" applyFill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11" fillId="0" borderId="0" xfId="57" applyFont="1" applyFill="1" applyBorder="1">
      <alignment/>
      <protection/>
    </xf>
    <xf numFmtId="0" fontId="11" fillId="0" borderId="13" xfId="57" applyFont="1" applyFill="1" applyBorder="1">
      <alignment/>
      <protection/>
    </xf>
    <xf numFmtId="0" fontId="11" fillId="0" borderId="12" xfId="57" applyFont="1" applyFill="1" applyBorder="1">
      <alignment/>
      <protection/>
    </xf>
    <xf numFmtId="0" fontId="15" fillId="0" borderId="0" xfId="57" applyFont="1" applyFill="1" applyBorder="1">
      <alignment/>
      <protection/>
    </xf>
    <xf numFmtId="179" fontId="0" fillId="0" borderId="0" xfId="50" applyFont="1" applyFill="1" applyBorder="1" applyAlignment="1">
      <alignment/>
    </xf>
    <xf numFmtId="0" fontId="15" fillId="0" borderId="33" xfId="57" applyFont="1" applyFill="1" applyBorder="1" applyAlignment="1">
      <alignment horizontal="center" vertical="center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17" xfId="57" applyFont="1" applyFill="1" applyBorder="1" applyAlignment="1">
      <alignment horizontal="center" vertical="center" wrapText="1"/>
      <protection/>
    </xf>
    <xf numFmtId="0" fontId="15" fillId="0" borderId="11" xfId="57" applyFont="1" applyFill="1" applyBorder="1" applyAlignment="1">
      <alignment horizontal="center" vertical="center" wrapText="1"/>
      <protection/>
    </xf>
    <xf numFmtId="0" fontId="15" fillId="0" borderId="18" xfId="57" applyFont="1" applyFill="1" applyBorder="1" applyAlignment="1">
      <alignment horizontal="center" vertical="center" textRotation="89"/>
      <protection/>
    </xf>
    <xf numFmtId="0" fontId="15" fillId="0" borderId="19" xfId="57" applyFont="1" applyFill="1" applyBorder="1" applyAlignment="1">
      <alignment horizontal="center" vertical="center" textRotation="89"/>
      <protection/>
    </xf>
    <xf numFmtId="179" fontId="0" fillId="0" borderId="42" xfId="50" applyFont="1" applyFill="1" applyBorder="1" applyAlignment="1">
      <alignment horizontal="center" vertical="center" textRotation="89"/>
    </xf>
    <xf numFmtId="0" fontId="11" fillId="0" borderId="38" xfId="57" applyFont="1" applyBorder="1" applyAlignment="1">
      <alignment horizontal="center"/>
      <protection/>
    </xf>
    <xf numFmtId="0" fontId="11" fillId="0" borderId="48" xfId="57" applyFont="1" applyBorder="1" applyAlignment="1">
      <alignment horizontal="center"/>
      <protection/>
    </xf>
    <xf numFmtId="0" fontId="15" fillId="35" borderId="72" xfId="57" applyFont="1" applyFill="1" applyBorder="1">
      <alignment/>
      <protection/>
    </xf>
    <xf numFmtId="179" fontId="11" fillId="0" borderId="38" xfId="50" applyFont="1" applyBorder="1" applyAlignment="1">
      <alignment/>
    </xf>
    <xf numFmtId="179" fontId="11" fillId="0" borderId="31" xfId="50" applyFont="1" applyBorder="1" applyAlignment="1">
      <alignment/>
    </xf>
    <xf numFmtId="179" fontId="11" fillId="0" borderId="39" xfId="50" applyFont="1" applyBorder="1" applyAlignment="1">
      <alignment/>
    </xf>
    <xf numFmtId="179" fontId="9" fillId="0" borderId="76" xfId="50" applyFont="1" applyFill="1" applyBorder="1" applyAlignment="1">
      <alignment/>
    </xf>
    <xf numFmtId="179" fontId="9" fillId="0" borderId="47" xfId="50" applyFont="1" applyBorder="1" applyAlignment="1">
      <alignment/>
    </xf>
    <xf numFmtId="3" fontId="11" fillId="0" borderId="0" xfId="57" applyNumberFormat="1" applyFont="1" applyFill="1" applyBorder="1">
      <alignment/>
      <protection/>
    </xf>
    <xf numFmtId="0" fontId="9" fillId="0" borderId="33" xfId="57" applyFont="1" applyFill="1" applyBorder="1" applyAlignment="1">
      <alignment horizontal="center" vertical="center" wrapText="1"/>
      <protection/>
    </xf>
    <xf numFmtId="0" fontId="1" fillId="0" borderId="44" xfId="57" applyFont="1" applyFill="1" applyBorder="1" applyAlignment="1">
      <alignment horizontal="center" vertical="center" wrapText="1"/>
      <protection/>
    </xf>
    <xf numFmtId="0" fontId="1" fillId="0" borderId="25" xfId="57" applyFont="1" applyFill="1" applyBorder="1" applyAlignment="1">
      <alignment horizontal="center" vertical="center" textRotation="89"/>
      <protection/>
    </xf>
    <xf numFmtId="0" fontId="0" fillId="0" borderId="21" xfId="57" applyBorder="1">
      <alignment/>
      <protection/>
    </xf>
    <xf numFmtId="2" fontId="0" fillId="0" borderId="80" xfId="71" applyNumberFormat="1" applyFont="1" applyFill="1" applyBorder="1" applyAlignment="1">
      <alignment horizontal="center" vertical="center"/>
    </xf>
    <xf numFmtId="0" fontId="7" fillId="0" borderId="51" xfId="57" applyFont="1" applyBorder="1" applyAlignment="1">
      <alignment horizontal="center" vertical="center" wrapText="1"/>
      <protection/>
    </xf>
    <xf numFmtId="0" fontId="0" fillId="0" borderId="58" xfId="57" applyFont="1" applyFill="1" applyBorder="1" applyAlignment="1">
      <alignment vertical="center" wrapText="1"/>
      <protection/>
    </xf>
    <xf numFmtId="0" fontId="0" fillId="0" borderId="26" xfId="57" applyFill="1" applyBorder="1" applyAlignment="1">
      <alignment horizontal="center" vertical="center"/>
      <protection/>
    </xf>
    <xf numFmtId="9" fontId="0" fillId="0" borderId="22" xfId="57" applyNumberFormat="1" applyFill="1" applyBorder="1" applyAlignment="1">
      <alignment horizontal="center" vertical="center"/>
      <protection/>
    </xf>
    <xf numFmtId="0" fontId="0" fillId="0" borderId="96" xfId="57" applyFill="1" applyBorder="1" applyAlignment="1">
      <alignment horizontal="center" vertical="center"/>
      <protection/>
    </xf>
    <xf numFmtId="9" fontId="0" fillId="0" borderId="97" xfId="57" applyNumberFormat="1" applyFill="1" applyBorder="1" applyAlignment="1">
      <alignment horizontal="center" vertical="center"/>
      <protection/>
    </xf>
    <xf numFmtId="0" fontId="0" fillId="0" borderId="41" xfId="57" applyFont="1" applyFill="1" applyBorder="1" applyAlignment="1">
      <alignment vertical="center" wrapText="1"/>
      <protection/>
    </xf>
    <xf numFmtId="179" fontId="8" fillId="35" borderId="44" xfId="50" applyFont="1" applyFill="1" applyBorder="1" applyAlignment="1">
      <alignment/>
    </xf>
    <xf numFmtId="0" fontId="8" fillId="0" borderId="44" xfId="57" applyFont="1" applyFill="1" applyBorder="1">
      <alignment/>
      <protection/>
    </xf>
    <xf numFmtId="179" fontId="10" fillId="0" borderId="47" xfId="50" applyFont="1" applyBorder="1" applyAlignment="1">
      <alignment/>
    </xf>
    <xf numFmtId="179" fontId="10" fillId="0" borderId="49" xfId="50" applyFont="1" applyBorder="1" applyAlignment="1">
      <alignment/>
    </xf>
    <xf numFmtId="179" fontId="10" fillId="0" borderId="48" xfId="50" applyFont="1" applyBorder="1" applyAlignment="1">
      <alignment/>
    </xf>
    <xf numFmtId="179" fontId="8" fillId="0" borderId="72" xfId="50" applyFont="1" applyBorder="1" applyAlignment="1">
      <alignment/>
    </xf>
    <xf numFmtId="2" fontId="0" fillId="0" borderId="98" xfId="71" applyNumberFormat="1" applyFont="1" applyFill="1" applyBorder="1" applyAlignment="1">
      <alignment horizontal="center" vertical="center"/>
    </xf>
    <xf numFmtId="0" fontId="0" fillId="0" borderId="41" xfId="57" applyFill="1" applyBorder="1" applyAlignment="1">
      <alignment horizontal="center" vertical="center"/>
      <protection/>
    </xf>
    <xf numFmtId="0" fontId="0" fillId="0" borderId="45" xfId="57" applyBorder="1">
      <alignment/>
      <protection/>
    </xf>
    <xf numFmtId="0" fontId="0" fillId="0" borderId="29" xfId="57" applyBorder="1">
      <alignment/>
      <protection/>
    </xf>
    <xf numFmtId="0" fontId="0" fillId="0" borderId="41" xfId="57" applyBorder="1">
      <alignment/>
      <protection/>
    </xf>
    <xf numFmtId="9" fontId="0" fillId="0" borderId="99" xfId="57" applyNumberFormat="1" applyFill="1" applyBorder="1" applyAlignment="1">
      <alignment horizontal="center" vertical="center"/>
      <protection/>
    </xf>
    <xf numFmtId="3" fontId="0" fillId="0" borderId="23" xfId="57" applyNumberFormat="1" applyBorder="1">
      <alignment/>
      <protection/>
    </xf>
    <xf numFmtId="179" fontId="1" fillId="35" borderId="44" xfId="50" applyFont="1" applyFill="1" applyBorder="1" applyAlignment="1">
      <alignment horizontal="center"/>
    </xf>
    <xf numFmtId="0" fontId="0" fillId="0" borderId="55" xfId="57" applyFill="1" applyBorder="1">
      <alignment/>
      <protection/>
    </xf>
    <xf numFmtId="179" fontId="0" fillId="0" borderId="48" xfId="50" applyFont="1" applyBorder="1" applyAlignment="1">
      <alignment/>
    </xf>
    <xf numFmtId="179" fontId="1" fillId="0" borderId="72" xfId="50" applyFont="1" applyBorder="1" applyAlignment="1">
      <alignment/>
    </xf>
    <xf numFmtId="0" fontId="0" fillId="34" borderId="26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179" fontId="0" fillId="0" borderId="100" xfId="48" applyFont="1" applyFill="1" applyBorder="1" applyAlignment="1">
      <alignment/>
    </xf>
    <xf numFmtId="0" fontId="0" fillId="0" borderId="33" xfId="0" applyBorder="1" applyAlignment="1">
      <alignment/>
    </xf>
    <xf numFmtId="0" fontId="0" fillId="0" borderId="59" xfId="0" applyFont="1" applyFill="1" applyBorder="1" applyAlignment="1">
      <alignment horizontal="center"/>
    </xf>
    <xf numFmtId="179" fontId="0" fillId="0" borderId="72" xfId="48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ont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5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22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188" fontId="0" fillId="36" borderId="0" xfId="48" applyNumberFormat="1" applyFont="1" applyFill="1" applyAlignment="1">
      <alignment/>
    </xf>
    <xf numFmtId="0" fontId="0" fillId="0" borderId="69" xfId="57" applyFont="1" applyBorder="1" applyAlignment="1">
      <alignment horizontal="center" vertical="center" wrapText="1"/>
      <protection/>
    </xf>
    <xf numFmtId="179" fontId="0" fillId="0" borderId="23" xfId="50" applyFont="1" applyBorder="1" applyAlignment="1">
      <alignment/>
    </xf>
    <xf numFmtId="3" fontId="0" fillId="0" borderId="0" xfId="57" applyNumberFormat="1">
      <alignment/>
      <protection/>
    </xf>
    <xf numFmtId="3" fontId="11" fillId="0" borderId="0" xfId="57" applyNumberFormat="1" applyFont="1">
      <alignment/>
      <protection/>
    </xf>
    <xf numFmtId="0" fontId="64" fillId="37" borderId="54" xfId="57" applyFont="1" applyFill="1" applyBorder="1" applyAlignment="1">
      <alignment horizontal="center" vertical="center" wrapText="1"/>
      <protection/>
    </xf>
    <xf numFmtId="188" fontId="0" fillId="0" borderId="0" xfId="48" applyNumberFormat="1" applyFont="1" applyFill="1" applyBorder="1" applyAlignment="1">
      <alignment/>
    </xf>
    <xf numFmtId="188" fontId="0" fillId="0" borderId="42" xfId="48" applyNumberFormat="1" applyFont="1" applyFill="1" applyBorder="1" applyAlignment="1">
      <alignment horizontal="center" vertical="center" textRotation="89"/>
    </xf>
    <xf numFmtId="0" fontId="1" fillId="0" borderId="46" xfId="0" applyFont="1" applyFill="1" applyBorder="1" applyAlignment="1">
      <alignment horizontal="center" vertical="center" textRotation="89"/>
    </xf>
    <xf numFmtId="188" fontId="0" fillId="0" borderId="58" xfId="48" applyNumberFormat="1" applyFont="1" applyFill="1" applyBorder="1" applyAlignment="1">
      <alignment/>
    </xf>
    <xf numFmtId="188" fontId="0" fillId="0" borderId="47" xfId="48" applyNumberFormat="1" applyFont="1" applyFill="1" applyBorder="1" applyAlignment="1">
      <alignment/>
    </xf>
    <xf numFmtId="179" fontId="1" fillId="0" borderId="47" xfId="48" applyFont="1" applyFill="1" applyBorder="1" applyAlignment="1">
      <alignment/>
    </xf>
    <xf numFmtId="188" fontId="0" fillId="0" borderId="0" xfId="48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justify"/>
    </xf>
    <xf numFmtId="0" fontId="0" fillId="0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88" fontId="1" fillId="0" borderId="41" xfId="0" applyNumberFormat="1" applyFont="1" applyFill="1" applyBorder="1" applyAlignment="1">
      <alignment/>
    </xf>
    <xf numFmtId="9" fontId="0" fillId="37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5" fillId="0" borderId="41" xfId="0" applyFont="1" applyFill="1" applyBorder="1" applyAlignment="1">
      <alignment vertical="center" wrapText="1"/>
    </xf>
    <xf numFmtId="179" fontId="0" fillId="0" borderId="40" xfId="48" applyFont="1" applyFill="1" applyBorder="1" applyAlignment="1">
      <alignment/>
    </xf>
    <xf numFmtId="179" fontId="0" fillId="0" borderId="102" xfId="48" applyFont="1" applyFill="1" applyBorder="1" applyAlignment="1">
      <alignment/>
    </xf>
    <xf numFmtId="0" fontId="0" fillId="0" borderId="57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179" fontId="0" fillId="0" borderId="34" xfId="0" applyNumberFormat="1" applyBorder="1" applyAlignment="1">
      <alignment/>
    </xf>
    <xf numFmtId="179" fontId="0" fillId="0" borderId="103" xfId="0" applyNumberFormat="1" applyBorder="1" applyAlignment="1">
      <alignment/>
    </xf>
    <xf numFmtId="0" fontId="4" fillId="0" borderId="72" xfId="57" applyFont="1" applyFill="1" applyBorder="1">
      <alignment/>
      <protection/>
    </xf>
    <xf numFmtId="3" fontId="0" fillId="0" borderId="23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02" xfId="0" applyFont="1" applyFill="1" applyBorder="1" applyAlignment="1">
      <alignment/>
    </xf>
    <xf numFmtId="179" fontId="0" fillId="0" borderId="81" xfId="48" applyFont="1" applyBorder="1" applyAlignment="1">
      <alignment/>
    </xf>
    <xf numFmtId="179" fontId="0" fillId="0" borderId="45" xfId="48" applyFont="1" applyBorder="1" applyAlignment="1">
      <alignment/>
    </xf>
    <xf numFmtId="0" fontId="0" fillId="0" borderId="104" xfId="0" applyFill="1" applyBorder="1" applyAlignment="1">
      <alignment/>
    </xf>
    <xf numFmtId="0" fontId="0" fillId="0" borderId="22" xfId="0" applyFill="1" applyBorder="1" applyAlignment="1">
      <alignment/>
    </xf>
    <xf numFmtId="184" fontId="0" fillId="0" borderId="69" xfId="0" applyNumberFormat="1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179" fontId="0" fillId="0" borderId="52" xfId="0" applyNumberFormat="1" applyBorder="1" applyAlignment="1">
      <alignment/>
    </xf>
    <xf numFmtId="2" fontId="0" fillId="0" borderId="22" xfId="7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/>
    </xf>
    <xf numFmtId="171" fontId="0" fillId="0" borderId="23" xfId="0" applyNumberFormat="1" applyBorder="1" applyAlignment="1">
      <alignment/>
    </xf>
    <xf numFmtId="179" fontId="0" fillId="0" borderId="0" xfId="48" applyFont="1" applyBorder="1" applyAlignment="1">
      <alignment/>
    </xf>
    <xf numFmtId="179" fontId="1" fillId="0" borderId="0" xfId="48" applyFont="1" applyBorder="1" applyAlignment="1">
      <alignment/>
    </xf>
    <xf numFmtId="179" fontId="0" fillId="37" borderId="23" xfId="50" applyFont="1" applyFill="1" applyBorder="1" applyAlignment="1">
      <alignment/>
    </xf>
    <xf numFmtId="0" fontId="10" fillId="0" borderId="54" xfId="57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6" fillId="38" borderId="23" xfId="0" applyFont="1" applyFill="1" applyBorder="1" applyAlignment="1">
      <alignment horizontal="center" vertical="center"/>
    </xf>
    <xf numFmtId="0" fontId="67" fillId="38" borderId="29" xfId="0" applyFont="1" applyFill="1" applyBorder="1" applyAlignment="1">
      <alignment horizontal="center" vertical="center" wrapText="1"/>
    </xf>
    <xf numFmtId="0" fontId="68" fillId="38" borderId="69" xfId="0" applyFont="1" applyFill="1" applyBorder="1" applyAlignment="1">
      <alignment horizontal="center" vertical="center"/>
    </xf>
    <xf numFmtId="0" fontId="69" fillId="38" borderId="41" xfId="0" applyFont="1" applyFill="1" applyBorder="1" applyAlignment="1">
      <alignment horizontal="center" vertical="center" wrapText="1"/>
    </xf>
    <xf numFmtId="184" fontId="69" fillId="38" borderId="69" xfId="0" applyNumberFormat="1" applyFont="1" applyFill="1" applyBorder="1" applyAlignment="1">
      <alignment horizontal="center" vertical="center" wrapText="1"/>
    </xf>
    <xf numFmtId="0" fontId="67" fillId="38" borderId="43" xfId="0" applyFont="1" applyFill="1" applyBorder="1" applyAlignment="1">
      <alignment horizontal="center" vertical="center" wrapText="1"/>
    </xf>
    <xf numFmtId="179" fontId="67" fillId="38" borderId="45" xfId="48" applyFont="1" applyFill="1" applyBorder="1" applyAlignment="1">
      <alignment horizontal="center" vertical="center"/>
    </xf>
    <xf numFmtId="3" fontId="67" fillId="38" borderId="105" xfId="0" applyNumberFormat="1" applyFont="1" applyFill="1" applyBorder="1" applyAlignment="1">
      <alignment horizontal="center" vertical="center"/>
    </xf>
    <xf numFmtId="0" fontId="66" fillId="38" borderId="23" xfId="0" applyFont="1" applyFill="1" applyBorder="1" applyAlignment="1">
      <alignment horizontal="center" vertical="center" wrapText="1"/>
    </xf>
    <xf numFmtId="0" fontId="67" fillId="38" borderId="0" xfId="0" applyFont="1" applyFill="1" applyAlignment="1">
      <alignment/>
    </xf>
    <xf numFmtId="0" fontId="67" fillId="38" borderId="41" xfId="0" applyFont="1" applyFill="1" applyBorder="1" applyAlignment="1">
      <alignment horizontal="center" vertical="center" wrapText="1"/>
    </xf>
    <xf numFmtId="3" fontId="67" fillId="38" borderId="45" xfId="0" applyNumberFormat="1" applyFont="1" applyFill="1" applyBorder="1" applyAlignment="1">
      <alignment horizontal="center" vertical="center"/>
    </xf>
    <xf numFmtId="3" fontId="67" fillId="38" borderId="23" xfId="0" applyNumberFormat="1" applyFont="1" applyFill="1" applyBorder="1" applyAlignment="1">
      <alignment horizontal="center" vertical="center"/>
    </xf>
    <xf numFmtId="0" fontId="67" fillId="38" borderId="23" xfId="0" applyFont="1" applyFill="1" applyBorder="1" applyAlignment="1">
      <alignment/>
    </xf>
    <xf numFmtId="3" fontId="67" fillId="38" borderId="23" xfId="0" applyNumberFormat="1" applyFont="1" applyFill="1" applyBorder="1" applyAlignment="1">
      <alignment/>
    </xf>
    <xf numFmtId="179" fontId="67" fillId="38" borderId="23" xfId="48" applyFont="1" applyFill="1" applyBorder="1" applyAlignment="1">
      <alignment horizontal="center" vertical="center"/>
    </xf>
    <xf numFmtId="0" fontId="66" fillId="38" borderId="23" xfId="0" applyFont="1" applyFill="1" applyBorder="1" applyAlignment="1">
      <alignment vertical="justify"/>
    </xf>
    <xf numFmtId="0" fontId="5" fillId="0" borderId="43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188" fontId="0" fillId="0" borderId="57" xfId="48" applyNumberFormat="1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/>
    </xf>
    <xf numFmtId="0" fontId="67" fillId="0" borderId="29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vertical="center" wrapText="1"/>
    </xf>
    <xf numFmtId="0" fontId="68" fillId="0" borderId="69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 wrapText="1"/>
    </xf>
    <xf numFmtId="184" fontId="69" fillId="0" borderId="69" xfId="0" applyNumberFormat="1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179" fontId="67" fillId="0" borderId="45" xfId="48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vertical="justify"/>
    </xf>
    <xf numFmtId="0" fontId="67" fillId="0" borderId="0" xfId="0" applyFont="1" applyFill="1" applyAlignment="1">
      <alignment/>
    </xf>
    <xf numFmtId="0" fontId="0" fillId="0" borderId="21" xfId="57" applyFill="1" applyBorder="1">
      <alignment/>
      <protection/>
    </xf>
    <xf numFmtId="0" fontId="0" fillId="0" borderId="22" xfId="57" applyFill="1" applyBorder="1">
      <alignment/>
      <protection/>
    </xf>
    <xf numFmtId="0" fontId="0" fillId="0" borderId="43" xfId="57" applyFont="1" applyFill="1" applyBorder="1" applyAlignment="1">
      <alignment vertical="center" wrapText="1"/>
      <protection/>
    </xf>
    <xf numFmtId="0" fontId="0" fillId="0" borderId="79" xfId="57" applyFill="1" applyBorder="1" applyAlignment="1">
      <alignment horizontal="center" vertical="center"/>
      <protection/>
    </xf>
    <xf numFmtId="0" fontId="0" fillId="0" borderId="27" xfId="57" applyFill="1" applyBorder="1">
      <alignment/>
      <protection/>
    </xf>
    <xf numFmtId="179" fontId="0" fillId="0" borderId="27" xfId="50" applyFont="1" applyFill="1" applyBorder="1" applyAlignment="1">
      <alignment/>
    </xf>
    <xf numFmtId="0" fontId="7" fillId="0" borderId="51" xfId="57" applyFont="1" applyFill="1" applyBorder="1" applyAlignment="1">
      <alignment horizontal="center" vertical="center" wrapText="1"/>
      <protection/>
    </xf>
    <xf numFmtId="0" fontId="0" fillId="0" borderId="23" xfId="57" applyFill="1" applyBorder="1">
      <alignment/>
      <protection/>
    </xf>
    <xf numFmtId="0" fontId="0" fillId="0" borderId="26" xfId="57" applyFill="1" applyBorder="1">
      <alignment/>
      <protection/>
    </xf>
    <xf numFmtId="0" fontId="0" fillId="34" borderId="21" xfId="57" applyFill="1" applyBorder="1">
      <alignment/>
      <protection/>
    </xf>
    <xf numFmtId="0" fontId="0" fillId="34" borderId="22" xfId="57" applyFill="1" applyBorder="1">
      <alignment/>
      <protection/>
    </xf>
    <xf numFmtId="0" fontId="0" fillId="34" borderId="41" xfId="57" applyFont="1" applyFill="1" applyBorder="1" applyAlignment="1">
      <alignment vertical="center" wrapText="1"/>
      <protection/>
    </xf>
    <xf numFmtId="0" fontId="0" fillId="34" borderId="26" xfId="57" applyFill="1" applyBorder="1" applyAlignment="1">
      <alignment horizontal="center" vertical="center"/>
      <protection/>
    </xf>
    <xf numFmtId="2" fontId="0" fillId="34" borderId="80" xfId="71" applyNumberFormat="1" applyFont="1" applyFill="1" applyBorder="1" applyAlignment="1">
      <alignment horizontal="center" vertical="center"/>
    </xf>
    <xf numFmtId="9" fontId="0" fillId="34" borderId="22" xfId="57" applyNumberFormat="1" applyFill="1" applyBorder="1" applyAlignment="1">
      <alignment horizontal="center" vertical="center"/>
      <protection/>
    </xf>
    <xf numFmtId="179" fontId="0" fillId="34" borderId="40" xfId="50" applyFont="1" applyFill="1" applyBorder="1" applyAlignment="1">
      <alignment horizontal="right"/>
    </xf>
    <xf numFmtId="0" fontId="0" fillId="34" borderId="23" xfId="57" applyFill="1" applyBorder="1">
      <alignment/>
      <protection/>
    </xf>
    <xf numFmtId="0" fontId="0" fillId="34" borderId="41" xfId="57" applyFont="1" applyFill="1" applyBorder="1" applyAlignment="1">
      <alignment horizontal="center" vertical="center" wrapText="1"/>
      <protection/>
    </xf>
    <xf numFmtId="0" fontId="0" fillId="34" borderId="106" xfId="57" applyFont="1" applyFill="1" applyBorder="1" applyAlignment="1">
      <alignment vertical="center" wrapText="1"/>
      <protection/>
    </xf>
    <xf numFmtId="0" fontId="10" fillId="34" borderId="54" xfId="57" applyFont="1" applyFill="1" applyBorder="1" applyAlignment="1">
      <alignment horizontal="center"/>
      <protection/>
    </xf>
    <xf numFmtId="0" fontId="0" fillId="34" borderId="26" xfId="57" applyFill="1" applyBorder="1">
      <alignment/>
      <protection/>
    </xf>
    <xf numFmtId="0" fontId="0" fillId="34" borderId="71" xfId="57" applyFill="1" applyBorder="1" applyAlignment="1">
      <alignment horizontal="center" vertical="center"/>
      <protection/>
    </xf>
    <xf numFmtId="9" fontId="0" fillId="34" borderId="24" xfId="57" applyNumberFormat="1" applyFill="1" applyBorder="1" applyAlignment="1">
      <alignment horizontal="center" vertical="center"/>
      <protection/>
    </xf>
    <xf numFmtId="0" fontId="0" fillId="0" borderId="57" xfId="57" applyFont="1" applyFill="1" applyBorder="1" applyAlignment="1">
      <alignment vertical="center" wrapText="1"/>
      <protection/>
    </xf>
    <xf numFmtId="0" fontId="0" fillId="0" borderId="43" xfId="57" applyFill="1" applyBorder="1" applyAlignment="1">
      <alignment horizontal="center" vertical="center"/>
      <protection/>
    </xf>
    <xf numFmtId="9" fontId="0" fillId="0" borderId="56" xfId="57" applyNumberFormat="1" applyFill="1" applyBorder="1" applyAlignment="1">
      <alignment horizontal="center" vertical="center"/>
      <protection/>
    </xf>
    <xf numFmtId="0" fontId="0" fillId="0" borderId="81" xfId="57" applyFill="1" applyBorder="1">
      <alignment/>
      <protection/>
    </xf>
    <xf numFmtId="0" fontId="0" fillId="0" borderId="77" xfId="57" applyFill="1" applyBorder="1">
      <alignment/>
      <protection/>
    </xf>
    <xf numFmtId="0" fontId="7" fillId="0" borderId="43" xfId="57" applyFont="1" applyFill="1" applyBorder="1" applyAlignment="1">
      <alignment horizontal="center" vertical="center" wrapText="1"/>
      <protection/>
    </xf>
    <xf numFmtId="9" fontId="0" fillId="0" borderId="59" xfId="57" applyNumberFormat="1" applyFill="1" applyBorder="1" applyAlignment="1">
      <alignment horizontal="center" vertical="center"/>
      <protection/>
    </xf>
    <xf numFmtId="0" fontId="0" fillId="0" borderId="45" xfId="57" applyFill="1" applyBorder="1">
      <alignment/>
      <protection/>
    </xf>
    <xf numFmtId="0" fontId="0" fillId="0" borderId="29" xfId="57" applyFill="1" applyBorder="1">
      <alignment/>
      <protection/>
    </xf>
    <xf numFmtId="0" fontId="0" fillId="0" borderId="41" xfId="57" applyFill="1" applyBorder="1">
      <alignment/>
      <protection/>
    </xf>
    <xf numFmtId="179" fontId="0" fillId="0" borderId="23" xfId="50" applyFont="1" applyFill="1" applyBorder="1" applyAlignment="1">
      <alignment/>
    </xf>
    <xf numFmtId="0" fontId="0" fillId="0" borderId="69" xfId="57" applyFont="1" applyFill="1" applyBorder="1" applyAlignment="1">
      <alignment horizontal="center" vertical="center" wrapText="1"/>
      <protection/>
    </xf>
    <xf numFmtId="179" fontId="0" fillId="0" borderId="45" xfId="50" applyFont="1" applyFill="1" applyBorder="1" applyAlignment="1">
      <alignment/>
    </xf>
    <xf numFmtId="0" fontId="0" fillId="0" borderId="22" xfId="57" applyFont="1" applyFill="1" applyBorder="1">
      <alignment/>
      <protection/>
    </xf>
    <xf numFmtId="0" fontId="5" fillId="0" borderId="58" xfId="57" applyFont="1" applyFill="1" applyBorder="1" applyAlignment="1">
      <alignment horizontal="center"/>
      <protection/>
    </xf>
    <xf numFmtId="0" fontId="0" fillId="0" borderId="41" xfId="57" applyFont="1" applyFill="1" applyBorder="1" applyAlignment="1">
      <alignment horizontal="center" vertical="center"/>
      <protection/>
    </xf>
    <xf numFmtId="9" fontId="0" fillId="0" borderId="59" xfId="57" applyNumberFormat="1" applyFont="1" applyFill="1" applyBorder="1" applyAlignment="1">
      <alignment horizontal="center" vertical="center"/>
      <protection/>
    </xf>
    <xf numFmtId="0" fontId="0" fillId="0" borderId="45" xfId="57" applyFont="1" applyFill="1" applyBorder="1">
      <alignment/>
      <protection/>
    </xf>
    <xf numFmtId="0" fontId="0" fillId="0" borderId="23" xfId="57" applyFont="1" applyFill="1" applyBorder="1">
      <alignment/>
      <protection/>
    </xf>
    <xf numFmtId="0" fontId="0" fillId="0" borderId="29" xfId="57" applyFont="1" applyFill="1" applyBorder="1">
      <alignment/>
      <protection/>
    </xf>
    <xf numFmtId="9" fontId="0" fillId="0" borderId="107" xfId="57" applyNumberForma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 wrapText="1"/>
      <protection/>
    </xf>
    <xf numFmtId="3" fontId="0" fillId="0" borderId="23" xfId="57" applyNumberFormat="1" applyFill="1" applyBorder="1">
      <alignment/>
      <protection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9" fontId="0" fillId="0" borderId="108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179" fontId="0" fillId="0" borderId="43" xfId="48" applyFont="1" applyFill="1" applyBorder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9" fontId="0" fillId="0" borderId="109" xfId="0" applyNumberFormat="1" applyFill="1" applyBorder="1" applyAlignment="1">
      <alignment horizontal="center" vertical="center"/>
    </xf>
    <xf numFmtId="0" fontId="0" fillId="0" borderId="90" xfId="0" applyFill="1" applyBorder="1" applyAlignment="1">
      <alignment/>
    </xf>
    <xf numFmtId="0" fontId="0" fillId="0" borderId="46" xfId="0" applyFill="1" applyBorder="1" applyAlignment="1">
      <alignment/>
    </xf>
    <xf numFmtId="179" fontId="0" fillId="0" borderId="110" xfId="48" applyFont="1" applyFill="1" applyBorder="1" applyAlignment="1">
      <alignment/>
    </xf>
    <xf numFmtId="179" fontId="0" fillId="0" borderId="52" xfId="48" applyFont="1" applyFill="1" applyBorder="1" applyAlignment="1">
      <alignment/>
    </xf>
    <xf numFmtId="0" fontId="0" fillId="0" borderId="57" xfId="0" applyFont="1" applyFill="1" applyBorder="1" applyAlignment="1">
      <alignment vertical="center" wrapText="1"/>
    </xf>
    <xf numFmtId="179" fontId="0" fillId="0" borderId="53" xfId="48" applyFont="1" applyFill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5" fillId="0" borderId="29" xfId="57" applyFont="1" applyFill="1" applyBorder="1" applyAlignment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64" fillId="0" borderId="43" xfId="67" applyFont="1" applyFill="1" applyBorder="1" applyAlignment="1">
      <alignment horizontal="center" vertical="center"/>
      <protection/>
    </xf>
    <xf numFmtId="0" fontId="11" fillId="0" borderId="102" xfId="57" applyFont="1" applyFill="1" applyBorder="1" applyAlignment="1">
      <alignment horizontal="center" vertical="center" wrapText="1"/>
      <protection/>
    </xf>
    <xf numFmtId="2" fontId="11" fillId="0" borderId="43" xfId="57" applyNumberFormat="1" applyFont="1" applyFill="1" applyBorder="1" applyAlignment="1">
      <alignment horizontal="center" vertical="center" wrapText="1"/>
      <protection/>
    </xf>
    <xf numFmtId="0" fontId="11" fillId="0" borderId="53" xfId="57" applyFont="1" applyFill="1" applyBorder="1" applyAlignment="1">
      <alignment horizontal="center" vertical="center" wrapText="1"/>
      <protection/>
    </xf>
    <xf numFmtId="3" fontId="11" fillId="0" borderId="45" xfId="57" applyNumberFormat="1" applyFont="1" applyFill="1" applyBorder="1" applyAlignment="1">
      <alignment horizontal="center" vertical="center" wrapText="1"/>
      <protection/>
    </xf>
    <xf numFmtId="0" fontId="11" fillId="0" borderId="94" xfId="57" applyFont="1" applyFill="1" applyBorder="1" applyAlignment="1">
      <alignment horizontal="center" vertical="center" wrapText="1"/>
      <protection/>
    </xf>
    <xf numFmtId="0" fontId="11" fillId="0" borderId="95" xfId="57" applyFont="1" applyFill="1" applyBorder="1" applyAlignment="1">
      <alignment horizontal="center" vertical="center" wrapText="1"/>
      <protection/>
    </xf>
    <xf numFmtId="179" fontId="14" fillId="0" borderId="57" xfId="50" applyFont="1" applyFill="1" applyBorder="1" applyAlignment="1">
      <alignment horizontal="center" vertical="center"/>
    </xf>
    <xf numFmtId="188" fontId="14" fillId="0" borderId="43" xfId="50" applyNumberFormat="1" applyFont="1" applyFill="1" applyBorder="1" applyAlignment="1">
      <alignment horizontal="center" vertical="center" wrapText="1"/>
    </xf>
    <xf numFmtId="0" fontId="5" fillId="0" borderId="43" xfId="57" applyFont="1" applyFill="1" applyBorder="1" applyAlignment="1">
      <alignment horizontal="center" vertical="center" wrapText="1"/>
      <protection/>
    </xf>
    <xf numFmtId="0" fontId="5" fillId="0" borderId="67" xfId="57" applyFont="1" applyFill="1" applyBorder="1" applyAlignment="1">
      <alignment vertical="center" wrapText="1"/>
      <protection/>
    </xf>
    <xf numFmtId="0" fontId="5" fillId="39" borderId="29" xfId="57" applyFont="1" applyFill="1" applyBorder="1" applyAlignment="1">
      <alignment horizontal="center" vertical="center" wrapText="1"/>
      <protection/>
    </xf>
    <xf numFmtId="0" fontId="4" fillId="39" borderId="41" xfId="55" applyFont="1" applyFill="1" applyBorder="1" applyAlignment="1">
      <alignment vertical="center" wrapText="1"/>
      <protection/>
    </xf>
    <xf numFmtId="0" fontId="64" fillId="39" borderId="41" xfId="67" applyFont="1" applyFill="1" applyBorder="1" applyAlignment="1">
      <alignment horizontal="center" vertical="center"/>
      <protection/>
    </xf>
    <xf numFmtId="0" fontId="11" fillId="39" borderId="69" xfId="57" applyFont="1" applyFill="1" applyBorder="1" applyAlignment="1">
      <alignment horizontal="center" vertical="center" wrapText="1"/>
      <protection/>
    </xf>
    <xf numFmtId="2" fontId="11" fillId="39" borderId="41" xfId="57" applyNumberFormat="1" applyFont="1" applyFill="1" applyBorder="1" applyAlignment="1">
      <alignment horizontal="center" vertical="center" wrapText="1"/>
      <protection/>
    </xf>
    <xf numFmtId="0" fontId="11" fillId="39" borderId="54" xfId="57" applyFont="1" applyFill="1" applyBorder="1" applyAlignment="1">
      <alignment horizontal="center" vertical="center" wrapText="1"/>
      <protection/>
    </xf>
    <xf numFmtId="0" fontId="11" fillId="39" borderId="23" xfId="57" applyFont="1" applyFill="1" applyBorder="1" applyAlignment="1">
      <alignment horizontal="center" vertical="center" wrapText="1"/>
      <protection/>
    </xf>
    <xf numFmtId="0" fontId="5" fillId="39" borderId="41" xfId="57" applyFont="1" applyFill="1" applyBorder="1" applyAlignment="1">
      <alignment horizontal="center" vertical="center" wrapText="1"/>
      <protection/>
    </xf>
    <xf numFmtId="0" fontId="5" fillId="39" borderId="67" xfId="57" applyFont="1" applyFill="1" applyBorder="1" applyAlignment="1">
      <alignment vertical="center" wrapText="1"/>
      <protection/>
    </xf>
    <xf numFmtId="0" fontId="0" fillId="39" borderId="0" xfId="57" applyFill="1">
      <alignment/>
      <protection/>
    </xf>
    <xf numFmtId="0" fontId="4" fillId="0" borderId="41" xfId="55" applyFont="1" applyFill="1" applyBorder="1" applyAlignment="1">
      <alignment vertical="center" wrapText="1"/>
      <protection/>
    </xf>
    <xf numFmtId="0" fontId="64" fillId="0" borderId="41" xfId="67" applyFont="1" applyFill="1" applyBorder="1" applyAlignment="1">
      <alignment horizontal="center" vertical="center"/>
      <protection/>
    </xf>
    <xf numFmtId="0" fontId="11" fillId="0" borderId="69" xfId="57" applyFont="1" applyFill="1" applyBorder="1" applyAlignment="1">
      <alignment horizontal="center" vertical="center" wrapText="1"/>
      <protection/>
    </xf>
    <xf numFmtId="2" fontId="11" fillId="0" borderId="41" xfId="57" applyNumberFormat="1" applyFont="1" applyFill="1" applyBorder="1" applyAlignment="1">
      <alignment horizontal="center" vertical="center" wrapText="1"/>
      <protection/>
    </xf>
    <xf numFmtId="0" fontId="11" fillId="0" borderId="54" xfId="57" applyFont="1" applyFill="1" applyBorder="1" applyAlignment="1">
      <alignment horizontal="center" vertical="center" wrapText="1"/>
      <protection/>
    </xf>
    <xf numFmtId="0" fontId="11" fillId="0" borderId="23" xfId="57" applyFont="1" applyFill="1" applyBorder="1" applyAlignment="1">
      <alignment horizontal="center" vertical="center" wrapText="1"/>
      <protection/>
    </xf>
    <xf numFmtId="188" fontId="14" fillId="0" borderId="41" xfId="50" applyNumberFormat="1" applyFont="1" applyFill="1" applyBorder="1" applyAlignment="1">
      <alignment horizontal="center" vertical="center" wrapText="1"/>
    </xf>
    <xf numFmtId="0" fontId="5" fillId="0" borderId="41" xfId="57" applyFont="1" applyFill="1" applyBorder="1" applyAlignment="1">
      <alignment horizontal="center" vertical="center" wrapText="1"/>
      <protection/>
    </xf>
    <xf numFmtId="0" fontId="11" fillId="39" borderId="29" xfId="57" applyFont="1" applyFill="1" applyBorder="1" applyAlignment="1">
      <alignment horizontal="center" vertical="center" wrapText="1"/>
      <protection/>
    </xf>
    <xf numFmtId="179" fontId="14" fillId="39" borderId="58" xfId="50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center" vertical="center"/>
    </xf>
    <xf numFmtId="0" fontId="11" fillId="0" borderId="29" xfId="57" applyFont="1" applyFill="1" applyBorder="1" applyAlignment="1">
      <alignment horizontal="center" vertical="center" wrapText="1"/>
      <protection/>
    </xf>
    <xf numFmtId="179" fontId="14" fillId="0" borderId="58" xfId="50" applyFont="1" applyFill="1" applyBorder="1" applyAlignment="1">
      <alignment horizontal="center" vertical="center"/>
    </xf>
    <xf numFmtId="0" fontId="6" fillId="0" borderId="67" xfId="57" applyFont="1" applyFill="1" applyBorder="1" applyAlignment="1">
      <alignment horizontal="center" vertical="center" wrapText="1"/>
      <protection/>
    </xf>
    <xf numFmtId="0" fontId="11" fillId="39" borderId="45" xfId="57" applyFont="1" applyFill="1" applyBorder="1" applyAlignment="1">
      <alignment horizontal="center" vertical="center" wrapText="1"/>
      <protection/>
    </xf>
    <xf numFmtId="179" fontId="14" fillId="39" borderId="41" xfId="50" applyFont="1" applyFill="1" applyBorder="1" applyAlignment="1">
      <alignment horizontal="center" vertical="center" wrapText="1"/>
    </xf>
    <xf numFmtId="179" fontId="14" fillId="0" borderId="41" xfId="50" applyFont="1" applyFill="1" applyBorder="1" applyAlignment="1">
      <alignment horizontal="center" vertical="center" wrapText="1"/>
    </xf>
    <xf numFmtId="0" fontId="4" fillId="0" borderId="41" xfId="57" applyFont="1" applyFill="1" applyBorder="1" applyAlignment="1">
      <alignment horizontal="center" vertical="center" wrapText="1"/>
      <protection/>
    </xf>
    <xf numFmtId="0" fontId="0" fillId="0" borderId="58" xfId="61" applyFont="1" applyFill="1" applyBorder="1" applyAlignment="1">
      <alignment horizontal="center" vertical="center" wrapText="1"/>
      <protection/>
    </xf>
    <xf numFmtId="0" fontId="5" fillId="0" borderId="41" xfId="57" applyFont="1" applyFill="1" applyBorder="1" applyAlignment="1">
      <alignment vertical="center" wrapText="1"/>
      <protection/>
    </xf>
    <xf numFmtId="185" fontId="11" fillId="0" borderId="45" xfId="57" applyNumberFormat="1" applyFont="1" applyFill="1" applyBorder="1" applyAlignment="1">
      <alignment horizontal="center" vertical="center" wrapText="1"/>
      <protection/>
    </xf>
    <xf numFmtId="0" fontId="11" fillId="0" borderId="45" xfId="57" applyFont="1" applyFill="1" applyBorder="1" applyAlignment="1">
      <alignment horizontal="center" vertical="center" wrapText="1"/>
      <protection/>
    </xf>
    <xf numFmtId="0" fontId="0" fillId="0" borderId="58" xfId="62" applyFont="1" applyFill="1" applyBorder="1" applyAlignment="1">
      <alignment horizontal="center" vertical="center" wrapText="1"/>
      <protection/>
    </xf>
    <xf numFmtId="0" fontId="5" fillId="0" borderId="67" xfId="57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 vertical="center"/>
      <protection/>
    </xf>
    <xf numFmtId="0" fontId="11" fillId="0" borderId="45" xfId="57" applyFont="1" applyFill="1" applyBorder="1" applyAlignment="1">
      <alignment vertical="center" wrapText="1"/>
      <protection/>
    </xf>
    <xf numFmtId="0" fontId="11" fillId="0" borderId="23" xfId="57" applyFont="1" applyFill="1" applyBorder="1" applyAlignment="1">
      <alignment vertical="center" wrapText="1"/>
      <protection/>
    </xf>
    <xf numFmtId="0" fontId="11" fillId="0" borderId="29" xfId="57" applyFont="1" applyFill="1" applyBorder="1" applyAlignment="1">
      <alignment vertical="center" wrapText="1"/>
      <protection/>
    </xf>
    <xf numFmtId="0" fontId="0" fillId="0" borderId="30" xfId="57" applyFont="1" applyFill="1" applyBorder="1" applyAlignment="1">
      <alignment horizontal="left" vertical="top" wrapText="1"/>
      <protection/>
    </xf>
    <xf numFmtId="0" fontId="1" fillId="0" borderId="7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 wrapText="1"/>
    </xf>
    <xf numFmtId="179" fontId="0" fillId="0" borderId="105" xfId="50" applyFont="1" applyFill="1" applyBorder="1" applyAlignment="1">
      <alignment/>
    </xf>
    <xf numFmtId="0" fontId="1" fillId="0" borderId="112" xfId="57" applyFont="1" applyFill="1" applyBorder="1" applyAlignment="1">
      <alignment horizontal="center" vertical="center" textRotation="89"/>
      <protection/>
    </xf>
    <xf numFmtId="0" fontId="1" fillId="0" borderId="29" xfId="57" applyFont="1" applyFill="1" applyBorder="1" applyAlignment="1">
      <alignment horizontal="center" vertical="center" textRotation="89"/>
      <protection/>
    </xf>
    <xf numFmtId="0" fontId="0" fillId="0" borderId="68" xfId="57" applyFont="1" applyFill="1" applyBorder="1" applyAlignment="1">
      <alignment horizontal="center" vertical="center" wrapText="1"/>
      <protection/>
    </xf>
    <xf numFmtId="188" fontId="0" fillId="0" borderId="45" xfId="48" applyNumberFormat="1" applyFont="1" applyFill="1" applyBorder="1" applyAlignment="1">
      <alignment/>
    </xf>
    <xf numFmtId="188" fontId="0" fillId="0" borderId="45" xfId="50" applyNumberFormat="1" applyFont="1" applyFill="1" applyBorder="1" applyAlignment="1">
      <alignment/>
    </xf>
    <xf numFmtId="3" fontId="67" fillId="38" borderId="45" xfId="0" applyNumberFormat="1" applyFont="1" applyFill="1" applyBorder="1" applyAlignment="1">
      <alignment/>
    </xf>
    <xf numFmtId="0" fontId="70" fillId="0" borderId="43" xfId="0" applyFont="1" applyFill="1" applyBorder="1" applyAlignment="1">
      <alignment vertical="center" wrapText="1"/>
    </xf>
    <xf numFmtId="0" fontId="67" fillId="38" borderId="113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 wrapText="1"/>
    </xf>
    <xf numFmtId="0" fontId="68" fillId="38" borderId="68" xfId="0" applyFont="1" applyFill="1" applyBorder="1" applyAlignment="1">
      <alignment horizontal="center" vertical="center"/>
    </xf>
    <xf numFmtId="0" fontId="69" fillId="38" borderId="106" xfId="0" applyFont="1" applyFill="1" applyBorder="1" applyAlignment="1">
      <alignment horizontal="center" vertical="center" wrapText="1"/>
    </xf>
    <xf numFmtId="184" fontId="69" fillId="38" borderId="68" xfId="0" applyNumberFormat="1" applyFon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0" fontId="1" fillId="0" borderId="38" xfId="57" applyFont="1" applyFill="1" applyBorder="1" applyAlignment="1">
      <alignment vertical="center" wrapText="1"/>
      <protection/>
    </xf>
    <xf numFmtId="0" fontId="1" fillId="0" borderId="39" xfId="57" applyFont="1" applyFill="1" applyBorder="1" applyAlignment="1">
      <alignment vertical="center"/>
      <protection/>
    </xf>
    <xf numFmtId="179" fontId="67" fillId="38" borderId="23" xfId="48" applyFont="1" applyFill="1" applyBorder="1" applyAlignment="1">
      <alignment/>
    </xf>
    <xf numFmtId="0" fontId="1" fillId="0" borderId="23" xfId="57" applyFont="1" applyFill="1" applyBorder="1" applyAlignment="1">
      <alignment vertical="center"/>
      <protection/>
    </xf>
    <xf numFmtId="0" fontId="66" fillId="38" borderId="23" xfId="0" applyFont="1" applyFill="1" applyBorder="1" applyAlignment="1">
      <alignment horizontal="center" vertical="justify"/>
    </xf>
    <xf numFmtId="0" fontId="67" fillId="38" borderId="23" xfId="0" applyFont="1" applyFill="1" applyBorder="1" applyAlignment="1">
      <alignment vertical="justify"/>
    </xf>
    <xf numFmtId="0" fontId="70" fillId="38" borderId="23" xfId="0" applyFont="1" applyFill="1" applyBorder="1" applyAlignment="1">
      <alignment vertical="justify"/>
    </xf>
    <xf numFmtId="179" fontId="67" fillId="0" borderId="23" xfId="48" applyFont="1" applyFill="1" applyBorder="1" applyAlignment="1">
      <alignment horizontal="center" vertical="center"/>
    </xf>
    <xf numFmtId="179" fontId="67" fillId="0" borderId="23" xfId="48" applyFont="1" applyFill="1" applyBorder="1" applyAlignment="1">
      <alignment/>
    </xf>
    <xf numFmtId="0" fontId="67" fillId="0" borderId="23" xfId="0" applyFont="1" applyFill="1" applyBorder="1" applyAlignment="1">
      <alignment vertical="justify"/>
    </xf>
    <xf numFmtId="179" fontId="10" fillId="0" borderId="32" xfId="48" applyFont="1" applyFill="1" applyBorder="1" applyAlignment="1">
      <alignment/>
    </xf>
    <xf numFmtId="179" fontId="67" fillId="0" borderId="46" xfId="48" applyFont="1" applyFill="1" applyBorder="1" applyAlignment="1">
      <alignment horizontal="center" vertical="center"/>
    </xf>
    <xf numFmtId="179" fontId="67" fillId="0" borderId="46" xfId="48" applyFont="1" applyFill="1" applyBorder="1" applyAlignment="1">
      <alignment/>
    </xf>
    <xf numFmtId="0" fontId="66" fillId="0" borderId="46" xfId="0" applyFont="1" applyFill="1" applyBorder="1" applyAlignment="1">
      <alignment vertical="justify"/>
    </xf>
    <xf numFmtId="0" fontId="67" fillId="0" borderId="46" xfId="0" applyFont="1" applyFill="1" applyBorder="1" applyAlignment="1">
      <alignment vertical="justify"/>
    </xf>
    <xf numFmtId="0" fontId="67" fillId="0" borderId="46" xfId="0" applyFont="1" applyFill="1" applyBorder="1" applyAlignment="1">
      <alignment/>
    </xf>
    <xf numFmtId="179" fontId="8" fillId="0" borderId="31" xfId="48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9" xfId="0" applyFill="1" applyBorder="1" applyAlignment="1">
      <alignment/>
    </xf>
    <xf numFmtId="0" fontId="8" fillId="0" borderId="72" xfId="57" applyFont="1" applyFill="1" applyBorder="1">
      <alignment/>
      <protection/>
    </xf>
    <xf numFmtId="0" fontId="0" fillId="0" borderId="23" xfId="57" applyFont="1" applyFill="1" applyBorder="1" applyAlignment="1">
      <alignment vertical="center" wrapText="1"/>
      <protection/>
    </xf>
    <xf numFmtId="0" fontId="67" fillId="38" borderId="23" xfId="0" applyFont="1" applyFill="1" applyBorder="1" applyAlignment="1">
      <alignment vertical="center"/>
    </xf>
    <xf numFmtId="0" fontId="67" fillId="0" borderId="23" xfId="0" applyFont="1" applyFill="1" applyBorder="1" applyAlignment="1">
      <alignment vertical="center"/>
    </xf>
    <xf numFmtId="0" fontId="67" fillId="0" borderId="46" xfId="0" applyFont="1" applyFill="1" applyBorder="1" applyAlignment="1">
      <alignment vertical="center"/>
    </xf>
    <xf numFmtId="0" fontId="0" fillId="0" borderId="105" xfId="57" applyFont="1" applyFill="1" applyBorder="1" applyAlignment="1">
      <alignment vertical="center" wrapText="1"/>
      <protection/>
    </xf>
    <xf numFmtId="0" fontId="1" fillId="0" borderId="105" xfId="57" applyFont="1" applyFill="1" applyBorder="1" applyAlignment="1">
      <alignment vertical="center"/>
      <protection/>
    </xf>
    <xf numFmtId="0" fontId="1" fillId="0" borderId="114" xfId="0" applyFont="1" applyFill="1" applyBorder="1" applyAlignment="1">
      <alignment horizontal="center" vertical="top" textRotation="89"/>
    </xf>
    <xf numFmtId="179" fontId="67" fillId="38" borderId="105" xfId="48" applyFont="1" applyFill="1" applyBorder="1" applyAlignment="1">
      <alignment horizontal="center" vertical="center"/>
    </xf>
    <xf numFmtId="179" fontId="67" fillId="38" borderId="105" xfId="48" applyFont="1" applyFill="1" applyBorder="1" applyAlignment="1">
      <alignment/>
    </xf>
    <xf numFmtId="0" fontId="1" fillId="0" borderId="44" xfId="0" applyFont="1" applyFill="1" applyBorder="1" applyAlignment="1">
      <alignment horizontal="center" vertical="top" textRotation="89"/>
    </xf>
    <xf numFmtId="0" fontId="1" fillId="0" borderId="67" xfId="0" applyFont="1" applyFill="1" applyBorder="1" applyAlignment="1">
      <alignment horizontal="center" vertical="top" textRotation="89"/>
    </xf>
    <xf numFmtId="0" fontId="0" fillId="0" borderId="115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1" fillId="0" borderId="116" xfId="0" applyFont="1" applyBorder="1" applyAlignment="1">
      <alignment vertical="center"/>
    </xf>
    <xf numFmtId="0" fontId="1" fillId="0" borderId="42" xfId="0" applyFont="1" applyBorder="1" applyAlignment="1">
      <alignment horizontal="center" vertical="top" textRotation="89"/>
    </xf>
    <xf numFmtId="0" fontId="1" fillId="0" borderId="44" xfId="0" applyFont="1" applyBorder="1" applyAlignment="1">
      <alignment vertical="center" wrapText="1"/>
    </xf>
    <xf numFmtId="0" fontId="1" fillId="0" borderId="33" xfId="0" applyFont="1" applyFill="1" applyBorder="1" applyAlignment="1">
      <alignment horizontal="justify" vertical="center"/>
    </xf>
    <xf numFmtId="188" fontId="0" fillId="0" borderId="0" xfId="48" applyNumberFormat="1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179" fontId="1" fillId="0" borderId="55" xfId="48" applyFont="1" applyFill="1" applyBorder="1" applyAlignment="1">
      <alignment/>
    </xf>
    <xf numFmtId="0" fontId="0" fillId="0" borderId="86" xfId="0" applyFont="1" applyBorder="1" applyAlignment="1">
      <alignment horizontal="center" vertical="center" wrapText="1"/>
    </xf>
    <xf numFmtId="0" fontId="0" fillId="0" borderId="117" xfId="0" applyFont="1" applyBorder="1" applyAlignment="1">
      <alignment/>
    </xf>
    <xf numFmtId="0" fontId="0" fillId="0" borderId="67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36" borderId="58" xfId="60" applyFont="1" applyFill="1" applyBorder="1" applyAlignment="1">
      <alignment horizontal="center" vertical="center" wrapText="1"/>
      <protection/>
    </xf>
    <xf numFmtId="0" fontId="0" fillId="36" borderId="57" xfId="59" applyFont="1" applyFill="1" applyBorder="1" applyAlignment="1">
      <alignment horizontal="center" vertical="center" wrapText="1"/>
      <protection/>
    </xf>
    <xf numFmtId="0" fontId="0" fillId="36" borderId="58" xfId="59" applyFont="1" applyFill="1" applyBorder="1" applyAlignment="1">
      <alignment horizontal="center" vertical="center" wrapText="1"/>
      <protection/>
    </xf>
    <xf numFmtId="0" fontId="0" fillId="36" borderId="58" xfId="61" applyFont="1" applyFill="1" applyBorder="1" applyAlignment="1">
      <alignment horizontal="center" vertical="center" wrapText="1"/>
      <protection/>
    </xf>
    <xf numFmtId="0" fontId="4" fillId="0" borderId="41" xfId="56" applyFont="1" applyFill="1" applyBorder="1" applyAlignment="1">
      <alignment horizontal="center" vertical="center" wrapText="1"/>
      <protection/>
    </xf>
    <xf numFmtId="0" fontId="0" fillId="0" borderId="53" xfId="57" applyFont="1" applyFill="1" applyBorder="1" applyAlignment="1">
      <alignment horizontal="center" vertical="center" wrapText="1"/>
      <protection/>
    </xf>
    <xf numFmtId="0" fontId="0" fillId="0" borderId="54" xfId="57" applyFont="1" applyFill="1" applyBorder="1" applyAlignment="1">
      <alignment horizontal="center" vertical="center" wrapText="1"/>
      <protection/>
    </xf>
    <xf numFmtId="0" fontId="0" fillId="34" borderId="54" xfId="57" applyFont="1" applyFill="1" applyBorder="1" applyAlignment="1">
      <alignment horizontal="center" vertical="center" wrapText="1"/>
      <protection/>
    </xf>
    <xf numFmtId="0" fontId="0" fillId="0" borderId="54" xfId="57" applyFont="1" applyBorder="1" applyAlignment="1">
      <alignment horizontal="center" vertical="center" wrapText="1"/>
      <protection/>
    </xf>
    <xf numFmtId="179" fontId="0" fillId="34" borderId="23" xfId="50" applyFont="1" applyFill="1" applyBorder="1" applyAlignment="1">
      <alignment/>
    </xf>
    <xf numFmtId="2" fontId="0" fillId="0" borderId="65" xfId="71" applyNumberFormat="1" applyFont="1" applyFill="1" applyBorder="1" applyAlignment="1">
      <alignment horizontal="center" vertical="center"/>
    </xf>
    <xf numFmtId="9" fontId="0" fillId="34" borderId="65" xfId="57" applyNumberFormat="1" applyFill="1" applyBorder="1" applyAlignment="1">
      <alignment horizontal="center" vertical="center"/>
      <protection/>
    </xf>
    <xf numFmtId="9" fontId="0" fillId="0" borderId="118" xfId="57" applyNumberFormat="1" applyFill="1" applyBorder="1" applyAlignment="1">
      <alignment horizontal="center" vertical="center"/>
      <protection/>
    </xf>
    <xf numFmtId="9" fontId="0" fillId="0" borderId="41" xfId="57" applyNumberFormat="1" applyFill="1" applyBorder="1" applyAlignment="1">
      <alignment horizontal="center" vertical="center"/>
      <protection/>
    </xf>
    <xf numFmtId="0" fontId="1" fillId="0" borderId="63" xfId="57" applyFont="1" applyFill="1" applyBorder="1" applyAlignment="1">
      <alignment horizontal="center" vertical="center" textRotation="89"/>
      <protection/>
    </xf>
    <xf numFmtId="3" fontId="0" fillId="0" borderId="119" xfId="57" applyNumberFormat="1" applyFill="1" applyBorder="1" applyAlignment="1">
      <alignment horizontal="right"/>
      <protection/>
    </xf>
    <xf numFmtId="0" fontId="1" fillId="0" borderId="44" xfId="57" applyFont="1" applyFill="1" applyBorder="1" applyAlignment="1">
      <alignment horizontal="center" vertical="center" textRotation="89"/>
      <protection/>
    </xf>
    <xf numFmtId="188" fontId="0" fillId="0" borderId="40" xfId="48" applyNumberFormat="1" applyFont="1" applyFill="1" applyBorder="1" applyAlignment="1">
      <alignment horizontal="right"/>
    </xf>
    <xf numFmtId="188" fontId="0" fillId="34" borderId="40" xfId="48" applyNumberFormat="1" applyFont="1" applyFill="1" applyBorder="1" applyAlignment="1">
      <alignment horizontal="right"/>
    </xf>
    <xf numFmtId="179" fontId="0" fillId="0" borderId="44" xfId="48" applyFont="1" applyFill="1" applyBorder="1" applyAlignment="1">
      <alignment/>
    </xf>
    <xf numFmtId="0" fontId="0" fillId="0" borderId="80" xfId="0" applyFill="1" applyBorder="1" applyAlignment="1">
      <alignment horizontal="center"/>
    </xf>
    <xf numFmtId="0" fontId="0" fillId="0" borderId="10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179" fontId="0" fillId="0" borderId="119" xfId="48" applyFont="1" applyFill="1" applyBorder="1" applyAlignment="1">
      <alignment/>
    </xf>
    <xf numFmtId="0" fontId="1" fillId="0" borderId="44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 wrapText="1"/>
    </xf>
    <xf numFmtId="0" fontId="1" fillId="0" borderId="121" xfId="0" applyFont="1" applyFill="1" applyBorder="1" applyAlignment="1">
      <alignment horizontal="center" vertical="center" textRotation="89"/>
    </xf>
    <xf numFmtId="179" fontId="0" fillId="0" borderId="36" xfId="0" applyNumberFormat="1" applyFill="1" applyBorder="1" applyAlignment="1">
      <alignment/>
    </xf>
    <xf numFmtId="0" fontId="1" fillId="0" borderId="122" xfId="0" applyFont="1" applyFill="1" applyBorder="1" applyAlignment="1">
      <alignment horizontal="justify" vertical="center"/>
    </xf>
    <xf numFmtId="0" fontId="1" fillId="0" borderId="0" xfId="0" applyFont="1" applyAlignment="1">
      <alignment/>
    </xf>
    <xf numFmtId="0" fontId="1" fillId="0" borderId="123" xfId="0" applyFont="1" applyFill="1" applyBorder="1" applyAlignment="1">
      <alignment/>
    </xf>
    <xf numFmtId="0" fontId="1" fillId="0" borderId="100" xfId="0" applyFont="1" applyFill="1" applyBorder="1" applyAlignment="1">
      <alignment/>
    </xf>
    <xf numFmtId="0" fontId="1" fillId="0" borderId="124" xfId="0" applyFont="1" applyFill="1" applyBorder="1" applyAlignment="1">
      <alignment/>
    </xf>
    <xf numFmtId="0" fontId="1" fillId="0" borderId="123" xfId="0" applyFont="1" applyFill="1" applyBorder="1" applyAlignment="1">
      <alignment horizontal="center" vertical="center" textRotation="89"/>
    </xf>
    <xf numFmtId="0" fontId="0" fillId="0" borderId="125" xfId="0" applyFont="1" applyBorder="1" applyAlignment="1">
      <alignment horizontal="center" vertical="center" wrapText="1"/>
    </xf>
    <xf numFmtId="43" fontId="0" fillId="0" borderId="53" xfId="0" applyNumberFormat="1" applyFont="1" applyFill="1" applyBorder="1" applyAlignment="1">
      <alignment/>
    </xf>
    <xf numFmtId="43" fontId="0" fillId="0" borderId="54" xfId="0" applyNumberFormat="1" applyFont="1" applyFill="1" applyBorder="1" applyAlignment="1">
      <alignment/>
    </xf>
    <xf numFmtId="179" fontId="1" fillId="0" borderId="126" xfId="48" applyFont="1" applyBorder="1" applyAlignment="1">
      <alignment/>
    </xf>
    <xf numFmtId="179" fontId="5" fillId="0" borderId="23" xfId="48" applyFont="1" applyFill="1" applyBorder="1" applyAlignment="1">
      <alignment/>
    </xf>
    <xf numFmtId="179" fontId="5" fillId="0" borderId="28" xfId="48" applyFont="1" applyFill="1" applyBorder="1" applyAlignment="1">
      <alignment/>
    </xf>
    <xf numFmtId="43" fontId="0" fillId="0" borderId="89" xfId="0" applyNumberFormat="1" applyFont="1" applyFill="1" applyBorder="1" applyAlignment="1">
      <alignment/>
    </xf>
    <xf numFmtId="0" fontId="0" fillId="0" borderId="105" xfId="0" applyFill="1" applyBorder="1" applyAlignment="1">
      <alignment/>
    </xf>
    <xf numFmtId="179" fontId="5" fillId="0" borderId="105" xfId="48" applyFont="1" applyFill="1" applyBorder="1" applyAlignment="1">
      <alignment/>
    </xf>
    <xf numFmtId="0" fontId="1" fillId="0" borderId="70" xfId="0" applyFont="1" applyFill="1" applyBorder="1" applyAlignment="1">
      <alignment horizontal="center" vertical="center" textRotation="89"/>
    </xf>
    <xf numFmtId="179" fontId="4" fillId="0" borderId="72" xfId="48" applyFont="1" applyFill="1" applyBorder="1" applyAlignment="1">
      <alignment horizontal="center"/>
    </xf>
    <xf numFmtId="179" fontId="4" fillId="0" borderId="0" xfId="48" applyFont="1" applyFill="1" applyBorder="1" applyAlignment="1">
      <alignment horizontal="center"/>
    </xf>
    <xf numFmtId="2" fontId="0" fillId="0" borderId="56" xfId="70" applyNumberFormat="1" applyFont="1" applyFill="1" applyBorder="1" applyAlignment="1">
      <alignment horizontal="center" vertical="center"/>
    </xf>
    <xf numFmtId="179" fontId="0" fillId="0" borderId="27" xfId="48" applyFont="1" applyFill="1" applyBorder="1" applyAlignment="1">
      <alignment/>
    </xf>
    <xf numFmtId="171" fontId="0" fillId="0" borderId="53" xfId="48" applyNumberFormat="1" applyFont="1" applyFill="1" applyBorder="1" applyAlignment="1">
      <alignment/>
    </xf>
    <xf numFmtId="2" fontId="0" fillId="0" borderId="59" xfId="70" applyNumberFormat="1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vertical="center" wrapText="1"/>
    </xf>
    <xf numFmtId="3" fontId="0" fillId="0" borderId="45" xfId="0" applyNumberFormat="1" applyFill="1" applyBorder="1" applyAlignment="1">
      <alignment/>
    </xf>
    <xf numFmtId="179" fontId="0" fillId="0" borderId="23" xfId="48" applyFont="1" applyFill="1" applyBorder="1" applyAlignment="1">
      <alignment/>
    </xf>
    <xf numFmtId="0" fontId="0" fillId="0" borderId="52" xfId="0" applyFill="1" applyBorder="1" applyAlignment="1">
      <alignment horizontal="center"/>
    </xf>
    <xf numFmtId="3" fontId="0" fillId="0" borderId="128" xfId="0" applyNumberFormat="1" applyFill="1" applyBorder="1" applyAlignment="1">
      <alignment/>
    </xf>
    <xf numFmtId="179" fontId="4" fillId="0" borderId="44" xfId="48" applyFont="1" applyFill="1" applyBorder="1" applyAlignment="1">
      <alignment/>
    </xf>
    <xf numFmtId="179" fontId="1" fillId="0" borderId="72" xfId="48" applyFont="1" applyBorder="1" applyAlignment="1">
      <alignment/>
    </xf>
    <xf numFmtId="179" fontId="0" fillId="0" borderId="105" xfId="48" applyFont="1" applyFill="1" applyBorder="1" applyAlignment="1">
      <alignment/>
    </xf>
    <xf numFmtId="179" fontId="0" fillId="0" borderId="28" xfId="48" applyFont="1" applyFill="1" applyBorder="1" applyAlignment="1">
      <alignment/>
    </xf>
    <xf numFmtId="179" fontId="0" fillId="0" borderId="57" xfId="48" applyFont="1" applyFill="1" applyBorder="1" applyAlignment="1">
      <alignment/>
    </xf>
    <xf numFmtId="0" fontId="0" fillId="0" borderId="82" xfId="0" applyFont="1" applyFill="1" applyBorder="1" applyAlignment="1">
      <alignment vertical="center" wrapText="1"/>
    </xf>
    <xf numFmtId="0" fontId="0" fillId="0" borderId="129" xfId="0" applyFill="1" applyBorder="1" applyAlignment="1">
      <alignment horizontal="center" vertical="center"/>
    </xf>
    <xf numFmtId="9" fontId="0" fillId="0" borderId="130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79" fontId="0" fillId="0" borderId="38" xfId="48" applyFont="1" applyFill="1" applyBorder="1" applyAlignment="1">
      <alignment/>
    </xf>
    <xf numFmtId="179" fontId="0" fillId="0" borderId="44" xfId="48" applyFont="1" applyFill="1" applyBorder="1" applyAlignment="1">
      <alignment/>
    </xf>
    <xf numFmtId="2" fontId="0" fillId="0" borderId="131" xfId="70" applyNumberFormat="1" applyFont="1" applyFill="1" applyBorder="1" applyAlignment="1">
      <alignment horizontal="center" vertical="center"/>
    </xf>
    <xf numFmtId="179" fontId="1" fillId="0" borderId="72" xfId="48" applyFont="1" applyFill="1" applyBorder="1" applyAlignment="1">
      <alignment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/>
    </xf>
    <xf numFmtId="0" fontId="7" fillId="0" borderId="41" xfId="0" applyFont="1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/>
    </xf>
    <xf numFmtId="9" fontId="0" fillId="0" borderId="113" xfId="0" applyNumberForma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0" fontId="0" fillId="0" borderId="43" xfId="57" applyFill="1" applyBorder="1" applyAlignment="1">
      <alignment vertical="justify"/>
      <protection/>
    </xf>
    <xf numFmtId="0" fontId="0" fillId="0" borderId="43" xfId="57" applyFont="1" applyFill="1" applyBorder="1" applyAlignment="1">
      <alignment vertical="justify"/>
      <protection/>
    </xf>
    <xf numFmtId="0" fontId="0" fillId="0" borderId="26" xfId="57" applyFill="1" applyBorder="1" applyAlignment="1">
      <alignment vertical="justify" wrapText="1"/>
      <protection/>
    </xf>
    <xf numFmtId="0" fontId="0" fillId="0" borderId="26" xfId="57" applyFill="1" applyBorder="1" applyAlignment="1">
      <alignment wrapText="1"/>
      <protection/>
    </xf>
    <xf numFmtId="0" fontId="0" fillId="0" borderId="94" xfId="57" applyFont="1" applyBorder="1">
      <alignment/>
      <protection/>
    </xf>
    <xf numFmtId="0" fontId="0" fillId="34" borderId="132" xfId="57" applyFont="1" applyFill="1" applyBorder="1">
      <alignment/>
      <protection/>
    </xf>
    <xf numFmtId="0" fontId="4" fillId="0" borderId="17" xfId="57" applyFont="1" applyBorder="1" applyAlignment="1">
      <alignment horizontal="center"/>
      <protection/>
    </xf>
    <xf numFmtId="188" fontId="0" fillId="34" borderId="23" xfId="48" applyNumberFormat="1" applyFont="1" applyFill="1" applyBorder="1" applyAlignment="1">
      <alignment/>
    </xf>
    <xf numFmtId="3" fontId="0" fillId="34" borderId="23" xfId="57" applyNumberFormat="1" applyFont="1" applyFill="1" applyBorder="1">
      <alignment/>
      <protection/>
    </xf>
    <xf numFmtId="0" fontId="4" fillId="0" borderId="23" xfId="57" applyFont="1" applyBorder="1" applyAlignment="1">
      <alignment horizontal="center"/>
      <protection/>
    </xf>
    <xf numFmtId="0" fontId="0" fillId="34" borderId="23" xfId="57" applyFont="1" applyFill="1" applyBorder="1">
      <alignment/>
      <protection/>
    </xf>
    <xf numFmtId="0" fontId="0" fillId="34" borderId="133" xfId="57" applyFill="1" applyBorder="1">
      <alignment/>
      <protection/>
    </xf>
    <xf numFmtId="0" fontId="1" fillId="0" borderId="117" xfId="57" applyFont="1" applyBorder="1" applyAlignment="1">
      <alignment horizontal="center" vertical="center" textRotation="89"/>
      <protection/>
    </xf>
    <xf numFmtId="188" fontId="0" fillId="34" borderId="105" xfId="48" applyNumberFormat="1" applyFont="1" applyFill="1" applyBorder="1" applyAlignment="1">
      <alignment/>
    </xf>
    <xf numFmtId="0" fontId="1" fillId="0" borderId="44" xfId="57" applyFont="1" applyBorder="1" applyAlignment="1">
      <alignment horizontal="center" vertical="center" textRotation="89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textRotation="89"/>
    </xf>
    <xf numFmtId="0" fontId="0" fillId="0" borderId="105" xfId="0" applyFont="1" applyFill="1" applyBorder="1" applyAlignment="1">
      <alignment/>
    </xf>
    <xf numFmtId="179" fontId="0" fillId="0" borderId="76" xfId="48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134" xfId="0" applyFont="1" applyFill="1" applyBorder="1" applyAlignment="1">
      <alignment vertical="justify"/>
    </xf>
    <xf numFmtId="0" fontId="0" fillId="0" borderId="40" xfId="0" applyFill="1" applyBorder="1" applyAlignment="1">
      <alignment vertical="justify"/>
    </xf>
    <xf numFmtId="0" fontId="0" fillId="0" borderId="4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45" xfId="0" applyFont="1" applyFill="1" applyBorder="1" applyAlignment="1">
      <alignment vertical="justify"/>
    </xf>
    <xf numFmtId="0" fontId="0" fillId="0" borderId="34" xfId="0" applyFill="1" applyBorder="1" applyAlignment="1">
      <alignment vertical="justify"/>
    </xf>
    <xf numFmtId="3" fontId="0" fillId="0" borderId="41" xfId="0" applyNumberFormat="1" applyFont="1" applyFill="1" applyBorder="1" applyAlignment="1">
      <alignment/>
    </xf>
    <xf numFmtId="0" fontId="0" fillId="0" borderId="71" xfId="0" applyFill="1" applyBorder="1" applyAlignment="1">
      <alignment vertical="justify"/>
    </xf>
    <xf numFmtId="0" fontId="0" fillId="0" borderId="34" xfId="0" applyFont="1" applyFill="1" applyBorder="1" applyAlignment="1">
      <alignment vertical="justify"/>
    </xf>
    <xf numFmtId="0" fontId="0" fillId="0" borderId="105" xfId="0" applyFill="1" applyBorder="1" applyAlignment="1">
      <alignment horizontal="center"/>
    </xf>
    <xf numFmtId="184" fontId="4" fillId="0" borderId="105" xfId="0" applyNumberFormat="1" applyFont="1" applyFill="1" applyBorder="1" applyAlignment="1">
      <alignment/>
    </xf>
    <xf numFmtId="179" fontId="0" fillId="0" borderId="47" xfId="48" applyFont="1" applyFill="1" applyBorder="1" applyAlignment="1">
      <alignment/>
    </xf>
    <xf numFmtId="179" fontId="0" fillId="0" borderId="49" xfId="48" applyFont="1" applyFill="1" applyBorder="1" applyAlignment="1">
      <alignment/>
    </xf>
    <xf numFmtId="179" fontId="1" fillId="0" borderId="38" xfId="48" applyFont="1" applyFill="1" applyBorder="1" applyAlignment="1">
      <alignment/>
    </xf>
    <xf numFmtId="179" fontId="1" fillId="0" borderId="39" xfId="48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0" fontId="67" fillId="0" borderId="81" xfId="0" applyFont="1" applyFill="1" applyBorder="1" applyAlignment="1">
      <alignment horizontal="center"/>
    </xf>
    <xf numFmtId="0" fontId="67" fillId="0" borderId="23" xfId="0" applyFont="1" applyFill="1" applyBorder="1" applyAlignment="1">
      <alignment horizontal="center"/>
    </xf>
    <xf numFmtId="0" fontId="67" fillId="0" borderId="45" xfId="0" applyFont="1" applyFill="1" applyBorder="1" applyAlignment="1">
      <alignment horizontal="center"/>
    </xf>
    <xf numFmtId="0" fontId="67" fillId="0" borderId="105" xfId="0" applyFont="1" applyFill="1" applyBorder="1" applyAlignment="1">
      <alignment horizontal="center"/>
    </xf>
    <xf numFmtId="0" fontId="67" fillId="0" borderId="105" xfId="0" applyFont="1" applyFill="1" applyBorder="1" applyAlignment="1">
      <alignment/>
    </xf>
    <xf numFmtId="0" fontId="1" fillId="0" borderId="135" xfId="0" applyFont="1" applyBorder="1" applyAlignment="1">
      <alignment horizontal="center" vertical="center" wrapText="1"/>
    </xf>
    <xf numFmtId="0" fontId="1" fillId="0" borderId="136" xfId="0" applyFont="1" applyBorder="1" applyAlignment="1">
      <alignment horizontal="center" vertical="center" wrapText="1"/>
    </xf>
    <xf numFmtId="0" fontId="1" fillId="0" borderId="137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top" textRotation="89"/>
    </xf>
    <xf numFmtId="0" fontId="1" fillId="0" borderId="138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4" fillId="0" borderId="72" xfId="0" applyFont="1" applyFill="1" applyBorder="1" applyAlignment="1">
      <alignment/>
    </xf>
    <xf numFmtId="0" fontId="0" fillId="0" borderId="23" xfId="0" applyFont="1" applyFill="1" applyBorder="1" applyAlignment="1">
      <alignment vertical="justify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vertical="justify"/>
    </xf>
    <xf numFmtId="184" fontId="0" fillId="0" borderId="23" xfId="0" applyNumberFormat="1" applyFont="1" applyFill="1" applyBorder="1" applyAlignment="1">
      <alignment/>
    </xf>
    <xf numFmtId="0" fontId="0" fillId="0" borderId="105" xfId="0" applyFont="1" applyFill="1" applyBorder="1" applyAlignment="1">
      <alignment vertical="justify"/>
    </xf>
    <xf numFmtId="0" fontId="1" fillId="0" borderId="70" xfId="0" applyFont="1" applyBorder="1" applyAlignment="1">
      <alignment horizontal="center" vertical="center"/>
    </xf>
    <xf numFmtId="0" fontId="0" fillId="0" borderId="134" xfId="0" applyFont="1" applyFill="1" applyBorder="1" applyAlignment="1">
      <alignment horizontal="center"/>
    </xf>
    <xf numFmtId="179" fontId="0" fillId="0" borderId="81" xfId="50" applyFont="1" applyFill="1" applyBorder="1" applyAlignment="1">
      <alignment/>
    </xf>
    <xf numFmtId="179" fontId="0" fillId="0" borderId="43" xfId="50" applyFont="1" applyBorder="1" applyAlignment="1">
      <alignment/>
    </xf>
    <xf numFmtId="179" fontId="0" fillId="0" borderId="53" xfId="50" applyFont="1" applyBorder="1" applyAlignment="1">
      <alignment/>
    </xf>
    <xf numFmtId="2" fontId="0" fillId="0" borderId="22" xfId="71" applyNumberFormat="1" applyFont="1" applyFill="1" applyBorder="1" applyAlignment="1">
      <alignment horizontal="center" vertical="center"/>
    </xf>
    <xf numFmtId="179" fontId="0" fillId="0" borderId="41" xfId="50" applyFont="1" applyBorder="1" applyAlignment="1">
      <alignment/>
    </xf>
    <xf numFmtId="179" fontId="0" fillId="0" borderId="54" xfId="50" applyFont="1" applyBorder="1" applyAlignment="1">
      <alignment/>
    </xf>
    <xf numFmtId="179" fontId="0" fillId="0" borderId="86" xfId="50" applyFont="1" applyBorder="1" applyAlignment="1">
      <alignment/>
    </xf>
    <xf numFmtId="179" fontId="0" fillId="0" borderId="52" xfId="50" applyFont="1" applyBorder="1" applyAlignment="1">
      <alignment/>
    </xf>
    <xf numFmtId="179" fontId="0" fillId="0" borderId="38" xfId="50" applyFont="1" applyBorder="1" applyAlignment="1">
      <alignment/>
    </xf>
    <xf numFmtId="179" fontId="0" fillId="0" borderId="31" xfId="50" applyFont="1" applyBorder="1" applyAlignment="1">
      <alignment/>
    </xf>
    <xf numFmtId="179" fontId="0" fillId="0" borderId="39" xfId="50" applyFont="1" applyBorder="1" applyAlignment="1">
      <alignment/>
    </xf>
    <xf numFmtId="179" fontId="1" fillId="0" borderId="78" xfId="50" applyFont="1" applyBorder="1" applyAlignment="1">
      <alignment/>
    </xf>
    <xf numFmtId="179" fontId="1" fillId="0" borderId="44" xfId="50" applyFont="1" applyBorder="1" applyAlignment="1">
      <alignment/>
    </xf>
    <xf numFmtId="179" fontId="0" fillId="0" borderId="72" xfId="50" applyFont="1" applyFill="1" applyBorder="1" applyAlignment="1">
      <alignment/>
    </xf>
    <xf numFmtId="0" fontId="0" fillId="0" borderId="139" xfId="57" applyFill="1" applyBorder="1">
      <alignment/>
      <protection/>
    </xf>
    <xf numFmtId="0" fontId="1" fillId="0" borderId="140" xfId="57" applyFont="1" applyFill="1" applyBorder="1" applyAlignment="1">
      <alignment horizontal="center" vertical="center"/>
      <protection/>
    </xf>
    <xf numFmtId="0" fontId="0" fillId="0" borderId="141" xfId="57" applyFill="1" applyBorder="1">
      <alignment/>
      <protection/>
    </xf>
    <xf numFmtId="0" fontId="0" fillId="0" borderId="141" xfId="57" applyFont="1" applyFill="1" applyBorder="1">
      <alignment/>
      <protection/>
    </xf>
    <xf numFmtId="0" fontId="0" fillId="0" borderId="141" xfId="57" applyBorder="1">
      <alignment/>
      <protection/>
    </xf>
    <xf numFmtId="2" fontId="8" fillId="0" borderId="72" xfId="0" applyNumberFormat="1" applyFont="1" applyFill="1" applyBorder="1" applyAlignment="1">
      <alignment horizontal="center"/>
    </xf>
    <xf numFmtId="0" fontId="5" fillId="0" borderId="44" xfId="57" applyFont="1" applyFill="1" applyBorder="1" applyAlignment="1">
      <alignment horizontal="center" vertical="center" wrapText="1"/>
      <protection/>
    </xf>
    <xf numFmtId="0" fontId="0" fillId="0" borderId="29" xfId="66" applyFont="1" applyFill="1" applyBorder="1" applyAlignment="1">
      <alignment horizontal="center" vertical="center" wrapText="1"/>
      <protection/>
    </xf>
    <xf numFmtId="9" fontId="69" fillId="0" borderId="82" xfId="54" applyNumberFormat="1" applyFont="1" applyFill="1" applyBorder="1" applyAlignment="1">
      <alignment horizontal="center" vertical="center"/>
      <protection/>
    </xf>
    <xf numFmtId="0" fontId="5" fillId="0" borderId="52" xfId="57" applyFont="1" applyFill="1" applyBorder="1" applyAlignment="1">
      <alignment horizontal="center" vertical="center" wrapText="1"/>
      <protection/>
    </xf>
    <xf numFmtId="2" fontId="5" fillId="0" borderId="89" xfId="57" applyNumberFormat="1" applyFont="1" applyFill="1" applyBorder="1" applyAlignment="1">
      <alignment horizontal="center" vertical="center" wrapText="1"/>
      <protection/>
    </xf>
    <xf numFmtId="0" fontId="5" fillId="0" borderId="110" xfId="57" applyFont="1" applyFill="1" applyBorder="1" applyAlignment="1">
      <alignment horizontal="center" vertical="center" wrapText="1"/>
      <protection/>
    </xf>
    <xf numFmtId="0" fontId="5" fillId="0" borderId="90" xfId="57" applyFont="1" applyFill="1" applyBorder="1" applyAlignment="1">
      <alignment horizontal="center" vertical="center" wrapText="1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103" xfId="57" applyFont="1" applyFill="1" applyBorder="1" applyAlignment="1">
      <alignment horizontal="center" vertical="center" wrapText="1"/>
      <protection/>
    </xf>
    <xf numFmtId="3" fontId="5" fillId="0" borderId="52" xfId="57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75" xfId="0" applyBorder="1" applyAlignment="1">
      <alignment/>
    </xf>
    <xf numFmtId="0" fontId="1" fillId="0" borderId="124" xfId="57" applyFont="1" applyFill="1" applyBorder="1" applyAlignment="1">
      <alignment horizontal="center" vertical="center"/>
      <protection/>
    </xf>
    <xf numFmtId="0" fontId="1" fillId="0" borderId="142" xfId="57" applyFont="1" applyFill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1" fillId="0" borderId="0" xfId="57" applyFont="1" applyBorder="1" applyAlignment="1">
      <alignment horizontal="left"/>
      <protection/>
    </xf>
    <xf numFmtId="0" fontId="1" fillId="40" borderId="120" xfId="57" applyFont="1" applyFill="1" applyBorder="1" applyAlignment="1">
      <alignment horizontal="center"/>
      <protection/>
    </xf>
    <xf numFmtId="0" fontId="1" fillId="40" borderId="78" xfId="57" applyFont="1" applyFill="1" applyBorder="1" applyAlignment="1">
      <alignment horizontal="center"/>
      <protection/>
    </xf>
    <xf numFmtId="0" fontId="0" fillId="0" borderId="78" xfId="57" applyBorder="1" applyAlignment="1">
      <alignment horizontal="center"/>
      <protection/>
    </xf>
    <xf numFmtId="0" fontId="0" fillId="0" borderId="126" xfId="57" applyBorder="1" applyAlignment="1">
      <alignment horizontal="center"/>
      <protection/>
    </xf>
    <xf numFmtId="0" fontId="1" fillId="0" borderId="143" xfId="57" applyFont="1" applyFill="1" applyBorder="1" applyAlignment="1">
      <alignment horizontal="left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13" xfId="57" applyFill="1" applyBorder="1" applyAlignment="1">
      <alignment horizontal="center" vertical="center" wrapText="1"/>
      <protection/>
    </xf>
    <xf numFmtId="0" fontId="0" fillId="0" borderId="14" xfId="57" applyFill="1" applyBorder="1" applyAlignment="1">
      <alignment horizontal="center" vertical="center" wrapText="1"/>
      <protection/>
    </xf>
    <xf numFmtId="0" fontId="0" fillId="0" borderId="15" xfId="57" applyFill="1" applyBorder="1" applyAlignment="1">
      <alignment horizontal="center" vertical="center" wrapText="1"/>
      <protection/>
    </xf>
    <xf numFmtId="0" fontId="0" fillId="0" borderId="16" xfId="57" applyFill="1" applyBorder="1" applyAlignment="1">
      <alignment horizontal="center" vertical="center" wrapText="1"/>
      <protection/>
    </xf>
    <xf numFmtId="0" fontId="1" fillId="0" borderId="144" xfId="57" applyFont="1" applyFill="1" applyBorder="1" applyAlignment="1">
      <alignment horizontal="center"/>
      <protection/>
    </xf>
    <xf numFmtId="0" fontId="1" fillId="0" borderId="145" xfId="57" applyFont="1" applyFill="1" applyBorder="1" applyAlignment="1">
      <alignment horizontal="center"/>
      <protection/>
    </xf>
    <xf numFmtId="0" fontId="1" fillId="0" borderId="146" xfId="57" applyFont="1" applyFill="1" applyBorder="1" applyAlignment="1">
      <alignment horizontal="center"/>
      <protection/>
    </xf>
    <xf numFmtId="0" fontId="1" fillId="0" borderId="100" xfId="57" applyFont="1" applyFill="1" applyBorder="1" applyAlignment="1">
      <alignment horizontal="center"/>
      <protection/>
    </xf>
    <xf numFmtId="0" fontId="1" fillId="0" borderId="94" xfId="57" applyFont="1" applyFill="1" applyBorder="1" applyAlignment="1">
      <alignment horizontal="center" vertical="center" wrapText="1"/>
      <protection/>
    </xf>
    <xf numFmtId="0" fontId="1" fillId="0" borderId="147" xfId="57" applyFont="1" applyFill="1" applyBorder="1" applyAlignment="1">
      <alignment horizontal="center" vertical="center" wrapText="1"/>
      <protection/>
    </xf>
    <xf numFmtId="0" fontId="1" fillId="0" borderId="105" xfId="57" applyFont="1" applyFill="1" applyBorder="1" applyAlignment="1">
      <alignment horizontal="center" vertical="center" wrapText="1"/>
      <protection/>
    </xf>
    <xf numFmtId="0" fontId="1" fillId="0" borderId="102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26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3" xfId="0" applyFont="1" applyFill="1" applyBorder="1" applyAlignment="1">
      <alignment horizontal="center" vertical="center"/>
    </xf>
    <xf numFmtId="0" fontId="1" fillId="0" borderId="14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6" xfId="0" applyFont="1" applyFill="1" applyBorder="1" applyAlignment="1">
      <alignment horizontal="center"/>
    </xf>
    <xf numFmtId="0" fontId="1" fillId="0" borderId="100" xfId="0" applyFont="1" applyFill="1" applyBorder="1" applyAlignment="1">
      <alignment horizontal="center"/>
    </xf>
    <xf numFmtId="0" fontId="1" fillId="0" borderId="14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4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57" applyFont="1" applyFill="1" applyBorder="1" applyAlignment="1">
      <alignment horizontal="center" vertical="center"/>
      <protection/>
    </xf>
    <xf numFmtId="0" fontId="1" fillId="0" borderId="102" xfId="57" applyFont="1" applyFill="1" applyBorder="1" applyAlignment="1">
      <alignment horizontal="center"/>
      <protection/>
    </xf>
    <xf numFmtId="0" fontId="0" fillId="0" borderId="74" xfId="57" applyBorder="1" applyAlignment="1">
      <alignment horizontal="center"/>
      <protection/>
    </xf>
    <xf numFmtId="0" fontId="0" fillId="0" borderId="45" xfId="57" applyBorder="1" applyAlignment="1">
      <alignment horizontal="center"/>
      <protection/>
    </xf>
    <xf numFmtId="0" fontId="1" fillId="0" borderId="143" xfId="57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center"/>
      <protection/>
    </xf>
    <xf numFmtId="0" fontId="1" fillId="0" borderId="17" xfId="57" applyFont="1" applyFill="1" applyBorder="1" applyAlignment="1">
      <alignment horizontal="center"/>
      <protection/>
    </xf>
    <xf numFmtId="0" fontId="3" fillId="0" borderId="143" xfId="57" applyFont="1" applyFill="1" applyBorder="1" applyAlignment="1">
      <alignment horizontal="center" vertical="center" wrapText="1"/>
      <protection/>
    </xf>
    <xf numFmtId="0" fontId="1" fillId="0" borderId="148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70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0" fillId="0" borderId="12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0" fontId="0" fillId="0" borderId="15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40" borderId="102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7" xfId="0" applyBorder="1" applyAlignment="1">
      <alignment horizontal="center"/>
    </xf>
    <xf numFmtId="0" fontId="1" fillId="0" borderId="14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3" xfId="0" applyFont="1" applyFill="1" applyBorder="1" applyAlignment="1">
      <alignment horizontal="center" vertical="center" wrapText="1"/>
    </xf>
    <xf numFmtId="0" fontId="1" fillId="0" borderId="1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40" borderId="57" xfId="0" applyFont="1" applyFill="1" applyBorder="1" applyAlignment="1">
      <alignment horizontal="center"/>
    </xf>
    <xf numFmtId="0" fontId="1" fillId="40" borderId="5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4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5" fillId="0" borderId="0" xfId="57" applyFont="1" applyAlignment="1">
      <alignment horizontal="center"/>
      <protection/>
    </xf>
    <xf numFmtId="0" fontId="15" fillId="0" borderId="0" xfId="57" applyFont="1" applyBorder="1" applyAlignment="1">
      <alignment horizontal="left"/>
      <protection/>
    </xf>
    <xf numFmtId="0" fontId="1" fillId="40" borderId="102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0" fontId="1" fillId="0" borderId="143" xfId="57" applyFont="1" applyFill="1" applyBorder="1" applyAlignment="1">
      <alignment horizontal="center" vertical="center" wrapText="1"/>
      <protection/>
    </xf>
    <xf numFmtId="0" fontId="1" fillId="40" borderId="68" xfId="57" applyFont="1" applyFill="1" applyBorder="1" applyAlignment="1">
      <alignment horizontal="center"/>
      <protection/>
    </xf>
    <xf numFmtId="0" fontId="0" fillId="0" borderId="68" xfId="57" applyBorder="1" applyAlignment="1">
      <alignment horizontal="center"/>
      <protection/>
    </xf>
    <xf numFmtId="0" fontId="1" fillId="0" borderId="33" xfId="57" applyFont="1" applyFill="1" applyBorder="1" applyAlignment="1">
      <alignment horizontal="center" vertical="center" wrapText="1"/>
      <protection/>
    </xf>
    <xf numFmtId="0" fontId="1" fillId="0" borderId="150" xfId="57" applyFont="1" applyFill="1" applyBorder="1" applyAlignment="1">
      <alignment horizontal="center" vertical="center" wrapText="1"/>
      <protection/>
    </xf>
    <xf numFmtId="0" fontId="1" fillId="40" borderId="68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34" xfId="0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150" xfId="0" applyFont="1" applyFill="1" applyBorder="1" applyAlignment="1">
      <alignment horizontal="center" vertical="center" wrapText="1"/>
    </xf>
    <xf numFmtId="0" fontId="0" fillId="0" borderId="139" xfId="0" applyFont="1" applyFill="1" applyBorder="1" applyAlignment="1">
      <alignment horizontal="center" vertical="center" wrapText="1"/>
    </xf>
    <xf numFmtId="0" fontId="0" fillId="0" borderId="151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1" fillId="0" borderId="1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3" xfId="0" applyFont="1" applyBorder="1" applyAlignment="1">
      <alignment horizontal="center" vertical="center" wrapText="1"/>
    </xf>
    <xf numFmtId="0" fontId="1" fillId="0" borderId="14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152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1" fillId="0" borderId="77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0" xfId="57" applyFont="1" applyFill="1" applyBorder="1" applyAlignment="1">
      <alignment horizontal="center"/>
      <protection/>
    </xf>
    <xf numFmtId="0" fontId="1" fillId="0" borderId="67" xfId="57" applyFont="1" applyFill="1" applyBorder="1" applyAlignment="1">
      <alignment horizontal="center"/>
      <protection/>
    </xf>
    <xf numFmtId="0" fontId="1" fillId="0" borderId="143" xfId="57" applyFont="1" applyBorder="1" applyAlignment="1">
      <alignment horizontal="left"/>
      <protection/>
    </xf>
    <xf numFmtId="0" fontId="1" fillId="0" borderId="143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3" fillId="0" borderId="143" xfId="57" applyFont="1" applyBorder="1" applyAlignment="1">
      <alignment horizontal="center" vertical="center" wrapText="1"/>
      <protection/>
    </xf>
    <xf numFmtId="0" fontId="1" fillId="0" borderId="148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1" xfId="54"/>
    <cellStyle name="Normal 16" xfId="55"/>
    <cellStyle name="Normal 17" xfId="56"/>
    <cellStyle name="Normal 2" xfId="57"/>
    <cellStyle name="Normal 20" xfId="58"/>
    <cellStyle name="Normal 22" xfId="59"/>
    <cellStyle name="Normal 23" xfId="60"/>
    <cellStyle name="Normal 24" xfId="61"/>
    <cellStyle name="Normal 25" xfId="62"/>
    <cellStyle name="Normal 26" xfId="63"/>
    <cellStyle name="Normal 27" xfId="64"/>
    <cellStyle name="Normal 28" xfId="65"/>
    <cellStyle name="Normal 29" xfId="66"/>
    <cellStyle name="Normal 31" xfId="67"/>
    <cellStyle name="Normal 32" xfId="68"/>
    <cellStyle name="Notas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0</xdr:rowOff>
    </xdr:from>
    <xdr:to>
      <xdr:col>8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0"/>
          <a:ext cx="2381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6200775</xdr:colOff>
      <xdr:row>0</xdr:row>
      <xdr:rowOff>0</xdr:rowOff>
    </xdr:from>
    <xdr:to>
      <xdr:col>3</xdr:col>
      <xdr:colOff>409575</xdr:colOff>
      <xdr:row>2</xdr:row>
      <xdr:rowOff>9525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0"/>
          <a:ext cx="1476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1143000</xdr:colOff>
      <xdr:row>0</xdr:row>
      <xdr:rowOff>28575</xdr:rowOff>
    </xdr:from>
    <xdr:to>
      <xdr:col>7</xdr:col>
      <xdr:colOff>1476375</xdr:colOff>
      <xdr:row>2</xdr:row>
      <xdr:rowOff>123825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28575"/>
          <a:ext cx="3067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0</xdr:row>
      <xdr:rowOff>0</xdr:rowOff>
    </xdr:from>
    <xdr:to>
      <xdr:col>4</xdr:col>
      <xdr:colOff>19050</xdr:colOff>
      <xdr:row>2</xdr:row>
      <xdr:rowOff>47625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0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19050</xdr:rowOff>
    </xdr:from>
    <xdr:to>
      <xdr:col>4</xdr:col>
      <xdr:colOff>647700</xdr:colOff>
      <xdr:row>2</xdr:row>
      <xdr:rowOff>85725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9050"/>
          <a:ext cx="1571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0</xdr:rowOff>
    </xdr:from>
    <xdr:to>
      <xdr:col>8</xdr:col>
      <xdr:colOff>457200</xdr:colOff>
      <xdr:row>3</xdr:row>
      <xdr:rowOff>57150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3876675</xdr:colOff>
      <xdr:row>0</xdr:row>
      <xdr:rowOff>0</xdr:rowOff>
    </xdr:from>
    <xdr:to>
      <xdr:col>3</xdr:col>
      <xdr:colOff>1000125</xdr:colOff>
      <xdr:row>2</xdr:row>
      <xdr:rowOff>19050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3819525</xdr:colOff>
      <xdr:row>0</xdr:row>
      <xdr:rowOff>0</xdr:rowOff>
    </xdr:from>
    <xdr:to>
      <xdr:col>3</xdr:col>
      <xdr:colOff>1076325</xdr:colOff>
      <xdr:row>2</xdr:row>
      <xdr:rowOff>57150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0</xdr:row>
      <xdr:rowOff>0</xdr:rowOff>
    </xdr:from>
    <xdr:to>
      <xdr:col>5</xdr:col>
      <xdr:colOff>352425</xdr:colOff>
      <xdr:row>2</xdr:row>
      <xdr:rowOff>114300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0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3295650</xdr:colOff>
      <xdr:row>0</xdr:row>
      <xdr:rowOff>0</xdr:rowOff>
    </xdr:from>
    <xdr:to>
      <xdr:col>3</xdr:col>
      <xdr:colOff>628650</xdr:colOff>
      <xdr:row>2</xdr:row>
      <xdr:rowOff>38100</xdr:rowOff>
    </xdr:to>
    <xdr:pic>
      <xdr:nvPicPr>
        <xdr:cNvPr id="1" name="Picture 1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0</xdr:rowOff>
    </xdr:from>
    <xdr:to>
      <xdr:col>4</xdr:col>
      <xdr:colOff>161925</xdr:colOff>
      <xdr:row>2</xdr:row>
      <xdr:rowOff>47625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2505075</xdr:colOff>
      <xdr:row>0</xdr:row>
      <xdr:rowOff>0</xdr:rowOff>
    </xdr:from>
    <xdr:to>
      <xdr:col>4</xdr:col>
      <xdr:colOff>123825</xdr:colOff>
      <xdr:row>3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2886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0</xdr:rowOff>
    </xdr:from>
    <xdr:to>
      <xdr:col>8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0"/>
          <a:ext cx="1828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0</xdr:rowOff>
    </xdr:from>
    <xdr:to>
      <xdr:col>8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0</xdr:rowOff>
    </xdr:from>
    <xdr:to>
      <xdr:col>8</xdr:col>
      <xdr:colOff>457200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0"/>
          <a:ext cx="2457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7</xdr:col>
      <xdr:colOff>923925</xdr:colOff>
      <xdr:row>2</xdr:row>
      <xdr:rowOff>142875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0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1524000</xdr:colOff>
      <xdr:row>0</xdr:row>
      <xdr:rowOff>0</xdr:rowOff>
    </xdr:from>
    <xdr:to>
      <xdr:col>8</xdr:col>
      <xdr:colOff>1333500</xdr:colOff>
      <xdr:row>3</xdr:row>
      <xdr:rowOff>85725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0</xdr:rowOff>
    </xdr:from>
    <xdr:to>
      <xdr:col>10</xdr:col>
      <xdr:colOff>171450</xdr:colOff>
      <xdr:row>4</xdr:row>
      <xdr:rowOff>28575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0"/>
          <a:ext cx="2762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0</xdr:rowOff>
    </xdr:from>
    <xdr:to>
      <xdr:col>8</xdr:col>
      <xdr:colOff>247650</xdr:colOff>
      <xdr:row>3</xdr:row>
      <xdr:rowOff>133350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0"/>
          <a:ext cx="217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0</xdr:rowOff>
    </xdr:from>
    <xdr:to>
      <xdr:col>4</xdr:col>
      <xdr:colOff>685800</xdr:colOff>
      <xdr:row>2</xdr:row>
      <xdr:rowOff>38100</xdr:rowOff>
    </xdr:to>
    <xdr:pic>
      <xdr:nvPicPr>
        <xdr:cNvPr id="1" name="Picture 2" descr="Planeación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0"/>
          <a:ext cx="1228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9"/>
  <sheetViews>
    <sheetView tabSelected="1" zoomScale="50" zoomScaleNormal="50" workbookViewId="0" topLeftCell="A1">
      <selection activeCell="K32" sqref="K32"/>
    </sheetView>
  </sheetViews>
  <sheetFormatPr defaultColWidth="11.421875" defaultRowHeight="12.75"/>
  <cols>
    <col min="1" max="1" width="11.421875" style="226" customWidth="1"/>
    <col min="2" max="2" width="30.00390625" style="226" customWidth="1"/>
    <col min="3" max="3" width="61.00390625" style="226" customWidth="1"/>
    <col min="4" max="4" width="15.57421875" style="226" customWidth="1"/>
    <col min="5" max="5" width="14.421875" style="226" customWidth="1"/>
    <col min="6" max="6" width="18.8515625" style="226" customWidth="1"/>
    <col min="7" max="7" width="18.421875" style="226" customWidth="1"/>
    <col min="8" max="8" width="13.8515625" style="226" customWidth="1"/>
    <col min="9" max="9" width="18.8515625" style="226" customWidth="1"/>
    <col min="10" max="10" width="11.421875" style="226" customWidth="1"/>
    <col min="11" max="11" width="15.421875" style="226" customWidth="1"/>
    <col min="12" max="12" width="17.140625" style="226" customWidth="1"/>
    <col min="13" max="13" width="16.00390625" style="226" customWidth="1"/>
    <col min="14" max="14" width="17.7109375" style="226" customWidth="1"/>
    <col min="15" max="15" width="21.28125" style="226" customWidth="1"/>
    <col min="16" max="16" width="18.7109375" style="226" customWidth="1"/>
    <col min="17" max="17" width="28.8515625" style="226" customWidth="1"/>
    <col min="18" max="18" width="37.00390625" style="226" customWidth="1"/>
    <col min="19" max="16384" width="11.421875" style="226" customWidth="1"/>
  </cols>
  <sheetData>
    <row r="1" spans="4:7" ht="12.75">
      <c r="D1" s="227"/>
      <c r="E1" s="227"/>
      <c r="G1" s="228"/>
    </row>
    <row r="2" spans="4:7" ht="12.75">
      <c r="D2" s="227"/>
      <c r="E2" s="227"/>
      <c r="G2" s="228"/>
    </row>
    <row r="3" spans="4:7" ht="12.75">
      <c r="D3" s="227"/>
      <c r="E3" s="227"/>
      <c r="G3" s="228"/>
    </row>
    <row r="4" spans="1:18" ht="12.75">
      <c r="A4" s="886"/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</row>
    <row r="5" spans="1:18" ht="12.75">
      <c r="A5" s="886" t="s">
        <v>0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</row>
    <row r="6" spans="4:18" ht="12.75">
      <c r="D6" s="227"/>
      <c r="E6" s="227"/>
      <c r="F6" s="887" t="s">
        <v>169</v>
      </c>
      <c r="G6" s="887"/>
      <c r="H6" s="887"/>
      <c r="I6" s="887"/>
      <c r="J6" s="887"/>
      <c r="K6" s="887"/>
      <c r="L6" s="887"/>
      <c r="Q6" s="888"/>
      <c r="R6" s="888"/>
    </row>
    <row r="7" spans="1:18" ht="12.75">
      <c r="A7" s="888" t="s">
        <v>61</v>
      </c>
      <c r="B7" s="888"/>
      <c r="C7" s="888"/>
      <c r="D7" s="888"/>
      <c r="E7" s="888"/>
      <c r="F7" s="888"/>
      <c r="G7" s="888"/>
      <c r="M7" s="888"/>
      <c r="N7" s="888"/>
      <c r="O7" s="230"/>
      <c r="P7" s="230" t="s">
        <v>1</v>
      </c>
      <c r="Q7" s="230"/>
      <c r="R7" s="230"/>
    </row>
    <row r="8" spans="1:18" ht="12.75">
      <c r="A8" s="888" t="s">
        <v>45</v>
      </c>
      <c r="B8" s="888"/>
      <c r="C8" s="888"/>
      <c r="D8" s="888"/>
      <c r="E8" s="888"/>
      <c r="F8" s="888"/>
      <c r="G8" s="888"/>
      <c r="M8" s="230"/>
      <c r="N8" s="230"/>
      <c r="O8" s="230"/>
      <c r="P8" s="230" t="s">
        <v>46</v>
      </c>
      <c r="Q8" s="230"/>
      <c r="R8" s="230"/>
    </row>
    <row r="9" spans="1:18" ht="12.75">
      <c r="A9" s="888" t="s">
        <v>47</v>
      </c>
      <c r="B9" s="888"/>
      <c r="C9" s="888"/>
      <c r="D9" s="888"/>
      <c r="E9" s="888"/>
      <c r="F9" s="888"/>
      <c r="G9" s="888"/>
      <c r="M9" s="230"/>
      <c r="N9" s="230"/>
      <c r="O9" s="230"/>
      <c r="P9" s="19" t="s">
        <v>192</v>
      </c>
      <c r="Q9" s="19"/>
      <c r="R9" s="19"/>
    </row>
    <row r="10" spans="1:18" ht="12.75">
      <c r="A10" s="231" t="s">
        <v>23</v>
      </c>
      <c r="B10" s="231"/>
      <c r="C10" s="231" t="s">
        <v>33</v>
      </c>
      <c r="D10" s="227"/>
      <c r="E10" s="227"/>
      <c r="G10" s="228"/>
      <c r="M10" s="231"/>
      <c r="N10" s="231"/>
      <c r="O10" s="231"/>
      <c r="P10" s="24" t="s">
        <v>170</v>
      </c>
      <c r="Q10" s="24"/>
      <c r="R10" s="24"/>
    </row>
    <row r="11" spans="4:18" ht="13.5" thickBot="1">
      <c r="D11" s="232"/>
      <c r="E11" s="227"/>
      <c r="G11" s="228"/>
      <c r="P11" s="37" t="s">
        <v>171</v>
      </c>
      <c r="Q11"/>
      <c r="R11"/>
    </row>
    <row r="12" spans="1:18" ht="12.75">
      <c r="A12" s="299" t="s">
        <v>4</v>
      </c>
      <c r="B12" s="300"/>
      <c r="C12" s="300" t="s">
        <v>38</v>
      </c>
      <c r="D12" s="301"/>
      <c r="E12" s="301"/>
      <c r="F12" s="300"/>
      <c r="G12" s="237"/>
      <c r="H12" s="893" t="s">
        <v>31</v>
      </c>
      <c r="I12" s="893"/>
      <c r="J12" s="893"/>
      <c r="K12" s="893"/>
      <c r="L12" s="893"/>
      <c r="M12" s="893"/>
      <c r="N12" s="893"/>
      <c r="O12" s="893"/>
      <c r="P12" s="893"/>
      <c r="Q12" s="893" t="s">
        <v>32</v>
      </c>
      <c r="R12" s="893"/>
    </row>
    <row r="13" spans="1:18" ht="12.75">
      <c r="A13" s="302" t="s">
        <v>5</v>
      </c>
      <c r="B13" s="303"/>
      <c r="C13" s="303" t="s">
        <v>122</v>
      </c>
      <c r="D13" s="304"/>
      <c r="E13" s="304"/>
      <c r="F13" s="303"/>
      <c r="G13" s="240"/>
      <c r="H13" s="894"/>
      <c r="I13" s="895"/>
      <c r="J13" s="895"/>
      <c r="K13" s="895"/>
      <c r="L13" s="895"/>
      <c r="M13" s="895"/>
      <c r="N13" s="895"/>
      <c r="O13" s="895"/>
      <c r="P13" s="896"/>
      <c r="Q13" s="305"/>
      <c r="R13" s="253"/>
    </row>
    <row r="14" spans="1:18" ht="13.5" thickBot="1">
      <c r="A14" s="306" t="s">
        <v>6</v>
      </c>
      <c r="B14" s="307"/>
      <c r="C14" s="307" t="s">
        <v>168</v>
      </c>
      <c r="D14" s="308"/>
      <c r="E14" s="308"/>
      <c r="F14" s="307"/>
      <c r="G14" s="248"/>
      <c r="H14" s="897"/>
      <c r="I14" s="898"/>
      <c r="J14" s="898"/>
      <c r="K14" s="898"/>
      <c r="L14" s="898"/>
      <c r="M14" s="898"/>
      <c r="N14" s="898"/>
      <c r="O14" s="898"/>
      <c r="P14" s="899"/>
      <c r="Q14" s="309"/>
      <c r="R14" s="310"/>
    </row>
    <row r="15" spans="1:18" ht="13.5" thickBot="1">
      <c r="A15" s="228"/>
      <c r="B15" s="228"/>
      <c r="C15" s="228"/>
      <c r="D15" s="311"/>
      <c r="E15" s="311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</row>
    <row r="16" spans="1:18" ht="13.5" thickBot="1">
      <c r="A16" s="900" t="s">
        <v>37</v>
      </c>
      <c r="B16" s="901"/>
      <c r="C16" s="901"/>
      <c r="D16" s="901"/>
      <c r="E16" s="901"/>
      <c r="F16" s="901"/>
      <c r="G16" s="901"/>
      <c r="H16" s="902" t="s">
        <v>7</v>
      </c>
      <c r="I16" s="903"/>
      <c r="J16" s="903"/>
      <c r="K16" s="903"/>
      <c r="L16" s="903"/>
      <c r="M16" s="903"/>
      <c r="N16" s="903"/>
      <c r="O16" s="903"/>
      <c r="P16" s="903"/>
      <c r="Q16" s="904" t="s">
        <v>52</v>
      </c>
      <c r="R16" s="884" t="s">
        <v>8</v>
      </c>
    </row>
    <row r="17" spans="1:18" ht="13.5" thickBot="1">
      <c r="A17" s="866"/>
      <c r="B17" s="312"/>
      <c r="C17" s="312"/>
      <c r="D17" s="313"/>
      <c r="E17" s="313"/>
      <c r="F17" s="312"/>
      <c r="G17" s="253"/>
      <c r="H17" s="305"/>
      <c r="I17" s="312"/>
      <c r="J17" s="312"/>
      <c r="K17" s="312"/>
      <c r="L17" s="314" t="s">
        <v>24</v>
      </c>
      <c r="M17" s="315"/>
      <c r="N17" s="312"/>
      <c r="O17" s="312"/>
      <c r="P17" s="312"/>
      <c r="Q17" s="905"/>
      <c r="R17" s="885"/>
    </row>
    <row r="18" spans="1:18" ht="140.25" customHeight="1" thickBot="1">
      <c r="A18" s="867" t="s">
        <v>9</v>
      </c>
      <c r="B18" s="316" t="s">
        <v>10</v>
      </c>
      <c r="C18" s="317" t="s">
        <v>40</v>
      </c>
      <c r="D18" s="318" t="s">
        <v>11</v>
      </c>
      <c r="E18" s="317" t="s">
        <v>28</v>
      </c>
      <c r="F18" s="396" t="s">
        <v>29</v>
      </c>
      <c r="G18" s="261" t="s">
        <v>12</v>
      </c>
      <c r="H18" s="320" t="s">
        <v>13</v>
      </c>
      <c r="I18" s="321" t="s">
        <v>14</v>
      </c>
      <c r="J18" s="321" t="s">
        <v>15</v>
      </c>
      <c r="K18" s="321" t="s">
        <v>167</v>
      </c>
      <c r="L18" s="321" t="s">
        <v>17</v>
      </c>
      <c r="M18" s="321" t="s">
        <v>18</v>
      </c>
      <c r="N18" s="321" t="s">
        <v>19</v>
      </c>
      <c r="O18" s="661" t="s">
        <v>20</v>
      </c>
      <c r="P18" s="662" t="s">
        <v>21</v>
      </c>
      <c r="Q18" s="906"/>
      <c r="R18" s="885"/>
    </row>
    <row r="19" spans="1:18" s="228" customFormat="1" ht="39" customHeight="1">
      <c r="A19" s="868">
        <v>1</v>
      </c>
      <c r="B19" s="545"/>
      <c r="C19" s="567" t="s">
        <v>101</v>
      </c>
      <c r="D19" s="568">
        <v>1</v>
      </c>
      <c r="E19" s="568"/>
      <c r="F19" s="413"/>
      <c r="G19" s="569"/>
      <c r="H19" s="570"/>
      <c r="I19" s="548"/>
      <c r="J19" s="548">
        <v>0</v>
      </c>
      <c r="K19" s="548">
        <v>0</v>
      </c>
      <c r="L19" s="548">
        <v>0</v>
      </c>
      <c r="M19" s="548">
        <v>0</v>
      </c>
      <c r="N19" s="571">
        <v>0</v>
      </c>
      <c r="O19" s="660">
        <f>H19</f>
        <v>0</v>
      </c>
      <c r="P19" s="660">
        <f>O19</f>
        <v>0</v>
      </c>
      <c r="Q19" s="663" t="s">
        <v>106</v>
      </c>
      <c r="R19" s="572"/>
    </row>
    <row r="20" spans="1:18" s="228" customFormat="1" ht="76.5" customHeight="1">
      <c r="A20" s="868">
        <v>2</v>
      </c>
      <c r="B20" s="545"/>
      <c r="C20" s="401" t="s">
        <v>102</v>
      </c>
      <c r="D20" s="414">
        <v>2</v>
      </c>
      <c r="E20" s="414"/>
      <c r="F20" s="413"/>
      <c r="G20" s="573"/>
      <c r="H20" s="574">
        <v>0</v>
      </c>
      <c r="I20" s="551">
        <v>0</v>
      </c>
      <c r="J20" s="551"/>
      <c r="K20" s="551"/>
      <c r="L20" s="551">
        <v>0</v>
      </c>
      <c r="M20" s="551">
        <v>0</v>
      </c>
      <c r="N20" s="575">
        <v>0</v>
      </c>
      <c r="O20" s="577">
        <f>SUM(H20:N20)</f>
        <v>0</v>
      </c>
      <c r="P20" s="577">
        <f>O20</f>
        <v>0</v>
      </c>
      <c r="Q20" s="578" t="s">
        <v>106</v>
      </c>
      <c r="R20" s="576"/>
    </row>
    <row r="21" spans="1:18" s="228" customFormat="1" ht="27.75" customHeight="1">
      <c r="A21" s="868">
        <v>4</v>
      </c>
      <c r="B21" s="545"/>
      <c r="C21" s="401" t="s">
        <v>103</v>
      </c>
      <c r="D21" s="414">
        <v>2</v>
      </c>
      <c r="E21" s="414"/>
      <c r="F21" s="413"/>
      <c r="G21" s="573"/>
      <c r="H21" s="579"/>
      <c r="I21" s="551">
        <v>0</v>
      </c>
      <c r="J21" s="551">
        <v>0</v>
      </c>
      <c r="K21" s="551">
        <v>0</v>
      </c>
      <c r="L21" s="551">
        <v>0</v>
      </c>
      <c r="M21" s="551">
        <v>0</v>
      </c>
      <c r="N21" s="575">
        <v>0</v>
      </c>
      <c r="O21" s="577">
        <f>H21</f>
        <v>0</v>
      </c>
      <c r="P21" s="577">
        <f>O21</f>
        <v>0</v>
      </c>
      <c r="Q21" s="578" t="s">
        <v>106</v>
      </c>
      <c r="R21" s="576"/>
    </row>
    <row r="22" spans="1:18" s="371" customFormat="1" ht="28.5" customHeight="1">
      <c r="A22" s="869">
        <v>5</v>
      </c>
      <c r="B22" s="580"/>
      <c r="C22" s="401" t="s">
        <v>104</v>
      </c>
      <c r="D22" s="581">
        <v>1</v>
      </c>
      <c r="E22" s="582"/>
      <c r="F22" s="413"/>
      <c r="G22" s="583"/>
      <c r="H22" s="584">
        <v>0</v>
      </c>
      <c r="I22" s="585">
        <v>0</v>
      </c>
      <c r="J22" s="585">
        <v>0</v>
      </c>
      <c r="K22" s="585">
        <v>0</v>
      </c>
      <c r="L22" s="585">
        <v>0</v>
      </c>
      <c r="M22" s="585">
        <v>0</v>
      </c>
      <c r="N22" s="586">
        <v>0</v>
      </c>
      <c r="O22" s="577">
        <v>0</v>
      </c>
      <c r="P22" s="577">
        <f>O22</f>
        <v>0</v>
      </c>
      <c r="Q22" s="578" t="s">
        <v>106</v>
      </c>
      <c r="R22" s="283"/>
    </row>
    <row r="23" spans="1:18" ht="42" customHeight="1">
      <c r="A23" s="870">
        <v>6</v>
      </c>
      <c r="B23" s="545"/>
      <c r="C23" s="401" t="s">
        <v>105</v>
      </c>
      <c r="D23" s="414">
        <v>3120</v>
      </c>
      <c r="E23" s="414"/>
      <c r="F23" s="413"/>
      <c r="G23" s="418"/>
      <c r="H23" s="415">
        <v>1613.56</v>
      </c>
      <c r="I23" s="280">
        <v>0</v>
      </c>
      <c r="J23" s="280">
        <v>0</v>
      </c>
      <c r="K23" s="419"/>
      <c r="L23" s="280">
        <v>0</v>
      </c>
      <c r="M23" s="280">
        <v>0</v>
      </c>
      <c r="N23" s="416">
        <v>0</v>
      </c>
      <c r="O23" s="450">
        <f>H23</f>
        <v>1613.56</v>
      </c>
      <c r="P23" s="498"/>
      <c r="Q23" s="449" t="s">
        <v>106</v>
      </c>
      <c r="R23" s="417"/>
    </row>
    <row r="24" spans="1:18" s="228" customFormat="1" ht="40.5" customHeight="1">
      <c r="A24" s="868">
        <v>1</v>
      </c>
      <c r="B24" s="545"/>
      <c r="C24" s="401" t="s">
        <v>173</v>
      </c>
      <c r="D24" s="581">
        <v>1</v>
      </c>
      <c r="E24" s="414"/>
      <c r="F24" s="413"/>
      <c r="G24" s="587"/>
      <c r="H24" s="665">
        <v>30000</v>
      </c>
      <c r="I24" s="551">
        <v>0</v>
      </c>
      <c r="J24" s="551">
        <v>0</v>
      </c>
      <c r="K24" s="551">
        <v>0</v>
      </c>
      <c r="L24" s="551">
        <v>0</v>
      </c>
      <c r="M24" s="551">
        <v>0</v>
      </c>
      <c r="N24" s="575">
        <v>0</v>
      </c>
      <c r="O24" s="577">
        <f>H24</f>
        <v>30000</v>
      </c>
      <c r="P24" s="577"/>
      <c r="Q24" s="578" t="s">
        <v>106</v>
      </c>
      <c r="R24" s="588"/>
    </row>
    <row r="25" spans="1:18" s="228" customFormat="1" ht="53.25" customHeight="1" thickBot="1">
      <c r="A25" s="868">
        <v>3</v>
      </c>
      <c r="B25" s="545"/>
      <c r="C25" s="401" t="s">
        <v>172</v>
      </c>
      <c r="D25" s="414">
        <v>2</v>
      </c>
      <c r="E25" s="414"/>
      <c r="F25" s="413"/>
      <c r="G25" s="573"/>
      <c r="H25" s="664">
        <v>2000</v>
      </c>
      <c r="I25" s="551">
        <v>0</v>
      </c>
      <c r="J25" s="551">
        <v>0</v>
      </c>
      <c r="K25" s="589"/>
      <c r="L25" s="551">
        <v>0</v>
      </c>
      <c r="M25" s="551">
        <v>0</v>
      </c>
      <c r="N25" s="575">
        <v>0</v>
      </c>
      <c r="O25" s="577">
        <f>H25</f>
        <v>2000</v>
      </c>
      <c r="P25" s="577"/>
      <c r="Q25" s="578" t="s">
        <v>106</v>
      </c>
      <c r="R25" s="576"/>
    </row>
    <row r="26" spans="1:18" ht="13.5" thickBot="1">
      <c r="A26" s="286"/>
      <c r="B26" s="889" t="s">
        <v>22</v>
      </c>
      <c r="C26" s="890"/>
      <c r="D26" s="337"/>
      <c r="E26" s="338"/>
      <c r="F26" s="420">
        <v>100</v>
      </c>
      <c r="G26" s="421"/>
      <c r="H26" s="290">
        <f aca="true" t="shared" si="0" ref="H26:P26">SUM(H19:H25)</f>
        <v>33613.56</v>
      </c>
      <c r="I26" s="291">
        <f t="shared" si="0"/>
        <v>0</v>
      </c>
      <c r="J26" s="291">
        <f t="shared" si="0"/>
        <v>0</v>
      </c>
      <c r="K26" s="291">
        <f t="shared" si="0"/>
        <v>0</v>
      </c>
      <c r="L26" s="291">
        <f t="shared" si="0"/>
        <v>0</v>
      </c>
      <c r="M26" s="291">
        <f t="shared" si="0"/>
        <v>0</v>
      </c>
      <c r="N26" s="422">
        <f t="shared" si="0"/>
        <v>0</v>
      </c>
      <c r="O26" s="423">
        <f t="shared" si="0"/>
        <v>33613.56</v>
      </c>
      <c r="P26" s="423">
        <f t="shared" si="0"/>
        <v>0</v>
      </c>
      <c r="Q26" s="891"/>
      <c r="R26" s="892"/>
    </row>
    <row r="27" spans="1:18" ht="12.75">
      <c r="A27" s="228"/>
      <c r="B27" s="345"/>
      <c r="C27" s="345"/>
      <c r="D27" s="312"/>
      <c r="E27" s="313"/>
      <c r="F27" s="346"/>
      <c r="G27" s="312"/>
      <c r="H27" s="312"/>
      <c r="I27" s="347"/>
      <c r="J27" s="312"/>
      <c r="K27" s="312"/>
      <c r="L27" s="312"/>
      <c r="M27" s="312"/>
      <c r="N27" s="312"/>
      <c r="O27" s="314"/>
      <c r="P27" s="347"/>
      <c r="Q27" s="348"/>
      <c r="R27" s="228"/>
    </row>
    <row r="28" ht="12.75">
      <c r="A28" s="226" t="s">
        <v>27</v>
      </c>
    </row>
    <row r="38" ht="12.75">
      <c r="F38" s="226">
        <v>900000</v>
      </c>
    </row>
    <row r="39" ht="12.75">
      <c r="F39" s="226">
        <f>F38*12</f>
        <v>10800000</v>
      </c>
    </row>
  </sheetData>
  <sheetProtection/>
  <mergeCells count="17">
    <mergeCell ref="B26:C26"/>
    <mergeCell ref="Q26:R26"/>
    <mergeCell ref="A8:G8"/>
    <mergeCell ref="A9:G9"/>
    <mergeCell ref="H12:P12"/>
    <mergeCell ref="Q12:R12"/>
    <mergeCell ref="H13:P14"/>
    <mergeCell ref="A16:G16"/>
    <mergeCell ref="H16:P16"/>
    <mergeCell ref="Q16:Q18"/>
    <mergeCell ref="R16:R18"/>
    <mergeCell ref="A4:R4"/>
    <mergeCell ref="A5:R5"/>
    <mergeCell ref="F6:L6"/>
    <mergeCell ref="Q6:R6"/>
    <mergeCell ref="A7:G7"/>
    <mergeCell ref="M7:N7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28"/>
  <sheetViews>
    <sheetView zoomScale="60" zoomScaleNormal="60" zoomScalePageLayoutView="0" workbookViewId="0" topLeftCell="E1">
      <selection activeCell="M7" sqref="M7:N7"/>
    </sheetView>
  </sheetViews>
  <sheetFormatPr defaultColWidth="11.421875" defaultRowHeight="12.75"/>
  <cols>
    <col min="1" max="1" width="13.57421875" style="0" customWidth="1"/>
    <col min="2" max="2" width="30.00390625" style="0" customWidth="1"/>
    <col min="3" max="3" width="109.00390625" style="0" customWidth="1"/>
    <col min="4" max="4" width="20.140625" style="0" customWidth="1"/>
    <col min="5" max="5" width="22.140625" style="0" customWidth="1"/>
    <col min="6" max="6" width="21.00390625" style="0" customWidth="1"/>
    <col min="7" max="7" width="20.00390625" style="0" customWidth="1"/>
    <col min="8" max="9" width="22.140625" style="0" customWidth="1"/>
    <col min="10" max="10" width="12.57421875" style="0" bestFit="1" customWidth="1"/>
    <col min="11" max="11" width="24.00390625" style="0" customWidth="1"/>
    <col min="12" max="13" width="21.00390625" style="0" customWidth="1"/>
    <col min="14" max="14" width="22.421875" style="0" customWidth="1"/>
    <col min="15" max="15" width="18.140625" style="0" customWidth="1"/>
    <col min="16" max="16" width="19.421875" style="0" customWidth="1"/>
    <col min="17" max="17" width="28.8515625" style="0" customWidth="1"/>
    <col min="18" max="18" width="3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4:18" ht="12.75">
      <c r="D6" s="20"/>
      <c r="E6" s="20"/>
      <c r="F6" s="962" t="s">
        <v>169</v>
      </c>
      <c r="G6" s="962"/>
      <c r="H6" s="962"/>
      <c r="I6" s="962"/>
      <c r="J6" s="962"/>
      <c r="K6" s="962"/>
      <c r="L6" s="962"/>
      <c r="Q6" s="957"/>
      <c r="R6" s="957"/>
    </row>
    <row r="7" spans="1:18" ht="12.75">
      <c r="A7" s="957" t="s">
        <v>61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957" t="s">
        <v>47</v>
      </c>
      <c r="B9" s="957"/>
      <c r="C9" s="957"/>
      <c r="D9" s="957"/>
      <c r="E9" s="957"/>
      <c r="F9" s="957"/>
      <c r="G9" s="957"/>
      <c r="M9" s="19"/>
      <c r="N9" s="19"/>
      <c r="O9" s="19"/>
      <c r="P9" s="19" t="s">
        <v>192</v>
      </c>
      <c r="Q9" s="19"/>
      <c r="R9" s="19"/>
    </row>
    <row r="10" spans="1:18" ht="12.75">
      <c r="A10" s="24" t="s">
        <v>23</v>
      </c>
      <c r="B10" s="24"/>
      <c r="C10" s="24" t="s">
        <v>33</v>
      </c>
      <c r="D10" s="20"/>
      <c r="E10" s="20"/>
      <c r="G10" s="26"/>
      <c r="M10" s="24"/>
      <c r="N10" s="24"/>
      <c r="O10" s="24"/>
      <c r="P10" s="24" t="s">
        <v>170</v>
      </c>
      <c r="Q10" s="24"/>
      <c r="R10" s="24"/>
    </row>
    <row r="11" spans="4:16" ht="13.5" thickBot="1">
      <c r="D11" s="61"/>
      <c r="E11" s="20"/>
      <c r="G11" s="26"/>
      <c r="P11" s="37" t="s">
        <v>171</v>
      </c>
    </row>
    <row r="12" spans="1:18" ht="12.75">
      <c r="A12" s="87" t="s">
        <v>4</v>
      </c>
      <c r="B12" s="88"/>
      <c r="C12" s="88" t="s">
        <v>236</v>
      </c>
      <c r="D12" s="89"/>
      <c r="E12" s="89"/>
      <c r="F12" s="88"/>
      <c r="G12" s="38"/>
      <c r="H12" s="934" t="s">
        <v>31</v>
      </c>
      <c r="I12" s="934"/>
      <c r="J12" s="934"/>
      <c r="K12" s="934"/>
      <c r="L12" s="934"/>
      <c r="M12" s="934"/>
      <c r="N12" s="934"/>
      <c r="O12" s="934"/>
      <c r="P12" s="934"/>
      <c r="Q12" s="934" t="s">
        <v>32</v>
      </c>
      <c r="R12" s="934"/>
    </row>
    <row r="13" spans="1:18" ht="12.75">
      <c r="A13" s="90" t="s">
        <v>5</v>
      </c>
      <c r="B13" s="91"/>
      <c r="C13" s="91" t="s">
        <v>237</v>
      </c>
      <c r="D13" s="92"/>
      <c r="E13" s="92"/>
      <c r="F13" s="91"/>
      <c r="G13" s="39"/>
      <c r="H13" s="911" t="s">
        <v>302</v>
      </c>
      <c r="I13" s="912"/>
      <c r="J13" s="912"/>
      <c r="K13" s="912"/>
      <c r="L13" s="912"/>
      <c r="M13" s="912"/>
      <c r="N13" s="912"/>
      <c r="O13" s="912"/>
      <c r="P13" s="913"/>
      <c r="Q13" s="93"/>
      <c r="R13" s="27"/>
    </row>
    <row r="14" spans="1:18" ht="13.5" thickBot="1">
      <c r="A14" s="95" t="s">
        <v>6</v>
      </c>
      <c r="B14" s="86"/>
      <c r="C14" s="86" t="s">
        <v>238</v>
      </c>
      <c r="D14" s="96"/>
      <c r="E14" s="96"/>
      <c r="F14" s="86"/>
      <c r="G14" s="40"/>
      <c r="H14" s="914"/>
      <c r="I14" s="915"/>
      <c r="J14" s="915"/>
      <c r="K14" s="915"/>
      <c r="L14" s="915"/>
      <c r="M14" s="915"/>
      <c r="N14" s="915"/>
      <c r="O14" s="915"/>
      <c r="P14" s="916"/>
      <c r="Q14" s="97"/>
      <c r="R14" s="98"/>
    </row>
    <row r="15" spans="1:18" ht="13.5" thickBot="1">
      <c r="A15" s="26"/>
      <c r="B15" s="26"/>
      <c r="C15" s="26"/>
      <c r="D15" s="99"/>
      <c r="E15" s="9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3.5" thickBot="1">
      <c r="A16" s="983" t="s">
        <v>37</v>
      </c>
      <c r="B16" s="983"/>
      <c r="C16" s="983"/>
      <c r="D16" s="983"/>
      <c r="E16" s="983"/>
      <c r="F16" s="983"/>
      <c r="G16" s="983"/>
      <c r="H16" s="984" t="s">
        <v>7</v>
      </c>
      <c r="I16" s="985"/>
      <c r="J16" s="985"/>
      <c r="K16" s="985"/>
      <c r="L16" s="985"/>
      <c r="M16" s="985"/>
      <c r="N16" s="985"/>
      <c r="O16" s="985"/>
      <c r="P16" s="985"/>
      <c r="Q16" s="1003" t="s">
        <v>52</v>
      </c>
      <c r="R16" s="975" t="s">
        <v>8</v>
      </c>
    </row>
    <row r="17" spans="1:18" ht="13.5" thickBot="1">
      <c r="A17" s="93"/>
      <c r="B17" s="94"/>
      <c r="C17" s="94"/>
      <c r="D17" s="100"/>
      <c r="E17" s="100"/>
      <c r="F17" s="94"/>
      <c r="G17" s="27"/>
      <c r="H17" s="93"/>
      <c r="I17" s="94"/>
      <c r="J17" s="94"/>
      <c r="K17" s="26"/>
      <c r="L17" s="101" t="s">
        <v>24</v>
      </c>
      <c r="M17" s="102"/>
      <c r="N17" s="94"/>
      <c r="O17" s="94"/>
      <c r="P17" s="94"/>
      <c r="Q17" s="1004"/>
      <c r="R17" s="975"/>
    </row>
    <row r="18" spans="1:18" ht="140.25" customHeight="1" thickBot="1">
      <c r="A18" s="103" t="s">
        <v>9</v>
      </c>
      <c r="B18" s="103" t="s">
        <v>10</v>
      </c>
      <c r="C18" s="112" t="s">
        <v>40</v>
      </c>
      <c r="D18" s="113" t="s">
        <v>11</v>
      </c>
      <c r="E18" s="112" t="s">
        <v>28</v>
      </c>
      <c r="F18" s="155" t="s">
        <v>29</v>
      </c>
      <c r="G18" s="28" t="s">
        <v>12</v>
      </c>
      <c r="H18" s="105" t="s">
        <v>13</v>
      </c>
      <c r="I18" s="106" t="s">
        <v>14</v>
      </c>
      <c r="J18" s="106" t="s">
        <v>15</v>
      </c>
      <c r="K18" s="106" t="s">
        <v>16</v>
      </c>
      <c r="L18" s="106" t="s">
        <v>17</v>
      </c>
      <c r="M18" s="106" t="s">
        <v>18</v>
      </c>
      <c r="N18" s="107" t="s">
        <v>19</v>
      </c>
      <c r="O18" s="159" t="s">
        <v>20</v>
      </c>
      <c r="P18" s="159" t="s">
        <v>21</v>
      </c>
      <c r="Q18" s="1012"/>
      <c r="R18" s="975"/>
    </row>
    <row r="19" spans="1:18" s="26" customFormat="1" ht="65.25" customHeight="1" thickBot="1">
      <c r="A19" s="482">
        <v>1</v>
      </c>
      <c r="B19" s="488"/>
      <c r="C19" s="602" t="s">
        <v>239</v>
      </c>
      <c r="D19" s="165">
        <v>199</v>
      </c>
      <c r="E19" s="165"/>
      <c r="F19" s="764"/>
      <c r="G19" s="182"/>
      <c r="H19" s="190">
        <v>146000</v>
      </c>
      <c r="I19" s="179">
        <v>60000</v>
      </c>
      <c r="J19" s="765"/>
      <c r="K19" s="765"/>
      <c r="L19" s="179"/>
      <c r="M19" s="179"/>
      <c r="N19" s="180"/>
      <c r="O19" s="603">
        <f>H19+I19</f>
        <v>206000</v>
      </c>
      <c r="P19" s="766"/>
      <c r="Q19" s="527" t="s">
        <v>98</v>
      </c>
      <c r="R19" s="596" t="s">
        <v>99</v>
      </c>
    </row>
    <row r="20" spans="1:18" s="26" customFormat="1" ht="52.5" customHeight="1">
      <c r="A20" s="482">
        <v>1</v>
      </c>
      <c r="B20" s="488"/>
      <c r="C20" s="166" t="s">
        <v>240</v>
      </c>
      <c r="D20" s="167">
        <v>33</v>
      </c>
      <c r="E20" s="167"/>
      <c r="F20" s="767"/>
      <c r="G20" s="183"/>
      <c r="H20" s="67">
        <v>139253.62</v>
      </c>
      <c r="I20" s="41">
        <v>27035</v>
      </c>
      <c r="J20" s="41"/>
      <c r="K20" s="41"/>
      <c r="L20" s="41"/>
      <c r="M20" s="41"/>
      <c r="N20" s="109"/>
      <c r="O20" s="215">
        <f>H20+I20</f>
        <v>166288.62</v>
      </c>
      <c r="P20" s="125"/>
      <c r="Q20" s="527" t="s">
        <v>98</v>
      </c>
      <c r="R20" s="596" t="s">
        <v>99</v>
      </c>
    </row>
    <row r="21" spans="1:18" s="26" customFormat="1" ht="46.5" customHeight="1">
      <c r="A21" s="482">
        <v>2</v>
      </c>
      <c r="B21" s="488"/>
      <c r="C21" s="768" t="s">
        <v>245</v>
      </c>
      <c r="D21" s="167">
        <v>2</v>
      </c>
      <c r="E21" s="167"/>
      <c r="F21" s="767"/>
      <c r="G21" s="183"/>
      <c r="H21" s="769">
        <v>2000</v>
      </c>
      <c r="I21" s="41"/>
      <c r="J21" s="41"/>
      <c r="K21" s="41"/>
      <c r="L21" s="41"/>
      <c r="M21" s="41"/>
      <c r="N21" s="109"/>
      <c r="O21" s="215">
        <f>H21</f>
        <v>2000</v>
      </c>
      <c r="P21" s="215"/>
      <c r="Q21" s="433" t="s">
        <v>98</v>
      </c>
      <c r="R21" s="480"/>
    </row>
    <row r="22" spans="1:18" s="26" customFormat="1" ht="35.25" customHeight="1" thickBot="1">
      <c r="A22" s="482">
        <v>2</v>
      </c>
      <c r="B22" s="488"/>
      <c r="C22" s="161" t="s">
        <v>241</v>
      </c>
      <c r="D22" s="167">
        <v>1</v>
      </c>
      <c r="E22" s="167"/>
      <c r="F22" s="767"/>
      <c r="G22" s="183"/>
      <c r="H22" s="769">
        <v>5000</v>
      </c>
      <c r="I22" s="41"/>
      <c r="J22" s="41"/>
      <c r="K22" s="41"/>
      <c r="L22" s="41"/>
      <c r="N22" s="109"/>
      <c r="O22" s="215">
        <f>H22</f>
        <v>5000</v>
      </c>
      <c r="P22" s="215"/>
      <c r="Q22" s="433" t="s">
        <v>98</v>
      </c>
      <c r="R22" s="480"/>
    </row>
    <row r="23" spans="1:18" s="26" customFormat="1" ht="37.5" customHeight="1" thickBot="1">
      <c r="A23" s="482">
        <v>1</v>
      </c>
      <c r="B23" s="488"/>
      <c r="C23" s="166" t="s">
        <v>242</v>
      </c>
      <c r="D23" s="167">
        <v>2</v>
      </c>
      <c r="E23" s="167"/>
      <c r="F23" s="767"/>
      <c r="G23" s="183"/>
      <c r="H23" s="67">
        <v>2000</v>
      </c>
      <c r="I23" s="41"/>
      <c r="J23" s="41"/>
      <c r="K23" s="41"/>
      <c r="L23" s="41"/>
      <c r="M23" s="41"/>
      <c r="N23" s="109"/>
      <c r="O23" s="215">
        <f>H23</f>
        <v>2000</v>
      </c>
      <c r="P23" s="125"/>
      <c r="Q23" s="527" t="s">
        <v>98</v>
      </c>
      <c r="R23" s="596" t="s">
        <v>99</v>
      </c>
    </row>
    <row r="24" spans="1:18" s="26" customFormat="1" ht="46.5" customHeight="1" thickBot="1">
      <c r="A24" s="482">
        <v>2</v>
      </c>
      <c r="B24" s="488"/>
      <c r="C24" s="166" t="s">
        <v>243</v>
      </c>
      <c r="D24" s="167">
        <v>1</v>
      </c>
      <c r="E24" s="167"/>
      <c r="F24" s="767"/>
      <c r="G24" s="183"/>
      <c r="H24" s="769">
        <v>0</v>
      </c>
      <c r="I24" s="41"/>
      <c r="J24" s="41"/>
      <c r="K24" s="41"/>
      <c r="L24" s="41"/>
      <c r="M24" s="41"/>
      <c r="N24" s="109"/>
      <c r="O24" s="215">
        <f>H24</f>
        <v>0</v>
      </c>
      <c r="P24" s="215"/>
      <c r="Q24" s="433" t="s">
        <v>98</v>
      </c>
      <c r="R24" s="596" t="s">
        <v>158</v>
      </c>
    </row>
    <row r="25" spans="1:18" s="26" customFormat="1" ht="63" customHeight="1" thickBot="1">
      <c r="A25" s="482">
        <v>3</v>
      </c>
      <c r="B25" s="488"/>
      <c r="C25" s="166" t="s">
        <v>244</v>
      </c>
      <c r="D25" s="167">
        <v>1</v>
      </c>
      <c r="E25" s="167"/>
      <c r="F25" s="767"/>
      <c r="G25" s="183"/>
      <c r="H25" s="772">
        <v>2000</v>
      </c>
      <c r="I25" s="41"/>
      <c r="J25" s="41"/>
      <c r="K25" s="770"/>
      <c r="L25" s="41"/>
      <c r="M25" s="41"/>
      <c r="N25" s="109"/>
      <c r="O25" s="215">
        <f>H25</f>
        <v>2000</v>
      </c>
      <c r="P25" s="215"/>
      <c r="Q25" s="433" t="s">
        <v>98</v>
      </c>
      <c r="R25" s="596" t="s">
        <v>117</v>
      </c>
    </row>
    <row r="26" spans="1:18" ht="15.75" thickBot="1">
      <c r="A26" s="83"/>
      <c r="B26" s="907" t="s">
        <v>22</v>
      </c>
      <c r="C26" s="1013"/>
      <c r="D26" s="130"/>
      <c r="E26" s="127"/>
      <c r="F26" s="762">
        <v>95.13</v>
      </c>
      <c r="G26" s="173"/>
      <c r="H26" s="56">
        <f aca="true" t="shared" si="0" ref="H26:P26">SUM(H19:H25)</f>
        <v>296253.62</v>
      </c>
      <c r="I26" s="57">
        <f t="shared" si="0"/>
        <v>87035</v>
      </c>
      <c r="J26" s="57">
        <f t="shared" si="0"/>
        <v>0</v>
      </c>
      <c r="K26" s="57">
        <f t="shared" si="0"/>
        <v>0</v>
      </c>
      <c r="L26" s="57">
        <f t="shared" si="0"/>
        <v>0</v>
      </c>
      <c r="M26" s="57">
        <f t="shared" si="0"/>
        <v>0</v>
      </c>
      <c r="N26" s="57">
        <f t="shared" si="0"/>
        <v>0</v>
      </c>
      <c r="O26" s="184">
        <f t="shared" si="0"/>
        <v>383288.62</v>
      </c>
      <c r="P26" s="75">
        <f t="shared" si="0"/>
        <v>0</v>
      </c>
      <c r="Q26" s="1010"/>
      <c r="R26" s="1011"/>
    </row>
    <row r="27" spans="1:18" ht="15">
      <c r="A27" s="6"/>
      <c r="B27" s="92"/>
      <c r="C27" s="92"/>
      <c r="D27" s="22"/>
      <c r="E27" s="22"/>
      <c r="F27" s="763"/>
      <c r="G27" s="94"/>
      <c r="H27" s="496"/>
      <c r="I27" s="496"/>
      <c r="J27" s="496"/>
      <c r="K27" s="496"/>
      <c r="L27" s="496"/>
      <c r="M27" s="496"/>
      <c r="N27" s="496"/>
      <c r="O27" s="497"/>
      <c r="P27" s="497"/>
      <c r="Q27" s="22"/>
      <c r="R27" s="22"/>
    </row>
    <row r="28" ht="12.75">
      <c r="F28" s="26"/>
    </row>
  </sheetData>
  <sheetProtection/>
  <mergeCells count="17">
    <mergeCell ref="R16:R18"/>
    <mergeCell ref="A4:R4"/>
    <mergeCell ref="A5:R5"/>
    <mergeCell ref="F6:L6"/>
    <mergeCell ref="Q6:R6"/>
    <mergeCell ref="A7:G7"/>
    <mergeCell ref="M7:N7"/>
    <mergeCell ref="B26:C26"/>
    <mergeCell ref="Q26:R26"/>
    <mergeCell ref="A8:G8"/>
    <mergeCell ref="A9:G9"/>
    <mergeCell ref="H12:P12"/>
    <mergeCell ref="Q12:R12"/>
    <mergeCell ref="H13:P14"/>
    <mergeCell ref="A16:G16"/>
    <mergeCell ref="H16:P16"/>
    <mergeCell ref="Q16:Q18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zoomScale="60" zoomScaleNormal="60" zoomScalePageLayoutView="0" workbookViewId="0" topLeftCell="D1">
      <selection activeCell="I20" sqref="I20"/>
    </sheetView>
  </sheetViews>
  <sheetFormatPr defaultColWidth="11.421875" defaultRowHeight="12.75"/>
  <cols>
    <col min="1" max="1" width="13.57421875" style="0" customWidth="1"/>
    <col min="2" max="2" width="30.00390625" style="0" customWidth="1"/>
    <col min="3" max="3" width="109.00390625" style="0" customWidth="1"/>
    <col min="4" max="4" width="20.140625" style="0" customWidth="1"/>
    <col min="5" max="5" width="22.140625" style="0" customWidth="1"/>
    <col min="6" max="6" width="21.00390625" style="0" customWidth="1"/>
    <col min="7" max="7" width="20.00390625" style="0" customWidth="1"/>
    <col min="8" max="9" width="22.140625" style="0" customWidth="1"/>
    <col min="10" max="10" width="12.57421875" style="0" bestFit="1" customWidth="1"/>
    <col min="11" max="11" width="24.00390625" style="0" customWidth="1"/>
    <col min="12" max="13" width="21.00390625" style="0" customWidth="1"/>
    <col min="14" max="14" width="22.421875" style="0" customWidth="1"/>
    <col min="15" max="15" width="18.140625" style="0" customWidth="1"/>
    <col min="16" max="16" width="19.421875" style="0" customWidth="1"/>
    <col min="17" max="17" width="28.8515625" style="0" customWidth="1"/>
    <col min="18" max="18" width="3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1:18" ht="12.75">
      <c r="A6" s="962" t="s">
        <v>169</v>
      </c>
      <c r="B6" s="962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</row>
    <row r="7" spans="1:18" ht="12.75">
      <c r="A7" s="957" t="s">
        <v>61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957" t="s">
        <v>47</v>
      </c>
      <c r="B9" s="957"/>
      <c r="C9" s="957"/>
      <c r="D9" s="957"/>
      <c r="E9" s="957"/>
      <c r="F9" s="957"/>
      <c r="G9" s="957"/>
      <c r="M9" s="19"/>
      <c r="N9" s="19"/>
      <c r="O9" s="19"/>
      <c r="P9" s="19" t="s">
        <v>192</v>
      </c>
      <c r="Q9" s="19"/>
      <c r="R9" s="19"/>
    </row>
    <row r="10" spans="1:18" ht="12.75">
      <c r="A10" s="24" t="s">
        <v>23</v>
      </c>
      <c r="B10" s="24"/>
      <c r="C10" s="24" t="s">
        <v>33</v>
      </c>
      <c r="D10" s="20"/>
      <c r="E10" s="20"/>
      <c r="G10" s="26"/>
      <c r="M10" s="24"/>
      <c r="N10" s="24"/>
      <c r="O10" s="24"/>
      <c r="P10" s="24" t="s">
        <v>170</v>
      </c>
      <c r="Q10" s="24"/>
      <c r="R10" s="24"/>
    </row>
    <row r="11" spans="4:16" ht="13.5" thickBot="1">
      <c r="D11" s="61"/>
      <c r="E11" s="20"/>
      <c r="G11" s="26"/>
      <c r="P11" s="37" t="s">
        <v>171</v>
      </c>
    </row>
    <row r="12" spans="1:18" ht="12.75">
      <c r="A12" s="87" t="s">
        <v>4</v>
      </c>
      <c r="B12" s="88"/>
      <c r="C12" s="88" t="s">
        <v>236</v>
      </c>
      <c r="D12" s="89"/>
      <c r="E12" s="89"/>
      <c r="F12" s="88"/>
      <c r="G12" s="38"/>
      <c r="H12" s="934" t="s">
        <v>31</v>
      </c>
      <c r="I12" s="934"/>
      <c r="J12" s="934"/>
      <c r="K12" s="934"/>
      <c r="L12" s="934"/>
      <c r="M12" s="934"/>
      <c r="N12" s="934"/>
      <c r="O12" s="934"/>
      <c r="P12" s="934"/>
      <c r="Q12" s="934" t="s">
        <v>32</v>
      </c>
      <c r="R12" s="934"/>
    </row>
    <row r="13" spans="1:18" ht="12.75">
      <c r="A13" s="90" t="s">
        <v>5</v>
      </c>
      <c r="B13" s="91"/>
      <c r="C13" s="91" t="s">
        <v>246</v>
      </c>
      <c r="D13" s="92"/>
      <c r="E13" s="92"/>
      <c r="F13" s="91"/>
      <c r="G13" s="39"/>
      <c r="H13" s="911" t="s">
        <v>250</v>
      </c>
      <c r="I13" s="912"/>
      <c r="J13" s="912"/>
      <c r="K13" s="912"/>
      <c r="L13" s="912"/>
      <c r="M13" s="912"/>
      <c r="N13" s="912"/>
      <c r="O13" s="912"/>
      <c r="P13" s="913"/>
      <c r="Q13" s="93"/>
      <c r="R13" s="27"/>
    </row>
    <row r="14" spans="1:18" ht="13.5" thickBot="1">
      <c r="A14" s="95" t="s">
        <v>6</v>
      </c>
      <c r="B14" s="86"/>
      <c r="C14" s="86" t="s">
        <v>247</v>
      </c>
      <c r="D14" s="96"/>
      <c r="E14" s="96"/>
      <c r="F14" s="86"/>
      <c r="G14" s="40"/>
      <c r="H14" s="914"/>
      <c r="I14" s="915"/>
      <c r="J14" s="915"/>
      <c r="K14" s="915"/>
      <c r="L14" s="915"/>
      <c r="M14" s="915"/>
      <c r="N14" s="915"/>
      <c r="O14" s="915"/>
      <c r="P14" s="916"/>
      <c r="Q14" s="97"/>
      <c r="R14" s="98"/>
    </row>
    <row r="15" spans="1:18" ht="13.5" thickBot="1">
      <c r="A15" s="26"/>
      <c r="B15" s="26"/>
      <c r="C15" s="26"/>
      <c r="D15" s="99"/>
      <c r="E15" s="9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3.5" thickBot="1">
      <c r="A16" s="983" t="s">
        <v>37</v>
      </c>
      <c r="B16" s="983"/>
      <c r="C16" s="983"/>
      <c r="D16" s="983"/>
      <c r="E16" s="983"/>
      <c r="F16" s="983"/>
      <c r="G16" s="983"/>
      <c r="H16" s="984" t="s">
        <v>7</v>
      </c>
      <c r="I16" s="985"/>
      <c r="J16" s="985"/>
      <c r="K16" s="985"/>
      <c r="L16" s="985"/>
      <c r="M16" s="985"/>
      <c r="N16" s="985"/>
      <c r="O16" s="985"/>
      <c r="P16" s="985"/>
      <c r="Q16" s="1003" t="s">
        <v>52</v>
      </c>
      <c r="R16" s="975" t="s">
        <v>8</v>
      </c>
    </row>
    <row r="17" spans="1:18" ht="13.5" thickBot="1">
      <c r="A17" s="93"/>
      <c r="B17" s="94"/>
      <c r="C17" s="94"/>
      <c r="D17" s="100"/>
      <c r="E17" s="100"/>
      <c r="F17" s="94"/>
      <c r="G17" s="27"/>
      <c r="H17" s="93"/>
      <c r="I17" s="94"/>
      <c r="J17" s="94"/>
      <c r="K17" s="26"/>
      <c r="L17" s="101" t="s">
        <v>24</v>
      </c>
      <c r="M17" s="102"/>
      <c r="N17" s="94"/>
      <c r="O17" s="94"/>
      <c r="P17" s="94"/>
      <c r="Q17" s="1004"/>
      <c r="R17" s="975"/>
    </row>
    <row r="18" spans="1:18" ht="140.25" customHeight="1" thickBot="1">
      <c r="A18" s="103" t="s">
        <v>9</v>
      </c>
      <c r="B18" s="103" t="s">
        <v>10</v>
      </c>
      <c r="C18" s="112" t="s">
        <v>40</v>
      </c>
      <c r="D18" s="113" t="s">
        <v>11</v>
      </c>
      <c r="E18" s="112" t="s">
        <v>28</v>
      </c>
      <c r="F18" s="155" t="s">
        <v>29</v>
      </c>
      <c r="G18" s="28" t="s">
        <v>12</v>
      </c>
      <c r="H18" s="105" t="s">
        <v>13</v>
      </c>
      <c r="I18" s="106" t="s">
        <v>14</v>
      </c>
      <c r="J18" s="106" t="s">
        <v>15</v>
      </c>
      <c r="K18" s="106" t="s">
        <v>16</v>
      </c>
      <c r="L18" s="106" t="s">
        <v>17</v>
      </c>
      <c r="M18" s="106" t="s">
        <v>18</v>
      </c>
      <c r="N18" s="107" t="s">
        <v>19</v>
      </c>
      <c r="O18" s="159" t="s">
        <v>20</v>
      </c>
      <c r="P18" s="159" t="s">
        <v>21</v>
      </c>
      <c r="Q18" s="1012"/>
      <c r="R18" s="975"/>
    </row>
    <row r="19" spans="1:18" s="26" customFormat="1" ht="45" customHeight="1" thickBot="1">
      <c r="A19" s="482">
        <v>1</v>
      </c>
      <c r="B19" s="488"/>
      <c r="C19" s="602" t="s">
        <v>248</v>
      </c>
      <c r="D19" s="165">
        <v>50</v>
      </c>
      <c r="E19" s="165"/>
      <c r="F19" s="764"/>
      <c r="G19" s="182"/>
      <c r="H19" s="190">
        <v>0</v>
      </c>
      <c r="I19" s="179">
        <v>7146.3</v>
      </c>
      <c r="J19" s="765"/>
      <c r="K19" s="765"/>
      <c r="L19" s="179"/>
      <c r="M19" s="179"/>
      <c r="N19" s="180"/>
      <c r="O19" s="603">
        <f>H19+I19</f>
        <v>7146.3</v>
      </c>
      <c r="P19" s="766"/>
      <c r="Q19" s="527" t="s">
        <v>42</v>
      </c>
      <c r="R19" s="596"/>
    </row>
    <row r="20" spans="1:18" s="26" customFormat="1" ht="37.5" customHeight="1" thickBot="1">
      <c r="A20" s="482">
        <v>1</v>
      </c>
      <c r="B20" s="488"/>
      <c r="C20" s="166" t="s">
        <v>249</v>
      </c>
      <c r="D20" s="167">
        <v>2</v>
      </c>
      <c r="E20" s="167"/>
      <c r="F20" s="767"/>
      <c r="G20" s="183"/>
      <c r="H20" s="67">
        <v>0</v>
      </c>
      <c r="I20" s="41"/>
      <c r="J20" s="41"/>
      <c r="K20" s="41"/>
      <c r="L20" s="41"/>
      <c r="M20" s="41"/>
      <c r="N20" s="109"/>
      <c r="O20" s="215">
        <f>H20+I20</f>
        <v>0</v>
      </c>
      <c r="P20" s="125"/>
      <c r="Q20" s="527" t="s">
        <v>42</v>
      </c>
      <c r="R20" s="596"/>
    </row>
    <row r="21" spans="1:18" ht="15.75" thickBot="1">
      <c r="A21" s="83"/>
      <c r="B21" s="907" t="s">
        <v>22</v>
      </c>
      <c r="C21" s="1013"/>
      <c r="D21" s="130"/>
      <c r="E21" s="127"/>
      <c r="F21" s="762">
        <v>95.13</v>
      </c>
      <c r="G21" s="173"/>
      <c r="H21" s="56">
        <f aca="true" t="shared" si="0" ref="H21:P21">SUM(H19:H20)</f>
        <v>0</v>
      </c>
      <c r="I21" s="57">
        <f t="shared" si="0"/>
        <v>7146.3</v>
      </c>
      <c r="J21" s="57">
        <f t="shared" si="0"/>
        <v>0</v>
      </c>
      <c r="K21" s="57">
        <f t="shared" si="0"/>
        <v>0</v>
      </c>
      <c r="L21" s="57">
        <f t="shared" si="0"/>
        <v>0</v>
      </c>
      <c r="M21" s="57">
        <f t="shared" si="0"/>
        <v>0</v>
      </c>
      <c r="N21" s="57">
        <f t="shared" si="0"/>
        <v>0</v>
      </c>
      <c r="O21" s="184">
        <f t="shared" si="0"/>
        <v>7146.3</v>
      </c>
      <c r="P21" s="75">
        <f t="shared" si="0"/>
        <v>0</v>
      </c>
      <c r="Q21" s="1010"/>
      <c r="R21" s="1011"/>
    </row>
    <row r="22" spans="1:18" ht="15">
      <c r="A22" s="6"/>
      <c r="B22" s="92"/>
      <c r="C22" s="92"/>
      <c r="D22" s="22"/>
      <c r="E22" s="22"/>
      <c r="F22" s="763"/>
      <c r="G22" s="94"/>
      <c r="H22" s="496"/>
      <c r="I22" s="496"/>
      <c r="J22" s="496"/>
      <c r="K22" s="496"/>
      <c r="L22" s="496"/>
      <c r="M22" s="496"/>
      <c r="N22" s="496"/>
      <c r="O22" s="497"/>
      <c r="P22" s="497"/>
      <c r="Q22" s="22"/>
      <c r="R22" s="22"/>
    </row>
    <row r="23" ht="12.75">
      <c r="F23" s="26"/>
    </row>
  </sheetData>
  <sheetProtection/>
  <mergeCells count="16">
    <mergeCell ref="Q16:Q18"/>
    <mergeCell ref="R16:R18"/>
    <mergeCell ref="A4:R4"/>
    <mergeCell ref="A5:R5"/>
    <mergeCell ref="A7:G7"/>
    <mergeCell ref="M7:N7"/>
    <mergeCell ref="B21:C21"/>
    <mergeCell ref="Q21:R21"/>
    <mergeCell ref="A6:R6"/>
    <mergeCell ref="A8:G8"/>
    <mergeCell ref="A9:G9"/>
    <mergeCell ref="H12:P12"/>
    <mergeCell ref="Q12:R12"/>
    <mergeCell ref="H13:P14"/>
    <mergeCell ref="A16:G16"/>
    <mergeCell ref="H16:P1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="60" zoomScaleNormal="60" zoomScalePageLayoutView="0" workbookViewId="0" topLeftCell="A8">
      <selection activeCell="H15" sqref="H15"/>
    </sheetView>
  </sheetViews>
  <sheetFormatPr defaultColWidth="11.421875" defaultRowHeight="12.75"/>
  <cols>
    <col min="2" max="2" width="30.00390625" style="0" customWidth="1"/>
    <col min="3" max="3" width="51.7109375" style="0" customWidth="1"/>
    <col min="4" max="4" width="17.28125" style="0" customWidth="1"/>
    <col min="6" max="6" width="16.8515625" style="0" customWidth="1"/>
    <col min="7" max="7" width="15.421875" style="0" customWidth="1"/>
    <col min="8" max="8" width="13.421875" style="0" bestFit="1" customWidth="1"/>
    <col min="9" max="9" width="17.421875" style="0" customWidth="1"/>
    <col min="11" max="11" width="17.57421875" style="0" customWidth="1"/>
    <col min="13" max="13" width="18.28125" style="0" customWidth="1"/>
    <col min="15" max="16" width="15.57421875" style="0" customWidth="1"/>
    <col min="17" max="17" width="28.8515625" style="0" customWidth="1"/>
    <col min="18" max="18" width="3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4:18" ht="12.75">
      <c r="D6" s="20"/>
      <c r="E6" s="20"/>
      <c r="F6" s="962" t="s">
        <v>169</v>
      </c>
      <c r="G6" s="962"/>
      <c r="H6" s="962"/>
      <c r="I6" s="962"/>
      <c r="J6" s="962"/>
      <c r="K6" s="962"/>
      <c r="L6" s="962"/>
      <c r="Q6" s="957"/>
      <c r="R6" s="957"/>
    </row>
    <row r="7" spans="1:18" ht="12.75">
      <c r="A7" s="957" t="s">
        <v>61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957" t="s">
        <v>47</v>
      </c>
      <c r="B9" s="957"/>
      <c r="C9" s="957"/>
      <c r="D9" s="957"/>
      <c r="E9" s="957"/>
      <c r="F9" s="957"/>
      <c r="G9" s="957"/>
      <c r="M9" s="19"/>
      <c r="N9" s="19"/>
      <c r="O9" s="19"/>
      <c r="P9" s="19" t="s">
        <v>257</v>
      </c>
      <c r="Q9" s="19"/>
      <c r="R9" s="19"/>
    </row>
    <row r="10" spans="1:18" ht="12.75">
      <c r="A10" s="24" t="s">
        <v>23</v>
      </c>
      <c r="B10" s="24"/>
      <c r="C10" s="24" t="s">
        <v>33</v>
      </c>
      <c r="D10" s="20"/>
      <c r="E10" s="20"/>
      <c r="G10" s="26"/>
      <c r="M10" s="24"/>
      <c r="N10" s="24"/>
      <c r="O10" s="24"/>
      <c r="P10" s="24" t="s">
        <v>170</v>
      </c>
      <c r="Q10" s="24"/>
      <c r="R10" s="24"/>
    </row>
    <row r="11" spans="4:16" ht="13.5" thickBot="1">
      <c r="D11" s="61"/>
      <c r="E11" s="20"/>
      <c r="G11" s="26"/>
      <c r="P11" s="37" t="s">
        <v>171</v>
      </c>
    </row>
    <row r="12" spans="1:18" ht="12.75">
      <c r="A12" s="87" t="s">
        <v>4</v>
      </c>
      <c r="B12" s="88"/>
      <c r="C12" s="88" t="s">
        <v>236</v>
      </c>
      <c r="D12" s="89"/>
      <c r="E12" s="89"/>
      <c r="F12" s="88"/>
      <c r="G12" s="38"/>
      <c r="H12" s="934" t="s">
        <v>31</v>
      </c>
      <c r="I12" s="934"/>
      <c r="J12" s="934"/>
      <c r="K12" s="934"/>
      <c r="L12" s="934"/>
      <c r="M12" s="934"/>
      <c r="N12" s="934"/>
      <c r="O12" s="934"/>
      <c r="P12" s="934"/>
      <c r="Q12" s="934" t="s">
        <v>32</v>
      </c>
      <c r="R12" s="934"/>
    </row>
    <row r="13" spans="1:18" ht="12.75">
      <c r="A13" s="90" t="s">
        <v>5</v>
      </c>
      <c r="B13" s="91"/>
      <c r="C13" s="91" t="s">
        <v>246</v>
      </c>
      <c r="D13" s="92"/>
      <c r="E13" s="92"/>
      <c r="F13" s="91"/>
      <c r="G13" s="39"/>
      <c r="H13" s="911" t="s">
        <v>259</v>
      </c>
      <c r="I13" s="912"/>
      <c r="J13" s="912"/>
      <c r="K13" s="912"/>
      <c r="L13" s="912"/>
      <c r="M13" s="912"/>
      <c r="N13" s="912"/>
      <c r="O13" s="912"/>
      <c r="P13" s="913"/>
      <c r="Q13" s="93"/>
      <c r="R13" s="27"/>
    </row>
    <row r="14" spans="1:18" ht="13.5" thickBot="1">
      <c r="A14" s="95" t="s">
        <v>6</v>
      </c>
      <c r="B14" s="86"/>
      <c r="C14" s="86" t="s">
        <v>258</v>
      </c>
      <c r="D14" s="96"/>
      <c r="E14" s="96"/>
      <c r="F14" s="86"/>
      <c r="G14" s="40"/>
      <c r="H14" s="914"/>
      <c r="I14" s="915"/>
      <c r="J14" s="915"/>
      <c r="K14" s="915"/>
      <c r="L14" s="915"/>
      <c r="M14" s="915"/>
      <c r="N14" s="915"/>
      <c r="O14" s="915"/>
      <c r="P14" s="916"/>
      <c r="Q14" s="97"/>
      <c r="R14" s="98"/>
    </row>
    <row r="15" spans="1:18" ht="13.5" thickBot="1">
      <c r="A15" s="26"/>
      <c r="B15" s="26"/>
      <c r="C15" s="26"/>
      <c r="D15" s="99"/>
      <c r="E15" s="9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3.5" thickBot="1">
      <c r="A16" s="983" t="s">
        <v>37</v>
      </c>
      <c r="B16" s="983"/>
      <c r="C16" s="983"/>
      <c r="D16" s="983"/>
      <c r="E16" s="983"/>
      <c r="F16" s="983"/>
      <c r="G16" s="983"/>
      <c r="H16" s="984" t="s">
        <v>7</v>
      </c>
      <c r="I16" s="985"/>
      <c r="J16" s="985"/>
      <c r="K16" s="985"/>
      <c r="L16" s="985"/>
      <c r="M16" s="985"/>
      <c r="N16" s="985"/>
      <c r="O16" s="985"/>
      <c r="P16" s="985"/>
      <c r="Q16" s="1003" t="s">
        <v>52</v>
      </c>
      <c r="R16" s="975" t="s">
        <v>8</v>
      </c>
    </row>
    <row r="17" spans="1:18" ht="13.5" thickBot="1">
      <c r="A17" s="93"/>
      <c r="B17" s="94"/>
      <c r="C17" s="94"/>
      <c r="D17" s="100"/>
      <c r="E17" s="100"/>
      <c r="F17" s="94"/>
      <c r="G17" s="27"/>
      <c r="H17" s="93"/>
      <c r="I17" s="94"/>
      <c r="J17" s="94"/>
      <c r="K17" s="26"/>
      <c r="L17" s="101" t="s">
        <v>24</v>
      </c>
      <c r="M17" s="102"/>
      <c r="N17" s="94"/>
      <c r="O17" s="94"/>
      <c r="P17" s="94"/>
      <c r="Q17" s="1004"/>
      <c r="R17" s="975"/>
    </row>
    <row r="18" spans="1:18" ht="140.25" customHeight="1" thickBot="1">
      <c r="A18" s="103" t="s">
        <v>9</v>
      </c>
      <c r="B18" s="103" t="s">
        <v>10</v>
      </c>
      <c r="C18" s="112" t="s">
        <v>40</v>
      </c>
      <c r="D18" s="113" t="s">
        <v>11</v>
      </c>
      <c r="E18" s="112" t="s">
        <v>28</v>
      </c>
      <c r="F18" s="155" t="s">
        <v>29</v>
      </c>
      <c r="G18" s="28" t="s">
        <v>12</v>
      </c>
      <c r="H18" s="105" t="s">
        <v>13</v>
      </c>
      <c r="I18" s="106" t="s">
        <v>14</v>
      </c>
      <c r="J18" s="106" t="s">
        <v>15</v>
      </c>
      <c r="K18" s="106" t="s">
        <v>16</v>
      </c>
      <c r="L18" s="106" t="s">
        <v>17</v>
      </c>
      <c r="M18" s="107" t="s">
        <v>18</v>
      </c>
      <c r="N18" s="761" t="s">
        <v>19</v>
      </c>
      <c r="O18" s="159" t="s">
        <v>20</v>
      </c>
      <c r="P18" s="159" t="s">
        <v>21</v>
      </c>
      <c r="Q18" s="1004"/>
      <c r="R18" s="975"/>
    </row>
    <row r="19" spans="1:18" s="26" customFormat="1" ht="65.25" customHeight="1" thickBot="1">
      <c r="A19" s="482">
        <v>1</v>
      </c>
      <c r="B19" s="488"/>
      <c r="C19" s="590" t="s">
        <v>251</v>
      </c>
      <c r="D19" s="591">
        <v>78</v>
      </c>
      <c r="E19" s="591"/>
      <c r="F19" s="149"/>
      <c r="G19" s="592"/>
      <c r="H19" s="593"/>
      <c r="I19" s="179">
        <v>7200</v>
      </c>
      <c r="J19" s="179"/>
      <c r="K19" s="179"/>
      <c r="L19" s="179"/>
      <c r="M19" s="179"/>
      <c r="N19" s="759"/>
      <c r="O19" s="775">
        <f>I19</f>
        <v>7200</v>
      </c>
      <c r="P19" s="775"/>
      <c r="Q19" s="595" t="s">
        <v>78</v>
      </c>
      <c r="R19" s="596"/>
    </row>
    <row r="20" spans="1:18" s="26" customFormat="1" ht="63.75" customHeight="1">
      <c r="A20" s="482">
        <v>2</v>
      </c>
      <c r="B20" s="488"/>
      <c r="C20" s="590" t="s">
        <v>252</v>
      </c>
      <c r="D20" s="591">
        <v>1</v>
      </c>
      <c r="E20" s="591"/>
      <c r="F20" s="145"/>
      <c r="G20" s="164"/>
      <c r="H20" s="181"/>
      <c r="I20" s="41">
        <v>0</v>
      </c>
      <c r="J20" s="41"/>
      <c r="K20" s="41"/>
      <c r="L20" s="41"/>
      <c r="M20" s="41"/>
      <c r="N20" s="41"/>
      <c r="O20" s="770">
        <f>I20</f>
        <v>0</v>
      </c>
      <c r="P20" s="770"/>
      <c r="Q20" s="595" t="s">
        <v>78</v>
      </c>
      <c r="R20" s="596"/>
    </row>
    <row r="21" spans="1:18" s="26" customFormat="1" ht="38.25" customHeight="1">
      <c r="A21" s="482">
        <v>3</v>
      </c>
      <c r="B21" s="488"/>
      <c r="C21" s="590" t="s">
        <v>253</v>
      </c>
      <c r="D21" s="533" t="s">
        <v>256</v>
      </c>
      <c r="E21" s="591"/>
      <c r="F21" s="145"/>
      <c r="G21" s="164"/>
      <c r="H21" s="108"/>
      <c r="I21" s="41">
        <v>16312.84</v>
      </c>
      <c r="J21" s="41"/>
      <c r="K21" s="41"/>
      <c r="L21" s="41"/>
      <c r="M21" s="41"/>
      <c r="N21" s="41"/>
      <c r="O21" s="770">
        <f>I21</f>
        <v>16312.84</v>
      </c>
      <c r="P21" s="770"/>
      <c r="Q21" s="595" t="s">
        <v>78</v>
      </c>
      <c r="R21" s="480"/>
    </row>
    <row r="22" spans="1:18" s="26" customFormat="1" ht="44.25" customHeight="1" thickBot="1">
      <c r="A22" s="482">
        <v>5</v>
      </c>
      <c r="B22" s="488"/>
      <c r="C22" s="590" t="s">
        <v>254</v>
      </c>
      <c r="D22" s="591">
        <v>65</v>
      </c>
      <c r="E22" s="591"/>
      <c r="F22" s="145"/>
      <c r="G22" s="164"/>
      <c r="H22" s="108"/>
      <c r="I22" s="41">
        <v>0</v>
      </c>
      <c r="J22" s="41"/>
      <c r="K22" s="41"/>
      <c r="L22" s="41"/>
      <c r="M22" s="41"/>
      <c r="N22" s="41"/>
      <c r="O22" s="770">
        <f>I22</f>
        <v>0</v>
      </c>
      <c r="P22" s="770"/>
      <c r="Q22" s="595" t="s">
        <v>78</v>
      </c>
      <c r="R22" s="480"/>
    </row>
    <row r="23" spans="1:18" s="26" customFormat="1" ht="44.25" customHeight="1" thickBot="1">
      <c r="A23" s="482">
        <v>6</v>
      </c>
      <c r="B23" s="488"/>
      <c r="C23" s="590" t="s">
        <v>255</v>
      </c>
      <c r="D23" s="591">
        <v>1</v>
      </c>
      <c r="E23" s="591"/>
      <c r="F23" s="160"/>
      <c r="G23" s="597"/>
      <c r="H23" s="598"/>
      <c r="I23" s="599">
        <v>0</v>
      </c>
      <c r="J23" s="599"/>
      <c r="K23" s="599"/>
      <c r="L23" s="599"/>
      <c r="M23" s="599"/>
      <c r="N23" s="483"/>
      <c r="O23" s="776">
        <f>I23</f>
        <v>0</v>
      </c>
      <c r="P23" s="776"/>
      <c r="Q23" s="595" t="s">
        <v>78</v>
      </c>
      <c r="R23" s="596"/>
    </row>
    <row r="24" spans="1:18" ht="15.75" thickBot="1">
      <c r="A24" s="83"/>
      <c r="B24" s="965" t="s">
        <v>22</v>
      </c>
      <c r="C24" s="1000"/>
      <c r="D24" s="130"/>
      <c r="E24" s="127"/>
      <c r="F24" s="773"/>
      <c r="G24" s="191"/>
      <c r="H24" s="192"/>
      <c r="I24" s="57">
        <f>SUM(I19:I23)</f>
        <v>23512.84</v>
      </c>
      <c r="J24" s="57"/>
      <c r="K24" s="57"/>
      <c r="L24" s="57"/>
      <c r="M24" s="57"/>
      <c r="N24" s="174"/>
      <c r="O24" s="184">
        <f>SUM(O19:O23)</f>
        <v>23512.84</v>
      </c>
      <c r="P24" s="774">
        <f>SUM(P19:P23)</f>
        <v>0</v>
      </c>
      <c r="Q24" s="1014"/>
      <c r="R24" s="967"/>
    </row>
    <row r="25" spans="1:18" ht="12.75">
      <c r="A25" s="26"/>
      <c r="B25" s="114"/>
      <c r="C25" s="114"/>
      <c r="D25" s="94"/>
      <c r="E25" s="100"/>
      <c r="F25" s="115"/>
      <c r="G25" s="94"/>
      <c r="H25" s="94"/>
      <c r="I25" s="116"/>
      <c r="J25" s="94"/>
      <c r="K25" s="94"/>
      <c r="L25" s="94"/>
      <c r="M25" s="94"/>
      <c r="N25" s="94"/>
      <c r="O25" s="101"/>
      <c r="P25" s="116"/>
      <c r="Q25" s="117"/>
      <c r="R25" s="26"/>
    </row>
  </sheetData>
  <sheetProtection/>
  <mergeCells count="17">
    <mergeCell ref="R16:R18"/>
    <mergeCell ref="A4:R4"/>
    <mergeCell ref="A5:R5"/>
    <mergeCell ref="F6:L6"/>
    <mergeCell ref="Q6:R6"/>
    <mergeCell ref="A7:G7"/>
    <mergeCell ref="M7:N7"/>
    <mergeCell ref="B24:C24"/>
    <mergeCell ref="Q24:R24"/>
    <mergeCell ref="A8:G8"/>
    <mergeCell ref="A9:G9"/>
    <mergeCell ref="H12:P12"/>
    <mergeCell ref="Q12:R12"/>
    <mergeCell ref="H13:P14"/>
    <mergeCell ref="A16:G16"/>
    <mergeCell ref="H16:P16"/>
    <mergeCell ref="Q16:Q1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="60" zoomScaleNormal="60" zoomScalePageLayoutView="0" workbookViewId="0" topLeftCell="A1">
      <selection activeCell="H15" sqref="H15"/>
    </sheetView>
  </sheetViews>
  <sheetFormatPr defaultColWidth="11.421875" defaultRowHeight="12.75"/>
  <cols>
    <col min="2" max="2" width="29.28125" style="0" customWidth="1"/>
    <col min="3" max="3" width="58.8515625" style="0" customWidth="1"/>
    <col min="4" max="4" width="17.28125" style="0" customWidth="1"/>
    <col min="5" max="5" width="16.7109375" style="0" customWidth="1"/>
    <col min="6" max="6" width="19.7109375" style="0" customWidth="1"/>
    <col min="7" max="7" width="16.140625" style="0" customWidth="1"/>
    <col min="8" max="8" width="21.7109375" style="0" customWidth="1"/>
    <col min="9" max="9" width="17.8515625" style="0" customWidth="1"/>
    <col min="11" max="11" width="18.57421875" style="0" customWidth="1"/>
    <col min="12" max="12" width="17.421875" style="0" customWidth="1"/>
    <col min="13" max="13" width="16.8515625" style="0" customWidth="1"/>
    <col min="14" max="14" width="16.7109375" style="0" customWidth="1"/>
    <col min="15" max="15" width="22.00390625" style="0" customWidth="1"/>
    <col min="16" max="16" width="15.57421875" style="0" customWidth="1"/>
    <col min="17" max="17" width="28.8515625" style="0" customWidth="1"/>
    <col min="18" max="18" width="3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4:18" ht="12.75">
      <c r="D6" s="20"/>
      <c r="E6" s="20"/>
      <c r="F6" s="962" t="s">
        <v>169</v>
      </c>
      <c r="G6" s="962"/>
      <c r="H6" s="962"/>
      <c r="I6" s="962"/>
      <c r="J6" s="962"/>
      <c r="K6" s="962"/>
      <c r="L6" s="962"/>
      <c r="Q6" s="957"/>
      <c r="R6" s="957"/>
    </row>
    <row r="7" spans="1:18" ht="12.75">
      <c r="A7" s="957" t="s">
        <v>61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4" t="s">
        <v>124</v>
      </c>
      <c r="B9" s="4"/>
      <c r="C9" s="4"/>
      <c r="D9" s="4" t="s">
        <v>98</v>
      </c>
      <c r="E9" s="4"/>
      <c r="F9" s="4"/>
      <c r="G9" s="4"/>
      <c r="M9" s="19"/>
      <c r="N9" s="19"/>
      <c r="O9" s="19"/>
      <c r="P9" s="19" t="s">
        <v>192</v>
      </c>
      <c r="Q9" s="19"/>
      <c r="R9" s="19"/>
    </row>
    <row r="10" spans="1:18" ht="12.75">
      <c r="A10" s="24" t="s">
        <v>23</v>
      </c>
      <c r="B10" s="24"/>
      <c r="C10" s="24" t="s">
        <v>33</v>
      </c>
      <c r="D10" s="20"/>
      <c r="E10" s="20"/>
      <c r="G10" s="26"/>
      <c r="M10" s="24"/>
      <c r="N10" s="24"/>
      <c r="O10" s="24"/>
      <c r="P10" s="24" t="s">
        <v>170</v>
      </c>
      <c r="Q10" s="24"/>
      <c r="R10" s="24"/>
    </row>
    <row r="11" spans="4:16" ht="13.5" thickBot="1">
      <c r="D11" s="61"/>
      <c r="E11" s="20"/>
      <c r="G11" s="26"/>
      <c r="P11" s="37" t="s">
        <v>171</v>
      </c>
    </row>
    <row r="12" spans="1:18" ht="12.75">
      <c r="A12" s="87" t="s">
        <v>4</v>
      </c>
      <c r="B12" s="88"/>
      <c r="C12" s="88" t="s">
        <v>38</v>
      </c>
      <c r="D12" s="89"/>
      <c r="E12" s="89"/>
      <c r="F12" s="88"/>
      <c r="G12" s="38"/>
      <c r="H12" s="934" t="s">
        <v>31</v>
      </c>
      <c r="I12" s="934"/>
      <c r="J12" s="934"/>
      <c r="K12" s="934"/>
      <c r="L12" s="934"/>
      <c r="M12" s="934"/>
      <c r="N12" s="934"/>
      <c r="O12" s="934"/>
      <c r="P12" s="934"/>
      <c r="Q12" s="934" t="s">
        <v>32</v>
      </c>
      <c r="R12" s="934"/>
    </row>
    <row r="13" spans="1:18" ht="12.75">
      <c r="A13" s="90" t="s">
        <v>5</v>
      </c>
      <c r="B13" s="91"/>
      <c r="C13" s="91" t="s">
        <v>125</v>
      </c>
      <c r="D13" s="92"/>
      <c r="E13" s="92"/>
      <c r="F13" s="91"/>
      <c r="G13" s="39"/>
      <c r="H13" s="911" t="s">
        <v>265</v>
      </c>
      <c r="I13" s="912"/>
      <c r="J13" s="912"/>
      <c r="K13" s="912"/>
      <c r="L13" s="912"/>
      <c r="M13" s="912"/>
      <c r="N13" s="912"/>
      <c r="O13" s="912"/>
      <c r="P13" s="913"/>
      <c r="Q13" s="93"/>
      <c r="R13" s="27"/>
    </row>
    <row r="14" spans="1:18" ht="13.5" thickBot="1">
      <c r="A14" s="95" t="s">
        <v>6</v>
      </c>
      <c r="B14" s="86"/>
      <c r="C14" s="86" t="s">
        <v>126</v>
      </c>
      <c r="D14" s="96"/>
      <c r="E14" s="96"/>
      <c r="F14" s="86"/>
      <c r="G14" s="40"/>
      <c r="H14" s="914"/>
      <c r="I14" s="915"/>
      <c r="J14" s="915"/>
      <c r="K14" s="915"/>
      <c r="L14" s="915"/>
      <c r="M14" s="915"/>
      <c r="N14" s="915"/>
      <c r="O14" s="915"/>
      <c r="P14" s="916"/>
      <c r="Q14" s="97"/>
      <c r="R14" s="98"/>
    </row>
    <row r="15" spans="1:18" ht="13.5" thickBot="1">
      <c r="A15" s="26"/>
      <c r="B15" s="26"/>
      <c r="C15" s="26"/>
      <c r="D15" s="99"/>
      <c r="E15" s="9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3.5" thickBot="1">
      <c r="A16" s="983" t="s">
        <v>37</v>
      </c>
      <c r="B16" s="983"/>
      <c r="C16" s="983"/>
      <c r="D16" s="983"/>
      <c r="E16" s="983"/>
      <c r="F16" s="983"/>
      <c r="G16" s="983"/>
      <c r="H16" s="984" t="s">
        <v>7</v>
      </c>
      <c r="I16" s="985"/>
      <c r="J16" s="985"/>
      <c r="K16" s="985"/>
      <c r="L16" s="985"/>
      <c r="M16" s="985"/>
      <c r="N16" s="985"/>
      <c r="O16" s="985"/>
      <c r="P16" s="985"/>
      <c r="Q16" s="1003" t="s">
        <v>52</v>
      </c>
      <c r="R16" s="975" t="s">
        <v>8</v>
      </c>
    </row>
    <row r="17" spans="1:18" ht="13.5" thickBot="1">
      <c r="A17" s="93"/>
      <c r="B17" s="94"/>
      <c r="C17" s="94"/>
      <c r="D17" s="100"/>
      <c r="E17" s="100"/>
      <c r="F17" s="94"/>
      <c r="G17" s="27"/>
      <c r="H17" s="93"/>
      <c r="I17" s="94"/>
      <c r="J17" s="94"/>
      <c r="K17" s="26"/>
      <c r="L17" s="101" t="s">
        <v>24</v>
      </c>
      <c r="M17" s="102"/>
      <c r="N17" s="94"/>
      <c r="O17" s="94"/>
      <c r="P17" s="94"/>
      <c r="Q17" s="1004"/>
      <c r="R17" s="975"/>
    </row>
    <row r="18" spans="1:18" ht="140.25" customHeight="1" thickBot="1">
      <c r="A18" s="103" t="s">
        <v>9</v>
      </c>
      <c r="B18" s="103" t="s">
        <v>10</v>
      </c>
      <c r="C18" s="112" t="s">
        <v>40</v>
      </c>
      <c r="D18" s="113" t="s">
        <v>11</v>
      </c>
      <c r="E18" s="112" t="s">
        <v>28</v>
      </c>
      <c r="F18" s="155" t="s">
        <v>29</v>
      </c>
      <c r="G18" s="28" t="s">
        <v>12</v>
      </c>
      <c r="H18" s="105" t="s">
        <v>13</v>
      </c>
      <c r="I18" s="106" t="s">
        <v>14</v>
      </c>
      <c r="J18" s="106" t="s">
        <v>15</v>
      </c>
      <c r="K18" s="106" t="s">
        <v>16</v>
      </c>
      <c r="L18" s="106" t="s">
        <v>17</v>
      </c>
      <c r="M18" s="106" t="s">
        <v>18</v>
      </c>
      <c r="N18" s="106" t="s">
        <v>19</v>
      </c>
      <c r="O18" s="107" t="s">
        <v>20</v>
      </c>
      <c r="P18" s="169" t="s">
        <v>21</v>
      </c>
      <c r="Q18" s="1012"/>
      <c r="R18" s="975"/>
    </row>
    <row r="19" spans="1:18" s="26" customFormat="1" ht="50.25" customHeight="1">
      <c r="A19" s="482">
        <v>1</v>
      </c>
      <c r="B19" s="488"/>
      <c r="C19" s="602" t="s">
        <v>260</v>
      </c>
      <c r="D19" s="165">
        <v>1</v>
      </c>
      <c r="E19" s="188"/>
      <c r="F19" s="189"/>
      <c r="G19" s="164"/>
      <c r="H19" s="204">
        <v>16000</v>
      </c>
      <c r="I19" s="523"/>
      <c r="J19" s="179"/>
      <c r="K19" s="125"/>
      <c r="L19" s="179"/>
      <c r="M19" s="179"/>
      <c r="N19" s="185"/>
      <c r="O19" s="777">
        <f>H19</f>
        <v>16000</v>
      </c>
      <c r="P19" s="594"/>
      <c r="Q19" s="527" t="s">
        <v>98</v>
      </c>
      <c r="R19" s="596"/>
    </row>
    <row r="20" spans="1:18" s="26" customFormat="1" ht="26.25" customHeight="1">
      <c r="A20" s="482">
        <v>2</v>
      </c>
      <c r="B20" s="488"/>
      <c r="C20" s="166" t="s">
        <v>264</v>
      </c>
      <c r="D20" s="167">
        <v>2</v>
      </c>
      <c r="E20" s="175"/>
      <c r="F20" s="85"/>
      <c r="G20" s="164"/>
      <c r="H20" s="472">
        <v>3000</v>
      </c>
      <c r="I20" s="41"/>
      <c r="J20" s="41"/>
      <c r="K20" s="41"/>
      <c r="L20" s="41"/>
      <c r="M20" s="41"/>
      <c r="N20" s="111"/>
      <c r="O20" s="171">
        <f>H20</f>
        <v>3000</v>
      </c>
      <c r="P20" s="125"/>
      <c r="Q20" s="433" t="s">
        <v>98</v>
      </c>
      <c r="R20" s="480"/>
    </row>
    <row r="21" spans="1:18" s="26" customFormat="1" ht="29.25" customHeight="1">
      <c r="A21" s="482">
        <v>3</v>
      </c>
      <c r="B21" s="488"/>
      <c r="C21" s="166" t="s">
        <v>262</v>
      </c>
      <c r="D21" s="167">
        <v>1</v>
      </c>
      <c r="E21" s="175"/>
      <c r="F21" s="85"/>
      <c r="G21" s="164"/>
      <c r="H21" s="472">
        <v>15000</v>
      </c>
      <c r="I21" s="41"/>
      <c r="J21" s="41"/>
      <c r="K21" s="41"/>
      <c r="L21" s="41"/>
      <c r="M21" s="41"/>
      <c r="N21" s="111"/>
      <c r="O21" s="171">
        <f>H21</f>
        <v>15000</v>
      </c>
      <c r="P21" s="125"/>
      <c r="Q21" s="433" t="s">
        <v>98</v>
      </c>
      <c r="R21" s="480"/>
    </row>
    <row r="22" spans="1:18" s="26" customFormat="1" ht="27.75" customHeight="1">
      <c r="A22" s="482">
        <v>4</v>
      </c>
      <c r="B22" s="488"/>
      <c r="C22" s="166" t="s">
        <v>261</v>
      </c>
      <c r="D22" s="167">
        <v>1</v>
      </c>
      <c r="E22" s="175"/>
      <c r="F22" s="85"/>
      <c r="G22" s="164"/>
      <c r="H22" s="472">
        <v>41809.16</v>
      </c>
      <c r="I22" s="41"/>
      <c r="J22" s="41"/>
      <c r="K22" s="41"/>
      <c r="L22" s="41"/>
      <c r="M22" s="41"/>
      <c r="N22" s="111"/>
      <c r="O22" s="171">
        <f>H22</f>
        <v>41809.16</v>
      </c>
      <c r="P22" s="125"/>
      <c r="Q22" s="433" t="s">
        <v>98</v>
      </c>
      <c r="R22" s="480"/>
    </row>
    <row r="23" spans="1:18" s="26" customFormat="1" ht="45.75" customHeight="1" thickBot="1">
      <c r="A23" s="482">
        <v>5</v>
      </c>
      <c r="B23" s="488"/>
      <c r="C23" s="778" t="s">
        <v>263</v>
      </c>
      <c r="D23" s="771">
        <v>1</v>
      </c>
      <c r="E23" s="779"/>
      <c r="F23" s="785"/>
      <c r="G23" s="780"/>
      <c r="H23" s="472">
        <v>1000</v>
      </c>
      <c r="I23" s="41"/>
      <c r="J23" s="41"/>
      <c r="K23" s="41"/>
      <c r="L23" s="41"/>
      <c r="M23" s="41"/>
      <c r="N23" s="111"/>
      <c r="O23" s="171">
        <f>H23</f>
        <v>1000</v>
      </c>
      <c r="P23" s="125"/>
      <c r="Q23" s="433" t="s">
        <v>98</v>
      </c>
      <c r="R23" s="480"/>
    </row>
    <row r="24" spans="1:18" s="26" customFormat="1" ht="13.5" thickBot="1">
      <c r="A24" s="73"/>
      <c r="B24" s="907" t="s">
        <v>22</v>
      </c>
      <c r="C24" s="1013"/>
      <c r="D24" s="781"/>
      <c r="E24" s="782"/>
      <c r="F24" s="429"/>
      <c r="G24" s="163"/>
      <c r="H24" s="783">
        <f aca="true" t="shared" si="0" ref="H24:P24">SUM(H19:H23)</f>
        <v>76809.16</v>
      </c>
      <c r="I24" s="783">
        <f t="shared" si="0"/>
        <v>0</v>
      </c>
      <c r="J24" s="783">
        <f t="shared" si="0"/>
        <v>0</v>
      </c>
      <c r="K24" s="783">
        <f t="shared" si="0"/>
        <v>0</v>
      </c>
      <c r="L24" s="783">
        <f t="shared" si="0"/>
        <v>0</v>
      </c>
      <c r="M24" s="783">
        <f t="shared" si="0"/>
        <v>0</v>
      </c>
      <c r="N24" s="784">
        <f t="shared" si="0"/>
        <v>0</v>
      </c>
      <c r="O24" s="459">
        <f t="shared" si="0"/>
        <v>76809.16</v>
      </c>
      <c r="P24" s="459">
        <f t="shared" si="0"/>
        <v>0</v>
      </c>
      <c r="Q24" s="1015"/>
      <c r="R24" s="1016"/>
    </row>
    <row r="25" spans="1:18" ht="12.75">
      <c r="A25" s="26"/>
      <c r="B25" s="114"/>
      <c r="C25" s="114"/>
      <c r="D25" s="94"/>
      <c r="E25" s="100"/>
      <c r="F25" s="115"/>
      <c r="G25" s="94"/>
      <c r="H25" s="94"/>
      <c r="I25" s="116"/>
      <c r="J25" s="94"/>
      <c r="K25" s="94"/>
      <c r="L25" s="94"/>
      <c r="M25" s="94"/>
      <c r="N25" s="94"/>
      <c r="O25" s="101"/>
      <c r="P25" s="116"/>
      <c r="Q25" s="117"/>
      <c r="R25" s="26"/>
    </row>
  </sheetData>
  <sheetProtection/>
  <mergeCells count="16">
    <mergeCell ref="A4:R4"/>
    <mergeCell ref="A5:R5"/>
    <mergeCell ref="F6:L6"/>
    <mergeCell ref="Q6:R6"/>
    <mergeCell ref="A7:G7"/>
    <mergeCell ref="M7:N7"/>
    <mergeCell ref="B24:C24"/>
    <mergeCell ref="Q24:R24"/>
    <mergeCell ref="A8:G8"/>
    <mergeCell ref="H12:P12"/>
    <mergeCell ref="Q12:R12"/>
    <mergeCell ref="H13:P14"/>
    <mergeCell ref="A16:G16"/>
    <mergeCell ref="H16:P16"/>
    <mergeCell ref="Q16:Q18"/>
    <mergeCell ref="R16:R1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"/>
  <sheetViews>
    <sheetView zoomScale="70" zoomScaleNormal="70" zoomScalePageLayoutView="0" workbookViewId="0" topLeftCell="A1">
      <selection activeCell="G28" sqref="G28"/>
    </sheetView>
  </sheetViews>
  <sheetFormatPr defaultColWidth="11.421875" defaultRowHeight="12.75"/>
  <cols>
    <col min="2" max="2" width="21.421875" style="0" customWidth="1"/>
    <col min="3" max="3" width="45.28125" style="0" customWidth="1"/>
    <col min="4" max="4" width="17.28125" style="0" customWidth="1"/>
    <col min="6" max="6" width="15.140625" style="0" customWidth="1"/>
    <col min="7" max="7" width="15.8515625" style="0" customWidth="1"/>
    <col min="8" max="8" width="19.140625" style="0" customWidth="1"/>
    <col min="9" max="9" width="15.140625" style="0" customWidth="1"/>
    <col min="10" max="10" width="17.140625" style="0" customWidth="1"/>
    <col min="11" max="13" width="11.421875" style="0" customWidth="1"/>
    <col min="14" max="14" width="19.00390625" style="0" customWidth="1"/>
    <col min="15" max="16" width="15.57421875" style="0" customWidth="1"/>
    <col min="17" max="17" width="28.8515625" style="0" customWidth="1"/>
    <col min="18" max="18" width="3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4:18" ht="12.75">
      <c r="D6" s="20"/>
      <c r="E6" s="20"/>
      <c r="F6" s="962" t="s">
        <v>169</v>
      </c>
      <c r="G6" s="962"/>
      <c r="H6" s="962"/>
      <c r="I6" s="962"/>
      <c r="J6" s="962"/>
      <c r="K6" s="962"/>
      <c r="L6" s="962"/>
      <c r="Q6" s="957"/>
      <c r="R6" s="957"/>
    </row>
    <row r="7" spans="1:18" ht="12.75">
      <c r="A7" s="957" t="s">
        <v>61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957" t="s">
        <v>266</v>
      </c>
      <c r="B9" s="957"/>
      <c r="C9" s="957"/>
      <c r="D9" s="957"/>
      <c r="E9" s="957"/>
      <c r="F9" s="957"/>
      <c r="G9" s="957"/>
      <c r="M9" s="19"/>
      <c r="N9" s="19"/>
      <c r="O9" s="19"/>
      <c r="P9" s="19" t="s">
        <v>192</v>
      </c>
      <c r="Q9" s="19"/>
      <c r="R9" s="19"/>
    </row>
    <row r="10" spans="1:18" ht="12.75">
      <c r="A10" s="24" t="s">
        <v>23</v>
      </c>
      <c r="B10" s="24"/>
      <c r="C10" s="24" t="s">
        <v>33</v>
      </c>
      <c r="D10" s="20"/>
      <c r="E10" s="20"/>
      <c r="G10" s="26"/>
      <c r="M10" s="24"/>
      <c r="N10" s="24"/>
      <c r="O10" s="24"/>
      <c r="P10" s="24" t="s">
        <v>170</v>
      </c>
      <c r="Q10" s="24"/>
      <c r="R10" s="24"/>
    </row>
    <row r="11" spans="4:16" ht="13.5" thickBot="1">
      <c r="D11" s="61"/>
      <c r="E11" s="20"/>
      <c r="G11" s="26"/>
      <c r="P11" s="37" t="s">
        <v>171</v>
      </c>
    </row>
    <row r="12" spans="1:18" ht="12.75">
      <c r="A12" s="87" t="s">
        <v>4</v>
      </c>
      <c r="B12" s="88"/>
      <c r="C12" s="88" t="s">
        <v>38</v>
      </c>
      <c r="D12" s="89"/>
      <c r="E12" s="89"/>
      <c r="F12" s="88"/>
      <c r="G12" s="38"/>
      <c r="H12" s="934" t="s">
        <v>31</v>
      </c>
      <c r="I12" s="934"/>
      <c r="J12" s="934"/>
      <c r="K12" s="934"/>
      <c r="L12" s="934"/>
      <c r="M12" s="934"/>
      <c r="N12" s="934"/>
      <c r="O12" s="934"/>
      <c r="P12" s="934"/>
      <c r="Q12" s="934" t="s">
        <v>32</v>
      </c>
      <c r="R12" s="934"/>
    </row>
    <row r="13" spans="1:18" ht="12.75">
      <c r="A13" s="90" t="s">
        <v>5</v>
      </c>
      <c r="B13" s="91"/>
      <c r="C13" s="91" t="s">
        <v>120</v>
      </c>
      <c r="D13" s="92"/>
      <c r="E13" s="92"/>
      <c r="F13" s="91"/>
      <c r="G13" s="39"/>
      <c r="H13" s="911"/>
      <c r="I13" s="912"/>
      <c r="J13" s="912"/>
      <c r="K13" s="912"/>
      <c r="L13" s="912"/>
      <c r="M13" s="912"/>
      <c r="N13" s="912"/>
      <c r="O13" s="912"/>
      <c r="P13" s="913"/>
      <c r="Q13" s="93"/>
      <c r="R13" s="27"/>
    </row>
    <row r="14" spans="1:18" ht="13.5" thickBot="1">
      <c r="A14" s="95" t="s">
        <v>6</v>
      </c>
      <c r="B14" s="86"/>
      <c r="C14" s="86" t="s">
        <v>121</v>
      </c>
      <c r="D14" s="96"/>
      <c r="E14" s="96"/>
      <c r="F14" s="86"/>
      <c r="G14" s="40"/>
      <c r="H14" s="914"/>
      <c r="I14" s="915"/>
      <c r="J14" s="915"/>
      <c r="K14" s="915"/>
      <c r="L14" s="915"/>
      <c r="M14" s="915"/>
      <c r="N14" s="915"/>
      <c r="O14" s="915"/>
      <c r="P14" s="916"/>
      <c r="Q14" s="97"/>
      <c r="R14" s="98"/>
    </row>
    <row r="15" spans="1:18" ht="13.5" thickBot="1">
      <c r="A15" s="26"/>
      <c r="B15" s="26"/>
      <c r="C15" s="26"/>
      <c r="D15" s="99"/>
      <c r="E15" s="9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3.5" thickBot="1">
      <c r="A16" s="983" t="s">
        <v>37</v>
      </c>
      <c r="B16" s="983"/>
      <c r="C16" s="983"/>
      <c r="D16" s="983"/>
      <c r="E16" s="983"/>
      <c r="F16" s="983"/>
      <c r="G16" s="983"/>
      <c r="H16" s="984" t="s">
        <v>7</v>
      </c>
      <c r="I16" s="985"/>
      <c r="J16" s="985"/>
      <c r="K16" s="985"/>
      <c r="L16" s="985"/>
      <c r="M16" s="985"/>
      <c r="N16" s="985"/>
      <c r="O16" s="985"/>
      <c r="P16" s="985"/>
      <c r="Q16" s="1003" t="s">
        <v>52</v>
      </c>
      <c r="R16" s="975" t="s">
        <v>8</v>
      </c>
    </row>
    <row r="17" spans="1:18" ht="13.5" thickBot="1">
      <c r="A17" s="93"/>
      <c r="B17" s="94"/>
      <c r="C17" s="94"/>
      <c r="D17" s="100"/>
      <c r="E17" s="100"/>
      <c r="F17" s="94"/>
      <c r="G17" s="27"/>
      <c r="H17" s="93"/>
      <c r="I17" s="94"/>
      <c r="J17" s="94"/>
      <c r="K17" s="26"/>
      <c r="L17" s="101" t="s">
        <v>24</v>
      </c>
      <c r="M17" s="102"/>
      <c r="N17" s="94"/>
      <c r="O17" s="94"/>
      <c r="P17" s="94"/>
      <c r="Q17" s="1004"/>
      <c r="R17" s="975"/>
    </row>
    <row r="18" spans="1:18" ht="140.25" customHeight="1" thickBot="1">
      <c r="A18" s="103" t="s">
        <v>9</v>
      </c>
      <c r="B18" s="103" t="s">
        <v>10</v>
      </c>
      <c r="C18" s="112" t="s">
        <v>40</v>
      </c>
      <c r="D18" s="113" t="s">
        <v>11</v>
      </c>
      <c r="E18" s="112" t="s">
        <v>28</v>
      </c>
      <c r="F18" s="155" t="s">
        <v>29</v>
      </c>
      <c r="G18" s="28" t="s">
        <v>12</v>
      </c>
      <c r="H18" s="105" t="s">
        <v>13</v>
      </c>
      <c r="I18" s="106" t="s">
        <v>14</v>
      </c>
      <c r="J18" s="106" t="s">
        <v>15</v>
      </c>
      <c r="K18" s="106" t="s">
        <v>16</v>
      </c>
      <c r="L18" s="106" t="s">
        <v>17</v>
      </c>
      <c r="M18" s="106" t="s">
        <v>18</v>
      </c>
      <c r="N18" s="106" t="s">
        <v>19</v>
      </c>
      <c r="O18" s="107" t="s">
        <v>20</v>
      </c>
      <c r="P18" s="169" t="s">
        <v>21</v>
      </c>
      <c r="Q18" s="1012"/>
      <c r="R18" s="975"/>
    </row>
    <row r="19" spans="1:18" s="26" customFormat="1" ht="42.75" customHeight="1" thickBot="1">
      <c r="A19" s="482">
        <v>1</v>
      </c>
      <c r="B19" s="488"/>
      <c r="C19" s="602" t="s">
        <v>267</v>
      </c>
      <c r="D19" s="165">
        <v>87</v>
      </c>
      <c r="E19" s="188"/>
      <c r="F19" s="189"/>
      <c r="G19" s="592"/>
      <c r="H19" s="593">
        <v>25872.19</v>
      </c>
      <c r="I19" s="179"/>
      <c r="J19" s="179"/>
      <c r="K19" s="179"/>
      <c r="L19" s="179"/>
      <c r="M19" s="179"/>
      <c r="N19" s="185"/>
      <c r="O19" s="594">
        <f>H19</f>
        <v>25872.19</v>
      </c>
      <c r="P19" s="603"/>
      <c r="Q19" s="527" t="s">
        <v>98</v>
      </c>
      <c r="R19" s="596"/>
    </row>
    <row r="20" spans="1:18" s="26" customFormat="1" ht="26.25" customHeight="1" thickBot="1">
      <c r="A20" s="482">
        <v>2</v>
      </c>
      <c r="B20" s="488"/>
      <c r="C20" s="166" t="s">
        <v>268</v>
      </c>
      <c r="D20" s="167">
        <v>1</v>
      </c>
      <c r="E20" s="175"/>
      <c r="F20" s="85"/>
      <c r="G20" s="164"/>
      <c r="H20" s="181">
        <v>5000</v>
      </c>
      <c r="I20" s="41"/>
      <c r="J20" s="41"/>
      <c r="K20" s="41"/>
      <c r="L20" s="41"/>
      <c r="M20" s="41"/>
      <c r="N20" s="111"/>
      <c r="O20" s="594">
        <f>H20</f>
        <v>5000</v>
      </c>
      <c r="P20" s="215"/>
      <c r="Q20" s="433" t="s">
        <v>98</v>
      </c>
      <c r="R20" s="480"/>
    </row>
    <row r="21" spans="1:18" s="26" customFormat="1" ht="44.25" customHeight="1" thickBot="1">
      <c r="A21" s="482">
        <v>3</v>
      </c>
      <c r="B21" s="488"/>
      <c r="C21" s="166" t="s">
        <v>269</v>
      </c>
      <c r="D21" s="167">
        <v>50</v>
      </c>
      <c r="E21" s="175"/>
      <c r="F21" s="85"/>
      <c r="G21" s="164"/>
      <c r="H21" s="215">
        <v>0</v>
      </c>
      <c r="I21" s="215"/>
      <c r="J21" s="41"/>
      <c r="K21" s="41"/>
      <c r="L21" s="41"/>
      <c r="M21" s="41"/>
      <c r="N21" s="111"/>
      <c r="O21" s="125">
        <v>0</v>
      </c>
      <c r="P21" s="215"/>
      <c r="Q21" s="433" t="s">
        <v>98</v>
      </c>
      <c r="R21" s="596"/>
    </row>
    <row r="22" spans="1:18" s="26" customFormat="1" ht="27.75" customHeight="1" thickBot="1">
      <c r="A22" s="482">
        <v>4</v>
      </c>
      <c r="B22" s="488"/>
      <c r="C22" s="166" t="s">
        <v>270</v>
      </c>
      <c r="D22" s="167">
        <v>7</v>
      </c>
      <c r="E22" s="175"/>
      <c r="F22" s="85"/>
      <c r="G22" s="164"/>
      <c r="H22" s="108">
        <v>0</v>
      </c>
      <c r="I22" s="41"/>
      <c r="J22" s="41"/>
      <c r="K22" s="41"/>
      <c r="L22" s="41"/>
      <c r="M22" s="41"/>
      <c r="N22" s="111"/>
      <c r="O22" s="125">
        <v>0</v>
      </c>
      <c r="P22" s="215"/>
      <c r="Q22" s="433" t="s">
        <v>98</v>
      </c>
      <c r="R22" s="596"/>
    </row>
    <row r="23" spans="1:18" ht="13.5" thickBot="1">
      <c r="A23" s="83"/>
      <c r="B23" s="965" t="s">
        <v>22</v>
      </c>
      <c r="C23" s="1000"/>
      <c r="D23" s="130"/>
      <c r="E23" s="72"/>
      <c r="F23" s="786"/>
      <c r="G23" s="156"/>
      <c r="H23" s="56">
        <f>SUM(H19:H22)</f>
        <v>30872.19</v>
      </c>
      <c r="I23" s="57"/>
      <c r="J23" s="57"/>
      <c r="K23" s="57"/>
      <c r="L23" s="57"/>
      <c r="M23" s="57"/>
      <c r="N23" s="58"/>
      <c r="O23" s="184">
        <f>SUM(O19:O22)</f>
        <v>30872.19</v>
      </c>
      <c r="P23" s="178"/>
      <c r="Q23" s="1010"/>
      <c r="R23" s="1011"/>
    </row>
    <row r="24" spans="1:18" ht="12.75">
      <c r="A24" s="26"/>
      <c r="B24" s="114"/>
      <c r="C24" s="114"/>
      <c r="D24" s="94"/>
      <c r="E24" s="100"/>
      <c r="F24" s="115"/>
      <c r="G24" s="94"/>
      <c r="H24" s="94"/>
      <c r="I24" s="116"/>
      <c r="J24" s="94"/>
      <c r="K24" s="94"/>
      <c r="L24" s="94"/>
      <c r="M24" s="94"/>
      <c r="N24" s="94"/>
      <c r="O24" s="101"/>
      <c r="P24" s="116"/>
      <c r="Q24" s="117"/>
      <c r="R24" s="26"/>
    </row>
  </sheetData>
  <sheetProtection/>
  <mergeCells count="17">
    <mergeCell ref="B23:C23"/>
    <mergeCell ref="Q23:R23"/>
    <mergeCell ref="A8:G8"/>
    <mergeCell ref="A9:G9"/>
    <mergeCell ref="H12:P12"/>
    <mergeCell ref="Q12:R12"/>
    <mergeCell ref="H13:P14"/>
    <mergeCell ref="A16:G16"/>
    <mergeCell ref="H16:P16"/>
    <mergeCell ref="Q16:Q18"/>
    <mergeCell ref="R16:R18"/>
    <mergeCell ref="A4:R4"/>
    <mergeCell ref="A5:R5"/>
    <mergeCell ref="F6:L6"/>
    <mergeCell ref="Q6:R6"/>
    <mergeCell ref="A7:G7"/>
    <mergeCell ref="M7:N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"/>
  <sheetViews>
    <sheetView zoomScale="60" zoomScaleNormal="60" zoomScalePageLayoutView="0" workbookViewId="0" topLeftCell="C1">
      <selection activeCell="K28" sqref="K28"/>
    </sheetView>
  </sheetViews>
  <sheetFormatPr defaultColWidth="11.421875" defaultRowHeight="12.75"/>
  <cols>
    <col min="2" max="2" width="30.00390625" style="0" customWidth="1"/>
    <col min="3" max="3" width="58.8515625" style="0" customWidth="1"/>
    <col min="4" max="4" width="17.28125" style="0" customWidth="1"/>
    <col min="6" max="6" width="15.421875" style="0" customWidth="1"/>
    <col min="7" max="7" width="16.00390625" style="0" customWidth="1"/>
    <col min="8" max="8" width="11.8515625" style="0" bestFit="1" customWidth="1"/>
    <col min="9" max="9" width="19.57421875" style="0" customWidth="1"/>
    <col min="11" max="11" width="19.28125" style="0" customWidth="1"/>
    <col min="13" max="13" width="20.28125" style="0" customWidth="1"/>
    <col min="15" max="16" width="15.57421875" style="0" customWidth="1"/>
    <col min="17" max="17" width="28.8515625" style="0" customWidth="1"/>
    <col min="18" max="18" width="3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4:18" ht="12.75">
      <c r="D6" s="20"/>
      <c r="E6" s="20"/>
      <c r="F6" s="962" t="s">
        <v>169</v>
      </c>
      <c r="G6" s="962"/>
      <c r="H6" s="962"/>
      <c r="I6" s="962"/>
      <c r="J6" s="962"/>
      <c r="K6" s="962"/>
      <c r="L6" s="962"/>
      <c r="Q6" s="957"/>
      <c r="R6" s="957"/>
    </row>
    <row r="7" spans="1:18" ht="12.75">
      <c r="A7" s="957" t="s">
        <v>61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957" t="s">
        <v>47</v>
      </c>
      <c r="B9" s="957"/>
      <c r="C9" s="957"/>
      <c r="D9" s="957"/>
      <c r="E9" s="957"/>
      <c r="F9" s="957"/>
      <c r="G9" s="957"/>
      <c r="M9" s="19"/>
      <c r="N9" s="19"/>
      <c r="O9" s="19"/>
      <c r="P9" s="19" t="s">
        <v>271</v>
      </c>
      <c r="Q9" s="19"/>
      <c r="R9" s="19"/>
    </row>
    <row r="10" spans="1:18" ht="12.75">
      <c r="A10" s="24" t="s">
        <v>23</v>
      </c>
      <c r="B10" s="24"/>
      <c r="C10" s="24" t="s">
        <v>33</v>
      </c>
      <c r="D10" s="20"/>
      <c r="E10" s="20"/>
      <c r="G10" s="26"/>
      <c r="M10" s="24"/>
      <c r="N10" s="24"/>
      <c r="O10" s="24"/>
      <c r="P10" s="24" t="s">
        <v>170</v>
      </c>
      <c r="Q10" s="24"/>
      <c r="R10" s="24"/>
    </row>
    <row r="11" spans="4:16" ht="13.5" thickBot="1">
      <c r="D11" s="61"/>
      <c r="E11" s="20"/>
      <c r="G11" s="26"/>
      <c r="P11" s="37" t="s">
        <v>171</v>
      </c>
    </row>
    <row r="12" spans="1:18" ht="12.75">
      <c r="A12" s="87" t="s">
        <v>4</v>
      </c>
      <c r="B12" s="88"/>
      <c r="C12" s="88" t="s">
        <v>38</v>
      </c>
      <c r="D12" s="89"/>
      <c r="E12" s="89"/>
      <c r="F12" s="88"/>
      <c r="G12" s="38"/>
      <c r="H12" s="934" t="s">
        <v>31</v>
      </c>
      <c r="I12" s="934"/>
      <c r="J12" s="934"/>
      <c r="K12" s="934"/>
      <c r="L12" s="934"/>
      <c r="M12" s="934"/>
      <c r="N12" s="934"/>
      <c r="O12" s="934"/>
      <c r="P12" s="934"/>
      <c r="Q12" s="934" t="s">
        <v>32</v>
      </c>
      <c r="R12" s="934"/>
    </row>
    <row r="13" spans="1:18" ht="12.75">
      <c r="A13" s="90" t="s">
        <v>5</v>
      </c>
      <c r="B13" s="91"/>
      <c r="C13" s="91" t="s">
        <v>118</v>
      </c>
      <c r="D13" s="92"/>
      <c r="E13" s="92"/>
      <c r="F13" s="91"/>
      <c r="G13" s="39"/>
      <c r="H13" s="911" t="s">
        <v>275</v>
      </c>
      <c r="I13" s="912"/>
      <c r="J13" s="912"/>
      <c r="K13" s="912"/>
      <c r="L13" s="912"/>
      <c r="M13" s="912"/>
      <c r="N13" s="912"/>
      <c r="O13" s="912"/>
      <c r="P13" s="913"/>
      <c r="Q13" s="93"/>
      <c r="R13" s="27"/>
    </row>
    <row r="14" spans="1:18" ht="13.5" thickBot="1">
      <c r="A14" s="95" t="s">
        <v>6</v>
      </c>
      <c r="B14" s="86"/>
      <c r="C14" s="86" t="s">
        <v>272</v>
      </c>
      <c r="D14" s="96"/>
      <c r="E14" s="96"/>
      <c r="F14" s="86"/>
      <c r="G14" s="40"/>
      <c r="H14" s="914"/>
      <c r="I14" s="915"/>
      <c r="J14" s="915"/>
      <c r="K14" s="915"/>
      <c r="L14" s="915"/>
      <c r="M14" s="915"/>
      <c r="N14" s="915"/>
      <c r="O14" s="915"/>
      <c r="P14" s="916"/>
      <c r="Q14" s="97"/>
      <c r="R14" s="98"/>
    </row>
    <row r="15" spans="1:18" ht="13.5" thickBot="1">
      <c r="A15" s="26"/>
      <c r="B15" s="26"/>
      <c r="C15" s="26"/>
      <c r="D15" s="99"/>
      <c r="E15" s="9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3.5" thickBot="1">
      <c r="A16" s="983" t="s">
        <v>37</v>
      </c>
      <c r="B16" s="983"/>
      <c r="C16" s="983"/>
      <c r="D16" s="983"/>
      <c r="E16" s="983"/>
      <c r="F16" s="983"/>
      <c r="G16" s="983"/>
      <c r="H16" s="984" t="s">
        <v>7</v>
      </c>
      <c r="I16" s="985"/>
      <c r="J16" s="985"/>
      <c r="K16" s="985"/>
      <c r="L16" s="985"/>
      <c r="M16" s="985"/>
      <c r="N16" s="985"/>
      <c r="O16" s="985"/>
      <c r="P16" s="985"/>
      <c r="Q16" s="1003" t="s">
        <v>52</v>
      </c>
      <c r="R16" s="975" t="s">
        <v>8</v>
      </c>
    </row>
    <row r="17" spans="1:18" ht="13.5" thickBot="1">
      <c r="A17" s="93"/>
      <c r="B17" s="94"/>
      <c r="C17" s="94"/>
      <c r="D17" s="100"/>
      <c r="E17" s="100"/>
      <c r="F17" s="94"/>
      <c r="G17" s="27"/>
      <c r="H17" s="93"/>
      <c r="I17" s="94"/>
      <c r="J17" s="94"/>
      <c r="K17" s="26"/>
      <c r="L17" s="101" t="s">
        <v>24</v>
      </c>
      <c r="M17" s="102"/>
      <c r="N17" s="94"/>
      <c r="O17" s="94"/>
      <c r="P17" s="94"/>
      <c r="Q17" s="1004"/>
      <c r="R17" s="975"/>
    </row>
    <row r="18" spans="1:18" ht="140.25" customHeight="1" thickBot="1">
      <c r="A18" s="103" t="s">
        <v>9</v>
      </c>
      <c r="B18" s="103" t="s">
        <v>10</v>
      </c>
      <c r="C18" s="155" t="s">
        <v>40</v>
      </c>
      <c r="D18" s="113" t="s">
        <v>11</v>
      </c>
      <c r="E18" s="112" t="s">
        <v>28</v>
      </c>
      <c r="F18" s="155" t="s">
        <v>29</v>
      </c>
      <c r="G18" s="28" t="s">
        <v>12</v>
      </c>
      <c r="H18" s="105" t="s">
        <v>13</v>
      </c>
      <c r="I18" s="106" t="s">
        <v>14</v>
      </c>
      <c r="J18" s="106" t="s">
        <v>15</v>
      </c>
      <c r="K18" s="106" t="s">
        <v>16</v>
      </c>
      <c r="L18" s="106" t="s">
        <v>17</v>
      </c>
      <c r="M18" s="106" t="s">
        <v>18</v>
      </c>
      <c r="N18" s="106" t="s">
        <v>19</v>
      </c>
      <c r="O18" s="107" t="s">
        <v>20</v>
      </c>
      <c r="P18" s="169" t="s">
        <v>21</v>
      </c>
      <c r="Q18" s="1004"/>
      <c r="R18" s="975"/>
    </row>
    <row r="19" spans="1:18" s="26" customFormat="1" ht="26.25" customHeight="1">
      <c r="A19" s="482">
        <v>2</v>
      </c>
      <c r="B19" s="488"/>
      <c r="C19" s="166" t="s">
        <v>273</v>
      </c>
      <c r="D19" s="167">
        <v>1</v>
      </c>
      <c r="E19" s="167"/>
      <c r="F19" s="187"/>
      <c r="G19" s="183"/>
      <c r="H19" s="41">
        <v>1000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111">
        <v>0</v>
      </c>
      <c r="O19" s="125">
        <v>0</v>
      </c>
      <c r="P19" s="194">
        <f>H19</f>
        <v>1000</v>
      </c>
      <c r="Q19" s="787" t="s">
        <v>42</v>
      </c>
      <c r="R19" s="788"/>
    </row>
    <row r="20" spans="1:18" s="26" customFormat="1" ht="30" customHeight="1">
      <c r="A20" s="482">
        <v>1</v>
      </c>
      <c r="B20" s="488"/>
      <c r="C20" s="166" t="s">
        <v>274</v>
      </c>
      <c r="D20" s="167">
        <v>1</v>
      </c>
      <c r="E20" s="167"/>
      <c r="F20" s="187"/>
      <c r="G20" s="183"/>
      <c r="H20" s="41">
        <v>1000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11">
        <v>0</v>
      </c>
      <c r="O20" s="125">
        <v>0</v>
      </c>
      <c r="P20" s="194">
        <f>H20</f>
        <v>1000</v>
      </c>
      <c r="Q20" s="787" t="s">
        <v>98</v>
      </c>
      <c r="R20" s="789"/>
    </row>
    <row r="21" spans="1:18" s="26" customFormat="1" ht="26.25" customHeight="1">
      <c r="A21" s="482">
        <v>2</v>
      </c>
      <c r="B21" s="488"/>
      <c r="C21" s="166" t="s">
        <v>115</v>
      </c>
      <c r="D21" s="167">
        <v>1</v>
      </c>
      <c r="E21" s="167"/>
      <c r="F21" s="187"/>
      <c r="G21" s="183"/>
      <c r="H21" s="41">
        <v>1000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11">
        <v>0</v>
      </c>
      <c r="O21" s="125"/>
      <c r="P21" s="194">
        <v>1000</v>
      </c>
      <c r="Q21" s="787" t="s">
        <v>42</v>
      </c>
      <c r="R21" s="788"/>
    </row>
    <row r="22" spans="1:18" s="26" customFormat="1" ht="29.25" customHeight="1" thickBot="1">
      <c r="A22" s="482">
        <v>3</v>
      </c>
      <c r="B22" s="488"/>
      <c r="C22" s="166" t="s">
        <v>116</v>
      </c>
      <c r="D22" s="790">
        <v>3</v>
      </c>
      <c r="E22" s="790"/>
      <c r="F22" s="187"/>
      <c r="G22" s="791"/>
      <c r="H22" s="41">
        <v>182.7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11">
        <v>0</v>
      </c>
      <c r="O22" s="601">
        <v>0</v>
      </c>
      <c r="P22" s="600">
        <f>H22</f>
        <v>182.7</v>
      </c>
      <c r="Q22" s="792" t="s">
        <v>42</v>
      </c>
      <c r="R22" s="793"/>
    </row>
    <row r="23" spans="1:18" ht="13.5" thickBot="1">
      <c r="A23" s="83"/>
      <c r="B23" s="907" t="s">
        <v>22</v>
      </c>
      <c r="C23" s="1013"/>
      <c r="D23" s="1017"/>
      <c r="E23" s="1018"/>
      <c r="F23" s="429">
        <v>0</v>
      </c>
      <c r="G23" s="73"/>
      <c r="H23" s="56">
        <f aca="true" t="shared" si="0" ref="H23:P23">SUM(H19:H22)</f>
        <v>3182.7</v>
      </c>
      <c r="I23" s="57">
        <f t="shared" si="0"/>
        <v>0</v>
      </c>
      <c r="J23" s="57">
        <f t="shared" si="0"/>
        <v>0</v>
      </c>
      <c r="K23" s="57">
        <f t="shared" si="0"/>
        <v>0</v>
      </c>
      <c r="L23" s="57">
        <f t="shared" si="0"/>
        <v>0</v>
      </c>
      <c r="M23" s="57">
        <f t="shared" si="0"/>
        <v>0</v>
      </c>
      <c r="N23" s="58">
        <f t="shared" si="0"/>
        <v>0</v>
      </c>
      <c r="O23" s="186">
        <f t="shared" si="0"/>
        <v>0</v>
      </c>
      <c r="P23" s="178">
        <f t="shared" si="0"/>
        <v>3182.7</v>
      </c>
      <c r="Q23" s="966"/>
      <c r="R23" s="967"/>
    </row>
    <row r="24" spans="1:18" ht="12.75">
      <c r="A24" s="26"/>
      <c r="B24" s="114"/>
      <c r="C24" s="114"/>
      <c r="D24" s="94"/>
      <c r="E24" s="100"/>
      <c r="F24" s="115"/>
      <c r="G24" s="94"/>
      <c r="H24" s="94"/>
      <c r="I24" s="116"/>
      <c r="J24" s="94"/>
      <c r="K24" s="94"/>
      <c r="L24" s="94"/>
      <c r="M24" s="94"/>
      <c r="N24" s="94"/>
      <c r="O24" s="101"/>
      <c r="P24" s="116"/>
      <c r="Q24" s="117"/>
      <c r="R24" s="26"/>
    </row>
  </sheetData>
  <sheetProtection/>
  <mergeCells count="18">
    <mergeCell ref="B23:C23"/>
    <mergeCell ref="D23:E23"/>
    <mergeCell ref="Q23:R23"/>
    <mergeCell ref="A8:G8"/>
    <mergeCell ref="A9:G9"/>
    <mergeCell ref="H12:P12"/>
    <mergeCell ref="Q12:R12"/>
    <mergeCell ref="H13:P14"/>
    <mergeCell ref="A16:G16"/>
    <mergeCell ref="H16:P16"/>
    <mergeCell ref="Q16:Q18"/>
    <mergeCell ref="R16:R18"/>
    <mergeCell ref="A4:R4"/>
    <mergeCell ref="A5:R5"/>
    <mergeCell ref="F6:L6"/>
    <mergeCell ref="Q6:R6"/>
    <mergeCell ref="A7:G7"/>
    <mergeCell ref="M7:N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zoomScale="60" zoomScaleNormal="60" zoomScalePageLayoutView="0" workbookViewId="0" topLeftCell="D1">
      <selection activeCell="A22" sqref="A22"/>
    </sheetView>
  </sheetViews>
  <sheetFormatPr defaultColWidth="11.421875" defaultRowHeight="12.75"/>
  <cols>
    <col min="2" max="2" width="35.57421875" style="0" customWidth="1"/>
    <col min="3" max="3" width="58.8515625" style="0" customWidth="1"/>
    <col min="4" max="4" width="17.28125" style="0" customWidth="1"/>
    <col min="6" max="6" width="18.140625" style="0" customWidth="1"/>
    <col min="7" max="7" width="16.140625" style="0" customWidth="1"/>
    <col min="8" max="8" width="14.7109375" style="0" customWidth="1"/>
    <col min="9" max="9" width="17.57421875" style="0" customWidth="1"/>
    <col min="11" max="11" width="20.7109375" style="0" customWidth="1"/>
    <col min="13" max="13" width="22.8515625" style="0" customWidth="1"/>
    <col min="15" max="16" width="15.57421875" style="0" customWidth="1"/>
    <col min="17" max="17" width="28.8515625" style="0" customWidth="1"/>
    <col min="18" max="18" width="4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4:18" ht="12.75">
      <c r="D6" s="20"/>
      <c r="E6" s="20"/>
      <c r="F6" s="962" t="s">
        <v>169</v>
      </c>
      <c r="G6" s="962"/>
      <c r="H6" s="962"/>
      <c r="I6" s="962"/>
      <c r="J6" s="962"/>
      <c r="K6" s="962"/>
      <c r="L6" s="962"/>
      <c r="Q6" s="957"/>
      <c r="R6" s="957"/>
    </row>
    <row r="7" spans="1:18" ht="12.75">
      <c r="A7" s="957" t="s">
        <v>44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957" t="s">
        <v>47</v>
      </c>
      <c r="B9" s="957"/>
      <c r="C9" s="957"/>
      <c r="D9" s="957"/>
      <c r="E9" s="957"/>
      <c r="F9" s="957"/>
      <c r="G9" s="957"/>
      <c r="M9" s="19"/>
      <c r="N9" s="19"/>
      <c r="O9" s="19"/>
      <c r="P9" s="19" t="s">
        <v>192</v>
      </c>
      <c r="Q9" s="19"/>
      <c r="R9" s="19"/>
    </row>
    <row r="10" spans="1:18" ht="12.75">
      <c r="A10" s="24" t="s">
        <v>48</v>
      </c>
      <c r="B10" s="24"/>
      <c r="C10" s="24"/>
      <c r="D10" s="20"/>
      <c r="E10" s="20"/>
      <c r="G10" s="26"/>
      <c r="M10" s="24"/>
      <c r="N10" s="24"/>
      <c r="O10" s="24"/>
      <c r="P10" s="24" t="s">
        <v>170</v>
      </c>
      <c r="Q10" s="24"/>
      <c r="R10" s="24"/>
    </row>
    <row r="11" spans="4:16" ht="13.5" thickBot="1">
      <c r="D11" s="61"/>
      <c r="E11" s="20"/>
      <c r="G11" s="26"/>
      <c r="P11" s="37" t="s">
        <v>171</v>
      </c>
    </row>
    <row r="12" spans="1:18" ht="12.75">
      <c r="A12" s="1" t="s">
        <v>68</v>
      </c>
      <c r="B12" s="2"/>
      <c r="C12" s="2"/>
      <c r="D12" s="21"/>
      <c r="E12" s="21"/>
      <c r="F12" s="2"/>
      <c r="G12" s="38"/>
      <c r="H12" s="968" t="s">
        <v>31</v>
      </c>
      <c r="I12" s="968"/>
      <c r="J12" s="968"/>
      <c r="K12" s="968"/>
      <c r="L12" s="968"/>
      <c r="M12" s="968"/>
      <c r="N12" s="968"/>
      <c r="O12" s="968"/>
      <c r="P12" s="968"/>
      <c r="Q12" s="968" t="s">
        <v>32</v>
      </c>
      <c r="R12" s="968"/>
    </row>
    <row r="13" spans="1:18" ht="12.75">
      <c r="A13" s="3" t="s">
        <v>5</v>
      </c>
      <c r="B13" s="4"/>
      <c r="C13" s="4" t="s">
        <v>67</v>
      </c>
      <c r="D13" s="35"/>
      <c r="E13" s="35"/>
      <c r="F13" s="4"/>
      <c r="G13" s="39"/>
      <c r="H13" s="5"/>
      <c r="I13" s="6"/>
      <c r="J13" s="6"/>
      <c r="K13" s="6"/>
      <c r="L13" s="6"/>
      <c r="M13" s="6"/>
      <c r="N13" s="6"/>
      <c r="O13" s="6"/>
      <c r="P13" s="7"/>
      <c r="Q13" s="5"/>
      <c r="R13" s="7"/>
    </row>
    <row r="14" spans="1:18" ht="13.5" thickBot="1">
      <c r="A14" s="8" t="s">
        <v>69</v>
      </c>
      <c r="B14" s="9"/>
      <c r="C14" s="86" t="s">
        <v>286</v>
      </c>
      <c r="D14" s="36"/>
      <c r="E14" s="36"/>
      <c r="F14" s="9"/>
      <c r="G14" s="40"/>
      <c r="H14" s="10"/>
      <c r="I14" s="11"/>
      <c r="J14" s="11"/>
      <c r="K14" s="11"/>
      <c r="L14" s="11"/>
      <c r="M14" s="11"/>
      <c r="N14" s="11"/>
      <c r="O14" s="11"/>
      <c r="P14" s="12"/>
      <c r="Q14" s="10"/>
      <c r="R14" s="12"/>
    </row>
    <row r="15" spans="4:7" ht="13.5" thickBot="1">
      <c r="D15" s="20"/>
      <c r="E15" s="20"/>
      <c r="G15" s="26"/>
    </row>
    <row r="16" spans="1:18" ht="13.5" thickBot="1">
      <c r="A16" s="1021" t="s">
        <v>37</v>
      </c>
      <c r="B16" s="1021"/>
      <c r="C16" s="1021"/>
      <c r="D16" s="1021"/>
      <c r="E16" s="1021"/>
      <c r="F16" s="1021"/>
      <c r="G16" s="1021"/>
      <c r="H16" s="969" t="s">
        <v>7</v>
      </c>
      <c r="I16" s="970"/>
      <c r="J16" s="970"/>
      <c r="K16" s="970"/>
      <c r="L16" s="970"/>
      <c r="M16" s="970"/>
      <c r="N16" s="970"/>
      <c r="O16" s="970"/>
      <c r="P16" s="1022"/>
      <c r="Q16" s="1023" t="s">
        <v>52</v>
      </c>
      <c r="R16" s="1019" t="s">
        <v>8</v>
      </c>
    </row>
    <row r="17" spans="1:18" ht="13.5" thickBot="1">
      <c r="A17" s="5"/>
      <c r="B17" s="6"/>
      <c r="C17" s="6"/>
      <c r="D17" s="22"/>
      <c r="E17" s="22"/>
      <c r="F17" s="6"/>
      <c r="G17" s="27"/>
      <c r="H17" s="5"/>
      <c r="I17" s="6"/>
      <c r="J17" s="6"/>
      <c r="L17" s="82" t="s">
        <v>24</v>
      </c>
      <c r="M17" s="25"/>
      <c r="N17" s="6"/>
      <c r="O17" s="6"/>
      <c r="P17" s="7"/>
      <c r="Q17" s="1024"/>
      <c r="R17" s="1019"/>
    </row>
    <row r="18" spans="1:18" ht="140.25" customHeight="1" thickBot="1">
      <c r="A18" s="13" t="s">
        <v>9</v>
      </c>
      <c r="B18" s="13" t="s">
        <v>10</v>
      </c>
      <c r="C18" s="112" t="s">
        <v>64</v>
      </c>
      <c r="D18" s="131" t="s">
        <v>11</v>
      </c>
      <c r="E18" s="51" t="s">
        <v>28</v>
      </c>
      <c r="F18" s="809" t="s">
        <v>29</v>
      </c>
      <c r="G18" s="155" t="s">
        <v>12</v>
      </c>
      <c r="H18" s="810" t="s">
        <v>13</v>
      </c>
      <c r="I18" s="63" t="s">
        <v>14</v>
      </c>
      <c r="J18" s="63" t="s">
        <v>15</v>
      </c>
      <c r="K18" s="63" t="s">
        <v>16</v>
      </c>
      <c r="L18" s="63" t="s">
        <v>17</v>
      </c>
      <c r="M18" s="63" t="s">
        <v>18</v>
      </c>
      <c r="N18" s="63" t="s">
        <v>19</v>
      </c>
      <c r="O18" s="64" t="s">
        <v>20</v>
      </c>
      <c r="P18" s="74" t="s">
        <v>21</v>
      </c>
      <c r="Q18" s="1025"/>
      <c r="R18" s="1019"/>
    </row>
    <row r="19" spans="1:18" ht="25.5">
      <c r="A19" s="17">
        <v>1</v>
      </c>
      <c r="B19" s="487"/>
      <c r="C19" s="65" t="s">
        <v>91</v>
      </c>
      <c r="D19" s="133">
        <v>32</v>
      </c>
      <c r="E19" s="132"/>
      <c r="F19" s="484"/>
      <c r="G19" s="811"/>
      <c r="H19" s="485">
        <v>1000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84">
        <v>0</v>
      </c>
      <c r="O19" s="139">
        <f>H19</f>
        <v>1000</v>
      </c>
      <c r="P19" s="141">
        <v>0</v>
      </c>
      <c r="Q19" s="48" t="s">
        <v>56</v>
      </c>
      <c r="R19" s="47"/>
    </row>
    <row r="20" spans="1:18" ht="25.5">
      <c r="A20" s="18">
        <v>2</v>
      </c>
      <c r="B20" s="488"/>
      <c r="C20" s="136" t="s">
        <v>92</v>
      </c>
      <c r="D20" s="134">
        <v>6</v>
      </c>
      <c r="E20" s="428"/>
      <c r="F20" s="489"/>
      <c r="G20" s="42"/>
      <c r="H20" s="431"/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52">
        <v>0</v>
      </c>
      <c r="O20" s="140">
        <v>0</v>
      </c>
      <c r="P20" s="142">
        <v>0</v>
      </c>
      <c r="Q20" s="48" t="s">
        <v>56</v>
      </c>
      <c r="R20" s="48"/>
    </row>
    <row r="21" spans="1:18" ht="26.25" thickBot="1">
      <c r="A21" s="18">
        <v>3</v>
      </c>
      <c r="B21" s="488"/>
      <c r="C21" s="136" t="s">
        <v>93</v>
      </c>
      <c r="D21" s="134">
        <v>40</v>
      </c>
      <c r="E21" s="135"/>
      <c r="F21" s="219"/>
      <c r="G21" s="42"/>
      <c r="H21" s="486">
        <v>591.35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52">
        <v>0</v>
      </c>
      <c r="O21" s="140">
        <f>H21</f>
        <v>591.35</v>
      </c>
      <c r="P21" s="142"/>
      <c r="Q21" s="48" t="s">
        <v>56</v>
      </c>
      <c r="R21" s="34"/>
    </row>
    <row r="22" spans="1:18" ht="15.75" thickBot="1">
      <c r="A22" s="83"/>
      <c r="B22" s="907" t="s">
        <v>22</v>
      </c>
      <c r="C22" s="1013"/>
      <c r="D22" s="130"/>
      <c r="E22" s="127"/>
      <c r="F22" s="432"/>
      <c r="G22" s="163"/>
      <c r="H22" s="162">
        <f aca="true" t="shared" si="0" ref="H22:P22">SUM(H15:H21)</f>
        <v>1591.35</v>
      </c>
      <c r="I22" s="812">
        <f t="shared" si="0"/>
        <v>0</v>
      </c>
      <c r="J22" s="78">
        <f t="shared" si="0"/>
        <v>0</v>
      </c>
      <c r="K22" s="78">
        <f t="shared" si="0"/>
        <v>0</v>
      </c>
      <c r="L22" s="78">
        <f t="shared" si="0"/>
        <v>0</v>
      </c>
      <c r="M22" s="78">
        <f t="shared" si="0"/>
        <v>0</v>
      </c>
      <c r="N22" s="79">
        <f t="shared" si="0"/>
        <v>0</v>
      </c>
      <c r="O22" s="75">
        <f t="shared" si="0"/>
        <v>1591.35</v>
      </c>
      <c r="P22" s="76">
        <f t="shared" si="0"/>
        <v>0</v>
      </c>
      <c r="Q22" s="1020"/>
      <c r="R22" s="1011"/>
    </row>
    <row r="23" spans="4:7" ht="12.75">
      <c r="D23" s="20"/>
      <c r="E23" s="20"/>
      <c r="G23" s="26"/>
    </row>
  </sheetData>
  <sheetProtection/>
  <mergeCells count="16">
    <mergeCell ref="B22:C22"/>
    <mergeCell ref="Q22:R22"/>
    <mergeCell ref="A8:G8"/>
    <mergeCell ref="A9:G9"/>
    <mergeCell ref="H12:P12"/>
    <mergeCell ref="Q12:R12"/>
    <mergeCell ref="A16:G16"/>
    <mergeCell ref="H16:P16"/>
    <mergeCell ref="Q16:Q18"/>
    <mergeCell ref="R16:R18"/>
    <mergeCell ref="A4:R4"/>
    <mergeCell ref="A5:R5"/>
    <mergeCell ref="F6:L6"/>
    <mergeCell ref="Q6:R6"/>
    <mergeCell ref="A7:G7"/>
    <mergeCell ref="M7:N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R31"/>
  <sheetViews>
    <sheetView zoomScale="75" zoomScaleNormal="75" zoomScalePageLayoutView="0" workbookViewId="0" topLeftCell="D1">
      <selection activeCell="M32" sqref="M32"/>
    </sheetView>
  </sheetViews>
  <sheetFormatPr defaultColWidth="11.421875" defaultRowHeight="12.75"/>
  <cols>
    <col min="2" max="2" width="33.00390625" style="0" customWidth="1"/>
    <col min="3" max="3" width="58.8515625" style="0" customWidth="1"/>
    <col min="4" max="4" width="14.7109375" style="0" customWidth="1"/>
    <col min="5" max="5" width="16.421875" style="0" customWidth="1"/>
    <col min="6" max="6" width="15.28125" style="0" customWidth="1"/>
    <col min="7" max="7" width="14.8515625" style="0" customWidth="1"/>
    <col min="8" max="8" width="16.57421875" style="0" bestFit="1" customWidth="1"/>
    <col min="9" max="9" width="14.140625" style="0" customWidth="1"/>
    <col min="11" max="11" width="14.8515625" style="0" customWidth="1"/>
    <col min="13" max="13" width="13.8515625" style="0" customWidth="1"/>
    <col min="15" max="15" width="18.8515625" style="0" customWidth="1"/>
    <col min="16" max="16" width="16.00390625" style="0" customWidth="1"/>
    <col min="17" max="17" width="19.8515625" style="0" customWidth="1"/>
    <col min="18" max="18" width="2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4:18" ht="12.75">
      <c r="D6" s="20"/>
      <c r="E6" s="20"/>
      <c r="F6" s="962" t="s">
        <v>169</v>
      </c>
      <c r="G6" s="962"/>
      <c r="H6" s="962"/>
      <c r="I6" s="962"/>
      <c r="J6" s="962"/>
      <c r="K6" s="962"/>
      <c r="L6" s="962"/>
      <c r="Q6" s="957"/>
      <c r="R6" s="957"/>
    </row>
    <row r="7" spans="1:18" ht="12.75">
      <c r="A7" s="957" t="s">
        <v>61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957" t="s">
        <v>47</v>
      </c>
      <c r="B9" s="957"/>
      <c r="C9" s="957"/>
      <c r="D9" s="957"/>
      <c r="E9" s="957"/>
      <c r="F9" s="957"/>
      <c r="G9" s="957"/>
      <c r="M9" s="19"/>
      <c r="N9" s="19"/>
      <c r="O9" s="19"/>
      <c r="P9" s="19" t="s">
        <v>192</v>
      </c>
      <c r="Q9" s="19"/>
      <c r="R9" s="19"/>
    </row>
    <row r="10" spans="1:18" ht="12.75">
      <c r="A10" s="24" t="s">
        <v>48</v>
      </c>
      <c r="B10" s="24"/>
      <c r="C10" s="24"/>
      <c r="D10" s="20"/>
      <c r="E10" s="20"/>
      <c r="G10" s="26"/>
      <c r="M10" s="24"/>
      <c r="N10" s="24"/>
      <c r="O10" s="24"/>
      <c r="P10" s="24" t="s">
        <v>294</v>
      </c>
      <c r="Q10" s="24"/>
      <c r="R10" s="24"/>
    </row>
    <row r="11" spans="4:16" ht="13.5" thickBot="1">
      <c r="D11" s="20"/>
      <c r="E11" s="20"/>
      <c r="G11" s="26"/>
      <c r="P11" s="37" t="s">
        <v>171</v>
      </c>
    </row>
    <row r="12" spans="1:18" ht="12.75">
      <c r="A12" s="1" t="s">
        <v>49</v>
      </c>
      <c r="B12" s="2"/>
      <c r="C12" s="2"/>
      <c r="D12" s="21"/>
      <c r="E12" s="21"/>
      <c r="F12" s="2"/>
      <c r="G12" s="38"/>
      <c r="H12" s="968" t="s">
        <v>31</v>
      </c>
      <c r="I12" s="968"/>
      <c r="J12" s="968"/>
      <c r="K12" s="968"/>
      <c r="L12" s="968"/>
      <c r="M12" s="968"/>
      <c r="N12" s="968"/>
      <c r="O12" s="968"/>
      <c r="P12" s="968"/>
      <c r="Q12" s="968" t="s">
        <v>32</v>
      </c>
      <c r="R12" s="968"/>
    </row>
    <row r="13" spans="1:18" ht="12.75">
      <c r="A13" s="3" t="s">
        <v>5</v>
      </c>
      <c r="B13" s="4"/>
      <c r="C13" s="4" t="s">
        <v>63</v>
      </c>
      <c r="D13" s="35"/>
      <c r="E13" s="35"/>
      <c r="F13" s="4"/>
      <c r="G13" s="39"/>
      <c r="H13" s="5"/>
      <c r="I13" s="6"/>
      <c r="J13" s="6"/>
      <c r="K13" s="6"/>
      <c r="L13" s="6"/>
      <c r="M13" s="6"/>
      <c r="N13" s="6"/>
      <c r="O13" s="6"/>
      <c r="P13" s="7"/>
      <c r="Q13" s="5"/>
      <c r="R13" s="7"/>
    </row>
    <row r="14" spans="1:18" ht="13.5" thickBot="1">
      <c r="A14" s="8" t="s">
        <v>50</v>
      </c>
      <c r="B14" s="9"/>
      <c r="C14" s="9" t="s">
        <v>62</v>
      </c>
      <c r="D14" s="36"/>
      <c r="E14" s="36"/>
      <c r="F14" s="9"/>
      <c r="G14" s="40"/>
      <c r="H14" s="10"/>
      <c r="I14" s="11"/>
      <c r="J14" s="11"/>
      <c r="K14" s="11"/>
      <c r="L14" s="11"/>
      <c r="M14" s="11"/>
      <c r="N14" s="11"/>
      <c r="O14" s="11"/>
      <c r="P14" s="12"/>
      <c r="Q14" s="10"/>
      <c r="R14" s="12"/>
    </row>
    <row r="15" spans="4:7" ht="13.5" thickBot="1">
      <c r="D15" s="20"/>
      <c r="E15" s="20"/>
      <c r="G15" s="26"/>
    </row>
    <row r="16" spans="1:18" ht="13.5" thickBot="1">
      <c r="A16" s="1021" t="s">
        <v>51</v>
      </c>
      <c r="B16" s="1021"/>
      <c r="C16" s="1021"/>
      <c r="D16" s="1021"/>
      <c r="E16" s="1021"/>
      <c r="F16" s="1021"/>
      <c r="G16" s="1021"/>
      <c r="H16" s="969" t="s">
        <v>7</v>
      </c>
      <c r="I16" s="970"/>
      <c r="J16" s="970"/>
      <c r="K16" s="970"/>
      <c r="L16" s="970"/>
      <c r="M16" s="970"/>
      <c r="N16" s="970"/>
      <c r="O16" s="970"/>
      <c r="P16" s="970"/>
      <c r="Q16" s="1032" t="s">
        <v>52</v>
      </c>
      <c r="R16" s="1026" t="s">
        <v>8</v>
      </c>
    </row>
    <row r="17" spans="1:18" ht="13.5" thickBot="1">
      <c r="A17" s="5"/>
      <c r="B17" s="6"/>
      <c r="C17" s="6"/>
      <c r="D17" s="22"/>
      <c r="E17" s="22"/>
      <c r="F17" s="6"/>
      <c r="G17" s="27"/>
      <c r="H17" s="5"/>
      <c r="I17" s="6"/>
      <c r="J17" s="6"/>
      <c r="L17" s="25" t="s">
        <v>24</v>
      </c>
      <c r="M17" s="25"/>
      <c r="N17" s="6"/>
      <c r="O17" s="6"/>
      <c r="P17" s="6"/>
      <c r="Q17" s="1033"/>
      <c r="R17" s="1027"/>
    </row>
    <row r="18" spans="1:18" ht="137.25" thickBot="1">
      <c r="A18" s="13" t="s">
        <v>9</v>
      </c>
      <c r="B18" s="209" t="s">
        <v>10</v>
      </c>
      <c r="C18" s="842" t="s">
        <v>53</v>
      </c>
      <c r="D18" s="23" t="s">
        <v>11</v>
      </c>
      <c r="E18" s="838" t="s">
        <v>28</v>
      </c>
      <c r="F18" s="839" t="s">
        <v>29</v>
      </c>
      <c r="G18" s="840" t="s">
        <v>12</v>
      </c>
      <c r="H18" s="841" t="s">
        <v>13</v>
      </c>
      <c r="I18" s="220" t="s">
        <v>14</v>
      </c>
      <c r="J18" s="220" t="s">
        <v>15</v>
      </c>
      <c r="K18" s="220" t="s">
        <v>16</v>
      </c>
      <c r="L18" s="220" t="s">
        <v>17</v>
      </c>
      <c r="M18" s="220" t="s">
        <v>18</v>
      </c>
      <c r="N18" s="221" t="s">
        <v>19</v>
      </c>
      <c r="O18" s="49" t="s">
        <v>20</v>
      </c>
      <c r="P18" s="50" t="s">
        <v>21</v>
      </c>
      <c r="Q18" s="1034"/>
      <c r="R18" s="1028"/>
    </row>
    <row r="19" spans="1:18" s="26" customFormat="1" ht="26.25" customHeight="1">
      <c r="A19" s="487">
        <v>1</v>
      </c>
      <c r="B19" s="593"/>
      <c r="C19" s="759" t="s">
        <v>54</v>
      </c>
      <c r="D19" s="833">
        <v>3</v>
      </c>
      <c r="E19" s="836"/>
      <c r="F19" s="837"/>
      <c r="G19" s="837"/>
      <c r="H19" s="811">
        <v>8500</v>
      </c>
      <c r="I19" s="831">
        <v>0</v>
      </c>
      <c r="J19" s="523">
        <v>0</v>
      </c>
      <c r="K19" s="523">
        <v>0</v>
      </c>
      <c r="L19" s="523">
        <v>0</v>
      </c>
      <c r="M19" s="523">
        <v>0</v>
      </c>
      <c r="N19" s="813">
        <v>0</v>
      </c>
      <c r="O19" s="814">
        <f>H19</f>
        <v>8500</v>
      </c>
      <c r="P19" s="68"/>
      <c r="Q19" s="815" t="s">
        <v>42</v>
      </c>
      <c r="R19" s="815"/>
    </row>
    <row r="20" spans="1:18" s="26" customFormat="1" ht="31.5" customHeight="1">
      <c r="A20" s="488">
        <v>2</v>
      </c>
      <c r="B20" s="816"/>
      <c r="C20" s="41" t="s">
        <v>55</v>
      </c>
      <c r="D20" s="835">
        <v>3</v>
      </c>
      <c r="E20" s="834"/>
      <c r="F20" s="534"/>
      <c r="G20" s="534"/>
      <c r="H20" s="42">
        <v>9381.4</v>
      </c>
      <c r="I20" s="430">
        <v>0</v>
      </c>
      <c r="J20" s="42">
        <v>0</v>
      </c>
      <c r="K20" s="42">
        <v>0</v>
      </c>
      <c r="L20" s="42">
        <v>0</v>
      </c>
      <c r="M20" s="42">
        <v>0</v>
      </c>
      <c r="N20" s="819">
        <v>0</v>
      </c>
      <c r="O20" s="814">
        <f aca="true" t="shared" si="0" ref="O20:O29">H20</f>
        <v>9381.4</v>
      </c>
      <c r="P20" s="60"/>
      <c r="Q20" s="820" t="s">
        <v>56</v>
      </c>
      <c r="R20" s="815"/>
    </row>
    <row r="21" spans="1:18" s="26" customFormat="1" ht="27.75" customHeight="1">
      <c r="A21" s="488">
        <v>3</v>
      </c>
      <c r="B21" s="108"/>
      <c r="C21" s="824" t="s">
        <v>287</v>
      </c>
      <c r="D21" s="817">
        <v>1</v>
      </c>
      <c r="E21" s="818"/>
      <c r="F21" s="42"/>
      <c r="G21" s="42"/>
      <c r="H21" s="479">
        <v>115000</v>
      </c>
      <c r="I21" s="481"/>
      <c r="J21" s="42">
        <v>0</v>
      </c>
      <c r="K21" s="42">
        <v>0</v>
      </c>
      <c r="L21" s="42">
        <v>0</v>
      </c>
      <c r="M21" s="42">
        <v>0</v>
      </c>
      <c r="N21" s="819">
        <v>0</v>
      </c>
      <c r="O21" s="814">
        <f t="shared" si="0"/>
        <v>115000</v>
      </c>
      <c r="P21" s="822"/>
      <c r="Q21" s="820" t="s">
        <v>56</v>
      </c>
      <c r="R21" s="480"/>
    </row>
    <row r="22" spans="1:18" s="26" customFormat="1" ht="25.5">
      <c r="A22" s="488">
        <v>4</v>
      </c>
      <c r="B22" s="108"/>
      <c r="C22" s="824" t="s">
        <v>288</v>
      </c>
      <c r="D22" s="817">
        <v>3</v>
      </c>
      <c r="E22" s="818"/>
      <c r="F22" s="42"/>
      <c r="G22" s="42"/>
      <c r="H22" s="479">
        <v>19000</v>
      </c>
      <c r="I22" s="481"/>
      <c r="J22" s="42"/>
      <c r="K22" s="42"/>
      <c r="L22" s="42"/>
      <c r="M22" s="42"/>
      <c r="N22" s="819"/>
      <c r="O22" s="814">
        <f t="shared" si="0"/>
        <v>19000</v>
      </c>
      <c r="P22" s="822"/>
      <c r="Q22" s="820" t="s">
        <v>56</v>
      </c>
      <c r="R22" s="480"/>
    </row>
    <row r="23" spans="1:18" s="26" customFormat="1" ht="33.75" customHeight="1">
      <c r="A23" s="488">
        <v>5</v>
      </c>
      <c r="B23" s="816"/>
      <c r="C23" s="824" t="s">
        <v>289</v>
      </c>
      <c r="D23" s="817">
        <v>1</v>
      </c>
      <c r="E23" s="818"/>
      <c r="F23" s="42"/>
      <c r="G23" s="42"/>
      <c r="H23" s="42">
        <v>3000</v>
      </c>
      <c r="I23" s="430">
        <v>0</v>
      </c>
      <c r="J23" s="42">
        <v>0</v>
      </c>
      <c r="K23" s="42">
        <v>0</v>
      </c>
      <c r="L23" s="42">
        <v>0</v>
      </c>
      <c r="M23" s="42">
        <v>0</v>
      </c>
      <c r="N23" s="819">
        <v>0</v>
      </c>
      <c r="O23" s="814">
        <f t="shared" si="0"/>
        <v>3000</v>
      </c>
      <c r="P23" s="60"/>
      <c r="Q23" s="430" t="s">
        <v>57</v>
      </c>
      <c r="R23" s="823"/>
    </row>
    <row r="24" spans="1:18" s="26" customFormat="1" ht="33.75" customHeight="1">
      <c r="A24" s="488"/>
      <c r="B24" s="816"/>
      <c r="C24" s="821" t="s">
        <v>58</v>
      </c>
      <c r="D24" s="817">
        <v>2</v>
      </c>
      <c r="E24" s="818"/>
      <c r="F24" s="42"/>
      <c r="G24" s="42"/>
      <c r="H24" s="42">
        <v>3000</v>
      </c>
      <c r="I24" s="430"/>
      <c r="J24" s="42"/>
      <c r="K24" s="42"/>
      <c r="L24" s="42"/>
      <c r="M24" s="42"/>
      <c r="N24" s="819"/>
      <c r="O24" s="814">
        <f t="shared" si="0"/>
        <v>3000</v>
      </c>
      <c r="P24" s="60"/>
      <c r="Q24" s="430"/>
      <c r="R24" s="823"/>
    </row>
    <row r="25" spans="1:18" s="26" customFormat="1" ht="33.75" customHeight="1">
      <c r="A25" s="488"/>
      <c r="B25" s="816"/>
      <c r="C25" s="849" t="s">
        <v>290</v>
      </c>
      <c r="D25" s="851">
        <v>1</v>
      </c>
      <c r="E25" s="846"/>
      <c r="F25" s="42"/>
      <c r="G25" s="41"/>
      <c r="H25" s="43">
        <v>2522.5</v>
      </c>
      <c r="I25" s="430"/>
      <c r="J25" s="42"/>
      <c r="K25" s="42"/>
      <c r="L25" s="42"/>
      <c r="M25" s="42"/>
      <c r="N25" s="819"/>
      <c r="O25" s="814">
        <f t="shared" si="0"/>
        <v>2522.5</v>
      </c>
      <c r="P25" s="60"/>
      <c r="Q25" s="430"/>
      <c r="R25" s="823"/>
    </row>
    <row r="26" spans="1:18" s="26" customFormat="1" ht="33.75" customHeight="1">
      <c r="A26" s="488"/>
      <c r="B26" s="816"/>
      <c r="C26" s="847" t="s">
        <v>60</v>
      </c>
      <c r="D26" s="817">
        <v>2</v>
      </c>
      <c r="E26" s="846"/>
      <c r="F26" s="42"/>
      <c r="G26" s="41"/>
      <c r="H26" s="41">
        <v>5000</v>
      </c>
      <c r="I26" s="430"/>
      <c r="J26" s="42"/>
      <c r="K26" s="42"/>
      <c r="L26" s="42"/>
      <c r="M26" s="42"/>
      <c r="N26" s="819"/>
      <c r="O26" s="814">
        <f t="shared" si="0"/>
        <v>5000</v>
      </c>
      <c r="P26" s="60"/>
      <c r="Q26" s="430"/>
      <c r="R26" s="823"/>
    </row>
    <row r="27" spans="1:18" s="26" customFormat="1" ht="33.75" customHeight="1">
      <c r="A27" s="488"/>
      <c r="B27" s="816"/>
      <c r="C27" s="845" t="s">
        <v>291</v>
      </c>
      <c r="D27" s="832">
        <v>1</v>
      </c>
      <c r="E27" s="846"/>
      <c r="F27" s="42"/>
      <c r="G27" s="41"/>
      <c r="H27" s="41">
        <v>0</v>
      </c>
      <c r="I27" s="430"/>
      <c r="J27" s="42"/>
      <c r="K27" s="42"/>
      <c r="L27" s="42"/>
      <c r="M27" s="42"/>
      <c r="N27" s="819"/>
      <c r="O27" s="814">
        <f t="shared" si="0"/>
        <v>0</v>
      </c>
      <c r="P27" s="60"/>
      <c r="Q27" s="430"/>
      <c r="R27" s="823"/>
    </row>
    <row r="28" spans="1:18" s="26" customFormat="1" ht="33.75" customHeight="1">
      <c r="A28" s="488"/>
      <c r="B28" s="816"/>
      <c r="C28" s="845" t="s">
        <v>292</v>
      </c>
      <c r="D28" s="832">
        <v>5</v>
      </c>
      <c r="E28" s="846"/>
      <c r="F28" s="42"/>
      <c r="G28" s="41"/>
      <c r="H28" s="41">
        <v>4000</v>
      </c>
      <c r="I28" s="430"/>
      <c r="J28" s="42"/>
      <c r="K28" s="42"/>
      <c r="L28" s="42"/>
      <c r="M28" s="42"/>
      <c r="N28" s="819"/>
      <c r="O28" s="814">
        <f t="shared" si="0"/>
        <v>4000</v>
      </c>
      <c r="P28" s="60"/>
      <c r="Q28" s="430"/>
      <c r="R28" s="823"/>
    </row>
    <row r="29" spans="1:18" s="26" customFormat="1" ht="28.5" customHeight="1" thickBot="1">
      <c r="A29" s="488">
        <v>6</v>
      </c>
      <c r="B29" s="108"/>
      <c r="C29" s="845" t="s">
        <v>293</v>
      </c>
      <c r="D29" s="818">
        <v>2</v>
      </c>
      <c r="E29" s="846"/>
      <c r="F29" s="42"/>
      <c r="G29" s="41"/>
      <c r="H29" s="41">
        <v>3000</v>
      </c>
      <c r="I29" s="430"/>
      <c r="J29" s="42"/>
      <c r="K29" s="42"/>
      <c r="L29" s="42"/>
      <c r="M29" s="42"/>
      <c r="N29" s="819"/>
      <c r="O29" s="814">
        <f t="shared" si="0"/>
        <v>3000</v>
      </c>
      <c r="P29" s="60"/>
      <c r="Q29" s="820" t="s">
        <v>42</v>
      </c>
      <c r="R29" s="823"/>
    </row>
    <row r="30" spans="1:18" s="26" customFormat="1" ht="15.75" thickBot="1">
      <c r="A30" s="41"/>
      <c r="B30" s="1029" t="s">
        <v>22</v>
      </c>
      <c r="C30" s="1030"/>
      <c r="D30" s="825"/>
      <c r="E30" s="825"/>
      <c r="F30" s="826">
        <f>SUM(F19:F29)/9</f>
        <v>0</v>
      </c>
      <c r="G30" s="55"/>
      <c r="H30" s="827">
        <f>SUM(H19:H29)</f>
        <v>172403.9</v>
      </c>
      <c r="I30" s="828"/>
      <c r="J30" s="828">
        <f aca="true" t="shared" si="1" ref="J30:P30">SUM(J19:J29)</f>
        <v>0</v>
      </c>
      <c r="K30" s="828">
        <f t="shared" si="1"/>
        <v>0</v>
      </c>
      <c r="L30" s="828">
        <f t="shared" si="1"/>
        <v>0</v>
      </c>
      <c r="M30" s="828">
        <f t="shared" si="1"/>
        <v>0</v>
      </c>
      <c r="N30" s="110">
        <f t="shared" si="1"/>
        <v>0</v>
      </c>
      <c r="O30" s="829">
        <f t="shared" si="1"/>
        <v>172403.9</v>
      </c>
      <c r="P30" s="830">
        <f t="shared" si="1"/>
        <v>0</v>
      </c>
      <c r="Q30" s="1031"/>
      <c r="R30" s="1016"/>
    </row>
    <row r="31" spans="1:18" s="26" customFormat="1" ht="12.75">
      <c r="A31" s="936"/>
      <c r="B31" s="936"/>
      <c r="C31" s="936"/>
      <c r="D31" s="936"/>
      <c r="E31" s="936"/>
      <c r="F31" s="936"/>
      <c r="G31" s="936"/>
      <c r="H31" s="936"/>
      <c r="I31" s="936"/>
      <c r="J31" s="936"/>
      <c r="K31" s="936"/>
      <c r="L31" s="936"/>
      <c r="M31" s="936"/>
      <c r="N31" s="936"/>
      <c r="O31" s="936"/>
      <c r="P31" s="936"/>
      <c r="Q31" s="936"/>
      <c r="R31" s="936"/>
    </row>
  </sheetData>
  <sheetProtection/>
  <mergeCells count="17">
    <mergeCell ref="A31:R31"/>
    <mergeCell ref="B30:C30"/>
    <mergeCell ref="Q30:R30"/>
    <mergeCell ref="A8:G8"/>
    <mergeCell ref="A9:G9"/>
    <mergeCell ref="H12:P12"/>
    <mergeCell ref="Q12:R12"/>
    <mergeCell ref="A16:G16"/>
    <mergeCell ref="H16:P16"/>
    <mergeCell ref="Q16:Q18"/>
    <mergeCell ref="R16:R18"/>
    <mergeCell ref="A4:R4"/>
    <mergeCell ref="A5:R5"/>
    <mergeCell ref="F6:L6"/>
    <mergeCell ref="Q6:R6"/>
    <mergeCell ref="A7:G7"/>
    <mergeCell ref="M7:N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zoomScale="60" zoomScaleNormal="60" zoomScalePageLayoutView="0" workbookViewId="0" topLeftCell="F1">
      <selection activeCell="N30" sqref="N30"/>
    </sheetView>
  </sheetViews>
  <sheetFormatPr defaultColWidth="11.421875" defaultRowHeight="12.75"/>
  <cols>
    <col min="2" max="2" width="53.421875" style="0" customWidth="1"/>
    <col min="3" max="3" width="58.8515625" style="0" customWidth="1"/>
    <col min="4" max="4" width="17.28125" style="0" customWidth="1"/>
    <col min="5" max="5" width="20.8515625" style="0" customWidth="1"/>
    <col min="6" max="6" width="17.8515625" style="0" customWidth="1"/>
    <col min="7" max="7" width="15.28125" style="0" customWidth="1"/>
    <col min="8" max="8" width="16.7109375" style="0" customWidth="1"/>
    <col min="9" max="9" width="15.7109375" style="0" customWidth="1"/>
    <col min="10" max="10" width="14.140625" style="0" bestFit="1" customWidth="1"/>
    <col min="11" max="11" width="17.140625" style="0" customWidth="1"/>
    <col min="12" max="13" width="21.57421875" style="0" customWidth="1"/>
    <col min="14" max="14" width="22.8515625" style="0" customWidth="1"/>
    <col min="15" max="16" width="15.57421875" style="0" customWidth="1"/>
    <col min="17" max="17" width="28.8515625" style="0" customWidth="1"/>
    <col min="18" max="18" width="3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4:18" ht="12.75">
      <c r="D6" s="20"/>
      <c r="E6" s="20"/>
      <c r="F6" s="962" t="s">
        <v>169</v>
      </c>
      <c r="G6" s="962"/>
      <c r="H6" s="962"/>
      <c r="I6" s="962"/>
      <c r="J6" s="962"/>
      <c r="K6" s="962"/>
      <c r="L6" s="962"/>
      <c r="Q6" s="957"/>
      <c r="R6" s="957"/>
    </row>
    <row r="7" spans="1:18" ht="12.75">
      <c r="A7" s="957" t="s">
        <v>44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957" t="s">
        <v>47</v>
      </c>
      <c r="B9" s="957"/>
      <c r="C9" s="957"/>
      <c r="D9" s="957"/>
      <c r="E9" s="957"/>
      <c r="F9" s="957"/>
      <c r="G9" s="957"/>
      <c r="M9" s="19"/>
      <c r="N9" s="19"/>
      <c r="O9" s="19"/>
      <c r="P9" s="19" t="s">
        <v>192</v>
      </c>
      <c r="Q9" s="19"/>
      <c r="R9" s="19"/>
    </row>
    <row r="10" spans="1:18" ht="12.75">
      <c r="A10" s="24" t="s">
        <v>48</v>
      </c>
      <c r="B10" s="24"/>
      <c r="C10" s="24"/>
      <c r="D10" s="20"/>
      <c r="E10" s="20"/>
      <c r="G10" s="26"/>
      <c r="M10" s="24"/>
      <c r="N10" s="24"/>
      <c r="O10" s="24"/>
      <c r="P10" s="24" t="s">
        <v>170</v>
      </c>
      <c r="Q10" s="24"/>
      <c r="R10" s="24"/>
    </row>
    <row r="11" spans="4:16" ht="13.5" thickBot="1">
      <c r="D11" s="61"/>
      <c r="E11" s="20"/>
      <c r="G11" s="26"/>
      <c r="P11" s="37" t="s">
        <v>171</v>
      </c>
    </row>
    <row r="12" spans="1:18" ht="12.75">
      <c r="A12" s="1" t="s">
        <v>68</v>
      </c>
      <c r="B12" s="2"/>
      <c r="C12" s="2"/>
      <c r="D12" s="21"/>
      <c r="E12" s="21"/>
      <c r="F12" s="2"/>
      <c r="G12" s="38"/>
      <c r="H12" s="968" t="s">
        <v>31</v>
      </c>
      <c r="I12" s="968"/>
      <c r="J12" s="968"/>
      <c r="K12" s="968"/>
      <c r="L12" s="968"/>
      <c r="M12" s="968"/>
      <c r="N12" s="968"/>
      <c r="O12" s="968"/>
      <c r="P12" s="968"/>
      <c r="Q12" s="968" t="s">
        <v>32</v>
      </c>
      <c r="R12" s="968"/>
    </row>
    <row r="13" spans="1:18" ht="12.75">
      <c r="A13" s="3" t="s">
        <v>5</v>
      </c>
      <c r="B13" s="4"/>
      <c r="C13" s="4" t="s">
        <v>67</v>
      </c>
      <c r="D13" s="35"/>
      <c r="E13" s="35"/>
      <c r="F13" s="4"/>
      <c r="G13" s="39"/>
      <c r="H13" s="5"/>
      <c r="I13" s="6"/>
      <c r="J13" s="6"/>
      <c r="K13" s="6"/>
      <c r="L13" s="6"/>
      <c r="M13" s="6"/>
      <c r="N13" s="6"/>
      <c r="O13" s="6"/>
      <c r="P13" s="7"/>
      <c r="Q13" s="5"/>
      <c r="R13" s="7"/>
    </row>
    <row r="14" spans="1:18" ht="13.5" thickBot="1">
      <c r="A14" s="8" t="s">
        <v>69</v>
      </c>
      <c r="B14" s="9"/>
      <c r="C14" s="86"/>
      <c r="D14" s="36"/>
      <c r="E14" s="36"/>
      <c r="F14" s="9"/>
      <c r="G14" s="40"/>
      <c r="H14" s="10"/>
      <c r="I14" s="11"/>
      <c r="J14" s="11"/>
      <c r="K14" s="11"/>
      <c r="L14" s="11"/>
      <c r="M14" s="11"/>
      <c r="N14" s="11"/>
      <c r="O14" s="11"/>
      <c r="P14" s="12"/>
      <c r="Q14" s="10"/>
      <c r="R14" s="12"/>
    </row>
    <row r="15" spans="4:7" ht="13.5" thickBot="1">
      <c r="D15" s="20"/>
      <c r="E15" s="20"/>
      <c r="G15" s="26"/>
    </row>
    <row r="16" spans="1:18" ht="13.5" thickBot="1">
      <c r="A16" s="1021" t="s">
        <v>37</v>
      </c>
      <c r="B16" s="1021"/>
      <c r="C16" s="1021"/>
      <c r="D16" s="1021"/>
      <c r="E16" s="1021"/>
      <c r="F16" s="1021"/>
      <c r="G16" s="1021"/>
      <c r="H16" s="969" t="s">
        <v>7</v>
      </c>
      <c r="I16" s="970"/>
      <c r="J16" s="970"/>
      <c r="K16" s="970"/>
      <c r="L16" s="970"/>
      <c r="M16" s="970"/>
      <c r="N16" s="970"/>
      <c r="O16" s="970"/>
      <c r="P16" s="1022"/>
      <c r="Q16" s="1023" t="s">
        <v>52</v>
      </c>
      <c r="R16" s="1019" t="s">
        <v>8</v>
      </c>
    </row>
    <row r="17" spans="1:18" ht="13.5" thickBot="1">
      <c r="A17" s="5"/>
      <c r="B17" s="6"/>
      <c r="C17" s="6"/>
      <c r="D17" s="22"/>
      <c r="E17" s="22"/>
      <c r="F17" s="6"/>
      <c r="G17" s="27"/>
      <c r="H17" s="5"/>
      <c r="I17" s="6"/>
      <c r="J17" s="6"/>
      <c r="L17" s="82" t="s">
        <v>24</v>
      </c>
      <c r="M17" s="25"/>
      <c r="N17" s="6"/>
      <c r="O17" s="6"/>
      <c r="P17" s="7"/>
      <c r="Q17" s="1024"/>
      <c r="R17" s="1019"/>
    </row>
    <row r="18" spans="1:18" ht="140.25" customHeight="1" thickBot="1">
      <c r="A18" s="850" t="s">
        <v>9</v>
      </c>
      <c r="B18" s="70" t="s">
        <v>10</v>
      </c>
      <c r="C18" s="66" t="s">
        <v>64</v>
      </c>
      <c r="D18" s="70" t="s">
        <v>11</v>
      </c>
      <c r="E18" s="51" t="s">
        <v>28</v>
      </c>
      <c r="F18" s="14" t="s">
        <v>29</v>
      </c>
      <c r="G18" s="28" t="s">
        <v>12</v>
      </c>
      <c r="H18" s="62" t="s">
        <v>13</v>
      </c>
      <c r="I18" s="63" t="s">
        <v>14</v>
      </c>
      <c r="J18" s="63" t="s">
        <v>15</v>
      </c>
      <c r="K18" s="63" t="s">
        <v>16</v>
      </c>
      <c r="L18" s="63" t="s">
        <v>17</v>
      </c>
      <c r="M18" s="63" t="s">
        <v>18</v>
      </c>
      <c r="N18" s="63" t="s">
        <v>19</v>
      </c>
      <c r="O18" s="64" t="s">
        <v>20</v>
      </c>
      <c r="P18" s="74" t="s">
        <v>21</v>
      </c>
      <c r="Q18" s="1025"/>
      <c r="R18" s="1019"/>
    </row>
    <row r="19" spans="1:18" s="26" customFormat="1" ht="38.25">
      <c r="A19" s="41">
        <v>4</v>
      </c>
      <c r="B19" s="847" t="s">
        <v>65</v>
      </c>
      <c r="C19" s="845" t="s">
        <v>295</v>
      </c>
      <c r="D19" s="41">
        <v>1</v>
      </c>
      <c r="E19" s="846"/>
      <c r="F19" s="42"/>
      <c r="G19" s="41"/>
      <c r="H19" s="41">
        <v>6000</v>
      </c>
      <c r="I19" s="41"/>
      <c r="J19" s="41"/>
      <c r="K19" s="41"/>
      <c r="L19" s="41"/>
      <c r="M19" s="41"/>
      <c r="N19" s="41"/>
      <c r="O19" s="42">
        <f>H19</f>
        <v>6000</v>
      </c>
      <c r="P19" s="41"/>
      <c r="Q19" s="41" t="s">
        <v>42</v>
      </c>
      <c r="R19" s="480"/>
    </row>
    <row r="20" spans="1:18" s="26" customFormat="1" ht="30.75" customHeight="1">
      <c r="A20" s="41">
        <v>5</v>
      </c>
      <c r="B20" s="847" t="s">
        <v>66</v>
      </c>
      <c r="C20" s="845" t="s">
        <v>296</v>
      </c>
      <c r="D20" s="41">
        <v>2</v>
      </c>
      <c r="E20" s="846"/>
      <c r="F20" s="848"/>
      <c r="G20" s="41"/>
      <c r="H20" s="41">
        <v>6000</v>
      </c>
      <c r="I20" s="41"/>
      <c r="J20" s="41"/>
      <c r="K20" s="41"/>
      <c r="L20" s="41"/>
      <c r="M20" s="41"/>
      <c r="N20" s="41"/>
      <c r="O20" s="42">
        <f>H20</f>
        <v>6000</v>
      </c>
      <c r="P20" s="41"/>
      <c r="Q20" s="41" t="s">
        <v>42</v>
      </c>
      <c r="R20" s="480"/>
    </row>
    <row r="21" spans="1:18" ht="15.75" thickBot="1">
      <c r="A21" s="843"/>
      <c r="B21" s="1013" t="s">
        <v>22</v>
      </c>
      <c r="C21" s="1013"/>
      <c r="D21" s="130"/>
      <c r="E21" s="127"/>
      <c r="F21" s="844">
        <f>SUM(F19:F20)/5</f>
        <v>0</v>
      </c>
      <c r="G21" s="163"/>
      <c r="H21" s="77">
        <f>SUM(H15:H20)</f>
        <v>12000</v>
      </c>
      <c r="I21" s="78">
        <f aca="true" t="shared" si="0" ref="I21:N21">SUM(I15:I20)</f>
        <v>0</v>
      </c>
      <c r="J21" s="78">
        <f t="shared" si="0"/>
        <v>0</v>
      </c>
      <c r="K21" s="78">
        <f t="shared" si="0"/>
        <v>0</v>
      </c>
      <c r="L21" s="78">
        <f t="shared" si="0"/>
        <v>0</v>
      </c>
      <c r="M21" s="78">
        <f t="shared" si="0"/>
        <v>0</v>
      </c>
      <c r="N21" s="79">
        <f t="shared" si="0"/>
        <v>0</v>
      </c>
      <c r="O21" s="75">
        <f>SUM(O15:O20)</f>
        <v>12000</v>
      </c>
      <c r="P21" s="76">
        <f>SUM(P15:P20)</f>
        <v>0</v>
      </c>
      <c r="Q21" s="1010"/>
      <c r="R21" s="1011"/>
    </row>
    <row r="22" spans="4:7" ht="12.75">
      <c r="D22" s="20"/>
      <c r="E22" s="20"/>
      <c r="G22" s="26"/>
    </row>
    <row r="23" ht="12.75">
      <c r="J23">
        <f>H2322</f>
        <v>0</v>
      </c>
    </row>
  </sheetData>
  <sheetProtection/>
  <mergeCells count="16">
    <mergeCell ref="B21:C21"/>
    <mergeCell ref="Q21:R21"/>
    <mergeCell ref="A8:G8"/>
    <mergeCell ref="A9:G9"/>
    <mergeCell ref="H12:P12"/>
    <mergeCell ref="Q12:R12"/>
    <mergeCell ref="A16:G16"/>
    <mergeCell ref="H16:P16"/>
    <mergeCell ref="Q16:Q18"/>
    <mergeCell ref="R16:R18"/>
    <mergeCell ref="A4:R4"/>
    <mergeCell ref="A5:R5"/>
    <mergeCell ref="F6:L6"/>
    <mergeCell ref="Q6:R6"/>
    <mergeCell ref="A7:G7"/>
    <mergeCell ref="M7:N7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zoomScale="60" zoomScaleNormal="60" zoomScalePageLayoutView="0" workbookViewId="0" topLeftCell="C5">
      <selection activeCell="O8" sqref="O8"/>
    </sheetView>
  </sheetViews>
  <sheetFormatPr defaultColWidth="11.421875" defaultRowHeight="12.75"/>
  <cols>
    <col min="1" max="1" width="11.421875" style="226" customWidth="1"/>
    <col min="2" max="2" width="30.00390625" style="226" customWidth="1"/>
    <col min="3" max="3" width="58.8515625" style="226" customWidth="1"/>
    <col min="4" max="4" width="19.140625" style="226" customWidth="1"/>
    <col min="5" max="5" width="14.28125" style="226" customWidth="1"/>
    <col min="6" max="6" width="17.28125" style="226" customWidth="1"/>
    <col min="7" max="7" width="17.8515625" style="226" customWidth="1"/>
    <col min="8" max="8" width="15.7109375" style="226" customWidth="1"/>
    <col min="9" max="9" width="16.00390625" style="226" customWidth="1"/>
    <col min="10" max="10" width="14.7109375" style="226" customWidth="1"/>
    <col min="11" max="11" width="15.00390625" style="226" customWidth="1"/>
    <col min="12" max="12" width="14.28125" style="226" customWidth="1"/>
    <col min="13" max="13" width="18.00390625" style="226" customWidth="1"/>
    <col min="14" max="14" width="16.140625" style="226" customWidth="1"/>
    <col min="15" max="16" width="15.57421875" style="226" customWidth="1"/>
    <col min="17" max="17" width="28.8515625" style="226" customWidth="1"/>
    <col min="18" max="18" width="37.00390625" style="226" customWidth="1"/>
    <col min="19" max="16384" width="11.421875" style="226" customWidth="1"/>
  </cols>
  <sheetData>
    <row r="1" spans="4:7" ht="12.75">
      <c r="D1" s="227"/>
      <c r="E1" s="227"/>
      <c r="G1" s="228"/>
    </row>
    <row r="2" spans="4:7" ht="12.75">
      <c r="D2" s="227"/>
      <c r="E2" s="227"/>
      <c r="G2" s="228"/>
    </row>
    <row r="3" spans="4:7" ht="12.75">
      <c r="D3" s="227"/>
      <c r="E3" s="227"/>
      <c r="G3" s="228"/>
    </row>
    <row r="4" spans="1:18" ht="12.75">
      <c r="A4" s="886"/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</row>
    <row r="5" spans="1:18" ht="12.75">
      <c r="A5" s="886" t="s">
        <v>0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</row>
    <row r="6" spans="4:18" ht="12.75">
      <c r="D6" s="227"/>
      <c r="E6" s="227"/>
      <c r="F6" s="887" t="s">
        <v>169</v>
      </c>
      <c r="G6" s="887"/>
      <c r="H6" s="887"/>
      <c r="I6" s="887"/>
      <c r="J6" s="887"/>
      <c r="K6" s="887"/>
      <c r="L6" s="887"/>
      <c r="Q6" s="888"/>
      <c r="R6" s="888"/>
    </row>
    <row r="7" spans="1:18" ht="12.75">
      <c r="A7" s="888" t="s">
        <v>61</v>
      </c>
      <c r="B7" s="888"/>
      <c r="C7" s="888"/>
      <c r="D7" s="888"/>
      <c r="E7" s="888"/>
      <c r="F7" s="888"/>
      <c r="G7" s="888"/>
      <c r="M7" s="888"/>
      <c r="N7" s="888"/>
      <c r="O7" s="230"/>
      <c r="P7" s="230" t="s">
        <v>1</v>
      </c>
      <c r="Q7" s="230"/>
      <c r="R7" s="230"/>
    </row>
    <row r="8" spans="1:18" ht="12.75">
      <c r="A8" s="888" t="s">
        <v>45</v>
      </c>
      <c r="B8" s="888"/>
      <c r="C8" s="888"/>
      <c r="D8" s="888"/>
      <c r="E8" s="888"/>
      <c r="F8" s="888"/>
      <c r="G8" s="888"/>
      <c r="M8" s="230"/>
      <c r="N8" s="230"/>
      <c r="O8" s="230"/>
      <c r="P8" s="230" t="s">
        <v>46</v>
      </c>
      <c r="Q8" s="230"/>
      <c r="R8" s="230"/>
    </row>
    <row r="9" spans="1:18" ht="12.75">
      <c r="A9" s="888" t="s">
        <v>70</v>
      </c>
      <c r="B9" s="888"/>
      <c r="C9" s="888"/>
      <c r="D9" s="888"/>
      <c r="E9" s="888"/>
      <c r="F9" s="888"/>
      <c r="G9" s="888"/>
      <c r="M9" s="230"/>
      <c r="N9" s="230"/>
      <c r="O9" s="230"/>
      <c r="P9" s="230" t="s">
        <v>192</v>
      </c>
      <c r="Q9" s="230"/>
      <c r="R9" s="230"/>
    </row>
    <row r="10" spans="1:18" ht="12.75">
      <c r="A10" s="231" t="s">
        <v>48</v>
      </c>
      <c r="B10" s="231"/>
      <c r="C10" s="231"/>
      <c r="D10" s="227"/>
      <c r="E10" s="227"/>
      <c r="G10" s="228"/>
      <c r="M10" s="231"/>
      <c r="N10" s="231"/>
      <c r="O10" s="231"/>
      <c r="P10" s="231" t="s">
        <v>284</v>
      </c>
      <c r="Q10" s="231"/>
      <c r="R10" s="231"/>
    </row>
    <row r="11" spans="4:16" ht="13.5" thickBot="1">
      <c r="D11" s="232"/>
      <c r="E11" s="227"/>
      <c r="G11" s="228"/>
      <c r="P11" s="233" t="s">
        <v>285</v>
      </c>
    </row>
    <row r="12" spans="1:18" ht="12.75">
      <c r="A12" s="234" t="s">
        <v>74</v>
      </c>
      <c r="B12" s="235"/>
      <c r="C12" s="235" t="s">
        <v>75</v>
      </c>
      <c r="D12" s="236"/>
      <c r="E12" s="236"/>
      <c r="F12" s="235"/>
      <c r="G12" s="237"/>
      <c r="H12" s="1037" t="s">
        <v>31</v>
      </c>
      <c r="I12" s="1037"/>
      <c r="J12" s="1037"/>
      <c r="K12" s="1037"/>
      <c r="L12" s="1037"/>
      <c r="M12" s="1037"/>
      <c r="N12" s="1037"/>
      <c r="O12" s="1037"/>
      <c r="P12" s="1037"/>
      <c r="Q12" s="1037" t="s">
        <v>32</v>
      </c>
      <c r="R12" s="1037"/>
    </row>
    <row r="13" spans="1:18" ht="12.75">
      <c r="A13" s="238" t="s">
        <v>5</v>
      </c>
      <c r="B13" s="239"/>
      <c r="C13" s="239" t="s">
        <v>73</v>
      </c>
      <c r="D13" s="229"/>
      <c r="E13" s="229"/>
      <c r="F13" s="239"/>
      <c r="G13" s="240"/>
      <c r="H13" s="241"/>
      <c r="I13" s="242"/>
      <c r="J13" s="242"/>
      <c r="K13" s="242"/>
      <c r="L13" s="242"/>
      <c r="M13" s="242"/>
      <c r="N13" s="242"/>
      <c r="O13" s="242"/>
      <c r="P13" s="243"/>
      <c r="Q13" s="241"/>
      <c r="R13" s="243"/>
    </row>
    <row r="14" spans="1:18" ht="13.5" thickBot="1">
      <c r="A14" s="244" t="s">
        <v>6</v>
      </c>
      <c r="B14" s="245"/>
      <c r="C14" s="246" t="s">
        <v>156</v>
      </c>
      <c r="D14" s="247"/>
      <c r="E14" s="247"/>
      <c r="F14" s="245"/>
      <c r="G14" s="248"/>
      <c r="H14" s="249"/>
      <c r="I14" s="250"/>
      <c r="J14" s="250"/>
      <c r="K14" s="250"/>
      <c r="L14" s="250"/>
      <c r="M14" s="250"/>
      <c r="N14" s="250"/>
      <c r="O14" s="250"/>
      <c r="P14" s="251"/>
      <c r="Q14" s="249"/>
      <c r="R14" s="251"/>
    </row>
    <row r="15" spans="4:7" ht="13.5" thickBot="1">
      <c r="D15" s="227"/>
      <c r="E15" s="227"/>
      <c r="G15" s="228"/>
    </row>
    <row r="16" spans="1:18" ht="13.5" thickBot="1">
      <c r="A16" s="1038" t="s">
        <v>37</v>
      </c>
      <c r="B16" s="1038"/>
      <c r="C16" s="1038"/>
      <c r="D16" s="1038"/>
      <c r="E16" s="1038"/>
      <c r="F16" s="1038"/>
      <c r="G16" s="1038"/>
      <c r="H16" s="1039" t="s">
        <v>7</v>
      </c>
      <c r="I16" s="1040"/>
      <c r="J16" s="1040"/>
      <c r="K16" s="1040"/>
      <c r="L16" s="1040"/>
      <c r="M16" s="1040"/>
      <c r="N16" s="1040"/>
      <c r="O16" s="1040"/>
      <c r="P16" s="1041"/>
      <c r="Q16" s="1042" t="s">
        <v>25</v>
      </c>
      <c r="R16" s="1045" t="s">
        <v>8</v>
      </c>
    </row>
    <row r="17" spans="1:18" ht="13.5" thickBot="1">
      <c r="A17" s="241"/>
      <c r="B17" s="242"/>
      <c r="C17" s="242"/>
      <c r="D17" s="252"/>
      <c r="E17" s="252"/>
      <c r="F17" s="242"/>
      <c r="G17" s="253"/>
      <c r="H17" s="241"/>
      <c r="I17" s="242"/>
      <c r="J17" s="242"/>
      <c r="L17" s="254" t="s">
        <v>24</v>
      </c>
      <c r="M17" s="255"/>
      <c r="N17" s="242"/>
      <c r="O17" s="242"/>
      <c r="P17" s="243"/>
      <c r="Q17" s="1043"/>
      <c r="R17" s="1045"/>
    </row>
    <row r="18" spans="1:18" ht="140.25" customHeight="1" thickBot="1">
      <c r="A18" s="256" t="s">
        <v>9</v>
      </c>
      <c r="B18" s="256" t="s">
        <v>10</v>
      </c>
      <c r="C18" s="257" t="s">
        <v>64</v>
      </c>
      <c r="D18" s="258" t="s">
        <v>11</v>
      </c>
      <c r="E18" s="259" t="s">
        <v>28</v>
      </c>
      <c r="F18" s="260" t="s">
        <v>29</v>
      </c>
      <c r="G18" s="261" t="s">
        <v>12</v>
      </c>
      <c r="H18" s="262" t="s">
        <v>13</v>
      </c>
      <c r="I18" s="263" t="s">
        <v>14</v>
      </c>
      <c r="J18" s="263" t="s">
        <v>15</v>
      </c>
      <c r="K18" s="263" t="s">
        <v>16</v>
      </c>
      <c r="L18" s="263" t="s">
        <v>17</v>
      </c>
      <c r="M18" s="263" t="s">
        <v>18</v>
      </c>
      <c r="N18" s="264" t="s">
        <v>19</v>
      </c>
      <c r="O18" s="808" t="s">
        <v>20</v>
      </c>
      <c r="P18" s="806" t="s">
        <v>21</v>
      </c>
      <c r="Q18" s="1044"/>
      <c r="R18" s="1045"/>
    </row>
    <row r="19" spans="1:18" ht="44.25" customHeight="1">
      <c r="A19" s="265">
        <v>1</v>
      </c>
      <c r="B19" s="794"/>
      <c r="C19" s="795" t="s">
        <v>76</v>
      </c>
      <c r="D19" s="266">
        <v>1</v>
      </c>
      <c r="E19" s="267"/>
      <c r="F19" s="268"/>
      <c r="G19" s="269"/>
      <c r="H19" s="270">
        <v>35000</v>
      </c>
      <c r="I19" s="271">
        <v>0</v>
      </c>
      <c r="J19" s="271">
        <v>0</v>
      </c>
      <c r="K19" s="798">
        <v>0</v>
      </c>
      <c r="L19" s="798">
        <v>0</v>
      </c>
      <c r="M19" s="798">
        <v>0</v>
      </c>
      <c r="N19" s="805">
        <v>0</v>
      </c>
      <c r="O19" s="807">
        <f>H19</f>
        <v>35000</v>
      </c>
      <c r="P19" s="799"/>
      <c r="Q19" s="800" t="s">
        <v>71</v>
      </c>
      <c r="R19" s="272"/>
    </row>
    <row r="20" spans="1:18" ht="15">
      <c r="A20" s="273">
        <v>2</v>
      </c>
      <c r="B20" s="282"/>
      <c r="C20" s="282" t="s">
        <v>278</v>
      </c>
      <c r="D20" s="274">
        <v>2</v>
      </c>
      <c r="E20" s="275"/>
      <c r="F20" s="276"/>
      <c r="G20" s="277"/>
      <c r="H20" s="278">
        <v>15000</v>
      </c>
      <c r="I20" s="279">
        <v>0</v>
      </c>
      <c r="J20" s="280">
        <v>0</v>
      </c>
      <c r="K20" s="280">
        <v>0</v>
      </c>
      <c r="L20" s="280">
        <v>0</v>
      </c>
      <c r="M20" s="280">
        <v>0</v>
      </c>
      <c r="N20" s="560">
        <v>0</v>
      </c>
      <c r="O20" s="801">
        <f>H20</f>
        <v>15000</v>
      </c>
      <c r="P20" s="802"/>
      <c r="Q20" s="803" t="s">
        <v>71</v>
      </c>
      <c r="R20" s="796"/>
    </row>
    <row r="21" spans="1:18" ht="25.5">
      <c r="A21" s="273"/>
      <c r="B21" s="282"/>
      <c r="C21" s="282" t="s">
        <v>281</v>
      </c>
      <c r="D21" s="274">
        <v>4</v>
      </c>
      <c r="E21" s="275"/>
      <c r="F21" s="276"/>
      <c r="G21" s="277"/>
      <c r="H21" s="278">
        <v>0</v>
      </c>
      <c r="I21" s="279"/>
      <c r="J21" s="280"/>
      <c r="K21" s="280"/>
      <c r="L21" s="280"/>
      <c r="M21" s="280"/>
      <c r="N21" s="560"/>
      <c r="O21" s="801">
        <f>H21</f>
        <v>0</v>
      </c>
      <c r="P21" s="802"/>
      <c r="Q21" s="803" t="s">
        <v>71</v>
      </c>
      <c r="R21" s="796"/>
    </row>
    <row r="22" spans="1:18" ht="30.75" customHeight="1">
      <c r="A22" s="273"/>
      <c r="B22" s="282"/>
      <c r="C22" s="282" t="s">
        <v>279</v>
      </c>
      <c r="D22" s="274">
        <v>2</v>
      </c>
      <c r="E22" s="275"/>
      <c r="F22" s="276"/>
      <c r="G22" s="277"/>
      <c r="H22" s="278">
        <v>15000</v>
      </c>
      <c r="I22" s="279"/>
      <c r="J22" s="280"/>
      <c r="K22" s="280"/>
      <c r="L22" s="280"/>
      <c r="M22" s="280"/>
      <c r="N22" s="560"/>
      <c r="O22" s="801">
        <f>H22</f>
        <v>15000</v>
      </c>
      <c r="P22" s="802"/>
      <c r="Q22" s="803" t="s">
        <v>71</v>
      </c>
      <c r="R22" s="796"/>
    </row>
    <row r="23" spans="1:18" ht="30" customHeight="1">
      <c r="A23" s="273">
        <v>3</v>
      </c>
      <c r="B23" s="282"/>
      <c r="C23" s="282" t="s">
        <v>280</v>
      </c>
      <c r="D23" s="274">
        <v>10</v>
      </c>
      <c r="E23" s="275"/>
      <c r="F23" s="276"/>
      <c r="G23" s="277"/>
      <c r="H23" s="281">
        <v>15000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560">
        <v>0</v>
      </c>
      <c r="O23" s="801">
        <f aca="true" t="shared" si="0" ref="O23:O28">H23</f>
        <v>15000</v>
      </c>
      <c r="P23" s="802"/>
      <c r="Q23" s="803" t="s">
        <v>71</v>
      </c>
      <c r="R23" s="797"/>
    </row>
    <row r="24" spans="1:18" ht="31.5" customHeight="1">
      <c r="A24" s="273">
        <v>8</v>
      </c>
      <c r="B24" s="282"/>
      <c r="C24" s="282" t="s">
        <v>282</v>
      </c>
      <c r="D24" s="274">
        <v>160</v>
      </c>
      <c r="E24" s="275"/>
      <c r="F24" s="276"/>
      <c r="G24" s="277"/>
      <c r="H24" s="281">
        <v>26000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560">
        <v>0</v>
      </c>
      <c r="O24" s="801">
        <f t="shared" si="0"/>
        <v>26000</v>
      </c>
      <c r="P24" s="802"/>
      <c r="Q24" s="803" t="s">
        <v>71</v>
      </c>
      <c r="R24" s="797"/>
    </row>
    <row r="25" spans="1:18" ht="15">
      <c r="A25" s="273">
        <v>10</v>
      </c>
      <c r="B25" s="282"/>
      <c r="C25" s="282" t="s">
        <v>277</v>
      </c>
      <c r="D25" s="274">
        <v>1</v>
      </c>
      <c r="E25" s="275"/>
      <c r="F25" s="276"/>
      <c r="G25" s="277"/>
      <c r="H25" s="278">
        <v>8000</v>
      </c>
      <c r="I25" s="279">
        <v>0</v>
      </c>
      <c r="J25" s="280">
        <v>0</v>
      </c>
      <c r="K25" s="280">
        <v>0</v>
      </c>
      <c r="L25" s="280">
        <v>0</v>
      </c>
      <c r="M25" s="280">
        <v>0</v>
      </c>
      <c r="N25" s="560">
        <v>0</v>
      </c>
      <c r="O25" s="801">
        <f t="shared" si="0"/>
        <v>8000</v>
      </c>
      <c r="P25" s="802"/>
      <c r="Q25" s="803" t="s">
        <v>71</v>
      </c>
      <c r="R25" s="796"/>
    </row>
    <row r="26" spans="1:18" ht="15">
      <c r="A26" s="273">
        <v>12</v>
      </c>
      <c r="B26" s="282"/>
      <c r="C26" s="282" t="s">
        <v>72</v>
      </c>
      <c r="D26" s="274">
        <v>1</v>
      </c>
      <c r="E26" s="275"/>
      <c r="F26" s="276"/>
      <c r="G26" s="277"/>
      <c r="H26" s="278">
        <v>31000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560">
        <v>0</v>
      </c>
      <c r="O26" s="801">
        <f t="shared" si="0"/>
        <v>31000</v>
      </c>
      <c r="P26" s="802"/>
      <c r="Q26" s="803" t="s">
        <v>71</v>
      </c>
      <c r="R26" s="797"/>
    </row>
    <row r="27" spans="1:18" ht="25.5">
      <c r="A27" s="273">
        <v>13</v>
      </c>
      <c r="B27" s="282"/>
      <c r="C27" s="282" t="s">
        <v>283</v>
      </c>
      <c r="D27" s="274">
        <v>38</v>
      </c>
      <c r="E27" s="275"/>
      <c r="F27" s="276"/>
      <c r="G27" s="277"/>
      <c r="H27" s="278">
        <v>20000</v>
      </c>
      <c r="I27" s="279">
        <v>0</v>
      </c>
      <c r="J27" s="280">
        <v>0</v>
      </c>
      <c r="K27" s="280">
        <v>0</v>
      </c>
      <c r="L27" s="280">
        <v>0</v>
      </c>
      <c r="M27" s="280">
        <v>0</v>
      </c>
      <c r="N27" s="560">
        <v>0</v>
      </c>
      <c r="O27" s="801">
        <f t="shared" si="0"/>
        <v>20000</v>
      </c>
      <c r="P27" s="802"/>
      <c r="Q27" s="803" t="s">
        <v>71</v>
      </c>
      <c r="R27" s="796"/>
    </row>
    <row r="28" spans="1:18" ht="37.5" customHeight="1" thickBot="1">
      <c r="A28" s="273">
        <v>19</v>
      </c>
      <c r="B28" s="282"/>
      <c r="C28" s="282" t="s">
        <v>276</v>
      </c>
      <c r="D28" s="274">
        <v>1</v>
      </c>
      <c r="E28" s="284"/>
      <c r="F28" s="285"/>
      <c r="G28" s="277"/>
      <c r="H28" s="278">
        <v>12239.26</v>
      </c>
      <c r="I28" s="279">
        <v>0</v>
      </c>
      <c r="J28" s="280">
        <v>0</v>
      </c>
      <c r="K28" s="280">
        <v>0</v>
      </c>
      <c r="L28" s="280">
        <v>0</v>
      </c>
      <c r="M28" s="280">
        <v>0</v>
      </c>
      <c r="N28" s="560">
        <v>0</v>
      </c>
      <c r="O28" s="804">
        <f t="shared" si="0"/>
        <v>12239.26</v>
      </c>
      <c r="P28" s="802"/>
      <c r="Q28" s="803" t="s">
        <v>71</v>
      </c>
      <c r="R28" s="796"/>
    </row>
    <row r="29" spans="1:18" ht="15.75" thickBot="1">
      <c r="A29" s="286"/>
      <c r="B29" s="1035" t="s">
        <v>22</v>
      </c>
      <c r="C29" s="1036"/>
      <c r="D29" s="287"/>
      <c r="E29" s="288"/>
      <c r="F29" s="478"/>
      <c r="G29" s="289"/>
      <c r="H29" s="290">
        <f>SUM(H19:H28)</f>
        <v>177239.26</v>
      </c>
      <c r="I29" s="291">
        <f aca="true" t="shared" si="1" ref="I29:N29">SUM(I26:I28)</f>
        <v>0</v>
      </c>
      <c r="J29" s="291">
        <f t="shared" si="1"/>
        <v>0</v>
      </c>
      <c r="K29" s="291">
        <f t="shared" si="1"/>
        <v>0</v>
      </c>
      <c r="L29" s="291">
        <f t="shared" si="1"/>
        <v>0</v>
      </c>
      <c r="M29" s="291">
        <f t="shared" si="1"/>
        <v>0</v>
      </c>
      <c r="N29" s="292">
        <f t="shared" si="1"/>
        <v>0</v>
      </c>
      <c r="O29" s="293">
        <f>SUM(O19:O28)</f>
        <v>177239.26</v>
      </c>
      <c r="P29" s="294">
        <f>SUM(P19:P28)</f>
        <v>0</v>
      </c>
      <c r="Q29" s="939"/>
      <c r="R29" s="940"/>
    </row>
    <row r="31" spans="6:14" ht="12.75">
      <c r="F31" s="451"/>
      <c r="L31" s="295"/>
      <c r="M31" s="296"/>
      <c r="N31" s="297"/>
    </row>
    <row r="32" spans="12:14" ht="12.75">
      <c r="L32" s="295"/>
      <c r="M32" s="296"/>
      <c r="N32" s="297"/>
    </row>
    <row r="33" spans="12:14" ht="12.75">
      <c r="L33" s="295"/>
      <c r="M33" s="296"/>
      <c r="N33" s="297"/>
    </row>
    <row r="34" ht="12.75">
      <c r="N34" s="298"/>
    </row>
  </sheetData>
  <sheetProtection/>
  <mergeCells count="16">
    <mergeCell ref="A4:R4"/>
    <mergeCell ref="A5:R5"/>
    <mergeCell ref="F6:L6"/>
    <mergeCell ref="Q6:R6"/>
    <mergeCell ref="A7:G7"/>
    <mergeCell ref="M7:N7"/>
    <mergeCell ref="B29:C29"/>
    <mergeCell ref="Q29:R29"/>
    <mergeCell ref="A8:G8"/>
    <mergeCell ref="A9:G9"/>
    <mergeCell ref="H12:P12"/>
    <mergeCell ref="Q12:R12"/>
    <mergeCell ref="A16:G16"/>
    <mergeCell ref="H16:P16"/>
    <mergeCell ref="Q16:Q18"/>
    <mergeCell ref="R16:R1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4:T42"/>
  <sheetViews>
    <sheetView zoomScale="50" zoomScaleNormal="50" zoomScalePageLayoutView="0" workbookViewId="0" topLeftCell="A26">
      <selection activeCell="F39" sqref="F39"/>
    </sheetView>
  </sheetViews>
  <sheetFormatPr defaultColWidth="11.421875" defaultRowHeight="12.75"/>
  <cols>
    <col min="1" max="1" width="15.7109375" style="26" customWidth="1"/>
    <col min="2" max="2" width="40.00390625" style="26" customWidth="1"/>
    <col min="3" max="3" width="63.28125" style="26" customWidth="1"/>
    <col min="4" max="4" width="15.7109375" style="99" customWidth="1"/>
    <col min="5" max="5" width="25.57421875" style="99" customWidth="1"/>
    <col min="6" max="6" width="18.57421875" style="26" customWidth="1"/>
    <col min="7" max="7" width="25.00390625" style="26" customWidth="1"/>
    <col min="8" max="14" width="15.7109375" style="26" customWidth="1"/>
    <col min="15" max="15" width="20.00390625" style="26" customWidth="1"/>
    <col min="16" max="16" width="15.7109375" style="26" customWidth="1"/>
    <col min="17" max="17" width="24.00390625" style="26" hidden="1" customWidth="1"/>
    <col min="18" max="18" width="29.421875" style="26" hidden="1" customWidth="1"/>
    <col min="19" max="19" width="34.57421875" style="26" customWidth="1"/>
    <col min="20" max="20" width="23.57421875" style="26" customWidth="1"/>
    <col min="21" max="16384" width="11.421875" style="26" customWidth="1"/>
  </cols>
  <sheetData>
    <row r="4" spans="1:18" ht="19.5" customHeight="1">
      <c r="A4" s="935"/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</row>
    <row r="5" spans="1:18" ht="19.5" customHeight="1">
      <c r="A5" s="935" t="s">
        <v>0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</row>
    <row r="6" spans="1:18" ht="12.75">
      <c r="A6" s="936" t="s">
        <v>169</v>
      </c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28"/>
      <c r="R6" s="928"/>
    </row>
    <row r="7" spans="1:15" ht="13.5" customHeight="1">
      <c r="A7" s="91" t="s">
        <v>2</v>
      </c>
      <c r="B7" s="91"/>
      <c r="C7" s="91" t="s">
        <v>36</v>
      </c>
      <c r="E7" s="91"/>
      <c r="F7" s="91"/>
      <c r="G7" s="91"/>
      <c r="M7" s="37" t="s">
        <v>1</v>
      </c>
      <c r="N7" s="37"/>
      <c r="O7" s="37"/>
    </row>
    <row r="8" spans="1:15" ht="13.5" customHeight="1">
      <c r="A8" s="91" t="s">
        <v>3</v>
      </c>
      <c r="B8" s="91"/>
      <c r="C8" s="91" t="s">
        <v>35</v>
      </c>
      <c r="E8" s="91"/>
      <c r="F8" s="91"/>
      <c r="G8" s="91"/>
      <c r="M8" s="37" t="s">
        <v>30</v>
      </c>
      <c r="N8" s="37"/>
      <c r="O8" s="37"/>
    </row>
    <row r="9" spans="1:15" ht="13.5" customHeight="1">
      <c r="A9" s="91" t="s">
        <v>26</v>
      </c>
      <c r="B9" s="91"/>
      <c r="C9" s="91" t="s">
        <v>42</v>
      </c>
      <c r="E9" s="91"/>
      <c r="F9" s="91"/>
      <c r="G9" s="91"/>
      <c r="M9" s="19" t="s">
        <v>192</v>
      </c>
      <c r="N9" s="19"/>
      <c r="O9" s="19"/>
    </row>
    <row r="10" spans="1:15" ht="12.75">
      <c r="A10" s="207" t="s">
        <v>23</v>
      </c>
      <c r="B10" s="207"/>
      <c r="C10" s="208" t="s">
        <v>33</v>
      </c>
      <c r="E10" s="208"/>
      <c r="F10" s="208"/>
      <c r="G10" s="208"/>
      <c r="M10" s="24" t="s">
        <v>170</v>
      </c>
      <c r="N10" s="24"/>
      <c r="O10" s="24"/>
    </row>
    <row r="11" spans="13:15" ht="13.5" thickBot="1">
      <c r="M11" s="37" t="s">
        <v>171</v>
      </c>
      <c r="N11"/>
      <c r="O11"/>
    </row>
    <row r="12" spans="1:18" ht="19.5" customHeight="1">
      <c r="A12" s="87" t="s">
        <v>4</v>
      </c>
      <c r="B12" s="88"/>
      <c r="C12" s="88"/>
      <c r="D12" s="932" t="s">
        <v>38</v>
      </c>
      <c r="E12" s="932"/>
      <c r="F12" s="932"/>
      <c r="G12" s="933"/>
      <c r="H12" s="934" t="s">
        <v>31</v>
      </c>
      <c r="I12" s="934"/>
      <c r="J12" s="934"/>
      <c r="K12" s="934"/>
      <c r="L12" s="934"/>
      <c r="M12" s="934"/>
      <c r="N12" s="934"/>
      <c r="O12" s="934"/>
      <c r="P12" s="934"/>
      <c r="Q12" s="934" t="s">
        <v>32</v>
      </c>
      <c r="R12" s="934"/>
    </row>
    <row r="13" spans="1:18" ht="19.5" customHeight="1">
      <c r="A13" s="90" t="s">
        <v>5</v>
      </c>
      <c r="B13" s="91"/>
      <c r="C13" s="91"/>
      <c r="D13" s="928" t="s">
        <v>43</v>
      </c>
      <c r="E13" s="928"/>
      <c r="F13" s="928"/>
      <c r="G13" s="929"/>
      <c r="H13" s="911" t="s">
        <v>94</v>
      </c>
      <c r="I13" s="912"/>
      <c r="J13" s="912"/>
      <c r="K13" s="912"/>
      <c r="L13" s="912"/>
      <c r="M13" s="912"/>
      <c r="N13" s="912"/>
      <c r="O13" s="912"/>
      <c r="P13" s="913"/>
      <c r="Q13" s="93"/>
      <c r="R13" s="27"/>
    </row>
    <row r="14" spans="1:18" ht="19.5" customHeight="1" thickBot="1">
      <c r="A14" s="95" t="s">
        <v>6</v>
      </c>
      <c r="B14" s="86"/>
      <c r="C14" s="86"/>
      <c r="D14" s="930" t="s">
        <v>187</v>
      </c>
      <c r="E14" s="930"/>
      <c r="F14" s="930"/>
      <c r="G14" s="931"/>
      <c r="H14" s="914"/>
      <c r="I14" s="915"/>
      <c r="J14" s="915"/>
      <c r="K14" s="915"/>
      <c r="L14" s="915"/>
      <c r="M14" s="915"/>
      <c r="N14" s="915"/>
      <c r="O14" s="915"/>
      <c r="P14" s="916"/>
      <c r="Q14" s="97"/>
      <c r="R14" s="98"/>
    </row>
    <row r="15" ht="13.5" thickBot="1"/>
    <row r="16" spans="1:18" ht="21" customHeight="1" thickBot="1">
      <c r="A16" s="917" t="s">
        <v>37</v>
      </c>
      <c r="B16" s="918"/>
      <c r="C16" s="918"/>
      <c r="D16" s="918"/>
      <c r="E16" s="919"/>
      <c r="F16" s="917" t="s">
        <v>7</v>
      </c>
      <c r="G16" s="918"/>
      <c r="H16" s="918"/>
      <c r="I16" s="918"/>
      <c r="J16" s="918"/>
      <c r="K16" s="918"/>
      <c r="L16" s="918"/>
      <c r="M16" s="918"/>
      <c r="N16" s="918"/>
      <c r="O16" s="918"/>
      <c r="P16" s="918"/>
      <c r="Q16" s="920" t="s">
        <v>52</v>
      </c>
      <c r="R16" s="922" t="s">
        <v>8</v>
      </c>
    </row>
    <row r="17" spans="1:18" ht="13.5" thickBot="1">
      <c r="A17" s="93"/>
      <c r="B17" s="94"/>
      <c r="C17" s="94"/>
      <c r="D17" s="100"/>
      <c r="E17" s="100"/>
      <c r="F17" s="94"/>
      <c r="G17" s="27"/>
      <c r="H17" s="925" t="s">
        <v>24</v>
      </c>
      <c r="I17" s="926"/>
      <c r="J17" s="926"/>
      <c r="K17" s="926"/>
      <c r="L17" s="926"/>
      <c r="M17" s="926"/>
      <c r="N17" s="926"/>
      <c r="O17" s="926"/>
      <c r="P17" s="927"/>
      <c r="Q17" s="921"/>
      <c r="R17" s="923"/>
    </row>
    <row r="18" spans="1:20" ht="95.25" customHeight="1" thickBot="1">
      <c r="A18" s="103" t="s">
        <v>9</v>
      </c>
      <c r="B18" s="209" t="s">
        <v>10</v>
      </c>
      <c r="C18" s="112" t="s">
        <v>166</v>
      </c>
      <c r="D18" s="155" t="s">
        <v>11</v>
      </c>
      <c r="E18" s="155" t="s">
        <v>28</v>
      </c>
      <c r="F18" s="152" t="s">
        <v>29</v>
      </c>
      <c r="G18" s="28" t="s">
        <v>12</v>
      </c>
      <c r="H18" s="210" t="s">
        <v>13</v>
      </c>
      <c r="I18" s="211" t="s">
        <v>14</v>
      </c>
      <c r="J18" s="211" t="s">
        <v>15</v>
      </c>
      <c r="K18" s="211" t="s">
        <v>16</v>
      </c>
      <c r="L18" s="211" t="s">
        <v>17</v>
      </c>
      <c r="M18" s="700" t="s">
        <v>18</v>
      </c>
      <c r="N18" s="703" t="s">
        <v>19</v>
      </c>
      <c r="O18" s="703" t="s">
        <v>20</v>
      </c>
      <c r="P18" s="704" t="s">
        <v>21</v>
      </c>
      <c r="Q18" s="921"/>
      <c r="R18" s="924"/>
      <c r="S18" s="674" t="s">
        <v>52</v>
      </c>
      <c r="T18" s="675" t="s">
        <v>8</v>
      </c>
    </row>
    <row r="19" spans="1:20" s="511" customFormat="1" ht="63" customHeight="1">
      <c r="A19" s="502">
        <v>1</v>
      </c>
      <c r="B19" s="503" t="s">
        <v>129</v>
      </c>
      <c r="C19" s="667" t="s">
        <v>174</v>
      </c>
      <c r="D19" s="670">
        <v>630</v>
      </c>
      <c r="E19" s="671"/>
      <c r="F19" s="672"/>
      <c r="G19" s="507"/>
      <c r="H19" s="508">
        <v>105000</v>
      </c>
      <c r="I19" s="508"/>
      <c r="J19" s="508"/>
      <c r="K19" s="509"/>
      <c r="L19" s="508"/>
      <c r="M19" s="508"/>
      <c r="N19" s="701">
        <v>0</v>
      </c>
      <c r="O19" s="702">
        <f>K19+H19</f>
        <v>105000</v>
      </c>
      <c r="P19" s="701"/>
      <c r="Q19" s="510" t="s">
        <v>42</v>
      </c>
      <c r="R19" s="502"/>
      <c r="S19" s="698" t="s">
        <v>190</v>
      </c>
      <c r="T19" s="699"/>
    </row>
    <row r="20" spans="1:20" s="511" customFormat="1" ht="60" customHeight="1">
      <c r="A20" s="502">
        <v>2</v>
      </c>
      <c r="B20" s="503" t="s">
        <v>130</v>
      </c>
      <c r="C20" s="536" t="s">
        <v>175</v>
      </c>
      <c r="D20" s="504">
        <v>7</v>
      </c>
      <c r="E20" s="505"/>
      <c r="F20" s="506"/>
      <c r="G20" s="512"/>
      <c r="H20" s="513">
        <v>24000</v>
      </c>
      <c r="I20" s="508"/>
      <c r="J20" s="508"/>
      <c r="K20" s="508"/>
      <c r="L20" s="508"/>
      <c r="M20" s="508"/>
      <c r="N20" s="517">
        <v>0</v>
      </c>
      <c r="O20" s="676">
        <f>H20</f>
        <v>24000</v>
      </c>
      <c r="P20" s="517"/>
      <c r="Q20" s="510" t="s">
        <v>42</v>
      </c>
      <c r="R20" s="502"/>
      <c r="S20" s="694" t="s">
        <v>190</v>
      </c>
      <c r="T20" s="677"/>
    </row>
    <row r="21" spans="1:20" s="511" customFormat="1" ht="70.5" customHeight="1">
      <c r="A21" s="502">
        <v>3</v>
      </c>
      <c r="B21" s="503" t="s">
        <v>131</v>
      </c>
      <c r="C21" s="536" t="s">
        <v>176</v>
      </c>
      <c r="D21" s="504">
        <v>7</v>
      </c>
      <c r="E21" s="505"/>
      <c r="F21" s="506"/>
      <c r="G21" s="512"/>
      <c r="H21" s="513">
        <v>48021.77</v>
      </c>
      <c r="I21" s="508"/>
      <c r="J21" s="508"/>
      <c r="K21" s="514"/>
      <c r="L21" s="508"/>
      <c r="M21" s="508"/>
      <c r="N21" s="517">
        <v>0</v>
      </c>
      <c r="O21" s="676">
        <f>SUM(H21+K21)</f>
        <v>48021.77</v>
      </c>
      <c r="P21" s="676"/>
      <c r="Q21" s="510" t="s">
        <v>59</v>
      </c>
      <c r="R21" s="502"/>
      <c r="S21" s="695" t="s">
        <v>190</v>
      </c>
      <c r="T21" s="515"/>
    </row>
    <row r="22" spans="1:20" s="511" customFormat="1" ht="66.75" customHeight="1">
      <c r="A22" s="502">
        <v>7</v>
      </c>
      <c r="B22" s="503" t="s">
        <v>132</v>
      </c>
      <c r="C22" s="536" t="s">
        <v>184</v>
      </c>
      <c r="D22" s="504">
        <v>1886</v>
      </c>
      <c r="E22" s="505"/>
      <c r="F22" s="506"/>
      <c r="G22" s="512"/>
      <c r="H22" s="508">
        <v>0</v>
      </c>
      <c r="I22" s="508"/>
      <c r="J22" s="508"/>
      <c r="K22" s="508"/>
      <c r="L22" s="508"/>
      <c r="M22" s="508"/>
      <c r="N22" s="517">
        <v>0</v>
      </c>
      <c r="O22" s="676">
        <v>0</v>
      </c>
      <c r="P22" s="517"/>
      <c r="Q22" s="510" t="s">
        <v>42</v>
      </c>
      <c r="R22" s="678"/>
      <c r="S22" s="695" t="s">
        <v>190</v>
      </c>
      <c r="T22" s="515"/>
    </row>
    <row r="23" spans="1:20" s="511" customFormat="1" ht="72.75" customHeight="1" thickBot="1">
      <c r="A23" s="502">
        <v>8</v>
      </c>
      <c r="B23" s="503" t="s">
        <v>133</v>
      </c>
      <c r="C23" s="536" t="s">
        <v>177</v>
      </c>
      <c r="D23" s="504">
        <v>1</v>
      </c>
      <c r="E23" s="505"/>
      <c r="F23" s="506"/>
      <c r="G23" s="668"/>
      <c r="H23" s="508">
        <v>4000</v>
      </c>
      <c r="I23" s="508"/>
      <c r="J23" s="508"/>
      <c r="K23" s="508"/>
      <c r="L23" s="508"/>
      <c r="M23" s="508"/>
      <c r="N23" s="517">
        <v>0</v>
      </c>
      <c r="O23" s="676">
        <f>H23</f>
        <v>4000</v>
      </c>
      <c r="P23" s="517"/>
      <c r="Q23" s="510" t="s">
        <v>42</v>
      </c>
      <c r="R23" s="679" t="s">
        <v>159</v>
      </c>
      <c r="S23" s="695" t="s">
        <v>190</v>
      </c>
      <c r="T23" s="515"/>
    </row>
    <row r="24" spans="1:20" s="511" customFormat="1" ht="72" customHeight="1">
      <c r="A24" s="515">
        <v>10</v>
      </c>
      <c r="B24" s="503" t="s">
        <v>134</v>
      </c>
      <c r="C24" s="536" t="s">
        <v>178</v>
      </c>
      <c r="D24" s="504">
        <v>1</v>
      </c>
      <c r="E24" s="505"/>
      <c r="F24" s="506"/>
      <c r="G24" s="507"/>
      <c r="H24" s="666">
        <v>3000</v>
      </c>
      <c r="I24" s="517"/>
      <c r="J24" s="508"/>
      <c r="K24" s="508"/>
      <c r="L24" s="508"/>
      <c r="M24" s="508"/>
      <c r="N24" s="517">
        <v>0</v>
      </c>
      <c r="O24" s="517">
        <f>H24</f>
        <v>3000</v>
      </c>
      <c r="P24" s="517"/>
      <c r="Q24" s="518" t="s">
        <v>42</v>
      </c>
      <c r="R24" s="679"/>
      <c r="S24" s="695" t="s">
        <v>190</v>
      </c>
      <c r="T24" s="515"/>
    </row>
    <row r="25" spans="1:20" s="511" customFormat="1" ht="46.5" customHeight="1">
      <c r="A25" s="515"/>
      <c r="B25" s="503"/>
      <c r="C25" s="536" t="s">
        <v>186</v>
      </c>
      <c r="D25" s="504">
        <v>1</v>
      </c>
      <c r="E25" s="505"/>
      <c r="F25" s="506"/>
      <c r="G25" s="512"/>
      <c r="H25" s="666">
        <v>3000</v>
      </c>
      <c r="I25" s="508"/>
      <c r="J25" s="508"/>
      <c r="K25" s="508"/>
      <c r="L25" s="508"/>
      <c r="M25" s="508"/>
      <c r="N25" s="517"/>
      <c r="O25" s="517">
        <f>H25</f>
        <v>3000</v>
      </c>
      <c r="P25" s="517"/>
      <c r="Q25" s="518"/>
      <c r="R25" s="679"/>
      <c r="S25" s="695" t="s">
        <v>190</v>
      </c>
      <c r="T25" s="515"/>
    </row>
    <row r="26" spans="1:20" s="511" customFormat="1" ht="76.5" customHeight="1">
      <c r="A26" s="515">
        <v>12</v>
      </c>
      <c r="B26" s="503"/>
      <c r="C26" s="536" t="s">
        <v>185</v>
      </c>
      <c r="D26" s="504">
        <v>2656</v>
      </c>
      <c r="E26" s="505"/>
      <c r="F26" s="506"/>
      <c r="G26" s="512"/>
      <c r="H26" s="508">
        <v>0</v>
      </c>
      <c r="I26" s="508"/>
      <c r="J26" s="508"/>
      <c r="K26" s="516"/>
      <c r="L26" s="508"/>
      <c r="M26" s="508"/>
      <c r="N26" s="517">
        <v>0</v>
      </c>
      <c r="O26" s="517">
        <f>H26</f>
        <v>0</v>
      </c>
      <c r="P26" s="517"/>
      <c r="Q26" s="518" t="s">
        <v>42</v>
      </c>
      <c r="R26" s="680" t="s">
        <v>95</v>
      </c>
      <c r="S26" s="695" t="s">
        <v>190</v>
      </c>
      <c r="T26" s="515"/>
    </row>
    <row r="27" spans="1:20" s="543" customFormat="1" ht="66.75" customHeight="1">
      <c r="A27" s="534">
        <v>13</v>
      </c>
      <c r="B27" s="535" t="s">
        <v>135</v>
      </c>
      <c r="C27" s="536" t="s">
        <v>179</v>
      </c>
      <c r="D27" s="537">
        <v>1</v>
      </c>
      <c r="E27" s="538"/>
      <c r="F27" s="539"/>
      <c r="G27" s="540"/>
      <c r="H27" s="541">
        <v>0</v>
      </c>
      <c r="I27" s="541"/>
      <c r="J27" s="541"/>
      <c r="K27" s="541"/>
      <c r="L27" s="541"/>
      <c r="M27" s="541"/>
      <c r="N27" s="681">
        <v>0</v>
      </c>
      <c r="O27" s="682">
        <v>0</v>
      </c>
      <c r="P27" s="681"/>
      <c r="Q27" s="542" t="s">
        <v>42</v>
      </c>
      <c r="R27" s="683" t="s">
        <v>142</v>
      </c>
      <c r="S27" s="696" t="s">
        <v>190</v>
      </c>
      <c r="T27" s="534"/>
    </row>
    <row r="28" spans="1:20" s="543" customFormat="1" ht="48" customHeight="1">
      <c r="A28" s="534">
        <v>14</v>
      </c>
      <c r="B28" s="535" t="s">
        <v>136</v>
      </c>
      <c r="C28" s="536" t="s">
        <v>180</v>
      </c>
      <c r="D28" s="537">
        <v>1</v>
      </c>
      <c r="E28" s="538"/>
      <c r="F28" s="539"/>
      <c r="G28" s="540"/>
      <c r="H28" s="541">
        <v>0</v>
      </c>
      <c r="I28" s="541"/>
      <c r="J28" s="541"/>
      <c r="K28" s="541"/>
      <c r="L28" s="541"/>
      <c r="M28" s="541"/>
      <c r="N28" s="681">
        <v>0</v>
      </c>
      <c r="O28" s="682">
        <v>0</v>
      </c>
      <c r="P28" s="681"/>
      <c r="Q28" s="542" t="s">
        <v>42</v>
      </c>
      <c r="R28" s="683" t="s">
        <v>160</v>
      </c>
      <c r="S28" s="696" t="s">
        <v>190</v>
      </c>
      <c r="T28" s="534"/>
    </row>
    <row r="29" spans="1:20" s="543" customFormat="1" ht="69" customHeight="1">
      <c r="A29" s="534">
        <v>15</v>
      </c>
      <c r="B29" s="535" t="s">
        <v>137</v>
      </c>
      <c r="C29" s="536" t="s">
        <v>96</v>
      </c>
      <c r="D29" s="537">
        <v>2</v>
      </c>
      <c r="E29" s="538"/>
      <c r="F29" s="539"/>
      <c r="G29" s="540"/>
      <c r="H29" s="541">
        <v>0</v>
      </c>
      <c r="I29" s="541"/>
      <c r="J29" s="541"/>
      <c r="K29" s="541"/>
      <c r="L29" s="541"/>
      <c r="M29" s="541"/>
      <c r="N29" s="681">
        <v>0</v>
      </c>
      <c r="O29" s="682">
        <v>0</v>
      </c>
      <c r="P29" s="681"/>
      <c r="Q29" s="542" t="s">
        <v>42</v>
      </c>
      <c r="R29" s="683" t="s">
        <v>143</v>
      </c>
      <c r="S29" s="696" t="s">
        <v>190</v>
      </c>
      <c r="T29" s="534"/>
    </row>
    <row r="30" spans="1:20" s="543" customFormat="1" ht="60.75" customHeight="1">
      <c r="A30" s="534">
        <v>16</v>
      </c>
      <c r="B30" s="535" t="s">
        <v>138</v>
      </c>
      <c r="C30" s="536" t="s">
        <v>97</v>
      </c>
      <c r="D30" s="537">
        <v>1</v>
      </c>
      <c r="E30" s="538"/>
      <c r="F30" s="539"/>
      <c r="G30" s="540"/>
      <c r="H30" s="541">
        <v>0</v>
      </c>
      <c r="I30" s="541"/>
      <c r="J30" s="541"/>
      <c r="K30" s="541"/>
      <c r="L30" s="541"/>
      <c r="M30" s="541"/>
      <c r="N30" s="681">
        <v>0</v>
      </c>
      <c r="O30" s="681"/>
      <c r="P30" s="681"/>
      <c r="Q30" s="542" t="s">
        <v>42</v>
      </c>
      <c r="R30" s="683"/>
      <c r="S30" s="696" t="s">
        <v>190</v>
      </c>
      <c r="T30" s="534"/>
    </row>
    <row r="31" spans="1:20" s="543" customFormat="1" ht="61.5" customHeight="1">
      <c r="A31" s="534">
        <v>17</v>
      </c>
      <c r="B31" s="535" t="s">
        <v>139</v>
      </c>
      <c r="C31" s="536" t="s">
        <v>181</v>
      </c>
      <c r="D31" s="537">
        <v>40</v>
      </c>
      <c r="E31" s="538"/>
      <c r="F31" s="539"/>
      <c r="G31" s="540"/>
      <c r="H31" s="541">
        <v>3000</v>
      </c>
      <c r="I31" s="541"/>
      <c r="J31" s="541"/>
      <c r="K31" s="541"/>
      <c r="L31" s="541"/>
      <c r="M31" s="541"/>
      <c r="N31" s="681">
        <v>0</v>
      </c>
      <c r="O31" s="682">
        <f>H31</f>
        <v>3000</v>
      </c>
      <c r="P31" s="681"/>
      <c r="Q31" s="542" t="s">
        <v>42</v>
      </c>
      <c r="R31" s="683"/>
      <c r="S31" s="696" t="s">
        <v>190</v>
      </c>
      <c r="T31" s="534"/>
    </row>
    <row r="32" spans="1:20" s="543" customFormat="1" ht="90" customHeight="1">
      <c r="A32" s="534">
        <v>18</v>
      </c>
      <c r="B32" s="535" t="s">
        <v>140</v>
      </c>
      <c r="C32" s="536" t="s">
        <v>182</v>
      </c>
      <c r="D32" s="537">
        <v>1</v>
      </c>
      <c r="E32" s="538"/>
      <c r="F32" s="539"/>
      <c r="G32" s="540"/>
      <c r="H32" s="541">
        <v>5000</v>
      </c>
      <c r="I32" s="541"/>
      <c r="J32" s="541"/>
      <c r="K32" s="541"/>
      <c r="L32" s="541"/>
      <c r="M32" s="541"/>
      <c r="N32" s="681">
        <v>0</v>
      </c>
      <c r="O32" s="682">
        <f>H32</f>
        <v>5000</v>
      </c>
      <c r="P32" s="681"/>
      <c r="Q32" s="542" t="s">
        <v>42</v>
      </c>
      <c r="R32" s="683" t="s">
        <v>144</v>
      </c>
      <c r="S32" s="696" t="s">
        <v>190</v>
      </c>
      <c r="T32" s="534"/>
    </row>
    <row r="33" spans="1:20" s="543" customFormat="1" ht="85.5" customHeight="1" thickBot="1">
      <c r="A33" s="534">
        <v>19</v>
      </c>
      <c r="B33" s="535" t="s">
        <v>141</v>
      </c>
      <c r="C33" s="536" t="s">
        <v>183</v>
      </c>
      <c r="D33" s="537">
        <v>1</v>
      </c>
      <c r="E33" s="538"/>
      <c r="F33" s="539"/>
      <c r="G33" s="669"/>
      <c r="H33" s="541">
        <v>1573.61</v>
      </c>
      <c r="I33" s="541"/>
      <c r="J33" s="541"/>
      <c r="K33" s="541"/>
      <c r="L33" s="541"/>
      <c r="M33" s="541"/>
      <c r="N33" s="685">
        <v>0</v>
      </c>
      <c r="O33" s="686">
        <f>H33</f>
        <v>1573.61</v>
      </c>
      <c r="P33" s="685"/>
      <c r="Q33" s="687" t="s">
        <v>42</v>
      </c>
      <c r="R33" s="688" t="s">
        <v>145</v>
      </c>
      <c r="S33" s="697" t="s">
        <v>190</v>
      </c>
      <c r="T33" s="689"/>
    </row>
    <row r="34" spans="1:20" ht="28.5" customHeight="1" thickBot="1">
      <c r="A34" s="73"/>
      <c r="B34" s="907" t="s">
        <v>22</v>
      </c>
      <c r="C34" s="907"/>
      <c r="D34" s="909"/>
      <c r="E34" s="910"/>
      <c r="F34" s="871">
        <f>SUM(F19:F33)/24</f>
        <v>0</v>
      </c>
      <c r="G34" s="128"/>
      <c r="H34" s="212">
        <f aca="true" t="shared" si="0" ref="H34:P34">SUM(H19:H33)</f>
        <v>196595.37999999998</v>
      </c>
      <c r="I34" s="213">
        <f t="shared" si="0"/>
        <v>0</v>
      </c>
      <c r="J34" s="213">
        <f t="shared" si="0"/>
        <v>0</v>
      </c>
      <c r="K34" s="213">
        <f t="shared" si="0"/>
        <v>0</v>
      </c>
      <c r="L34" s="213">
        <f t="shared" si="0"/>
        <v>0</v>
      </c>
      <c r="M34" s="684">
        <f t="shared" si="0"/>
        <v>0</v>
      </c>
      <c r="N34" s="212">
        <f t="shared" si="0"/>
        <v>0</v>
      </c>
      <c r="O34" s="690">
        <f t="shared" si="0"/>
        <v>196595.37999999998</v>
      </c>
      <c r="P34" s="690">
        <f t="shared" si="0"/>
        <v>0</v>
      </c>
      <c r="Q34" s="908"/>
      <c r="R34" s="908"/>
      <c r="S34" s="691"/>
      <c r="T34" s="692"/>
    </row>
    <row r="35" ht="12.75">
      <c r="A35" s="214"/>
    </row>
    <row r="36" spans="4:5" s="501" customFormat="1" ht="18">
      <c r="D36" s="500"/>
      <c r="E36" s="500"/>
    </row>
    <row r="37" spans="4:5" s="501" customFormat="1" ht="18">
      <c r="D37" s="500"/>
      <c r="E37" s="500"/>
    </row>
    <row r="42" ht="12.75">
      <c r="H42" s="673"/>
    </row>
  </sheetData>
  <sheetProtection/>
  <mergeCells count="18">
    <mergeCell ref="D14:G14"/>
    <mergeCell ref="D12:G12"/>
    <mergeCell ref="H12:P12"/>
    <mergeCell ref="Q12:R12"/>
    <mergeCell ref="A4:R4"/>
    <mergeCell ref="A5:R5"/>
    <mergeCell ref="Q6:R6"/>
    <mergeCell ref="A6:P6"/>
    <mergeCell ref="B34:C34"/>
    <mergeCell ref="Q34:R34"/>
    <mergeCell ref="D34:E34"/>
    <mergeCell ref="H13:P14"/>
    <mergeCell ref="A16:E16"/>
    <mergeCell ref="F16:P16"/>
    <mergeCell ref="Q16:Q18"/>
    <mergeCell ref="R16:R18"/>
    <mergeCell ref="H17:P17"/>
    <mergeCell ref="D13:G13"/>
  </mergeCells>
  <printOptions/>
  <pageMargins left="0.984251968503937" right="0.7480314960629921" top="0.4724409448818898" bottom="0.25" header="0.5118110236220472" footer="0.27"/>
  <pageSetup horizontalDpi="300" verticalDpi="300" orientation="landscape" scale="35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7"/>
  <sheetViews>
    <sheetView zoomScale="60" zoomScaleNormal="60" zoomScalePageLayoutView="0" workbookViewId="0" topLeftCell="A3">
      <selection activeCell="O29" sqref="O29"/>
    </sheetView>
  </sheetViews>
  <sheetFormatPr defaultColWidth="11.421875" defaultRowHeight="12.75"/>
  <cols>
    <col min="2" max="2" width="30.00390625" style="0" customWidth="1"/>
    <col min="3" max="3" width="58.8515625" style="0" customWidth="1"/>
    <col min="4" max="4" width="17.28125" style="0" customWidth="1"/>
    <col min="8" max="8" width="12.57421875" style="0" bestFit="1" customWidth="1"/>
    <col min="15" max="16" width="15.57421875" style="0" customWidth="1"/>
    <col min="17" max="17" width="28.8515625" style="0" customWidth="1"/>
    <col min="18" max="18" width="3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4:18" ht="12.75">
      <c r="D6" s="20"/>
      <c r="E6" s="20"/>
      <c r="F6" s="962" t="s">
        <v>169</v>
      </c>
      <c r="G6" s="962"/>
      <c r="H6" s="962"/>
      <c r="I6" s="962"/>
      <c r="J6" s="962"/>
      <c r="K6" s="962"/>
      <c r="L6" s="962"/>
      <c r="Q6" s="957"/>
      <c r="R6" s="957"/>
    </row>
    <row r="7" spans="1:18" ht="12.75">
      <c r="A7" s="957" t="s">
        <v>61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957" t="s">
        <v>47</v>
      </c>
      <c r="B9" s="957"/>
      <c r="C9" s="957"/>
      <c r="D9" s="957"/>
      <c r="E9" s="957"/>
      <c r="F9" s="957"/>
      <c r="G9" s="957"/>
      <c r="M9" s="19"/>
      <c r="N9" s="19"/>
      <c r="O9" s="19"/>
      <c r="P9" s="19" t="s">
        <v>192</v>
      </c>
      <c r="Q9" s="19"/>
      <c r="R9" s="19"/>
    </row>
    <row r="10" spans="1:18" ht="12.75">
      <c r="A10" s="24" t="s">
        <v>23</v>
      </c>
      <c r="B10" s="24"/>
      <c r="C10" s="24" t="s">
        <v>33</v>
      </c>
      <c r="D10" s="20"/>
      <c r="E10" s="20"/>
      <c r="G10" s="26"/>
      <c r="M10" s="24"/>
      <c r="N10" s="24"/>
      <c r="O10" s="24"/>
      <c r="P10" s="24" t="s">
        <v>284</v>
      </c>
      <c r="Q10" s="24"/>
      <c r="R10" s="24"/>
    </row>
    <row r="11" spans="4:16" ht="13.5" thickBot="1">
      <c r="D11" s="61"/>
      <c r="E11" s="20"/>
      <c r="G11" s="26"/>
      <c r="P11" s="37" t="s">
        <v>299</v>
      </c>
    </row>
    <row r="12" spans="1:18" ht="12.75">
      <c r="A12" s="87" t="s">
        <v>4</v>
      </c>
      <c r="B12" s="88"/>
      <c r="C12" s="88" t="s">
        <v>38</v>
      </c>
      <c r="D12" s="89"/>
      <c r="E12" s="89"/>
      <c r="F12" s="88"/>
      <c r="G12" s="38"/>
      <c r="H12" s="934" t="s">
        <v>31</v>
      </c>
      <c r="I12" s="934"/>
      <c r="J12" s="934"/>
      <c r="K12" s="934"/>
      <c r="L12" s="934"/>
      <c r="M12" s="934"/>
      <c r="N12" s="934"/>
      <c r="O12" s="934"/>
      <c r="P12" s="934"/>
      <c r="Q12" s="934" t="s">
        <v>32</v>
      </c>
      <c r="R12" s="934"/>
    </row>
    <row r="13" spans="1:18" ht="12.75">
      <c r="A13" s="90" t="s">
        <v>5</v>
      </c>
      <c r="B13" s="91"/>
      <c r="C13" s="91" t="s">
        <v>119</v>
      </c>
      <c r="D13" s="92"/>
      <c r="E13" s="92"/>
      <c r="F13" s="91"/>
      <c r="G13" s="39"/>
      <c r="H13" s="911"/>
      <c r="I13" s="912"/>
      <c r="J13" s="912"/>
      <c r="K13" s="912"/>
      <c r="L13" s="912"/>
      <c r="M13" s="912"/>
      <c r="N13" s="912"/>
      <c r="O13" s="912"/>
      <c r="P13" s="913"/>
      <c r="Q13" s="93"/>
      <c r="R13" s="27"/>
    </row>
    <row r="14" spans="1:18" ht="13.5" thickBot="1">
      <c r="A14" s="95" t="s">
        <v>6</v>
      </c>
      <c r="B14" s="86"/>
      <c r="C14" s="203" t="s">
        <v>119</v>
      </c>
      <c r="D14" s="96"/>
      <c r="E14" s="96"/>
      <c r="F14" s="86"/>
      <c r="G14" s="40"/>
      <c r="H14" s="914"/>
      <c r="I14" s="915"/>
      <c r="J14" s="915"/>
      <c r="K14" s="915"/>
      <c r="L14" s="915"/>
      <c r="M14" s="915"/>
      <c r="N14" s="915"/>
      <c r="O14" s="915"/>
      <c r="P14" s="916"/>
      <c r="Q14" s="97"/>
      <c r="R14" s="98"/>
    </row>
    <row r="15" spans="1:18" ht="13.5" thickBot="1">
      <c r="A15" s="26"/>
      <c r="B15" s="26"/>
      <c r="C15" s="26"/>
      <c r="D15" s="99"/>
      <c r="E15" s="9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3.5" thickBot="1">
      <c r="A16" s="983" t="s">
        <v>37</v>
      </c>
      <c r="B16" s="983"/>
      <c r="C16" s="983"/>
      <c r="D16" s="983"/>
      <c r="E16" s="983"/>
      <c r="F16" s="983"/>
      <c r="G16" s="983"/>
      <c r="H16" s="984" t="s">
        <v>7</v>
      </c>
      <c r="I16" s="985"/>
      <c r="J16" s="985"/>
      <c r="K16" s="985"/>
      <c r="L16" s="985"/>
      <c r="M16" s="985"/>
      <c r="N16" s="985"/>
      <c r="O16" s="985"/>
      <c r="P16" s="985"/>
      <c r="Q16" s="1003" t="s">
        <v>52</v>
      </c>
      <c r="R16" s="975" t="s">
        <v>8</v>
      </c>
    </row>
    <row r="17" spans="1:18" ht="13.5" thickBot="1">
      <c r="A17" s="93"/>
      <c r="B17" s="94"/>
      <c r="C17" s="94"/>
      <c r="D17" s="100"/>
      <c r="E17" s="100"/>
      <c r="F17" s="94"/>
      <c r="G17" s="27"/>
      <c r="H17" s="93"/>
      <c r="I17" s="94"/>
      <c r="J17" s="94"/>
      <c r="K17" s="26"/>
      <c r="L17" s="101" t="s">
        <v>24</v>
      </c>
      <c r="M17" s="102"/>
      <c r="N17" s="94"/>
      <c r="O17" s="94"/>
      <c r="P17" s="94"/>
      <c r="Q17" s="1004"/>
      <c r="R17" s="975"/>
    </row>
    <row r="18" spans="1:18" ht="140.25" customHeight="1" thickBot="1">
      <c r="A18" s="103" t="s">
        <v>9</v>
      </c>
      <c r="B18" s="103" t="s">
        <v>10</v>
      </c>
      <c r="C18" s="155" t="s">
        <v>40</v>
      </c>
      <c r="D18" s="113" t="s">
        <v>11</v>
      </c>
      <c r="E18" s="112" t="s">
        <v>28</v>
      </c>
      <c r="F18" s="155" t="s">
        <v>29</v>
      </c>
      <c r="G18" s="28" t="s">
        <v>12</v>
      </c>
      <c r="H18" s="105" t="s">
        <v>13</v>
      </c>
      <c r="I18" s="106" t="s">
        <v>14</v>
      </c>
      <c r="J18" s="106" t="s">
        <v>15</v>
      </c>
      <c r="K18" s="106" t="s">
        <v>16</v>
      </c>
      <c r="L18" s="106" t="s">
        <v>17</v>
      </c>
      <c r="M18" s="106" t="s">
        <v>18</v>
      </c>
      <c r="N18" s="106" t="s">
        <v>19</v>
      </c>
      <c r="O18" s="107" t="s">
        <v>20</v>
      </c>
      <c r="P18" s="169" t="s">
        <v>21</v>
      </c>
      <c r="Q18" s="1012"/>
      <c r="R18" s="975"/>
    </row>
    <row r="19" spans="1:18" ht="48" customHeight="1">
      <c r="A19" s="18">
        <v>1</v>
      </c>
      <c r="B19" s="488"/>
      <c r="C19" s="172" t="s">
        <v>111</v>
      </c>
      <c r="D19" s="165">
        <v>1</v>
      </c>
      <c r="E19" s="165"/>
      <c r="F19" s="728"/>
      <c r="G19" s="182"/>
      <c r="H19" s="852"/>
      <c r="I19" s="179"/>
      <c r="J19" s="179"/>
      <c r="K19" s="179"/>
      <c r="L19" s="179"/>
      <c r="M19" s="179"/>
      <c r="N19" s="185"/>
      <c r="O19" s="853"/>
      <c r="P19" s="854"/>
      <c r="Q19" s="123" t="s">
        <v>98</v>
      </c>
      <c r="R19" s="168"/>
    </row>
    <row r="20" spans="1:18" ht="26.25" customHeight="1">
      <c r="A20" s="18">
        <v>2</v>
      </c>
      <c r="B20" s="488"/>
      <c r="C20" s="166" t="s">
        <v>112</v>
      </c>
      <c r="D20" s="167">
        <v>25</v>
      </c>
      <c r="E20" s="167"/>
      <c r="F20" s="855"/>
      <c r="G20" s="183"/>
      <c r="H20" s="579"/>
      <c r="I20" s="41"/>
      <c r="J20" s="41"/>
      <c r="K20" s="41"/>
      <c r="L20" s="41"/>
      <c r="M20" s="41"/>
      <c r="N20" s="111"/>
      <c r="O20" s="856"/>
      <c r="P20" s="857"/>
      <c r="Q20" s="124" t="s">
        <v>98</v>
      </c>
      <c r="R20" s="34"/>
    </row>
    <row r="21" spans="1:18" ht="29.25" customHeight="1" thickBot="1">
      <c r="A21" s="18">
        <v>3</v>
      </c>
      <c r="B21" s="488"/>
      <c r="C21" s="166" t="s">
        <v>113</v>
      </c>
      <c r="D21" s="167">
        <v>25</v>
      </c>
      <c r="E21" s="167"/>
      <c r="F21" s="855"/>
      <c r="G21" s="183"/>
      <c r="H21" s="579"/>
      <c r="I21" s="41"/>
      <c r="J21" s="41"/>
      <c r="K21" s="41"/>
      <c r="L21" s="41"/>
      <c r="M21" s="41"/>
      <c r="N21" s="111"/>
      <c r="O21" s="856"/>
      <c r="P21" s="858"/>
      <c r="Q21" s="124" t="s">
        <v>98</v>
      </c>
      <c r="R21" s="34"/>
    </row>
    <row r="22" spans="1:18" ht="30" customHeight="1">
      <c r="A22" s="18">
        <v>1</v>
      </c>
      <c r="B22" s="488"/>
      <c r="C22" s="166" t="s">
        <v>297</v>
      </c>
      <c r="D22" s="167">
        <v>1</v>
      </c>
      <c r="E22" s="167"/>
      <c r="F22" s="855"/>
      <c r="G22" s="183"/>
      <c r="H22" s="579"/>
      <c r="I22" s="41"/>
      <c r="J22" s="41"/>
      <c r="K22" s="41"/>
      <c r="L22" s="41"/>
      <c r="M22" s="41"/>
      <c r="N22" s="111"/>
      <c r="O22" s="856"/>
      <c r="P22" s="857"/>
      <c r="Q22" s="123" t="s">
        <v>98</v>
      </c>
      <c r="R22" s="168"/>
    </row>
    <row r="23" spans="1:18" ht="26.25" customHeight="1" thickBot="1">
      <c r="A23" s="18">
        <v>2</v>
      </c>
      <c r="B23" s="488"/>
      <c r="C23" s="166" t="s">
        <v>114</v>
      </c>
      <c r="D23" s="167">
        <v>1</v>
      </c>
      <c r="E23" s="167"/>
      <c r="F23" s="855"/>
      <c r="G23" s="183"/>
      <c r="H23" s="579"/>
      <c r="I23" s="41"/>
      <c r="J23" s="41"/>
      <c r="K23" s="41"/>
      <c r="L23" s="41"/>
      <c r="M23" s="41"/>
      <c r="N23" s="111"/>
      <c r="O23" s="856"/>
      <c r="P23" s="857"/>
      <c r="Q23" s="124" t="s">
        <v>98</v>
      </c>
      <c r="R23" s="34"/>
    </row>
    <row r="24" spans="1:18" ht="48" customHeight="1" thickBot="1">
      <c r="A24" s="18">
        <v>3</v>
      </c>
      <c r="B24" s="488"/>
      <c r="C24" s="166" t="s">
        <v>298</v>
      </c>
      <c r="D24" s="790">
        <v>50</v>
      </c>
      <c r="E24" s="790"/>
      <c r="F24" s="855"/>
      <c r="G24" s="183"/>
      <c r="H24" s="579"/>
      <c r="I24" s="41"/>
      <c r="J24" s="41"/>
      <c r="K24" s="41"/>
      <c r="L24" s="41"/>
      <c r="M24" s="41"/>
      <c r="N24" s="111"/>
      <c r="O24" s="859"/>
      <c r="P24" s="858"/>
      <c r="Q24" s="124" t="s">
        <v>98</v>
      </c>
      <c r="R24" s="168"/>
    </row>
    <row r="25" spans="1:18" ht="13.5" thickBot="1">
      <c r="A25" s="83"/>
      <c r="B25" s="907" t="s">
        <v>22</v>
      </c>
      <c r="C25" s="1013"/>
      <c r="D25" s="966"/>
      <c r="E25" s="967"/>
      <c r="F25" s="865"/>
      <c r="G25" s="173"/>
      <c r="H25" s="860">
        <f aca="true" t="shared" si="0" ref="H25:P25">SUM(H19:H24)</f>
        <v>0</v>
      </c>
      <c r="I25" s="861">
        <f t="shared" si="0"/>
        <v>0</v>
      </c>
      <c r="J25" s="861">
        <f t="shared" si="0"/>
        <v>0</v>
      </c>
      <c r="K25" s="861">
        <f t="shared" si="0"/>
        <v>0</v>
      </c>
      <c r="L25" s="861">
        <f t="shared" si="0"/>
        <v>0</v>
      </c>
      <c r="M25" s="861">
        <f t="shared" si="0"/>
        <v>0</v>
      </c>
      <c r="N25" s="862">
        <f t="shared" si="0"/>
        <v>0</v>
      </c>
      <c r="O25" s="863">
        <f t="shared" si="0"/>
        <v>0</v>
      </c>
      <c r="P25" s="864">
        <f t="shared" si="0"/>
        <v>0</v>
      </c>
      <c r="Q25" s="1010"/>
      <c r="R25" s="1011"/>
    </row>
    <row r="26" spans="1:18" ht="12.75">
      <c r="A26" s="26"/>
      <c r="B26" s="114"/>
      <c r="C26" s="114"/>
      <c r="D26" s="94"/>
      <c r="E26" s="100"/>
      <c r="F26" s="115"/>
      <c r="G26" s="94"/>
      <c r="H26" s="94"/>
      <c r="I26" s="116"/>
      <c r="J26" s="94"/>
      <c r="K26" s="94"/>
      <c r="L26" s="94"/>
      <c r="M26" s="94"/>
      <c r="N26" s="94"/>
      <c r="O26" s="101"/>
      <c r="P26" s="116"/>
      <c r="Q26" s="117"/>
      <c r="R26" s="26"/>
    </row>
    <row r="27" ht="12.75">
      <c r="A27" t="s">
        <v>27</v>
      </c>
    </row>
  </sheetData>
  <sheetProtection/>
  <mergeCells count="18">
    <mergeCell ref="Q16:Q18"/>
    <mergeCell ref="R16:R18"/>
    <mergeCell ref="A4:R4"/>
    <mergeCell ref="A5:R5"/>
    <mergeCell ref="F6:L6"/>
    <mergeCell ref="Q6:R6"/>
    <mergeCell ref="A7:G7"/>
    <mergeCell ref="M7:N7"/>
    <mergeCell ref="B25:C25"/>
    <mergeCell ref="D25:E25"/>
    <mergeCell ref="Q25:R25"/>
    <mergeCell ref="A8:G8"/>
    <mergeCell ref="A9:G9"/>
    <mergeCell ref="H12:P12"/>
    <mergeCell ref="Q12:R12"/>
    <mergeCell ref="H13:P14"/>
    <mergeCell ref="A16:G16"/>
    <mergeCell ref="H16:P1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2"/>
  <sheetViews>
    <sheetView zoomScale="50" zoomScaleNormal="50" zoomScalePageLayoutView="0" workbookViewId="0" topLeftCell="A7">
      <selection activeCell="B21" sqref="B21:C21"/>
    </sheetView>
  </sheetViews>
  <sheetFormatPr defaultColWidth="11.421875" defaultRowHeight="12.75"/>
  <cols>
    <col min="1" max="1" width="11.421875" style="226" customWidth="1"/>
    <col min="2" max="2" width="30.00390625" style="226" customWidth="1"/>
    <col min="3" max="3" width="58.8515625" style="226" customWidth="1"/>
    <col min="4" max="4" width="17.28125" style="226" customWidth="1"/>
    <col min="5" max="7" width="11.421875" style="226" customWidth="1"/>
    <col min="8" max="8" width="15.00390625" style="226" customWidth="1"/>
    <col min="9" max="9" width="16.28125" style="226" customWidth="1"/>
    <col min="10" max="10" width="11.421875" style="226" customWidth="1"/>
    <col min="11" max="11" width="13.140625" style="226" customWidth="1"/>
    <col min="12" max="14" width="11.421875" style="226" customWidth="1"/>
    <col min="15" max="15" width="20.421875" style="226" customWidth="1"/>
    <col min="16" max="16" width="25.00390625" style="226" customWidth="1"/>
    <col min="17" max="17" width="28.8515625" style="226" customWidth="1"/>
    <col min="18" max="18" width="40.421875" style="226" customWidth="1"/>
    <col min="19" max="16384" width="11.421875" style="226" customWidth="1"/>
  </cols>
  <sheetData>
    <row r="1" spans="4:7" ht="12.75">
      <c r="D1" s="227"/>
      <c r="E1" s="227"/>
      <c r="G1" s="228"/>
    </row>
    <row r="2" spans="4:7" ht="12.75">
      <c r="D2" s="227"/>
      <c r="E2" s="227"/>
      <c r="G2" s="228"/>
    </row>
    <row r="3" spans="4:7" ht="12.75">
      <c r="D3" s="227"/>
      <c r="E3" s="227"/>
      <c r="G3" s="228"/>
    </row>
    <row r="4" spans="1:18" ht="12.75">
      <c r="A4" s="886"/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</row>
    <row r="5" spans="1:18" ht="12.75">
      <c r="A5" s="886" t="s">
        <v>0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</row>
    <row r="6" spans="4:18" ht="12.75">
      <c r="D6" s="227"/>
      <c r="E6" s="227"/>
      <c r="F6" s="887" t="s">
        <v>169</v>
      </c>
      <c r="G6" s="887"/>
      <c r="H6" s="887"/>
      <c r="I6" s="887"/>
      <c r="J6" s="887"/>
      <c r="K6" s="887"/>
      <c r="L6" s="887"/>
      <c r="Q6" s="888"/>
      <c r="R6" s="888"/>
    </row>
    <row r="7" spans="1:18" ht="12.75">
      <c r="A7" s="888" t="s">
        <v>61</v>
      </c>
      <c r="B7" s="888"/>
      <c r="C7" s="888"/>
      <c r="D7" s="888"/>
      <c r="E7" s="888"/>
      <c r="F7" s="888"/>
      <c r="G7" s="888"/>
      <c r="M7" s="888"/>
      <c r="N7" s="888"/>
      <c r="O7" s="230"/>
      <c r="P7" s="230" t="s">
        <v>1</v>
      </c>
      <c r="Q7" s="230"/>
      <c r="R7" s="230"/>
    </row>
    <row r="8" spans="1:18" ht="12.75">
      <c r="A8" s="888" t="s">
        <v>45</v>
      </c>
      <c r="B8" s="888"/>
      <c r="C8" s="888"/>
      <c r="D8" s="888"/>
      <c r="E8" s="888"/>
      <c r="F8" s="888"/>
      <c r="G8" s="888"/>
      <c r="M8" s="230"/>
      <c r="N8" s="230"/>
      <c r="O8" s="230"/>
      <c r="P8" s="230" t="s">
        <v>46</v>
      </c>
      <c r="Q8" s="230"/>
      <c r="R8" s="230"/>
    </row>
    <row r="9" spans="1:18" ht="12.75">
      <c r="A9" s="888" t="s">
        <v>47</v>
      </c>
      <c r="B9" s="888"/>
      <c r="C9" s="888"/>
      <c r="D9" s="888"/>
      <c r="E9" s="888"/>
      <c r="F9" s="888"/>
      <c r="G9" s="888"/>
      <c r="M9" s="230"/>
      <c r="N9" s="230"/>
      <c r="O9" s="230"/>
      <c r="P9" s="19" t="s">
        <v>192</v>
      </c>
      <c r="Q9" s="19"/>
      <c r="R9" s="19"/>
    </row>
    <row r="10" spans="1:18" ht="12.75">
      <c r="A10" s="231" t="s">
        <v>23</v>
      </c>
      <c r="B10" s="231"/>
      <c r="C10" s="231" t="s">
        <v>33</v>
      </c>
      <c r="D10" s="227"/>
      <c r="E10" s="227"/>
      <c r="G10" s="228"/>
      <c r="M10" s="231"/>
      <c r="N10" s="231"/>
      <c r="O10" s="231"/>
      <c r="P10" s="24" t="s">
        <v>170</v>
      </c>
      <c r="Q10" s="24"/>
      <c r="R10" s="24"/>
    </row>
    <row r="11" spans="4:18" ht="13.5" thickBot="1">
      <c r="D11" s="232"/>
      <c r="E11" s="227"/>
      <c r="G11" s="228"/>
      <c r="P11" s="37" t="s">
        <v>171</v>
      </c>
      <c r="Q11"/>
      <c r="R11"/>
    </row>
    <row r="12" spans="1:18" ht="12.75">
      <c r="A12" s="299" t="s">
        <v>4</v>
      </c>
      <c r="B12" s="300"/>
      <c r="C12" s="300" t="s">
        <v>38</v>
      </c>
      <c r="D12" s="301"/>
      <c r="E12" s="301"/>
      <c r="F12" s="300"/>
      <c r="G12" s="237"/>
      <c r="H12" s="893" t="s">
        <v>31</v>
      </c>
      <c r="I12" s="893"/>
      <c r="J12" s="893"/>
      <c r="K12" s="893"/>
      <c r="L12" s="893"/>
      <c r="M12" s="893"/>
      <c r="N12" s="893"/>
      <c r="O12" s="893"/>
      <c r="P12" s="893"/>
      <c r="Q12" s="893" t="s">
        <v>32</v>
      </c>
      <c r="R12" s="893"/>
    </row>
    <row r="13" spans="1:18" ht="12.75">
      <c r="A13" s="302" t="s">
        <v>5</v>
      </c>
      <c r="B13" s="303"/>
      <c r="C13" s="303" t="s">
        <v>147</v>
      </c>
      <c r="D13" s="304"/>
      <c r="E13" s="304"/>
      <c r="F13" s="303"/>
      <c r="G13" s="240"/>
      <c r="H13" s="894" t="s">
        <v>150</v>
      </c>
      <c r="I13" s="895"/>
      <c r="J13" s="895"/>
      <c r="K13" s="895"/>
      <c r="L13" s="895"/>
      <c r="M13" s="895"/>
      <c r="N13" s="895"/>
      <c r="O13" s="895"/>
      <c r="P13" s="896"/>
      <c r="Q13" s="305"/>
      <c r="R13" s="253"/>
    </row>
    <row r="14" spans="1:18" ht="16.5" customHeight="1" thickBot="1">
      <c r="A14" s="306" t="s">
        <v>6</v>
      </c>
      <c r="B14" s="307"/>
      <c r="C14" s="307" t="s">
        <v>146</v>
      </c>
      <c r="D14" s="308"/>
      <c r="E14" s="308"/>
      <c r="F14" s="307"/>
      <c r="G14" s="248"/>
      <c r="H14" s="897"/>
      <c r="I14" s="898"/>
      <c r="J14" s="898"/>
      <c r="K14" s="898"/>
      <c r="L14" s="898"/>
      <c r="M14" s="898"/>
      <c r="N14" s="898"/>
      <c r="O14" s="898"/>
      <c r="P14" s="899"/>
      <c r="Q14" s="309"/>
      <c r="R14" s="310"/>
    </row>
    <row r="15" spans="1:18" ht="13.5" thickBot="1">
      <c r="A15" s="228"/>
      <c r="B15" s="228"/>
      <c r="C15" s="228"/>
      <c r="D15" s="311"/>
      <c r="E15" s="311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</row>
    <row r="16" spans="1:18" ht="13.5" thickBot="1">
      <c r="A16" s="941" t="s">
        <v>37</v>
      </c>
      <c r="B16" s="941"/>
      <c r="C16" s="941"/>
      <c r="D16" s="941"/>
      <c r="E16" s="941"/>
      <c r="F16" s="941"/>
      <c r="G16" s="941"/>
      <c r="H16" s="942" t="s">
        <v>7</v>
      </c>
      <c r="I16" s="943"/>
      <c r="J16" s="943"/>
      <c r="K16" s="943"/>
      <c r="L16" s="943"/>
      <c r="M16" s="943"/>
      <c r="N16" s="943"/>
      <c r="O16" s="943"/>
      <c r="P16" s="944"/>
      <c r="Q16" s="945" t="s">
        <v>25</v>
      </c>
      <c r="R16" s="937" t="s">
        <v>8</v>
      </c>
    </row>
    <row r="17" spans="1:18" ht="13.5" thickBot="1">
      <c r="A17" s="305"/>
      <c r="B17" s="312"/>
      <c r="C17" s="312"/>
      <c r="D17" s="313"/>
      <c r="E17" s="313"/>
      <c r="F17" s="312"/>
      <c r="G17" s="253"/>
      <c r="H17" s="305"/>
      <c r="I17" s="312"/>
      <c r="J17" s="312"/>
      <c r="K17" s="228"/>
      <c r="L17" s="314" t="s">
        <v>24</v>
      </c>
      <c r="M17" s="315"/>
      <c r="N17" s="312"/>
      <c r="O17" s="312"/>
      <c r="P17" s="253"/>
      <c r="Q17" s="946"/>
      <c r="R17" s="937"/>
    </row>
    <row r="18" spans="1:18" ht="140.25" customHeight="1" thickBot="1">
      <c r="A18" s="316" t="s">
        <v>9</v>
      </c>
      <c r="B18" s="316" t="s">
        <v>10</v>
      </c>
      <c r="C18" s="317" t="s">
        <v>40</v>
      </c>
      <c r="D18" s="318" t="s">
        <v>11</v>
      </c>
      <c r="E18" s="317" t="s">
        <v>28</v>
      </c>
      <c r="F18" s="319" t="s">
        <v>29</v>
      </c>
      <c r="G18" s="261" t="s">
        <v>12</v>
      </c>
      <c r="H18" s="320" t="s">
        <v>13</v>
      </c>
      <c r="I18" s="321" t="s">
        <v>14</v>
      </c>
      <c r="J18" s="321" t="s">
        <v>15</v>
      </c>
      <c r="K18" s="321" t="s">
        <v>16</v>
      </c>
      <c r="L18" s="321" t="s">
        <v>17</v>
      </c>
      <c r="M18" s="321" t="s">
        <v>18</v>
      </c>
      <c r="N18" s="321" t="s">
        <v>19</v>
      </c>
      <c r="O18" s="322" t="s">
        <v>20</v>
      </c>
      <c r="P18" s="323" t="s">
        <v>21</v>
      </c>
      <c r="Q18" s="947"/>
      <c r="R18" s="937"/>
    </row>
    <row r="19" spans="1:18" s="336" customFormat="1" ht="73.5" customHeight="1" thickBot="1">
      <c r="A19" s="324"/>
      <c r="B19" s="325" t="s">
        <v>148</v>
      </c>
      <c r="C19" s="129" t="s">
        <v>188</v>
      </c>
      <c r="D19" s="326">
        <v>1712</v>
      </c>
      <c r="E19" s="327"/>
      <c r="F19" s="328"/>
      <c r="G19" s="329"/>
      <c r="H19" s="330">
        <v>31689.08</v>
      </c>
      <c r="I19" s="331">
        <v>0</v>
      </c>
      <c r="J19" s="331">
        <v>0</v>
      </c>
      <c r="K19" s="331">
        <v>0</v>
      </c>
      <c r="L19" s="331">
        <v>0</v>
      </c>
      <c r="M19" s="331">
        <v>0</v>
      </c>
      <c r="N19" s="332">
        <v>0</v>
      </c>
      <c r="O19" s="333">
        <f>H19</f>
        <v>31689.08</v>
      </c>
      <c r="P19" s="334"/>
      <c r="Q19" s="327" t="s">
        <v>88</v>
      </c>
      <c r="R19" s="335"/>
    </row>
    <row r="20" spans="1:18" s="228" customFormat="1" ht="84.75" customHeight="1" thickBot="1">
      <c r="A20" s="872"/>
      <c r="B20" s="325" t="s">
        <v>149</v>
      </c>
      <c r="C20" s="873" t="s">
        <v>189</v>
      </c>
      <c r="D20" s="874">
        <v>0.18</v>
      </c>
      <c r="E20" s="875"/>
      <c r="F20" s="876"/>
      <c r="G20" s="877"/>
      <c r="H20" s="878">
        <v>0</v>
      </c>
      <c r="I20" s="879">
        <v>0</v>
      </c>
      <c r="J20" s="879">
        <v>0</v>
      </c>
      <c r="K20" s="879">
        <v>0</v>
      </c>
      <c r="L20" s="879">
        <v>0</v>
      </c>
      <c r="M20" s="879">
        <v>0</v>
      </c>
      <c r="N20" s="880">
        <v>0</v>
      </c>
      <c r="O20" s="881">
        <v>0</v>
      </c>
      <c r="P20" s="875">
        <f>H20</f>
        <v>0</v>
      </c>
      <c r="Q20" s="875" t="s">
        <v>88</v>
      </c>
      <c r="R20" s="617"/>
    </row>
    <row r="21" spans="1:18" ht="28.5" customHeight="1" thickBot="1">
      <c r="A21" s="286"/>
      <c r="B21" s="938" t="s">
        <v>22</v>
      </c>
      <c r="C21" s="938"/>
      <c r="D21" s="337"/>
      <c r="E21" s="338"/>
      <c r="F21" s="693"/>
      <c r="G21" s="339"/>
      <c r="H21" s="340">
        <f>SUM(H19:H20)</f>
        <v>31689.08</v>
      </c>
      <c r="I21" s="341">
        <f aca="true" t="shared" si="0" ref="I21:O21">SUM(I19:I20)</f>
        <v>0</v>
      </c>
      <c r="J21" s="341">
        <f t="shared" si="0"/>
        <v>0</v>
      </c>
      <c r="K21" s="341">
        <f t="shared" si="0"/>
        <v>0</v>
      </c>
      <c r="L21" s="341">
        <f t="shared" si="0"/>
        <v>0</v>
      </c>
      <c r="M21" s="341">
        <f t="shared" si="0"/>
        <v>0</v>
      </c>
      <c r="N21" s="342">
        <f t="shared" si="0"/>
        <v>0</v>
      </c>
      <c r="O21" s="343">
        <f t="shared" si="0"/>
        <v>31689.08</v>
      </c>
      <c r="P21" s="344">
        <f>SUM(P19:P20)</f>
        <v>0</v>
      </c>
      <c r="Q21" s="939"/>
      <c r="R21" s="940"/>
    </row>
    <row r="22" spans="1:18" ht="12.75">
      <c r="A22" s="228"/>
      <c r="B22" s="345"/>
      <c r="C22" s="345"/>
      <c r="D22" s="312"/>
      <c r="E22" s="313"/>
      <c r="F22" s="346"/>
      <c r="G22" s="312"/>
      <c r="H22" s="312"/>
      <c r="I22" s="347"/>
      <c r="J22" s="312"/>
      <c r="K22" s="312"/>
      <c r="L22" s="312"/>
      <c r="M22" s="312"/>
      <c r="N22" s="312"/>
      <c r="O22" s="314"/>
      <c r="P22" s="347"/>
      <c r="Q22" s="348"/>
      <c r="R22" s="228"/>
    </row>
  </sheetData>
  <sheetProtection/>
  <mergeCells count="17">
    <mergeCell ref="B21:C21"/>
    <mergeCell ref="Q21:R21"/>
    <mergeCell ref="A8:G8"/>
    <mergeCell ref="A9:G9"/>
    <mergeCell ref="H12:P12"/>
    <mergeCell ref="Q12:R12"/>
    <mergeCell ref="H13:P14"/>
    <mergeCell ref="A16:G16"/>
    <mergeCell ref="H16:P16"/>
    <mergeCell ref="Q16:Q18"/>
    <mergeCell ref="R16:R18"/>
    <mergeCell ref="A4:R4"/>
    <mergeCell ref="A5:R5"/>
    <mergeCell ref="F6:L6"/>
    <mergeCell ref="Q6:R6"/>
    <mergeCell ref="A7:G7"/>
    <mergeCell ref="M7:N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4:S27"/>
  <sheetViews>
    <sheetView zoomScale="50" zoomScaleNormal="50" zoomScalePageLayoutView="0" workbookViewId="0" topLeftCell="A1">
      <selection activeCell="N8" sqref="N8"/>
    </sheetView>
  </sheetViews>
  <sheetFormatPr defaultColWidth="11.421875" defaultRowHeight="12.75"/>
  <cols>
    <col min="1" max="1" width="4.140625" style="0" customWidth="1"/>
    <col min="2" max="2" width="52.00390625" style="0" customWidth="1"/>
    <col min="3" max="3" width="57.57421875" style="0" customWidth="1"/>
    <col min="4" max="4" width="18.8515625" style="20" customWidth="1"/>
    <col min="5" max="5" width="16.00390625" style="20" customWidth="1"/>
    <col min="6" max="6" width="21.28125" style="0" customWidth="1"/>
    <col min="7" max="7" width="17.8515625" style="26" customWidth="1"/>
    <col min="8" max="8" width="15.57421875" style="0" customWidth="1"/>
    <col min="9" max="9" width="23.28125" style="0" customWidth="1"/>
    <col min="10" max="10" width="15.28125" style="0" customWidth="1"/>
    <col min="11" max="11" width="19.7109375" style="0" customWidth="1"/>
    <col min="12" max="12" width="15.8515625" style="0" customWidth="1"/>
    <col min="13" max="13" width="10.8515625" style="0" customWidth="1"/>
    <col min="14" max="14" width="14.421875" style="0" customWidth="1"/>
    <col min="15" max="15" width="20.8515625" style="0" customWidth="1"/>
    <col min="16" max="16" width="25.421875" style="0" customWidth="1"/>
    <col min="17" max="17" width="19.28125" style="0" customWidth="1"/>
    <col min="18" max="18" width="29.7109375" style="0" customWidth="1"/>
  </cols>
  <sheetData>
    <row r="4" spans="1:18" ht="19.5" customHeight="1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9.5" customHeight="1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6:18" ht="12.75">
      <c r="F6" s="962" t="s">
        <v>169</v>
      </c>
      <c r="G6" s="962"/>
      <c r="H6" s="962"/>
      <c r="I6" s="962"/>
      <c r="J6" s="962"/>
      <c r="K6" s="962"/>
      <c r="L6" s="962"/>
      <c r="Q6" s="957"/>
      <c r="R6" s="957"/>
    </row>
    <row r="7" spans="1:18" ht="19.5" customHeight="1">
      <c r="A7" s="4" t="s">
        <v>2</v>
      </c>
      <c r="B7" s="4"/>
      <c r="C7" s="4"/>
      <c r="D7" s="961" t="s">
        <v>36</v>
      </c>
      <c r="E7" s="961"/>
      <c r="F7" s="961"/>
      <c r="G7" s="961"/>
      <c r="M7" s="957"/>
      <c r="N7" s="957"/>
      <c r="O7" s="19"/>
      <c r="P7" s="19" t="s">
        <v>1</v>
      </c>
      <c r="Q7" s="19"/>
      <c r="R7" s="19"/>
    </row>
    <row r="8" spans="1:18" ht="19.5" customHeight="1">
      <c r="A8" s="4" t="s">
        <v>3</v>
      </c>
      <c r="B8" s="4"/>
      <c r="C8" s="4"/>
      <c r="D8" s="961" t="s">
        <v>35</v>
      </c>
      <c r="E8" s="961"/>
      <c r="F8" s="961"/>
      <c r="G8" s="961"/>
      <c r="M8" s="19"/>
      <c r="N8" s="19"/>
      <c r="O8" s="19"/>
      <c r="P8" s="19" t="s">
        <v>30</v>
      </c>
      <c r="Q8" s="19"/>
      <c r="R8" s="19"/>
    </row>
    <row r="9" spans="1:18" ht="19.5" customHeight="1">
      <c r="A9" s="4" t="s">
        <v>26</v>
      </c>
      <c r="B9" s="4"/>
      <c r="C9" s="4"/>
      <c r="D9" s="961" t="s">
        <v>98</v>
      </c>
      <c r="E9" s="961"/>
      <c r="F9" s="961"/>
      <c r="G9" s="961"/>
      <c r="M9" s="19"/>
      <c r="N9" s="19"/>
      <c r="O9" s="19"/>
      <c r="P9" s="19" t="s">
        <v>192</v>
      </c>
      <c r="Q9" s="19"/>
      <c r="R9" s="19"/>
    </row>
    <row r="10" spans="1:18" ht="12.75">
      <c r="A10" s="24" t="s">
        <v>23</v>
      </c>
      <c r="B10" s="24"/>
      <c r="C10" s="24"/>
      <c r="D10" s="962" t="s">
        <v>33</v>
      </c>
      <c r="E10" s="962"/>
      <c r="F10" s="962"/>
      <c r="G10" s="962"/>
      <c r="M10" s="24"/>
      <c r="N10" s="24"/>
      <c r="O10" s="24"/>
      <c r="P10" s="24" t="s">
        <v>170</v>
      </c>
      <c r="Q10" s="24"/>
      <c r="R10" s="24"/>
    </row>
    <row r="11" ht="13.5" thickBot="1">
      <c r="P11" s="37" t="s">
        <v>171</v>
      </c>
    </row>
    <row r="12" spans="1:18" ht="19.5" customHeight="1">
      <c r="A12" s="1" t="s">
        <v>4</v>
      </c>
      <c r="B12" s="2"/>
      <c r="C12" s="2"/>
      <c r="D12" s="963" t="s">
        <v>38</v>
      </c>
      <c r="E12" s="963"/>
      <c r="F12" s="963"/>
      <c r="G12" s="964"/>
      <c r="H12" s="968" t="s">
        <v>31</v>
      </c>
      <c r="I12" s="968"/>
      <c r="J12" s="968"/>
      <c r="K12" s="968"/>
      <c r="L12" s="968"/>
      <c r="M12" s="968"/>
      <c r="N12" s="968"/>
      <c r="O12" s="968"/>
      <c r="P12" s="968"/>
      <c r="Q12" s="968" t="s">
        <v>32</v>
      </c>
      <c r="R12" s="968"/>
    </row>
    <row r="13" spans="1:18" ht="19.5" customHeight="1">
      <c r="A13" s="3" t="s">
        <v>5</v>
      </c>
      <c r="B13" s="4"/>
      <c r="C13" s="4"/>
      <c r="D13" s="957" t="s">
        <v>151</v>
      </c>
      <c r="E13" s="957"/>
      <c r="F13" s="957"/>
      <c r="G13" s="958"/>
      <c r="H13" s="951" t="s">
        <v>300</v>
      </c>
      <c r="I13" s="952"/>
      <c r="J13" s="952"/>
      <c r="K13" s="952"/>
      <c r="L13" s="952"/>
      <c r="M13" s="952"/>
      <c r="N13" s="952"/>
      <c r="O13" s="952"/>
      <c r="P13" s="953"/>
      <c r="Q13" s="5"/>
      <c r="R13" s="7"/>
    </row>
    <row r="14" spans="1:18" ht="19.5" customHeight="1" thickBot="1">
      <c r="A14" s="8" t="s">
        <v>6</v>
      </c>
      <c r="B14" s="9"/>
      <c r="C14" s="9"/>
      <c r="D14" s="959" t="s">
        <v>152</v>
      </c>
      <c r="E14" s="959"/>
      <c r="F14" s="959"/>
      <c r="G14" s="960"/>
      <c r="H14" s="954"/>
      <c r="I14" s="955"/>
      <c r="J14" s="955"/>
      <c r="K14" s="955"/>
      <c r="L14" s="955"/>
      <c r="M14" s="955"/>
      <c r="N14" s="955"/>
      <c r="O14" s="955"/>
      <c r="P14" s="956"/>
      <c r="Q14" s="10"/>
      <c r="R14" s="12"/>
    </row>
    <row r="15" ht="13.5" thickBot="1"/>
    <row r="16" spans="1:18" ht="33.75" customHeight="1" thickBot="1">
      <c r="A16" s="969" t="s">
        <v>37</v>
      </c>
      <c r="B16" s="970"/>
      <c r="C16" s="970"/>
      <c r="D16" s="970"/>
      <c r="E16" s="970"/>
      <c r="F16" s="970"/>
      <c r="G16" s="970"/>
      <c r="H16" s="948" t="s">
        <v>7</v>
      </c>
      <c r="I16" s="949"/>
      <c r="J16" s="949"/>
      <c r="K16" s="949"/>
      <c r="L16" s="949"/>
      <c r="M16" s="949"/>
      <c r="N16" s="949"/>
      <c r="O16" s="949"/>
      <c r="P16" s="949"/>
      <c r="Q16" s="949"/>
      <c r="R16" s="950"/>
    </row>
    <row r="17" spans="1:18" ht="13.5" thickBot="1">
      <c r="A17" s="5"/>
      <c r="B17" s="6"/>
      <c r="C17" s="6"/>
      <c r="D17" s="22"/>
      <c r="E17" s="22"/>
      <c r="F17" s="6"/>
      <c r="G17" s="27"/>
      <c r="H17" s="971" t="s">
        <v>24</v>
      </c>
      <c r="I17" s="972"/>
      <c r="J17" s="972"/>
      <c r="K17" s="972"/>
      <c r="L17" s="972"/>
      <c r="M17" s="972"/>
      <c r="N17" s="972"/>
      <c r="O17" s="972"/>
      <c r="P17" s="972"/>
      <c r="R17" s="707"/>
    </row>
    <row r="18" spans="1:18" ht="174" customHeight="1" thickBot="1">
      <c r="A18" s="13" t="s">
        <v>9</v>
      </c>
      <c r="B18" s="13" t="s">
        <v>10</v>
      </c>
      <c r="C18" s="206" t="s">
        <v>40</v>
      </c>
      <c r="D18" s="70" t="s">
        <v>11</v>
      </c>
      <c r="E18" s="69" t="s">
        <v>28</v>
      </c>
      <c r="F18" s="69" t="s">
        <v>29</v>
      </c>
      <c r="G18" s="28" t="s">
        <v>12</v>
      </c>
      <c r="H18" s="15" t="s">
        <v>13</v>
      </c>
      <c r="I18" s="16" t="s">
        <v>14</v>
      </c>
      <c r="J18" s="16" t="s">
        <v>15</v>
      </c>
      <c r="K18" s="205" t="s">
        <v>16</v>
      </c>
      <c r="L18" s="16" t="s">
        <v>17</v>
      </c>
      <c r="M18" s="16" t="s">
        <v>18</v>
      </c>
      <c r="N18" s="16" t="s">
        <v>19</v>
      </c>
      <c r="O18" s="16" t="s">
        <v>20</v>
      </c>
      <c r="P18" s="708" t="s">
        <v>21</v>
      </c>
      <c r="Q18" s="709" t="s">
        <v>52</v>
      </c>
      <c r="R18" s="706" t="s">
        <v>8</v>
      </c>
    </row>
    <row r="19" spans="1:18" ht="83.25" customHeight="1" thickBot="1">
      <c r="A19" s="17"/>
      <c r="B19" s="224" t="s">
        <v>153</v>
      </c>
      <c r="C19" s="126" t="s">
        <v>41</v>
      </c>
      <c r="D19" s="195">
        <v>2860</v>
      </c>
      <c r="E19" s="195"/>
      <c r="F19" s="195"/>
      <c r="G19" s="195"/>
      <c r="H19" s="53"/>
      <c r="I19" s="80"/>
      <c r="J19" s="80"/>
      <c r="K19" s="80"/>
      <c r="L19" s="80">
        <v>0</v>
      </c>
      <c r="M19" s="80">
        <v>0</v>
      </c>
      <c r="N19" s="54">
        <v>0</v>
      </c>
      <c r="O19" s="426">
        <f>I19+J19</f>
        <v>0</v>
      </c>
      <c r="P19" s="427"/>
      <c r="Q19" s="705" t="s">
        <v>81</v>
      </c>
      <c r="R19" s="201"/>
    </row>
    <row r="20" spans="1:18" ht="55.5" customHeight="1" thickBot="1">
      <c r="A20" s="18"/>
      <c r="B20" s="659"/>
      <c r="C20" s="33" t="s">
        <v>191</v>
      </c>
      <c r="D20" s="490">
        <v>7896</v>
      </c>
      <c r="E20" s="490"/>
      <c r="F20" s="493"/>
      <c r="G20" s="196"/>
      <c r="H20" s="138">
        <v>1073449.4</v>
      </c>
      <c r="I20" s="495"/>
      <c r="J20" s="157"/>
      <c r="K20" s="31"/>
      <c r="L20" s="31">
        <v>0</v>
      </c>
      <c r="M20" s="31">
        <v>0</v>
      </c>
      <c r="N20" s="476"/>
      <c r="O20" s="194">
        <f>H20+J20+K20</f>
        <v>1073449.4</v>
      </c>
      <c r="P20" s="202"/>
      <c r="Q20" s="201" t="s">
        <v>81</v>
      </c>
      <c r="R20" s="18"/>
    </row>
    <row r="21" spans="1:18" ht="55.5" customHeight="1" thickBot="1">
      <c r="A21" s="18"/>
      <c r="B21" s="225" t="s">
        <v>154</v>
      </c>
      <c r="C21" s="491" t="s">
        <v>39</v>
      </c>
      <c r="D21" s="494">
        <v>2</v>
      </c>
      <c r="E21" s="494"/>
      <c r="F21" s="493"/>
      <c r="G21" s="197"/>
      <c r="H21" s="193">
        <v>15000</v>
      </c>
      <c r="I21" s="81"/>
      <c r="J21" s="81"/>
      <c r="K21" s="81"/>
      <c r="L21" s="81">
        <v>0</v>
      </c>
      <c r="M21" s="81">
        <v>0</v>
      </c>
      <c r="N21" s="477"/>
      <c r="O21" s="200">
        <v>6300</v>
      </c>
      <c r="P21" s="492"/>
      <c r="Q21" s="882" t="s">
        <v>81</v>
      </c>
      <c r="R21" s="883"/>
    </row>
    <row r="22" spans="1:18" ht="15.75" thickBot="1">
      <c r="A22" s="83"/>
      <c r="B22" s="965" t="s">
        <v>22</v>
      </c>
      <c r="C22" s="965"/>
      <c r="D22" s="71"/>
      <c r="E22" s="72"/>
      <c r="F22" s="432">
        <f>SUM(F19:F21)/4</f>
        <v>0</v>
      </c>
      <c r="G22" s="73"/>
      <c r="H22" s="77">
        <f>SUM(H20:H21)</f>
        <v>1088449.4</v>
      </c>
      <c r="I22" s="78">
        <f aca="true" t="shared" si="0" ref="I22:O22">SUM(I17:I21)</f>
        <v>0</v>
      </c>
      <c r="J22" s="78">
        <f t="shared" si="0"/>
        <v>0</v>
      </c>
      <c r="K22" s="78">
        <f t="shared" si="0"/>
        <v>0</v>
      </c>
      <c r="L22" s="78">
        <f t="shared" si="0"/>
        <v>0</v>
      </c>
      <c r="M22" s="78">
        <f t="shared" si="0"/>
        <v>0</v>
      </c>
      <c r="N22" s="174">
        <f t="shared" si="0"/>
        <v>0</v>
      </c>
      <c r="O22" s="75">
        <f t="shared" si="0"/>
        <v>1079749.4</v>
      </c>
      <c r="P22" s="76">
        <f>SUM(P19:P21)</f>
        <v>0</v>
      </c>
      <c r="Q22" s="966"/>
      <c r="R22" s="967"/>
    </row>
    <row r="23" spans="1:19" ht="12.75">
      <c r="A23" s="32"/>
      <c r="S23" s="6"/>
    </row>
    <row r="24" spans="1:2" ht="12.75">
      <c r="A24" s="6"/>
      <c r="B24" s="29"/>
    </row>
    <row r="27" spans="6:9" ht="12.75">
      <c r="F27" s="24"/>
      <c r="G27" s="207"/>
      <c r="H27" s="24"/>
      <c r="I27" s="24"/>
    </row>
  </sheetData>
  <sheetProtection/>
  <mergeCells count="20">
    <mergeCell ref="A4:R4"/>
    <mergeCell ref="A5:R5"/>
    <mergeCell ref="F6:L6"/>
    <mergeCell ref="Q6:R6"/>
    <mergeCell ref="D7:G7"/>
    <mergeCell ref="M7:N7"/>
    <mergeCell ref="B22:C22"/>
    <mergeCell ref="Q22:R22"/>
    <mergeCell ref="H12:P12"/>
    <mergeCell ref="Q12:R12"/>
    <mergeCell ref="A16:G16"/>
    <mergeCell ref="H17:P17"/>
    <mergeCell ref="H16:R16"/>
    <mergeCell ref="H13:P14"/>
    <mergeCell ref="D13:G13"/>
    <mergeCell ref="D14:G14"/>
    <mergeCell ref="D8:G8"/>
    <mergeCell ref="D9:G9"/>
    <mergeCell ref="D10:G10"/>
    <mergeCell ref="D12:G12"/>
  </mergeCells>
  <printOptions/>
  <pageMargins left="0.9902777777777778" right="0.7298611111111112" top="0.4902777777777778" bottom="0.7875" header="0.5118055555555556" footer="0.5118055555555556"/>
  <pageSetup horizontalDpi="300" verticalDpi="300" orientation="landscape" paperSize="14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394"/>
  <sheetViews>
    <sheetView zoomScale="60" zoomScaleNormal="60" zoomScalePageLayoutView="0" workbookViewId="0" topLeftCell="A13">
      <selection activeCell="J22" sqref="J22"/>
    </sheetView>
  </sheetViews>
  <sheetFormatPr defaultColWidth="10.7109375" defaultRowHeight="12.75"/>
  <cols>
    <col min="1" max="1" width="10.7109375" style="436" customWidth="1"/>
    <col min="2" max="2" width="31.421875" style="436" customWidth="1"/>
    <col min="3" max="3" width="49.57421875" style="436" customWidth="1"/>
    <col min="4" max="4" width="11.57421875" style="437" customWidth="1"/>
    <col min="5" max="5" width="12.00390625" style="437" customWidth="1"/>
    <col min="6" max="7" width="10.7109375" style="437" customWidth="1"/>
    <col min="8" max="8" width="14.57421875" style="436" customWidth="1"/>
    <col min="9" max="9" width="15.140625" style="436" customWidth="1"/>
    <col min="10" max="10" width="13.140625" style="436" customWidth="1"/>
    <col min="11" max="11" width="16.28125" style="436" customWidth="1"/>
    <col min="12" max="12" width="10.7109375" style="436" customWidth="1"/>
    <col min="13" max="13" width="16.00390625" style="436" customWidth="1"/>
    <col min="14" max="14" width="15.421875" style="436" customWidth="1"/>
    <col min="15" max="15" width="14.7109375" style="448" customWidth="1"/>
    <col min="16" max="16" width="15.8515625" style="438" customWidth="1"/>
    <col min="17" max="17" width="18.7109375" style="436" customWidth="1"/>
    <col min="18" max="18" width="26.28125" style="436" customWidth="1"/>
    <col min="19" max="16384" width="10.7109375" style="436" customWidth="1"/>
  </cols>
  <sheetData>
    <row r="1" spans="1:18" ht="12.75">
      <c r="A1" s="437"/>
      <c r="B1" s="437"/>
      <c r="C1" s="437"/>
      <c r="D1" s="461"/>
      <c r="E1" s="461"/>
      <c r="H1" s="437"/>
      <c r="I1" s="437"/>
      <c r="J1" s="437"/>
      <c r="K1" s="437"/>
      <c r="L1" s="437"/>
      <c r="M1" s="437"/>
      <c r="N1" s="437"/>
      <c r="O1" s="460"/>
      <c r="P1" s="437"/>
      <c r="Q1" s="437"/>
      <c r="R1" s="437"/>
    </row>
    <row r="2" spans="1:18" ht="12.75">
      <c r="A2" s="437"/>
      <c r="B2" s="437"/>
      <c r="C2" s="437"/>
      <c r="D2" s="461"/>
      <c r="E2" s="461"/>
      <c r="H2" s="437"/>
      <c r="I2" s="437"/>
      <c r="J2" s="437"/>
      <c r="K2" s="437"/>
      <c r="L2" s="437"/>
      <c r="M2" s="437"/>
      <c r="N2" s="437"/>
      <c r="O2" s="460"/>
      <c r="P2" s="437"/>
      <c r="Q2" s="437"/>
      <c r="R2" s="437"/>
    </row>
    <row r="3" spans="1:18" ht="12.75">
      <c r="A3" s="437"/>
      <c r="B3" s="437"/>
      <c r="C3" s="437"/>
      <c r="D3" s="461"/>
      <c r="E3" s="461"/>
      <c r="H3" s="437"/>
      <c r="I3" s="437"/>
      <c r="J3" s="437"/>
      <c r="K3" s="437"/>
      <c r="L3" s="437"/>
      <c r="M3" s="437"/>
      <c r="N3" s="437"/>
      <c r="O3" s="460"/>
      <c r="P3" s="437"/>
      <c r="Q3" s="437"/>
      <c r="R3" s="437"/>
    </row>
    <row r="4" spans="1:18" ht="12.75">
      <c r="A4" s="935"/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</row>
    <row r="5" spans="1:18" ht="12.75">
      <c r="A5" s="935" t="s">
        <v>0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</row>
    <row r="6" spans="1:18" ht="12.75">
      <c r="A6" s="437"/>
      <c r="B6" s="437"/>
      <c r="C6" s="437"/>
      <c r="D6" s="461"/>
      <c r="E6" s="461"/>
      <c r="F6" s="936" t="s">
        <v>169</v>
      </c>
      <c r="G6" s="936"/>
      <c r="H6" s="936"/>
      <c r="I6" s="936"/>
      <c r="J6" s="936"/>
      <c r="K6" s="936"/>
      <c r="L6" s="936"/>
      <c r="M6" s="437"/>
      <c r="N6" s="437"/>
      <c r="O6" s="460"/>
      <c r="P6" s="437"/>
      <c r="Q6" s="928"/>
      <c r="R6" s="928"/>
    </row>
    <row r="7" spans="1:18" ht="12.75">
      <c r="A7" s="928" t="s">
        <v>61</v>
      </c>
      <c r="B7" s="928"/>
      <c r="C7" s="928"/>
      <c r="D7" s="928"/>
      <c r="E7" s="928"/>
      <c r="F7" s="928"/>
      <c r="G7" s="928"/>
      <c r="H7" s="437"/>
      <c r="I7" s="437"/>
      <c r="J7" s="437"/>
      <c r="K7" s="437"/>
      <c r="L7" s="437"/>
      <c r="M7" s="928"/>
      <c r="N7" s="928"/>
      <c r="O7" s="711"/>
      <c r="P7" s="37" t="s">
        <v>1</v>
      </c>
      <c r="Q7" s="37"/>
      <c r="R7" s="37"/>
    </row>
    <row r="8" spans="1:18" ht="12.75">
      <c r="A8" s="928" t="s">
        <v>45</v>
      </c>
      <c r="B8" s="928"/>
      <c r="C8" s="928"/>
      <c r="D8" s="928"/>
      <c r="E8" s="928"/>
      <c r="F8" s="928"/>
      <c r="G8" s="928"/>
      <c r="H8" s="437"/>
      <c r="I8" s="437"/>
      <c r="J8" s="437"/>
      <c r="K8" s="437"/>
      <c r="L8" s="437"/>
      <c r="M8" s="37"/>
      <c r="N8" s="37"/>
      <c r="O8" s="711"/>
      <c r="P8" s="37" t="s">
        <v>46</v>
      </c>
      <c r="Q8" s="37"/>
      <c r="R8" s="37"/>
    </row>
    <row r="9" spans="1:18" ht="12.75">
      <c r="A9" s="928" t="s">
        <v>47</v>
      </c>
      <c r="B9" s="928"/>
      <c r="C9" s="928"/>
      <c r="D9" s="928"/>
      <c r="E9" s="928"/>
      <c r="F9" s="928"/>
      <c r="G9" s="928"/>
      <c r="H9" s="437"/>
      <c r="I9" s="437"/>
      <c r="J9" s="437"/>
      <c r="K9" s="437"/>
      <c r="L9" s="437"/>
      <c r="M9" s="37"/>
      <c r="N9" s="37"/>
      <c r="O9" s="711"/>
      <c r="P9" s="37" t="s">
        <v>192</v>
      </c>
      <c r="Q9" s="37"/>
      <c r="R9" s="37"/>
    </row>
    <row r="10" spans="1:18" ht="12.75">
      <c r="A10" s="207" t="s">
        <v>23</v>
      </c>
      <c r="B10" s="207"/>
      <c r="C10" s="207" t="s">
        <v>33</v>
      </c>
      <c r="D10" s="461"/>
      <c r="E10" s="461"/>
      <c r="H10" s="437"/>
      <c r="I10" s="437"/>
      <c r="J10" s="437"/>
      <c r="K10" s="437"/>
      <c r="L10" s="437"/>
      <c r="M10" s="207"/>
      <c r="N10" s="207"/>
      <c r="O10" s="460"/>
      <c r="P10" s="207" t="s">
        <v>170</v>
      </c>
      <c r="Q10" s="207"/>
      <c r="R10" s="207"/>
    </row>
    <row r="11" spans="1:18" ht="13.5" thickBot="1">
      <c r="A11" s="437"/>
      <c r="B11" s="437"/>
      <c r="C11" s="437"/>
      <c r="D11" s="462"/>
      <c r="E11" s="461"/>
      <c r="H11" s="437"/>
      <c r="I11" s="437"/>
      <c r="J11" s="437"/>
      <c r="K11" s="437"/>
      <c r="L11" s="437"/>
      <c r="M11" s="437"/>
      <c r="N11" s="437"/>
      <c r="O11" s="460"/>
      <c r="P11" s="37" t="s">
        <v>171</v>
      </c>
      <c r="Q11" s="437"/>
      <c r="R11" s="437"/>
    </row>
    <row r="12" spans="1:18" ht="12.75">
      <c r="A12" s="87" t="s">
        <v>4</v>
      </c>
      <c r="B12" s="88"/>
      <c r="C12" s="88" t="s">
        <v>38</v>
      </c>
      <c r="D12" s="89"/>
      <c r="E12" s="89"/>
      <c r="F12" s="88"/>
      <c r="G12" s="38"/>
      <c r="H12" s="934" t="s">
        <v>31</v>
      </c>
      <c r="I12" s="934"/>
      <c r="J12" s="934"/>
      <c r="K12" s="934"/>
      <c r="L12" s="934"/>
      <c r="M12" s="934"/>
      <c r="N12" s="934"/>
      <c r="O12" s="934"/>
      <c r="P12" s="934"/>
      <c r="Q12" s="934" t="s">
        <v>32</v>
      </c>
      <c r="R12" s="934"/>
    </row>
    <row r="13" spans="1:18" ht="12.75">
      <c r="A13" s="90" t="s">
        <v>5</v>
      </c>
      <c r="B13" s="91"/>
      <c r="C13" s="91" t="s">
        <v>34</v>
      </c>
      <c r="D13" s="92"/>
      <c r="E13" s="92"/>
      <c r="F13" s="91"/>
      <c r="G13" s="39"/>
      <c r="H13" s="911" t="s">
        <v>80</v>
      </c>
      <c r="I13" s="978"/>
      <c r="J13" s="978"/>
      <c r="K13" s="978"/>
      <c r="L13" s="978"/>
      <c r="M13" s="978"/>
      <c r="N13" s="978"/>
      <c r="O13" s="978"/>
      <c r="P13" s="979"/>
      <c r="Q13" s="439"/>
      <c r="R13" s="440"/>
    </row>
    <row r="14" spans="1:18" ht="13.5" thickBot="1">
      <c r="A14" s="95" t="s">
        <v>6</v>
      </c>
      <c r="B14" s="86"/>
      <c r="C14" s="86" t="s">
        <v>198</v>
      </c>
      <c r="D14" s="96"/>
      <c r="E14" s="96"/>
      <c r="F14" s="86"/>
      <c r="G14" s="40"/>
      <c r="H14" s="980"/>
      <c r="I14" s="981"/>
      <c r="J14" s="981"/>
      <c r="K14" s="981"/>
      <c r="L14" s="981"/>
      <c r="M14" s="981"/>
      <c r="N14" s="981"/>
      <c r="O14" s="981"/>
      <c r="P14" s="982"/>
      <c r="Q14" s="441"/>
      <c r="R14" s="442"/>
    </row>
    <row r="15" spans="1:18" ht="13.5" thickBot="1">
      <c r="A15" s="437"/>
      <c r="B15" s="437"/>
      <c r="C15" s="437"/>
      <c r="D15" s="461"/>
      <c r="E15" s="461"/>
      <c r="H15" s="437"/>
      <c r="I15" s="437"/>
      <c r="J15" s="437"/>
      <c r="K15" s="437"/>
      <c r="L15" s="437"/>
      <c r="M15" s="437"/>
      <c r="N15" s="437"/>
      <c r="O15" s="460"/>
      <c r="P15" s="437"/>
      <c r="Q15" s="437"/>
      <c r="R15" s="437"/>
    </row>
    <row r="16" spans="1:18" ht="13.5" thickBot="1">
      <c r="A16" s="983" t="s">
        <v>37</v>
      </c>
      <c r="B16" s="983"/>
      <c r="C16" s="983"/>
      <c r="D16" s="983"/>
      <c r="E16" s="983"/>
      <c r="F16" s="983"/>
      <c r="G16" s="983"/>
      <c r="H16" s="984" t="s">
        <v>7</v>
      </c>
      <c r="I16" s="985"/>
      <c r="J16" s="985"/>
      <c r="K16" s="985"/>
      <c r="L16" s="985"/>
      <c r="M16" s="985"/>
      <c r="N16" s="985"/>
      <c r="O16" s="985"/>
      <c r="P16" s="986"/>
      <c r="Q16" s="973" t="s">
        <v>52</v>
      </c>
      <c r="R16" s="975" t="s">
        <v>8</v>
      </c>
    </row>
    <row r="17" spans="1:18" ht="13.5" thickBot="1">
      <c r="A17" s="439"/>
      <c r="B17" s="115"/>
      <c r="C17" s="115"/>
      <c r="D17" s="463"/>
      <c r="E17" s="463"/>
      <c r="F17" s="115"/>
      <c r="G17" s="440"/>
      <c r="H17" s="439"/>
      <c r="I17" s="115"/>
      <c r="J17" s="115"/>
      <c r="K17" s="437"/>
      <c r="L17" s="101" t="s">
        <v>24</v>
      </c>
      <c r="M17" s="101"/>
      <c r="N17" s="115"/>
      <c r="O17" s="454"/>
      <c r="P17" s="440"/>
      <c r="Q17" s="974"/>
      <c r="R17" s="975"/>
    </row>
    <row r="18" spans="1:18" ht="117" customHeight="1" thickBot="1">
      <c r="A18" s="103" t="s">
        <v>9</v>
      </c>
      <c r="B18" s="103" t="s">
        <v>10</v>
      </c>
      <c r="C18" s="112" t="s">
        <v>40</v>
      </c>
      <c r="D18" s="710" t="s">
        <v>11</v>
      </c>
      <c r="E18" s="112" t="s">
        <v>28</v>
      </c>
      <c r="F18" s="104" t="s">
        <v>29</v>
      </c>
      <c r="G18" s="28" t="s">
        <v>12</v>
      </c>
      <c r="H18" s="105" t="s">
        <v>13</v>
      </c>
      <c r="I18" s="106" t="s">
        <v>14</v>
      </c>
      <c r="J18" s="106" t="s">
        <v>15</v>
      </c>
      <c r="K18" s="106" t="s">
        <v>16</v>
      </c>
      <c r="L18" s="106" t="s">
        <v>17</v>
      </c>
      <c r="M18" s="106" t="s">
        <v>18</v>
      </c>
      <c r="N18" s="106" t="s">
        <v>19</v>
      </c>
      <c r="O18" s="455" t="s">
        <v>20</v>
      </c>
      <c r="P18" s="456" t="s">
        <v>21</v>
      </c>
      <c r="Q18" s="921"/>
      <c r="R18" s="975"/>
    </row>
    <row r="19" spans="1:18" s="437" customFormat="1" ht="78" customHeight="1">
      <c r="A19" s="470">
        <v>1</v>
      </c>
      <c r="B19" s="519"/>
      <c r="C19" s="520" t="s">
        <v>193</v>
      </c>
      <c r="D19" s="464">
        <v>1</v>
      </c>
      <c r="E19" s="521"/>
      <c r="F19" s="85"/>
      <c r="G19" s="443"/>
      <c r="H19" s="522"/>
      <c r="I19" s="523"/>
      <c r="J19" s="523"/>
      <c r="K19" s="523"/>
      <c r="L19" s="523"/>
      <c r="M19" s="523"/>
      <c r="N19" s="524"/>
      <c r="O19" s="525"/>
      <c r="P19" s="526"/>
      <c r="Q19" s="527" t="s">
        <v>77</v>
      </c>
      <c r="R19" s="528"/>
    </row>
    <row r="20" spans="1:18" s="437" customFormat="1" ht="41.25" customHeight="1">
      <c r="A20" s="470">
        <v>2</v>
      </c>
      <c r="B20" s="471"/>
      <c r="C20" s="222" t="s">
        <v>194</v>
      </c>
      <c r="D20" s="464">
        <v>1</v>
      </c>
      <c r="E20" s="521"/>
      <c r="F20" s="85"/>
      <c r="G20" s="443"/>
      <c r="H20" s="529">
        <v>96100.97</v>
      </c>
      <c r="I20" s="42"/>
      <c r="J20" s="42"/>
      <c r="K20" s="42"/>
      <c r="L20" s="42"/>
      <c r="M20" s="42"/>
      <c r="N20" s="46"/>
      <c r="O20" s="457">
        <f>H20</f>
        <v>96100.97</v>
      </c>
      <c r="P20" s="530"/>
      <c r="Q20" s="433" t="s">
        <v>77</v>
      </c>
      <c r="R20" s="531"/>
    </row>
    <row r="21" spans="1:18" s="437" customFormat="1" ht="44.25" customHeight="1">
      <c r="A21" s="470">
        <v>3</v>
      </c>
      <c r="B21" s="471"/>
      <c r="C21" s="222" t="s">
        <v>195</v>
      </c>
      <c r="D21" s="464">
        <v>2</v>
      </c>
      <c r="E21" s="521"/>
      <c r="F21" s="85"/>
      <c r="G21" s="443"/>
      <c r="H21" s="532"/>
      <c r="I21" s="42"/>
      <c r="J21" s="42"/>
      <c r="K21" s="42"/>
      <c r="L21" s="42"/>
      <c r="M21" s="42"/>
      <c r="N21" s="46"/>
      <c r="O21" s="457"/>
      <c r="P21" s="468">
        <f>O21</f>
        <v>0</v>
      </c>
      <c r="Q21" s="433" t="s">
        <v>77</v>
      </c>
      <c r="R21" s="531"/>
    </row>
    <row r="22" spans="1:18" ht="105.75" customHeight="1">
      <c r="A22" s="434">
        <v>33</v>
      </c>
      <c r="B22" s="121"/>
      <c r="C22" s="222" t="s">
        <v>196</v>
      </c>
      <c r="D22" s="464">
        <v>1</v>
      </c>
      <c r="E22" s="465"/>
      <c r="F22" s="85"/>
      <c r="G22" s="469"/>
      <c r="H22" s="59"/>
      <c r="I22" s="43"/>
      <c r="J22" s="43"/>
      <c r="K22" s="43"/>
      <c r="L22" s="43"/>
      <c r="M22" s="43"/>
      <c r="N22" s="435"/>
      <c r="O22" s="457">
        <f>H22</f>
        <v>0</v>
      </c>
      <c r="P22" s="468">
        <f>O22</f>
        <v>0</v>
      </c>
      <c r="Q22" s="124" t="s">
        <v>77</v>
      </c>
      <c r="R22" s="431"/>
    </row>
    <row r="23" spans="1:18" ht="129.75" customHeight="1" thickBot="1">
      <c r="A23" s="434">
        <v>34</v>
      </c>
      <c r="B23" s="122"/>
      <c r="C23" s="223" t="s">
        <v>197</v>
      </c>
      <c r="D23" s="464">
        <v>1</v>
      </c>
      <c r="E23" s="465"/>
      <c r="F23" s="85"/>
      <c r="G23" s="469"/>
      <c r="H23" s="444">
        <v>0</v>
      </c>
      <c r="I23" s="45"/>
      <c r="J23" s="45"/>
      <c r="K23" s="45"/>
      <c r="L23" s="45"/>
      <c r="M23" s="45"/>
      <c r="N23" s="445"/>
      <c r="O23" s="457">
        <f>H23</f>
        <v>0</v>
      </c>
      <c r="P23" s="468">
        <f>O23</f>
        <v>0</v>
      </c>
      <c r="Q23" s="714" t="s">
        <v>77</v>
      </c>
      <c r="R23" s="715"/>
    </row>
    <row r="24" spans="1:18" ht="15.75" customHeight="1" thickBot="1">
      <c r="A24" s="446"/>
      <c r="B24" s="976" t="s">
        <v>22</v>
      </c>
      <c r="C24" s="977"/>
      <c r="D24" s="466"/>
      <c r="E24" s="467"/>
      <c r="F24" s="349">
        <f>SUM(F19:F23)/34</f>
        <v>0</v>
      </c>
      <c r="G24" s="447"/>
      <c r="H24" s="77">
        <f>SUM(H19:H23)</f>
        <v>96100.97</v>
      </c>
      <c r="I24" s="78">
        <f aca="true" t="shared" si="0" ref="I24:N24">SUM(I22:I23)</f>
        <v>0</v>
      </c>
      <c r="J24" s="78">
        <f t="shared" si="0"/>
        <v>0</v>
      </c>
      <c r="K24" s="78">
        <f t="shared" si="0"/>
        <v>0</v>
      </c>
      <c r="L24" s="78">
        <f t="shared" si="0"/>
        <v>0</v>
      </c>
      <c r="M24" s="78">
        <f t="shared" si="0"/>
        <v>0</v>
      </c>
      <c r="N24" s="110">
        <f t="shared" si="0"/>
        <v>0</v>
      </c>
      <c r="O24" s="458">
        <f>SUM(O19:O23)</f>
        <v>96100.97</v>
      </c>
      <c r="P24" s="713">
        <f>O24</f>
        <v>96100.97</v>
      </c>
      <c r="Q24" s="717"/>
      <c r="R24" s="716"/>
    </row>
    <row r="25" spans="1:18" ht="12.75">
      <c r="A25" s="437"/>
      <c r="B25" s="117"/>
      <c r="C25" s="117"/>
      <c r="D25" s="115"/>
      <c r="E25" s="463"/>
      <c r="F25" s="115"/>
      <c r="G25" s="115"/>
      <c r="H25" s="115"/>
      <c r="I25" s="116"/>
      <c r="J25" s="115"/>
      <c r="K25" s="115"/>
      <c r="L25" s="115"/>
      <c r="M25" s="115"/>
      <c r="N25" s="115"/>
      <c r="O25" s="454"/>
      <c r="P25" s="116"/>
      <c r="Q25" s="712"/>
      <c r="R25" s="712"/>
    </row>
    <row r="26" spans="1:18" ht="12.75">
      <c r="A26" s="436" t="s">
        <v>27</v>
      </c>
      <c r="O26" s="460"/>
      <c r="P26" s="437"/>
      <c r="Q26" s="712"/>
      <c r="R26" s="712"/>
    </row>
    <row r="27" spans="15:18" ht="12.75">
      <c r="O27" s="460"/>
      <c r="P27" s="437"/>
      <c r="Q27" s="712"/>
      <c r="R27" s="712"/>
    </row>
    <row r="28" spans="15:18" ht="12.75">
      <c r="O28" s="460"/>
      <c r="P28" s="437"/>
      <c r="Q28" s="712"/>
      <c r="R28" s="712"/>
    </row>
    <row r="29" spans="15:18" ht="12.75">
      <c r="O29" s="460"/>
      <c r="P29" s="437"/>
      <c r="Q29" s="712"/>
      <c r="R29" s="712"/>
    </row>
    <row r="30" spans="15:18" ht="12.75">
      <c r="O30" s="460"/>
      <c r="P30" s="437"/>
      <c r="Q30" s="712"/>
      <c r="R30" s="712"/>
    </row>
    <row r="31" spans="15:18" ht="12.75">
      <c r="O31" s="460"/>
      <c r="P31" s="437"/>
      <c r="Q31" s="712"/>
      <c r="R31" s="712"/>
    </row>
    <row r="32" spans="15:18" ht="12.75">
      <c r="O32" s="460"/>
      <c r="P32" s="437"/>
      <c r="Q32" s="712"/>
      <c r="R32" s="712"/>
    </row>
    <row r="33" spans="15:18" ht="12.75">
      <c r="O33" s="460"/>
      <c r="P33" s="437"/>
      <c r="Q33" s="712"/>
      <c r="R33" s="712"/>
    </row>
    <row r="34" spans="15:18" ht="12.75">
      <c r="O34" s="460"/>
      <c r="P34" s="437"/>
      <c r="Q34" s="712"/>
      <c r="R34" s="712"/>
    </row>
    <row r="35" spans="15:16" ht="12.75">
      <c r="O35" s="460"/>
      <c r="P35" s="437"/>
    </row>
    <row r="36" spans="15:16" ht="12.75">
      <c r="O36" s="460"/>
      <c r="P36" s="437"/>
    </row>
    <row r="37" spans="15:16" ht="12.75">
      <c r="O37" s="460"/>
      <c r="P37" s="437"/>
    </row>
    <row r="38" spans="15:16" ht="12.75">
      <c r="O38" s="460"/>
      <c r="P38" s="437"/>
    </row>
    <row r="39" spans="15:16" ht="12.75">
      <c r="O39" s="460"/>
      <c r="P39" s="437"/>
    </row>
    <row r="40" spans="15:16" ht="12.75">
      <c r="O40" s="460"/>
      <c r="P40" s="437"/>
    </row>
    <row r="41" spans="15:16" ht="12.75">
      <c r="O41" s="460"/>
      <c r="P41" s="437"/>
    </row>
    <row r="42" spans="15:16" ht="12.75">
      <c r="O42" s="460"/>
      <c r="P42" s="437"/>
    </row>
    <row r="43" spans="15:16" ht="12.75">
      <c r="O43" s="460"/>
      <c r="P43" s="437"/>
    </row>
    <row r="44" spans="15:16" ht="12.75">
      <c r="O44" s="460"/>
      <c r="P44" s="437"/>
    </row>
    <row r="45" spans="15:16" ht="12.75">
      <c r="O45" s="460"/>
      <c r="P45" s="437"/>
    </row>
    <row r="46" spans="15:16" ht="12.75">
      <c r="O46" s="460"/>
      <c r="P46" s="437"/>
    </row>
    <row r="47" spans="15:16" ht="12.75">
      <c r="O47" s="460"/>
      <c r="P47" s="437"/>
    </row>
    <row r="48" spans="15:16" ht="12.75">
      <c r="O48" s="460"/>
      <c r="P48" s="437"/>
    </row>
    <row r="49" spans="15:16" ht="12.75">
      <c r="O49" s="460"/>
      <c r="P49" s="437"/>
    </row>
    <row r="50" spans="15:16" ht="12.75">
      <c r="O50" s="460"/>
      <c r="P50" s="437"/>
    </row>
    <row r="51" spans="15:16" ht="12.75">
      <c r="O51" s="460"/>
      <c r="P51" s="437"/>
    </row>
    <row r="52" spans="15:16" ht="12.75">
      <c r="O52" s="460"/>
      <c r="P52" s="437"/>
    </row>
    <row r="53" spans="15:16" ht="12.75">
      <c r="O53" s="460"/>
      <c r="P53" s="437"/>
    </row>
    <row r="54" spans="15:16" ht="12.75">
      <c r="O54" s="460"/>
      <c r="P54" s="437"/>
    </row>
    <row r="55" spans="15:16" ht="12.75">
      <c r="O55" s="460"/>
      <c r="P55" s="437"/>
    </row>
    <row r="56" spans="15:16" ht="12.75">
      <c r="O56" s="460"/>
      <c r="P56" s="437"/>
    </row>
    <row r="57" spans="15:16" ht="12.75">
      <c r="O57" s="460"/>
      <c r="P57" s="437"/>
    </row>
    <row r="58" spans="15:16" ht="12.75">
      <c r="O58" s="460"/>
      <c r="P58" s="437"/>
    </row>
    <row r="59" spans="15:16" ht="12.75">
      <c r="O59" s="460"/>
      <c r="P59" s="437"/>
    </row>
    <row r="60" spans="15:16" ht="12.75">
      <c r="O60" s="460"/>
      <c r="P60" s="437"/>
    </row>
    <row r="61" spans="15:16" ht="12.75">
      <c r="O61" s="460"/>
      <c r="P61" s="437"/>
    </row>
    <row r="62" spans="15:16" ht="12.75">
      <c r="O62" s="460"/>
      <c r="P62" s="437"/>
    </row>
    <row r="63" spans="15:16" ht="12.75">
      <c r="O63" s="460"/>
      <c r="P63" s="437"/>
    </row>
    <row r="64" spans="15:16" ht="12.75">
      <c r="O64" s="460"/>
      <c r="P64" s="437"/>
    </row>
    <row r="65" spans="15:16" ht="12.75">
      <c r="O65" s="460"/>
      <c r="P65" s="437"/>
    </row>
    <row r="66" spans="15:16" ht="12.75">
      <c r="O66" s="460"/>
      <c r="P66" s="437"/>
    </row>
    <row r="67" spans="15:16" ht="12.75">
      <c r="O67" s="460"/>
      <c r="P67" s="437"/>
    </row>
    <row r="68" spans="15:16" ht="12.75">
      <c r="O68" s="460"/>
      <c r="P68" s="437"/>
    </row>
    <row r="69" spans="15:16" ht="12.75">
      <c r="O69" s="460"/>
      <c r="P69" s="437"/>
    </row>
    <row r="70" spans="15:16" ht="12.75">
      <c r="O70" s="460"/>
      <c r="P70" s="437"/>
    </row>
    <row r="71" spans="15:16" ht="12.75">
      <c r="O71" s="460"/>
      <c r="P71" s="437"/>
    </row>
    <row r="72" spans="15:16" ht="12.75">
      <c r="O72" s="460"/>
      <c r="P72" s="437"/>
    </row>
    <row r="73" spans="15:16" ht="12.75">
      <c r="O73" s="460"/>
      <c r="P73" s="437"/>
    </row>
    <row r="74" spans="15:16" ht="12.75">
      <c r="O74" s="460"/>
      <c r="P74" s="437"/>
    </row>
    <row r="75" spans="15:16" ht="12.75">
      <c r="O75" s="460"/>
      <c r="P75" s="437"/>
    </row>
    <row r="76" spans="15:16" ht="12.75">
      <c r="O76" s="460"/>
      <c r="P76" s="437"/>
    </row>
    <row r="77" spans="15:16" ht="12.75">
      <c r="O77" s="460"/>
      <c r="P77" s="437"/>
    </row>
    <row r="78" spans="15:16" ht="12.75">
      <c r="O78" s="460"/>
      <c r="P78" s="437"/>
    </row>
    <row r="79" spans="15:16" ht="12.75">
      <c r="O79" s="460"/>
      <c r="P79" s="437"/>
    </row>
    <row r="80" spans="15:16" ht="12.75">
      <c r="O80" s="460"/>
      <c r="P80" s="437"/>
    </row>
    <row r="81" spans="15:16" ht="12.75">
      <c r="O81" s="460"/>
      <c r="P81" s="437"/>
    </row>
    <row r="82" spans="15:16" ht="12.75">
      <c r="O82" s="460"/>
      <c r="P82" s="437"/>
    </row>
    <row r="83" spans="15:16" ht="12.75">
      <c r="O83" s="460"/>
      <c r="P83" s="437"/>
    </row>
    <row r="84" spans="15:16" ht="12.75">
      <c r="O84" s="460"/>
      <c r="P84" s="437"/>
    </row>
    <row r="85" spans="15:16" ht="12.75">
      <c r="O85" s="460"/>
      <c r="P85" s="437"/>
    </row>
    <row r="86" spans="15:16" ht="12.75">
      <c r="O86" s="460"/>
      <c r="P86" s="437"/>
    </row>
    <row r="87" spans="15:16" ht="12.75">
      <c r="O87" s="460"/>
      <c r="P87" s="437"/>
    </row>
    <row r="88" spans="15:16" ht="12.75">
      <c r="O88" s="460"/>
      <c r="P88" s="437"/>
    </row>
    <row r="89" spans="15:16" ht="12.75">
      <c r="O89" s="460"/>
      <c r="P89" s="437"/>
    </row>
    <row r="90" spans="15:16" ht="12.75">
      <c r="O90" s="460"/>
      <c r="P90" s="437"/>
    </row>
    <row r="91" spans="15:16" ht="12.75">
      <c r="O91" s="460"/>
      <c r="P91" s="437"/>
    </row>
    <row r="92" spans="15:16" ht="12.75">
      <c r="O92" s="460"/>
      <c r="P92" s="437"/>
    </row>
    <row r="93" spans="15:16" ht="12.75">
      <c r="O93" s="460"/>
      <c r="P93" s="437"/>
    </row>
    <row r="94" spans="15:16" ht="12.75">
      <c r="O94" s="460"/>
      <c r="P94" s="437"/>
    </row>
    <row r="95" spans="15:16" ht="12.75">
      <c r="O95" s="460"/>
      <c r="P95" s="437"/>
    </row>
    <row r="96" spans="15:16" ht="12.75">
      <c r="O96" s="460"/>
      <c r="P96" s="437"/>
    </row>
    <row r="97" spans="15:16" ht="12.75">
      <c r="O97" s="460"/>
      <c r="P97" s="437"/>
    </row>
    <row r="98" spans="15:16" ht="12.75">
      <c r="O98" s="460"/>
      <c r="P98" s="437"/>
    </row>
    <row r="99" spans="15:16" ht="12.75">
      <c r="O99" s="460"/>
      <c r="P99" s="437"/>
    </row>
    <row r="100" spans="15:16" ht="12.75">
      <c r="O100" s="460"/>
      <c r="P100" s="437"/>
    </row>
    <row r="101" spans="15:16" ht="12.75">
      <c r="O101" s="460"/>
      <c r="P101" s="437"/>
    </row>
    <row r="102" spans="15:16" ht="12.75">
      <c r="O102" s="460"/>
      <c r="P102" s="437"/>
    </row>
    <row r="103" spans="15:16" ht="12.75">
      <c r="O103" s="460"/>
      <c r="P103" s="437"/>
    </row>
    <row r="104" spans="15:16" ht="12.75">
      <c r="O104" s="460"/>
      <c r="P104" s="437"/>
    </row>
    <row r="105" spans="15:16" ht="12.75">
      <c r="O105" s="460"/>
      <c r="P105" s="437"/>
    </row>
    <row r="106" spans="15:16" ht="12.75">
      <c r="O106" s="460"/>
      <c r="P106" s="437"/>
    </row>
    <row r="107" spans="15:16" ht="12.75">
      <c r="O107" s="460"/>
      <c r="P107" s="437"/>
    </row>
    <row r="108" spans="15:16" ht="12.75">
      <c r="O108" s="460"/>
      <c r="P108" s="437"/>
    </row>
    <row r="109" spans="15:16" ht="12.75">
      <c r="O109" s="460"/>
      <c r="P109" s="437"/>
    </row>
    <row r="110" spans="15:16" ht="12.75">
      <c r="O110" s="460"/>
      <c r="P110" s="437"/>
    </row>
    <row r="111" spans="15:16" ht="12.75">
      <c r="O111" s="460"/>
      <c r="P111" s="437"/>
    </row>
    <row r="112" spans="15:16" ht="12.75">
      <c r="O112" s="460"/>
      <c r="P112" s="437"/>
    </row>
    <row r="113" spans="15:16" ht="12.75">
      <c r="O113" s="460"/>
      <c r="P113" s="437"/>
    </row>
    <row r="114" spans="15:16" ht="12.75">
      <c r="O114" s="460"/>
      <c r="P114" s="437"/>
    </row>
    <row r="115" spans="15:16" ht="12.75">
      <c r="O115" s="460"/>
      <c r="P115" s="437"/>
    </row>
    <row r="116" spans="15:16" ht="12.75">
      <c r="O116" s="460"/>
      <c r="P116" s="437"/>
    </row>
    <row r="117" spans="15:16" ht="12.75">
      <c r="O117" s="460"/>
      <c r="P117" s="437"/>
    </row>
    <row r="118" spans="15:16" ht="12.75">
      <c r="O118" s="460"/>
      <c r="P118" s="437"/>
    </row>
    <row r="119" spans="15:16" ht="12.75">
      <c r="O119" s="460"/>
      <c r="P119" s="437"/>
    </row>
    <row r="120" spans="15:16" ht="12.75">
      <c r="O120" s="460"/>
      <c r="P120" s="437"/>
    </row>
    <row r="121" spans="15:16" ht="12.75">
      <c r="O121" s="460"/>
      <c r="P121" s="437"/>
    </row>
    <row r="122" spans="15:16" ht="12.75">
      <c r="O122" s="460"/>
      <c r="P122" s="437"/>
    </row>
    <row r="123" spans="15:16" ht="12.75">
      <c r="O123" s="460"/>
      <c r="P123" s="437"/>
    </row>
    <row r="124" spans="15:16" ht="12.75">
      <c r="O124" s="460"/>
      <c r="P124" s="437"/>
    </row>
    <row r="125" spans="15:16" ht="12.75">
      <c r="O125" s="460"/>
      <c r="P125" s="437"/>
    </row>
    <row r="126" spans="15:16" ht="12.75">
      <c r="O126" s="460"/>
      <c r="P126" s="437"/>
    </row>
    <row r="127" spans="15:16" ht="12.75">
      <c r="O127" s="460"/>
      <c r="P127" s="437"/>
    </row>
    <row r="128" spans="15:16" ht="12.75">
      <c r="O128" s="460"/>
      <c r="P128" s="437"/>
    </row>
    <row r="129" spans="15:16" ht="12.75">
      <c r="O129" s="460"/>
      <c r="P129" s="437"/>
    </row>
    <row r="130" spans="15:16" ht="12.75">
      <c r="O130" s="460"/>
      <c r="P130" s="437"/>
    </row>
    <row r="131" spans="15:16" ht="12.75">
      <c r="O131" s="460"/>
      <c r="P131" s="437"/>
    </row>
    <row r="132" spans="15:16" ht="12.75">
      <c r="O132" s="460"/>
      <c r="P132" s="437"/>
    </row>
    <row r="133" spans="15:16" ht="12.75">
      <c r="O133" s="460"/>
      <c r="P133" s="437"/>
    </row>
    <row r="134" spans="15:16" ht="12.75">
      <c r="O134" s="460"/>
      <c r="P134" s="437"/>
    </row>
    <row r="135" spans="15:16" ht="12.75">
      <c r="O135" s="460"/>
      <c r="P135" s="437"/>
    </row>
    <row r="136" spans="15:16" ht="12.75">
      <c r="O136" s="460"/>
      <c r="P136" s="437"/>
    </row>
    <row r="137" spans="15:16" ht="12.75">
      <c r="O137" s="460"/>
      <c r="P137" s="437"/>
    </row>
    <row r="138" spans="15:16" ht="12.75">
      <c r="O138" s="460"/>
      <c r="P138" s="437"/>
    </row>
    <row r="139" spans="15:16" ht="12.75">
      <c r="O139" s="460"/>
      <c r="P139" s="437"/>
    </row>
    <row r="140" spans="15:16" ht="12.75">
      <c r="O140" s="460"/>
      <c r="P140" s="437"/>
    </row>
    <row r="141" spans="15:16" ht="12.75">
      <c r="O141" s="460"/>
      <c r="P141" s="437"/>
    </row>
    <row r="142" spans="15:16" ht="12.75">
      <c r="O142" s="460"/>
      <c r="P142" s="437"/>
    </row>
    <row r="143" spans="15:16" ht="12.75">
      <c r="O143" s="460"/>
      <c r="P143" s="437"/>
    </row>
    <row r="144" spans="15:16" ht="12.75">
      <c r="O144" s="460"/>
      <c r="P144" s="437"/>
    </row>
    <row r="145" spans="15:16" ht="12.75">
      <c r="O145" s="460"/>
      <c r="P145" s="437"/>
    </row>
    <row r="146" spans="15:16" ht="12.75">
      <c r="O146" s="460"/>
      <c r="P146" s="437"/>
    </row>
    <row r="147" spans="15:16" ht="12.75">
      <c r="O147" s="460"/>
      <c r="P147" s="437"/>
    </row>
    <row r="148" spans="15:16" ht="12.75">
      <c r="O148" s="460"/>
      <c r="P148" s="437"/>
    </row>
    <row r="149" spans="15:16" ht="12.75">
      <c r="O149" s="460"/>
      <c r="P149" s="437"/>
    </row>
    <row r="150" spans="15:16" ht="12.75">
      <c r="O150" s="460"/>
      <c r="P150" s="437"/>
    </row>
    <row r="151" spans="15:16" ht="12.75">
      <c r="O151" s="460"/>
      <c r="P151" s="437"/>
    </row>
    <row r="152" spans="15:16" ht="12.75">
      <c r="O152" s="460"/>
      <c r="P152" s="437"/>
    </row>
    <row r="153" spans="15:16" ht="12.75">
      <c r="O153" s="460"/>
      <c r="P153" s="437"/>
    </row>
    <row r="154" spans="15:16" ht="12.75">
      <c r="O154" s="460"/>
      <c r="P154" s="437"/>
    </row>
    <row r="155" spans="15:16" ht="12.75">
      <c r="O155" s="460"/>
      <c r="P155" s="437"/>
    </row>
    <row r="156" spans="15:16" ht="12.75">
      <c r="O156" s="460"/>
      <c r="P156" s="437"/>
    </row>
    <row r="157" spans="15:16" ht="12.75">
      <c r="O157" s="460"/>
      <c r="P157" s="437"/>
    </row>
    <row r="158" spans="15:16" ht="12.75">
      <c r="O158" s="460"/>
      <c r="P158" s="437"/>
    </row>
    <row r="159" spans="15:16" ht="12.75">
      <c r="O159" s="460"/>
      <c r="P159" s="437"/>
    </row>
    <row r="160" spans="15:16" ht="12.75">
      <c r="O160" s="460"/>
      <c r="P160" s="437"/>
    </row>
    <row r="161" spans="15:16" ht="12.75">
      <c r="O161" s="460"/>
      <c r="P161" s="437"/>
    </row>
    <row r="162" spans="15:16" ht="12.75">
      <c r="O162" s="460"/>
      <c r="P162" s="437"/>
    </row>
    <row r="163" spans="15:16" ht="12.75">
      <c r="O163" s="460"/>
      <c r="P163" s="437"/>
    </row>
    <row r="164" spans="15:16" ht="12.75">
      <c r="O164" s="460"/>
      <c r="P164" s="437"/>
    </row>
    <row r="165" spans="15:16" ht="12.75">
      <c r="O165" s="460"/>
      <c r="P165" s="437"/>
    </row>
    <row r="166" spans="15:16" ht="12.75">
      <c r="O166" s="460"/>
      <c r="P166" s="437"/>
    </row>
    <row r="167" spans="15:16" ht="12.75">
      <c r="O167" s="460"/>
      <c r="P167" s="437"/>
    </row>
    <row r="168" spans="15:16" ht="12.75">
      <c r="O168" s="460"/>
      <c r="P168" s="437"/>
    </row>
    <row r="169" spans="15:16" ht="12.75">
      <c r="O169" s="460"/>
      <c r="P169" s="437"/>
    </row>
    <row r="170" spans="15:16" ht="12.75">
      <c r="O170" s="460"/>
      <c r="P170" s="437"/>
    </row>
    <row r="171" spans="15:16" ht="12.75">
      <c r="O171" s="460"/>
      <c r="P171" s="437"/>
    </row>
    <row r="172" spans="15:16" ht="12.75">
      <c r="O172" s="460"/>
      <c r="P172" s="437"/>
    </row>
    <row r="173" spans="15:16" ht="12.75">
      <c r="O173" s="460"/>
      <c r="P173" s="437"/>
    </row>
    <row r="174" spans="15:16" ht="12.75">
      <c r="O174" s="460"/>
      <c r="P174" s="437"/>
    </row>
    <row r="175" spans="15:16" ht="12.75">
      <c r="O175" s="460"/>
      <c r="P175" s="437"/>
    </row>
    <row r="176" spans="15:16" ht="12.75">
      <c r="O176" s="460"/>
      <c r="P176" s="437"/>
    </row>
    <row r="177" spans="15:16" ht="12.75">
      <c r="O177" s="460"/>
      <c r="P177" s="437"/>
    </row>
    <row r="178" spans="15:16" ht="12.75">
      <c r="O178" s="460"/>
      <c r="P178" s="437"/>
    </row>
    <row r="179" spans="15:16" ht="12.75">
      <c r="O179" s="460"/>
      <c r="P179" s="437"/>
    </row>
    <row r="180" spans="15:16" ht="12.75">
      <c r="O180" s="460"/>
      <c r="P180" s="437"/>
    </row>
    <row r="181" spans="15:16" ht="12.75">
      <c r="O181" s="460"/>
      <c r="P181" s="437"/>
    </row>
    <row r="182" spans="15:16" ht="12.75">
      <c r="O182" s="460"/>
      <c r="P182" s="437"/>
    </row>
    <row r="183" spans="15:16" ht="12.75">
      <c r="O183" s="460"/>
      <c r="P183" s="437"/>
    </row>
    <row r="184" spans="15:16" ht="12.75">
      <c r="O184" s="460"/>
      <c r="P184" s="437"/>
    </row>
    <row r="185" spans="15:16" ht="12.75">
      <c r="O185" s="460"/>
      <c r="P185" s="437"/>
    </row>
    <row r="186" spans="15:16" ht="12.75">
      <c r="O186" s="460"/>
      <c r="P186" s="437"/>
    </row>
    <row r="187" spans="15:16" ht="12.75">
      <c r="O187" s="460"/>
      <c r="P187" s="437"/>
    </row>
    <row r="188" spans="15:16" ht="12.75">
      <c r="O188" s="460"/>
      <c r="P188" s="437"/>
    </row>
    <row r="189" spans="15:16" ht="12.75">
      <c r="O189" s="460"/>
      <c r="P189" s="437"/>
    </row>
    <row r="190" spans="15:16" ht="12.75">
      <c r="O190" s="460"/>
      <c r="P190" s="437"/>
    </row>
    <row r="191" spans="15:16" ht="12.75">
      <c r="O191" s="460"/>
      <c r="P191" s="437"/>
    </row>
    <row r="192" spans="15:16" ht="12.75">
      <c r="O192" s="460"/>
      <c r="P192" s="437"/>
    </row>
    <row r="193" spans="15:16" ht="12.75">
      <c r="O193" s="460"/>
      <c r="P193" s="437"/>
    </row>
    <row r="194" spans="15:16" ht="12.75">
      <c r="O194" s="460"/>
      <c r="P194" s="437"/>
    </row>
    <row r="195" spans="15:16" ht="12.75">
      <c r="O195" s="460"/>
      <c r="P195" s="437"/>
    </row>
    <row r="196" spans="15:16" ht="12.75">
      <c r="O196" s="460"/>
      <c r="P196" s="437"/>
    </row>
    <row r="197" spans="15:16" ht="12.75">
      <c r="O197" s="460"/>
      <c r="P197" s="437"/>
    </row>
    <row r="198" spans="15:16" ht="12.75">
      <c r="O198" s="460"/>
      <c r="P198" s="437"/>
    </row>
    <row r="199" spans="15:16" ht="12.75">
      <c r="O199" s="460"/>
      <c r="P199" s="437"/>
    </row>
    <row r="200" spans="15:16" ht="12.75">
      <c r="O200" s="460"/>
      <c r="P200" s="437"/>
    </row>
    <row r="201" spans="15:16" ht="12.75">
      <c r="O201" s="460"/>
      <c r="P201" s="437"/>
    </row>
    <row r="202" spans="15:16" ht="12.75">
      <c r="O202" s="460"/>
      <c r="P202" s="437"/>
    </row>
    <row r="203" spans="15:16" ht="12.75">
      <c r="O203" s="460"/>
      <c r="P203" s="437"/>
    </row>
    <row r="204" spans="15:16" ht="12.75">
      <c r="O204" s="460"/>
      <c r="P204" s="437"/>
    </row>
    <row r="205" spans="15:16" ht="12.75">
      <c r="O205" s="460"/>
      <c r="P205" s="437"/>
    </row>
    <row r="206" spans="15:16" ht="12.75">
      <c r="O206" s="460"/>
      <c r="P206" s="437"/>
    </row>
    <row r="207" spans="15:16" ht="12.75">
      <c r="O207" s="460"/>
      <c r="P207" s="437"/>
    </row>
    <row r="208" spans="15:16" ht="12.75">
      <c r="O208" s="460"/>
      <c r="P208" s="437"/>
    </row>
    <row r="209" spans="15:16" ht="12.75">
      <c r="O209" s="460"/>
      <c r="P209" s="437"/>
    </row>
    <row r="210" spans="15:16" ht="12.75">
      <c r="O210" s="460"/>
      <c r="P210" s="437"/>
    </row>
    <row r="211" spans="15:16" ht="12.75">
      <c r="O211" s="460"/>
      <c r="P211" s="437"/>
    </row>
    <row r="212" spans="15:16" ht="12.75">
      <c r="O212" s="460"/>
      <c r="P212" s="437"/>
    </row>
    <row r="213" spans="15:16" ht="12.75">
      <c r="O213" s="460"/>
      <c r="P213" s="437"/>
    </row>
    <row r="214" spans="15:16" ht="12.75">
      <c r="O214" s="460"/>
      <c r="P214" s="437"/>
    </row>
    <row r="215" spans="15:16" ht="12.75">
      <c r="O215" s="460"/>
      <c r="P215" s="437"/>
    </row>
    <row r="216" spans="15:16" ht="12.75">
      <c r="O216" s="460"/>
      <c r="P216" s="437"/>
    </row>
    <row r="217" spans="15:16" ht="12.75">
      <c r="O217" s="460"/>
      <c r="P217" s="437"/>
    </row>
    <row r="218" spans="15:16" ht="12.75">
      <c r="O218" s="460"/>
      <c r="P218" s="437"/>
    </row>
    <row r="219" spans="15:16" ht="12.75">
      <c r="O219" s="460"/>
      <c r="P219" s="437"/>
    </row>
    <row r="220" spans="15:16" ht="12.75">
      <c r="O220" s="460"/>
      <c r="P220" s="437"/>
    </row>
    <row r="221" spans="15:16" ht="12.75">
      <c r="O221" s="460"/>
      <c r="P221" s="437"/>
    </row>
    <row r="222" spans="15:16" ht="12.75">
      <c r="O222" s="460"/>
      <c r="P222" s="437"/>
    </row>
    <row r="223" spans="15:16" ht="12.75">
      <c r="O223" s="460"/>
      <c r="P223" s="437"/>
    </row>
    <row r="224" spans="15:16" ht="12.75">
      <c r="O224" s="460"/>
      <c r="P224" s="437"/>
    </row>
    <row r="225" spans="15:16" ht="12.75">
      <c r="O225" s="460"/>
      <c r="P225" s="437"/>
    </row>
    <row r="226" spans="15:16" ht="12.75">
      <c r="O226" s="460"/>
      <c r="P226" s="437"/>
    </row>
    <row r="227" spans="15:16" ht="12.75">
      <c r="O227" s="460"/>
      <c r="P227" s="437"/>
    </row>
    <row r="228" spans="15:16" ht="12.75">
      <c r="O228" s="460"/>
      <c r="P228" s="437"/>
    </row>
    <row r="229" spans="15:16" ht="12.75">
      <c r="O229" s="460"/>
      <c r="P229" s="437"/>
    </row>
    <row r="230" spans="15:16" ht="12.75">
      <c r="O230" s="460"/>
      <c r="P230" s="437"/>
    </row>
    <row r="231" spans="15:16" ht="12.75">
      <c r="O231" s="460"/>
      <c r="P231" s="437"/>
    </row>
    <row r="232" spans="15:16" ht="12.75">
      <c r="O232" s="460"/>
      <c r="P232" s="437"/>
    </row>
    <row r="233" spans="15:16" ht="12.75">
      <c r="O233" s="460"/>
      <c r="P233" s="437"/>
    </row>
    <row r="234" spans="15:16" ht="12.75">
      <c r="O234" s="460"/>
      <c r="P234" s="437"/>
    </row>
    <row r="235" spans="15:16" ht="12.75">
      <c r="O235" s="460"/>
      <c r="P235" s="437"/>
    </row>
    <row r="236" spans="15:16" ht="12.75">
      <c r="O236" s="460"/>
      <c r="P236" s="437"/>
    </row>
    <row r="237" spans="15:16" ht="12.75">
      <c r="O237" s="460"/>
      <c r="P237" s="437"/>
    </row>
    <row r="238" spans="15:16" ht="12.75">
      <c r="O238" s="460"/>
      <c r="P238" s="437"/>
    </row>
    <row r="239" spans="15:16" ht="12.75">
      <c r="O239" s="460"/>
      <c r="P239" s="437"/>
    </row>
    <row r="240" spans="15:16" ht="12.75">
      <c r="O240" s="460"/>
      <c r="P240" s="437"/>
    </row>
    <row r="241" spans="15:16" ht="12.75">
      <c r="O241" s="460"/>
      <c r="P241" s="437"/>
    </row>
    <row r="242" spans="15:16" ht="12.75">
      <c r="O242" s="460"/>
      <c r="P242" s="437"/>
    </row>
    <row r="243" spans="15:16" ht="12.75">
      <c r="O243" s="460"/>
      <c r="P243" s="437"/>
    </row>
    <row r="244" spans="15:16" ht="12.75">
      <c r="O244" s="460"/>
      <c r="P244" s="437"/>
    </row>
    <row r="245" spans="15:16" ht="12.75">
      <c r="O245" s="460"/>
      <c r="P245" s="437"/>
    </row>
    <row r="246" spans="15:16" ht="12.75">
      <c r="O246" s="460"/>
      <c r="P246" s="437"/>
    </row>
    <row r="247" spans="15:16" ht="12.75">
      <c r="O247" s="460"/>
      <c r="P247" s="437"/>
    </row>
    <row r="248" spans="15:16" ht="12.75">
      <c r="O248" s="460"/>
      <c r="P248" s="437"/>
    </row>
    <row r="249" spans="15:16" ht="12.75">
      <c r="O249" s="460"/>
      <c r="P249" s="437"/>
    </row>
    <row r="250" spans="15:16" ht="12.75">
      <c r="O250" s="460"/>
      <c r="P250" s="437"/>
    </row>
    <row r="251" spans="15:16" ht="12.75">
      <c r="O251" s="460"/>
      <c r="P251" s="437"/>
    </row>
    <row r="252" spans="15:16" ht="12.75">
      <c r="O252" s="460"/>
      <c r="P252" s="437"/>
    </row>
    <row r="253" spans="15:16" ht="12.75">
      <c r="O253" s="460"/>
      <c r="P253" s="437"/>
    </row>
    <row r="254" spans="15:16" ht="12.75">
      <c r="O254" s="460"/>
      <c r="P254" s="437"/>
    </row>
    <row r="255" spans="15:16" ht="12.75">
      <c r="O255" s="460"/>
      <c r="P255" s="437"/>
    </row>
    <row r="256" spans="15:16" ht="12.75">
      <c r="O256" s="460"/>
      <c r="P256" s="437"/>
    </row>
    <row r="257" spans="15:16" ht="12.75">
      <c r="O257" s="460"/>
      <c r="P257" s="437"/>
    </row>
    <row r="258" spans="15:16" ht="12.75">
      <c r="O258" s="460"/>
      <c r="P258" s="437"/>
    </row>
    <row r="259" spans="15:16" ht="12.75">
      <c r="O259" s="460"/>
      <c r="P259" s="437"/>
    </row>
    <row r="260" spans="15:16" ht="12.75">
      <c r="O260" s="460"/>
      <c r="P260" s="437"/>
    </row>
    <row r="261" spans="15:16" ht="12.75">
      <c r="O261" s="460"/>
      <c r="P261" s="437"/>
    </row>
    <row r="262" spans="15:16" ht="12.75">
      <c r="O262" s="460"/>
      <c r="P262" s="437"/>
    </row>
    <row r="263" spans="15:16" ht="12.75">
      <c r="O263" s="460"/>
      <c r="P263" s="437"/>
    </row>
    <row r="264" spans="15:16" ht="12.75">
      <c r="O264" s="460"/>
      <c r="P264" s="437"/>
    </row>
    <row r="265" spans="15:16" ht="12.75">
      <c r="O265" s="460"/>
      <c r="P265" s="437"/>
    </row>
    <row r="266" spans="15:16" ht="12.75">
      <c r="O266" s="460"/>
      <c r="P266" s="437"/>
    </row>
    <row r="267" spans="15:16" ht="12.75">
      <c r="O267" s="460"/>
      <c r="P267" s="437"/>
    </row>
    <row r="268" spans="15:16" ht="12.75">
      <c r="O268" s="460"/>
      <c r="P268" s="437"/>
    </row>
    <row r="269" spans="15:16" ht="12.75">
      <c r="O269" s="460"/>
      <c r="P269" s="437"/>
    </row>
    <row r="270" spans="15:16" ht="12.75">
      <c r="O270" s="460"/>
      <c r="P270" s="437"/>
    </row>
    <row r="271" spans="15:16" ht="12.75">
      <c r="O271" s="460"/>
      <c r="P271" s="437"/>
    </row>
    <row r="272" spans="15:16" ht="12.75">
      <c r="O272" s="460"/>
      <c r="P272" s="437"/>
    </row>
    <row r="273" spans="15:16" ht="12.75">
      <c r="O273" s="460"/>
      <c r="P273" s="437"/>
    </row>
    <row r="274" spans="15:16" ht="12.75">
      <c r="O274" s="460"/>
      <c r="P274" s="437"/>
    </row>
    <row r="275" spans="15:16" ht="12.75">
      <c r="O275" s="460"/>
      <c r="P275" s="437"/>
    </row>
    <row r="276" spans="15:16" ht="12.75">
      <c r="O276" s="460"/>
      <c r="P276" s="437"/>
    </row>
    <row r="277" spans="15:16" ht="12.75">
      <c r="O277" s="460"/>
      <c r="P277" s="437"/>
    </row>
    <row r="278" spans="15:16" ht="12.75">
      <c r="O278" s="460"/>
      <c r="P278" s="437"/>
    </row>
    <row r="279" spans="15:16" ht="12.75">
      <c r="O279" s="460"/>
      <c r="P279" s="437"/>
    </row>
    <row r="280" spans="15:16" ht="12.75">
      <c r="O280" s="460"/>
      <c r="P280" s="437"/>
    </row>
    <row r="281" spans="15:16" ht="12.75">
      <c r="O281" s="460"/>
      <c r="P281" s="437"/>
    </row>
    <row r="282" spans="15:16" ht="12.75">
      <c r="O282" s="460"/>
      <c r="P282" s="437"/>
    </row>
    <row r="283" spans="15:16" ht="12.75">
      <c r="O283" s="460"/>
      <c r="P283" s="437"/>
    </row>
    <row r="284" spans="15:16" ht="12.75">
      <c r="O284" s="460"/>
      <c r="P284" s="437"/>
    </row>
    <row r="285" spans="15:16" ht="12.75">
      <c r="O285" s="460"/>
      <c r="P285" s="437"/>
    </row>
    <row r="286" spans="15:16" ht="12.75">
      <c r="O286" s="460"/>
      <c r="P286" s="437"/>
    </row>
    <row r="287" spans="15:16" ht="12.75">
      <c r="O287" s="460"/>
      <c r="P287" s="437"/>
    </row>
    <row r="288" spans="15:16" ht="12.75">
      <c r="O288" s="460"/>
      <c r="P288" s="437"/>
    </row>
    <row r="289" spans="15:16" ht="12.75">
      <c r="O289" s="460"/>
      <c r="P289" s="437"/>
    </row>
    <row r="290" spans="15:16" ht="12.75">
      <c r="O290" s="460"/>
      <c r="P290" s="437"/>
    </row>
    <row r="291" spans="15:16" ht="12.75">
      <c r="O291" s="460"/>
      <c r="P291" s="437"/>
    </row>
    <row r="292" spans="15:16" ht="12.75">
      <c r="O292" s="460"/>
      <c r="P292" s="437"/>
    </row>
    <row r="293" spans="15:16" ht="12.75">
      <c r="O293" s="460"/>
      <c r="P293" s="437"/>
    </row>
    <row r="294" spans="15:16" ht="12.75">
      <c r="O294" s="460"/>
      <c r="P294" s="437"/>
    </row>
    <row r="295" spans="15:16" ht="12.75">
      <c r="O295" s="460"/>
      <c r="P295" s="437"/>
    </row>
    <row r="296" spans="15:16" ht="12.75">
      <c r="O296" s="460"/>
      <c r="P296" s="437"/>
    </row>
    <row r="297" spans="15:16" ht="12.75">
      <c r="O297" s="460"/>
      <c r="P297" s="437"/>
    </row>
    <row r="298" spans="15:16" ht="12.75">
      <c r="O298" s="460"/>
      <c r="P298" s="437"/>
    </row>
    <row r="299" spans="15:16" ht="12.75">
      <c r="O299" s="460"/>
      <c r="P299" s="437"/>
    </row>
    <row r="300" spans="15:16" ht="12.75">
      <c r="O300" s="460"/>
      <c r="P300" s="437"/>
    </row>
    <row r="301" spans="15:16" ht="12.75">
      <c r="O301" s="460"/>
      <c r="P301" s="437"/>
    </row>
    <row r="302" spans="15:16" ht="12.75">
      <c r="O302" s="460"/>
      <c r="P302" s="437"/>
    </row>
    <row r="303" spans="15:16" ht="12.75">
      <c r="O303" s="460"/>
      <c r="P303" s="437"/>
    </row>
    <row r="304" spans="15:16" ht="12.75">
      <c r="O304" s="460"/>
      <c r="P304" s="437"/>
    </row>
    <row r="305" spans="15:16" ht="12.75">
      <c r="O305" s="460"/>
      <c r="P305" s="437"/>
    </row>
    <row r="306" spans="15:16" ht="12.75">
      <c r="O306" s="460"/>
      <c r="P306" s="437"/>
    </row>
    <row r="307" spans="15:16" ht="12.75">
      <c r="O307" s="460"/>
      <c r="P307" s="437"/>
    </row>
    <row r="308" spans="15:16" ht="12.75">
      <c r="O308" s="460"/>
      <c r="P308" s="437"/>
    </row>
    <row r="309" spans="15:16" ht="12.75">
      <c r="O309" s="460"/>
      <c r="P309" s="437"/>
    </row>
    <row r="310" spans="15:16" ht="12.75">
      <c r="O310" s="460"/>
      <c r="P310" s="437"/>
    </row>
    <row r="311" spans="15:16" ht="12.75">
      <c r="O311" s="460"/>
      <c r="P311" s="437"/>
    </row>
    <row r="312" spans="15:16" ht="12.75">
      <c r="O312" s="460"/>
      <c r="P312" s="437"/>
    </row>
    <row r="313" spans="15:16" ht="12.75">
      <c r="O313" s="460"/>
      <c r="P313" s="437"/>
    </row>
    <row r="314" spans="15:16" ht="12.75">
      <c r="O314" s="460"/>
      <c r="P314" s="437"/>
    </row>
    <row r="315" spans="15:16" ht="12.75">
      <c r="O315" s="460"/>
      <c r="P315" s="437"/>
    </row>
    <row r="316" spans="15:16" ht="12.75">
      <c r="O316" s="460"/>
      <c r="P316" s="437"/>
    </row>
    <row r="317" spans="15:16" ht="12.75">
      <c r="O317" s="460"/>
      <c r="P317" s="437"/>
    </row>
    <row r="318" spans="15:16" ht="12.75">
      <c r="O318" s="460"/>
      <c r="P318" s="437"/>
    </row>
    <row r="319" spans="15:16" ht="12.75">
      <c r="O319" s="460"/>
      <c r="P319" s="437"/>
    </row>
    <row r="320" spans="15:16" ht="12.75">
      <c r="O320" s="460"/>
      <c r="P320" s="437"/>
    </row>
    <row r="321" spans="15:16" ht="12.75">
      <c r="O321" s="460"/>
      <c r="P321" s="437"/>
    </row>
    <row r="322" spans="15:16" ht="12.75">
      <c r="O322" s="460"/>
      <c r="P322" s="437"/>
    </row>
    <row r="323" spans="15:16" ht="12.75">
      <c r="O323" s="460"/>
      <c r="P323" s="437"/>
    </row>
    <row r="324" spans="15:16" ht="12.75">
      <c r="O324" s="460"/>
      <c r="P324" s="437"/>
    </row>
    <row r="325" spans="15:16" ht="12.75">
      <c r="O325" s="460"/>
      <c r="P325" s="437"/>
    </row>
    <row r="326" spans="15:16" ht="12.75">
      <c r="O326" s="460"/>
      <c r="P326" s="437"/>
    </row>
    <row r="327" spans="15:16" ht="12.75">
      <c r="O327" s="460"/>
      <c r="P327" s="437"/>
    </row>
    <row r="328" spans="15:16" ht="12.75">
      <c r="O328" s="460"/>
      <c r="P328" s="437"/>
    </row>
    <row r="329" spans="15:16" ht="12.75">
      <c r="O329" s="460"/>
      <c r="P329" s="437"/>
    </row>
    <row r="330" spans="15:16" ht="12.75">
      <c r="O330" s="460"/>
      <c r="P330" s="437"/>
    </row>
    <row r="331" spans="15:16" ht="12.75">
      <c r="O331" s="460"/>
      <c r="P331" s="437"/>
    </row>
    <row r="332" spans="15:16" ht="12.75">
      <c r="O332" s="460"/>
      <c r="P332" s="437"/>
    </row>
    <row r="333" spans="15:16" ht="12.75">
      <c r="O333" s="460"/>
      <c r="P333" s="437"/>
    </row>
    <row r="334" spans="15:16" ht="12.75">
      <c r="O334" s="460"/>
      <c r="P334" s="437"/>
    </row>
    <row r="335" spans="15:16" ht="12.75">
      <c r="O335" s="460"/>
      <c r="P335" s="437"/>
    </row>
    <row r="336" spans="15:16" ht="12.75">
      <c r="O336" s="460"/>
      <c r="P336" s="437"/>
    </row>
    <row r="337" spans="15:16" ht="12.75">
      <c r="O337" s="460"/>
      <c r="P337" s="437"/>
    </row>
    <row r="338" spans="15:16" ht="12.75">
      <c r="O338" s="460"/>
      <c r="P338" s="437"/>
    </row>
    <row r="339" spans="15:16" ht="12.75">
      <c r="O339" s="460"/>
      <c r="P339" s="437"/>
    </row>
    <row r="340" spans="15:16" ht="12.75">
      <c r="O340" s="460"/>
      <c r="P340" s="437"/>
    </row>
    <row r="341" spans="15:16" ht="12.75">
      <c r="O341" s="460"/>
      <c r="P341" s="437"/>
    </row>
    <row r="342" spans="15:16" ht="12.75">
      <c r="O342" s="460"/>
      <c r="P342" s="437"/>
    </row>
    <row r="343" spans="15:16" ht="12.75">
      <c r="O343" s="460"/>
      <c r="P343" s="437"/>
    </row>
    <row r="344" spans="15:16" ht="12.75">
      <c r="O344" s="460"/>
      <c r="P344" s="437"/>
    </row>
    <row r="345" spans="15:16" ht="12.75">
      <c r="O345" s="460"/>
      <c r="P345" s="437"/>
    </row>
    <row r="346" spans="15:16" ht="12.75">
      <c r="O346" s="460"/>
      <c r="P346" s="437"/>
    </row>
    <row r="347" spans="15:16" ht="12.75">
      <c r="O347" s="460"/>
      <c r="P347" s="437"/>
    </row>
    <row r="348" spans="15:16" ht="12.75">
      <c r="O348" s="460"/>
      <c r="P348" s="437"/>
    </row>
    <row r="349" spans="15:16" ht="12.75">
      <c r="O349" s="460"/>
      <c r="P349" s="437"/>
    </row>
    <row r="350" spans="15:16" ht="12.75">
      <c r="O350" s="460"/>
      <c r="P350" s="437"/>
    </row>
    <row r="351" spans="15:16" ht="12.75">
      <c r="O351" s="460"/>
      <c r="P351" s="437"/>
    </row>
    <row r="352" spans="15:16" ht="12.75">
      <c r="O352" s="460"/>
      <c r="P352" s="437"/>
    </row>
    <row r="353" spans="15:16" ht="12.75">
      <c r="O353" s="460"/>
      <c r="P353" s="437"/>
    </row>
    <row r="354" spans="15:16" ht="12.75">
      <c r="O354" s="460"/>
      <c r="P354" s="437"/>
    </row>
    <row r="355" spans="15:16" ht="12.75">
      <c r="O355" s="460"/>
      <c r="P355" s="437"/>
    </row>
    <row r="356" spans="15:16" ht="12.75">
      <c r="O356" s="460"/>
      <c r="P356" s="437"/>
    </row>
    <row r="357" spans="15:16" ht="12.75">
      <c r="O357" s="460"/>
      <c r="P357" s="437"/>
    </row>
    <row r="358" spans="15:16" ht="12.75">
      <c r="O358" s="460"/>
      <c r="P358" s="437"/>
    </row>
    <row r="359" spans="15:16" ht="12.75">
      <c r="O359" s="460"/>
      <c r="P359" s="437"/>
    </row>
    <row r="360" spans="15:16" ht="12.75">
      <c r="O360" s="460"/>
      <c r="P360" s="437"/>
    </row>
    <row r="361" spans="15:16" ht="12.75">
      <c r="O361" s="460"/>
      <c r="P361" s="437"/>
    </row>
    <row r="362" spans="15:16" ht="12.75">
      <c r="O362" s="460"/>
      <c r="P362" s="437"/>
    </row>
    <row r="363" spans="15:16" ht="12.75">
      <c r="O363" s="460"/>
      <c r="P363" s="437"/>
    </row>
    <row r="364" spans="15:16" ht="12.75">
      <c r="O364" s="460"/>
      <c r="P364" s="437"/>
    </row>
    <row r="365" spans="15:16" ht="12.75">
      <c r="O365" s="460"/>
      <c r="P365" s="437"/>
    </row>
    <row r="366" spans="15:16" ht="12.75">
      <c r="O366" s="460"/>
      <c r="P366" s="437"/>
    </row>
    <row r="367" spans="15:16" ht="12.75">
      <c r="O367" s="460"/>
      <c r="P367" s="437"/>
    </row>
    <row r="368" spans="15:16" ht="12.75">
      <c r="O368" s="460"/>
      <c r="P368" s="437"/>
    </row>
    <row r="369" spans="15:16" ht="12.75">
      <c r="O369" s="460"/>
      <c r="P369" s="437"/>
    </row>
    <row r="370" spans="15:16" ht="12.75">
      <c r="O370" s="460"/>
      <c r="P370" s="437"/>
    </row>
    <row r="371" spans="15:16" ht="12.75">
      <c r="O371" s="460"/>
      <c r="P371" s="437"/>
    </row>
    <row r="372" spans="15:16" ht="12.75">
      <c r="O372" s="460"/>
      <c r="P372" s="437"/>
    </row>
    <row r="373" spans="15:16" ht="12.75">
      <c r="O373" s="460"/>
      <c r="P373" s="437"/>
    </row>
    <row r="374" spans="15:16" ht="12.75">
      <c r="O374" s="460"/>
      <c r="P374" s="437"/>
    </row>
    <row r="375" spans="15:16" ht="12.75">
      <c r="O375" s="460"/>
      <c r="P375" s="437"/>
    </row>
    <row r="376" spans="15:16" ht="12.75">
      <c r="O376" s="460"/>
      <c r="P376" s="437"/>
    </row>
    <row r="377" spans="15:16" ht="12.75">
      <c r="O377" s="460"/>
      <c r="P377" s="437"/>
    </row>
    <row r="378" spans="15:16" ht="12.75">
      <c r="O378" s="460"/>
      <c r="P378" s="437"/>
    </row>
    <row r="379" spans="15:16" ht="12.75">
      <c r="O379" s="460"/>
      <c r="P379" s="437"/>
    </row>
    <row r="380" spans="15:16" ht="12.75">
      <c r="O380" s="460"/>
      <c r="P380" s="437"/>
    </row>
    <row r="381" spans="15:16" ht="12.75">
      <c r="O381" s="460"/>
      <c r="P381" s="437"/>
    </row>
    <row r="382" spans="15:16" ht="12.75">
      <c r="O382" s="460"/>
      <c r="P382" s="437"/>
    </row>
    <row r="383" spans="15:16" ht="12.75">
      <c r="O383" s="460"/>
      <c r="P383" s="437"/>
    </row>
    <row r="384" spans="15:16" ht="12.75">
      <c r="O384" s="460"/>
      <c r="P384" s="437"/>
    </row>
    <row r="385" spans="15:16" ht="12.75">
      <c r="O385" s="460"/>
      <c r="P385" s="437"/>
    </row>
    <row r="386" spans="15:16" ht="12.75">
      <c r="O386" s="460"/>
      <c r="P386" s="437"/>
    </row>
    <row r="387" spans="15:16" ht="12.75">
      <c r="O387" s="460"/>
      <c r="P387" s="437"/>
    </row>
    <row r="388" spans="15:16" ht="12.75">
      <c r="O388" s="460"/>
      <c r="P388" s="437"/>
    </row>
    <row r="389" spans="15:16" ht="12.75">
      <c r="O389" s="460"/>
      <c r="P389" s="437"/>
    </row>
    <row r="390" spans="15:16" ht="12.75">
      <c r="O390" s="460"/>
      <c r="P390" s="437"/>
    </row>
    <row r="391" spans="15:16" ht="12.75">
      <c r="O391" s="460"/>
      <c r="P391" s="437"/>
    </row>
    <row r="392" spans="15:16" ht="12.75">
      <c r="O392" s="460"/>
      <c r="P392" s="437"/>
    </row>
    <row r="393" spans="15:16" ht="12.75">
      <c r="O393" s="460"/>
      <c r="P393" s="437"/>
    </row>
    <row r="394" spans="15:16" ht="12.75">
      <c r="O394" s="460"/>
      <c r="P394" s="437"/>
    </row>
  </sheetData>
  <sheetProtection/>
  <mergeCells count="16">
    <mergeCell ref="Q16:Q18"/>
    <mergeCell ref="R16:R18"/>
    <mergeCell ref="B24:C24"/>
    <mergeCell ref="H13:P14"/>
    <mergeCell ref="A16:G16"/>
    <mergeCell ref="H16:P16"/>
    <mergeCell ref="A7:G7"/>
    <mergeCell ref="A8:G8"/>
    <mergeCell ref="A9:G9"/>
    <mergeCell ref="H12:P12"/>
    <mergeCell ref="Q12:R12"/>
    <mergeCell ref="A4:R4"/>
    <mergeCell ref="A5:R5"/>
    <mergeCell ref="F6:L6"/>
    <mergeCell ref="Q6:R6"/>
    <mergeCell ref="M7:N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37"/>
  <sheetViews>
    <sheetView zoomScale="50" zoomScaleNormal="50" zoomScalePageLayoutView="0" workbookViewId="0" topLeftCell="E12">
      <selection activeCell="P31" sqref="P31"/>
    </sheetView>
  </sheetViews>
  <sheetFormatPr defaultColWidth="11.421875" defaultRowHeight="12.75"/>
  <cols>
    <col min="1" max="1" width="11.421875" style="226" customWidth="1"/>
    <col min="2" max="2" width="35.57421875" style="226" customWidth="1"/>
    <col min="3" max="3" width="34.8515625" style="226" customWidth="1"/>
    <col min="4" max="4" width="24.7109375" style="351" customWidth="1"/>
    <col min="5" max="5" width="29.7109375" style="351" customWidth="1"/>
    <col min="6" max="6" width="27.8515625" style="351" customWidth="1"/>
    <col min="7" max="7" width="28.140625" style="351" customWidth="1"/>
    <col min="8" max="8" width="21.00390625" style="351" customWidth="1"/>
    <col min="9" max="9" width="23.7109375" style="351" customWidth="1"/>
    <col min="10" max="10" width="28.00390625" style="351" customWidth="1"/>
    <col min="11" max="11" width="24.8515625" style="351" customWidth="1"/>
    <col min="12" max="12" width="22.28125" style="351" customWidth="1"/>
    <col min="13" max="13" width="17.7109375" style="351" customWidth="1"/>
    <col min="14" max="14" width="35.140625" style="351" customWidth="1"/>
    <col min="15" max="15" width="20.421875" style="353" customWidth="1"/>
    <col min="16" max="16" width="25.00390625" style="226" customWidth="1"/>
    <col min="17" max="17" width="28.8515625" style="226" customWidth="1"/>
    <col min="18" max="18" width="40.421875" style="226" customWidth="1"/>
    <col min="19" max="16384" width="11.421875" style="226" customWidth="1"/>
  </cols>
  <sheetData>
    <row r="1" spans="4:7" ht="18">
      <c r="D1" s="350"/>
      <c r="E1" s="350"/>
      <c r="G1" s="352"/>
    </row>
    <row r="2" spans="4:7" ht="18">
      <c r="D2" s="350"/>
      <c r="E2" s="350"/>
      <c r="G2" s="352"/>
    </row>
    <row r="3" spans="4:7" ht="18">
      <c r="D3" s="350"/>
      <c r="E3" s="350"/>
      <c r="G3" s="352"/>
    </row>
    <row r="4" spans="1:18" ht="12.75">
      <c r="A4" s="886"/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</row>
    <row r="5" spans="1:18" ht="12.75">
      <c r="A5" s="886" t="s">
        <v>0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</row>
    <row r="6" spans="4:18" ht="18">
      <c r="D6" s="350"/>
      <c r="E6" s="350"/>
      <c r="F6" s="987" t="s">
        <v>199</v>
      </c>
      <c r="G6" s="987"/>
      <c r="H6" s="987"/>
      <c r="I6" s="987"/>
      <c r="J6" s="987"/>
      <c r="K6" s="987"/>
      <c r="L6" s="987"/>
      <c r="Q6" s="888"/>
      <c r="R6" s="888"/>
    </row>
    <row r="7" spans="1:18" ht="18">
      <c r="A7" s="888" t="s">
        <v>61</v>
      </c>
      <c r="B7" s="888"/>
      <c r="C7" s="888"/>
      <c r="D7" s="888"/>
      <c r="E7" s="888"/>
      <c r="F7" s="888"/>
      <c r="G7" s="888"/>
      <c r="M7" s="988"/>
      <c r="N7" s="988"/>
      <c r="O7" s="355"/>
      <c r="P7" s="230" t="s">
        <v>1</v>
      </c>
      <c r="Q7" s="230"/>
      <c r="R7" s="230"/>
    </row>
    <row r="8" spans="1:18" ht="18">
      <c r="A8" s="888" t="s">
        <v>45</v>
      </c>
      <c r="B8" s="888"/>
      <c r="C8" s="888"/>
      <c r="D8" s="888"/>
      <c r="E8" s="888"/>
      <c r="F8" s="888"/>
      <c r="G8" s="888"/>
      <c r="M8" s="354"/>
      <c r="N8" s="354"/>
      <c r="O8" s="355"/>
      <c r="P8" s="230" t="s">
        <v>46</v>
      </c>
      <c r="Q8" s="230"/>
      <c r="R8" s="230"/>
    </row>
    <row r="9" spans="1:18" ht="18">
      <c r="A9" s="888" t="s">
        <v>47</v>
      </c>
      <c r="B9" s="888"/>
      <c r="C9" s="888"/>
      <c r="D9" s="888"/>
      <c r="E9" s="888"/>
      <c r="F9" s="888"/>
      <c r="G9" s="888"/>
      <c r="M9" s="354"/>
      <c r="N9" s="354"/>
      <c r="O9" s="355"/>
      <c r="P9" s="19" t="s">
        <v>192</v>
      </c>
      <c r="Q9" s="19"/>
      <c r="R9" s="19"/>
    </row>
    <row r="10" spans="1:18" ht="18">
      <c r="A10" s="231" t="s">
        <v>23</v>
      </c>
      <c r="B10" s="231"/>
      <c r="C10" s="231" t="s">
        <v>33</v>
      </c>
      <c r="D10" s="350"/>
      <c r="E10" s="350"/>
      <c r="G10" s="352"/>
      <c r="M10" s="356"/>
      <c r="N10" s="356"/>
      <c r="P10" s="24" t="s">
        <v>170</v>
      </c>
      <c r="Q10" s="24"/>
      <c r="R10" s="24"/>
    </row>
    <row r="11" spans="4:18" ht="18.75" thickBot="1">
      <c r="D11" s="357"/>
      <c r="E11" s="350"/>
      <c r="G11" s="352"/>
      <c r="P11" s="37" t="s">
        <v>171</v>
      </c>
      <c r="Q11"/>
      <c r="R11"/>
    </row>
    <row r="12" spans="1:18" ht="18">
      <c r="A12" s="299" t="s">
        <v>4</v>
      </c>
      <c r="B12" s="300"/>
      <c r="C12" s="300" t="s">
        <v>38</v>
      </c>
      <c r="D12" s="358"/>
      <c r="E12" s="358"/>
      <c r="F12" s="359"/>
      <c r="G12" s="360"/>
      <c r="H12" s="893" t="s">
        <v>31</v>
      </c>
      <c r="I12" s="893"/>
      <c r="J12" s="893"/>
      <c r="K12" s="893"/>
      <c r="L12" s="893"/>
      <c r="M12" s="893"/>
      <c r="N12" s="893"/>
      <c r="O12" s="893"/>
      <c r="P12" s="893"/>
      <c r="Q12" s="893" t="s">
        <v>32</v>
      </c>
      <c r="R12" s="893"/>
    </row>
    <row r="13" spans="1:18" ht="18">
      <c r="A13" s="302" t="s">
        <v>5</v>
      </c>
      <c r="B13" s="303"/>
      <c r="C13" s="303" t="s">
        <v>89</v>
      </c>
      <c r="D13" s="361"/>
      <c r="E13" s="361"/>
      <c r="F13" s="362"/>
      <c r="G13" s="363"/>
      <c r="H13" s="894" t="s">
        <v>201</v>
      </c>
      <c r="I13" s="990"/>
      <c r="J13" s="990"/>
      <c r="K13" s="990"/>
      <c r="L13" s="990"/>
      <c r="M13" s="990"/>
      <c r="N13" s="990"/>
      <c r="O13" s="990"/>
      <c r="P13" s="991"/>
      <c r="Q13" s="364"/>
      <c r="R13" s="365"/>
    </row>
    <row r="14" spans="1:18" ht="16.5" customHeight="1" thickBot="1">
      <c r="A14" s="306" t="s">
        <v>6</v>
      </c>
      <c r="B14" s="307"/>
      <c r="C14" s="307" t="s">
        <v>200</v>
      </c>
      <c r="D14" s="366"/>
      <c r="E14" s="366"/>
      <c r="F14" s="367"/>
      <c r="G14" s="368"/>
      <c r="H14" s="992"/>
      <c r="I14" s="993"/>
      <c r="J14" s="993"/>
      <c r="K14" s="993"/>
      <c r="L14" s="993"/>
      <c r="M14" s="993"/>
      <c r="N14" s="993"/>
      <c r="O14" s="993"/>
      <c r="P14" s="994"/>
      <c r="Q14" s="369"/>
      <c r="R14" s="370"/>
    </row>
    <row r="15" spans="1:18" ht="18.75" thickBot="1">
      <c r="A15" s="371"/>
      <c r="B15" s="371"/>
      <c r="C15" s="371"/>
      <c r="D15" s="372"/>
      <c r="E15" s="372"/>
      <c r="F15" s="352"/>
      <c r="G15" s="352"/>
      <c r="H15" s="352"/>
      <c r="I15" s="352"/>
      <c r="J15" s="352"/>
      <c r="K15" s="352"/>
      <c r="L15" s="352"/>
      <c r="M15" s="352"/>
      <c r="N15" s="352"/>
      <c r="P15" s="371"/>
      <c r="Q15" s="371"/>
      <c r="R15" s="371"/>
    </row>
    <row r="16" spans="1:18" ht="13.5" thickBot="1">
      <c r="A16" s="941" t="s">
        <v>37</v>
      </c>
      <c r="B16" s="941"/>
      <c r="C16" s="941"/>
      <c r="D16" s="941"/>
      <c r="E16" s="941"/>
      <c r="F16" s="941"/>
      <c r="G16" s="941"/>
      <c r="H16" s="942" t="s">
        <v>7</v>
      </c>
      <c r="I16" s="943"/>
      <c r="J16" s="943"/>
      <c r="K16" s="943"/>
      <c r="L16" s="943"/>
      <c r="M16" s="943"/>
      <c r="N16" s="943"/>
      <c r="O16" s="943"/>
      <c r="P16" s="944"/>
      <c r="Q16" s="995" t="s">
        <v>52</v>
      </c>
      <c r="R16" s="937" t="s">
        <v>8</v>
      </c>
    </row>
    <row r="17" spans="1:18" ht="18.75" thickBot="1">
      <c r="A17" s="364"/>
      <c r="B17" s="346"/>
      <c r="C17" s="346"/>
      <c r="D17" s="373"/>
      <c r="E17" s="373"/>
      <c r="F17" s="374"/>
      <c r="G17" s="375"/>
      <c r="H17" s="376"/>
      <c r="I17" s="374"/>
      <c r="J17" s="374"/>
      <c r="K17" s="352"/>
      <c r="L17" s="377" t="s">
        <v>24</v>
      </c>
      <c r="M17" s="377"/>
      <c r="N17" s="374"/>
      <c r="O17" s="378"/>
      <c r="P17" s="365"/>
      <c r="Q17" s="946"/>
      <c r="R17" s="937"/>
    </row>
    <row r="18" spans="1:18" ht="140.25" customHeight="1" thickBot="1">
      <c r="A18" s="316" t="s">
        <v>9</v>
      </c>
      <c r="B18" s="316" t="s">
        <v>10</v>
      </c>
      <c r="C18" s="317" t="s">
        <v>40</v>
      </c>
      <c r="D18" s="379" t="s">
        <v>11</v>
      </c>
      <c r="E18" s="380" t="s">
        <v>28</v>
      </c>
      <c r="F18" s="381" t="s">
        <v>29</v>
      </c>
      <c r="G18" s="382" t="s">
        <v>12</v>
      </c>
      <c r="H18" s="383" t="s">
        <v>13</v>
      </c>
      <c r="I18" s="384" t="s">
        <v>14</v>
      </c>
      <c r="J18" s="384" t="s">
        <v>15</v>
      </c>
      <c r="K18" s="384" t="s">
        <v>16</v>
      </c>
      <c r="L18" s="384" t="s">
        <v>17</v>
      </c>
      <c r="M18" s="384" t="s">
        <v>18</v>
      </c>
      <c r="N18" s="384" t="s">
        <v>19</v>
      </c>
      <c r="O18" s="385" t="s">
        <v>20</v>
      </c>
      <c r="P18" s="323" t="s">
        <v>21</v>
      </c>
      <c r="Q18" s="947"/>
      <c r="R18" s="937"/>
    </row>
    <row r="19" spans="1:18" s="228" customFormat="1" ht="111" customHeight="1" thickBot="1">
      <c r="A19" s="605">
        <v>1</v>
      </c>
      <c r="B19" s="606" t="s">
        <v>82</v>
      </c>
      <c r="C19" s="719" t="s">
        <v>203</v>
      </c>
      <c r="D19" s="607">
        <v>300</v>
      </c>
      <c r="E19" s="608"/>
      <c r="F19" s="609"/>
      <c r="G19" s="610"/>
      <c r="H19" s="611">
        <v>4000</v>
      </c>
      <c r="I19" s="612">
        <v>0</v>
      </c>
      <c r="J19" s="612">
        <v>0</v>
      </c>
      <c r="K19" s="612">
        <v>0</v>
      </c>
      <c r="L19" s="612">
        <v>0</v>
      </c>
      <c r="M19" s="612">
        <v>0</v>
      </c>
      <c r="N19" s="613">
        <v>0</v>
      </c>
      <c r="O19" s="614">
        <f>H19</f>
        <v>4000</v>
      </c>
      <c r="P19" s="615"/>
      <c r="Q19" s="616" t="s">
        <v>88</v>
      </c>
      <c r="R19" s="617"/>
    </row>
    <row r="20" spans="1:18" s="228" customFormat="1" ht="100.5" customHeight="1" thickBot="1">
      <c r="A20" s="605">
        <v>2</v>
      </c>
      <c r="B20" s="628" t="s">
        <v>83</v>
      </c>
      <c r="C20" s="720" t="s">
        <v>204</v>
      </c>
      <c r="D20" s="629">
        <v>726</v>
      </c>
      <c r="E20" s="630"/>
      <c r="F20" s="631"/>
      <c r="G20" s="632"/>
      <c r="H20" s="611">
        <v>6035.02</v>
      </c>
      <c r="I20" s="633">
        <v>0</v>
      </c>
      <c r="J20" s="633">
        <v>0</v>
      </c>
      <c r="K20" s="633">
        <v>0</v>
      </c>
      <c r="L20" s="633">
        <v>0</v>
      </c>
      <c r="M20" s="633">
        <v>0</v>
      </c>
      <c r="N20" s="633">
        <v>0</v>
      </c>
      <c r="O20" s="611">
        <f>H20</f>
        <v>6035.02</v>
      </c>
      <c r="P20" s="634"/>
      <c r="Q20" s="635" t="s">
        <v>88</v>
      </c>
      <c r="R20" s="617" t="s">
        <v>164</v>
      </c>
    </row>
    <row r="21" spans="1:18" s="228" customFormat="1" ht="108.75" customHeight="1" thickBot="1">
      <c r="A21" s="605">
        <v>3</v>
      </c>
      <c r="B21" s="646" t="s">
        <v>85</v>
      </c>
      <c r="C21" s="718" t="s">
        <v>206</v>
      </c>
      <c r="D21" s="629">
        <v>21</v>
      </c>
      <c r="E21" s="630"/>
      <c r="F21" s="631"/>
      <c r="G21" s="630"/>
      <c r="H21" s="638">
        <v>4000</v>
      </c>
      <c r="I21" s="639">
        <v>0</v>
      </c>
      <c r="J21" s="633">
        <v>0</v>
      </c>
      <c r="K21" s="633">
        <v>0</v>
      </c>
      <c r="L21" s="633">
        <v>0</v>
      </c>
      <c r="M21" s="633">
        <v>0</v>
      </c>
      <c r="N21" s="640">
        <v>0</v>
      </c>
      <c r="O21" s="641">
        <f>H21+I21</f>
        <v>4000</v>
      </c>
      <c r="P21" s="634"/>
      <c r="Q21" s="635" t="s">
        <v>88</v>
      </c>
      <c r="R21" s="642" t="s">
        <v>165</v>
      </c>
    </row>
    <row r="22" spans="1:18" s="627" customFormat="1" ht="74.25" customHeight="1" thickBot="1">
      <c r="A22" s="618">
        <v>4</v>
      </c>
      <c r="B22" s="619" t="s">
        <v>82</v>
      </c>
      <c r="C22" s="718" t="s">
        <v>202</v>
      </c>
      <c r="D22" s="620">
        <v>433</v>
      </c>
      <c r="E22" s="621"/>
      <c r="F22" s="622"/>
      <c r="G22" s="623"/>
      <c r="H22" s="643">
        <v>15000</v>
      </c>
      <c r="I22" s="624">
        <v>0</v>
      </c>
      <c r="J22" s="624">
        <v>0</v>
      </c>
      <c r="K22" s="624">
        <v>0</v>
      </c>
      <c r="L22" s="624">
        <v>0</v>
      </c>
      <c r="M22" s="624">
        <v>0</v>
      </c>
      <c r="N22" s="636">
        <v>0</v>
      </c>
      <c r="O22" s="637">
        <f>H22</f>
        <v>15000</v>
      </c>
      <c r="P22" s="644"/>
      <c r="Q22" s="625" t="s">
        <v>88</v>
      </c>
      <c r="R22" s="626"/>
    </row>
    <row r="23" spans="1:18" s="228" customFormat="1" ht="102" customHeight="1" thickBot="1">
      <c r="A23" s="605">
        <v>5</v>
      </c>
      <c r="B23" s="628" t="s">
        <v>84</v>
      </c>
      <c r="C23" s="718" t="s">
        <v>205</v>
      </c>
      <c r="D23" s="629">
        <v>15</v>
      </c>
      <c r="E23" s="630"/>
      <c r="F23" s="631"/>
      <c r="G23" s="632"/>
      <c r="H23" s="611">
        <v>5000</v>
      </c>
      <c r="I23" s="633">
        <v>0</v>
      </c>
      <c r="J23" s="633">
        <v>0</v>
      </c>
      <c r="K23" s="633">
        <v>0</v>
      </c>
      <c r="L23" s="633">
        <v>0</v>
      </c>
      <c r="M23" s="633">
        <v>0</v>
      </c>
      <c r="N23" s="633">
        <v>0</v>
      </c>
      <c r="O23" s="637">
        <f>H23</f>
        <v>5000</v>
      </c>
      <c r="P23" s="645"/>
      <c r="Q23" s="635" t="s">
        <v>88</v>
      </c>
      <c r="R23" s="642"/>
    </row>
    <row r="24" spans="1:18" s="228" customFormat="1" ht="89.25" customHeight="1" thickBot="1">
      <c r="A24" s="605">
        <v>8</v>
      </c>
      <c r="B24" s="722" t="s">
        <v>86</v>
      </c>
      <c r="C24" s="721" t="s">
        <v>207</v>
      </c>
      <c r="D24" s="629">
        <v>7</v>
      </c>
      <c r="E24" s="630"/>
      <c r="F24" s="631"/>
      <c r="G24" s="632"/>
      <c r="H24" s="611">
        <v>8000</v>
      </c>
      <c r="I24" s="633">
        <v>0</v>
      </c>
      <c r="J24" s="633">
        <v>0</v>
      </c>
      <c r="K24" s="633">
        <v>0</v>
      </c>
      <c r="L24" s="633">
        <v>0</v>
      </c>
      <c r="M24" s="633">
        <v>0</v>
      </c>
      <c r="N24" s="633">
        <v>0</v>
      </c>
      <c r="O24" s="637">
        <f>H24</f>
        <v>8000</v>
      </c>
      <c r="P24" s="645"/>
      <c r="Q24" s="635" t="s">
        <v>88</v>
      </c>
      <c r="R24" s="617"/>
    </row>
    <row r="25" spans="1:18" s="228" customFormat="1" ht="75.75" customHeight="1" thickBot="1">
      <c r="A25" s="605">
        <v>9</v>
      </c>
      <c r="B25" s="648" t="s">
        <v>87</v>
      </c>
      <c r="C25" s="647" t="s">
        <v>208</v>
      </c>
      <c r="D25" s="629">
        <v>1</v>
      </c>
      <c r="E25" s="630"/>
      <c r="F25" s="631"/>
      <c r="G25" s="632"/>
      <c r="H25" s="649">
        <v>5000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633">
        <v>0</v>
      </c>
      <c r="O25" s="641">
        <f>H25</f>
        <v>5000</v>
      </c>
      <c r="P25" s="645"/>
      <c r="Q25" s="635" t="s">
        <v>88</v>
      </c>
      <c r="R25" s="617" t="s">
        <v>163</v>
      </c>
    </row>
    <row r="26" spans="1:18" s="228" customFormat="1" ht="116.25" customHeight="1" thickBot="1">
      <c r="A26" s="605">
        <v>10</v>
      </c>
      <c r="B26" s="648"/>
      <c r="C26" s="647" t="s">
        <v>210</v>
      </c>
      <c r="D26" s="629">
        <v>1</v>
      </c>
      <c r="E26" s="630"/>
      <c r="F26" s="631"/>
      <c r="G26" s="632"/>
      <c r="H26" s="650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633">
        <v>0</v>
      </c>
      <c r="O26" s="641">
        <v>0</v>
      </c>
      <c r="P26" s="645"/>
      <c r="Q26" s="635" t="s">
        <v>88</v>
      </c>
      <c r="R26" s="617"/>
    </row>
    <row r="27" spans="1:18" s="653" customFormat="1" ht="117.75" customHeight="1" thickBot="1">
      <c r="A27" s="605">
        <v>11</v>
      </c>
      <c r="B27" s="635"/>
      <c r="C27" s="651" t="s">
        <v>211</v>
      </c>
      <c r="D27" s="629">
        <v>1</v>
      </c>
      <c r="E27" s="630"/>
      <c r="F27" s="631"/>
      <c r="G27" s="632"/>
      <c r="H27" s="611">
        <v>5000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633">
        <v>0</v>
      </c>
      <c r="O27" s="641">
        <f>H27</f>
        <v>5000</v>
      </c>
      <c r="P27" s="645"/>
      <c r="Q27" s="635" t="s">
        <v>88</v>
      </c>
      <c r="R27" s="652"/>
    </row>
    <row r="28" spans="1:18" s="228" customFormat="1" ht="68.25" customHeight="1" thickBot="1">
      <c r="A28" s="605">
        <v>12</v>
      </c>
      <c r="B28" s="648"/>
      <c r="C28" s="651" t="s">
        <v>212</v>
      </c>
      <c r="D28" s="629">
        <v>2</v>
      </c>
      <c r="E28" s="630"/>
      <c r="F28" s="631"/>
      <c r="G28" s="632"/>
      <c r="H28" s="611">
        <v>6781.81</v>
      </c>
      <c r="I28" s="633">
        <v>0</v>
      </c>
      <c r="J28" s="633">
        <v>0</v>
      </c>
      <c r="K28" s="633">
        <v>0</v>
      </c>
      <c r="L28" s="633">
        <v>0</v>
      </c>
      <c r="M28" s="633">
        <v>0</v>
      </c>
      <c r="N28" s="633">
        <v>0</v>
      </c>
      <c r="O28" s="641">
        <f>H28</f>
        <v>6781.81</v>
      </c>
      <c r="P28" s="645"/>
      <c r="Q28" s="635" t="s">
        <v>88</v>
      </c>
      <c r="R28" s="617"/>
    </row>
    <row r="29" spans="1:18" s="228" customFormat="1" ht="95.25" customHeight="1" thickBot="1">
      <c r="A29" s="605">
        <v>14</v>
      </c>
      <c r="B29" s="648"/>
      <c r="C29" s="651" t="s">
        <v>209</v>
      </c>
      <c r="D29" s="629">
        <v>50</v>
      </c>
      <c r="E29" s="630"/>
      <c r="F29" s="631"/>
      <c r="G29" s="632"/>
      <c r="H29" s="654">
        <v>16000</v>
      </c>
      <c r="I29" s="655"/>
      <c r="J29" s="655"/>
      <c r="K29" s="655"/>
      <c r="L29" s="655"/>
      <c r="M29" s="655"/>
      <c r="N29" s="656"/>
      <c r="O29" s="641">
        <f>H29</f>
        <v>16000</v>
      </c>
      <c r="P29" s="645"/>
      <c r="Q29" s="635" t="s">
        <v>79</v>
      </c>
      <c r="R29" s="657" t="s">
        <v>90</v>
      </c>
    </row>
    <row r="30" spans="1:18" ht="28.5" customHeight="1" thickBot="1">
      <c r="A30" s="286"/>
      <c r="B30" s="989" t="s">
        <v>22</v>
      </c>
      <c r="C30" s="989"/>
      <c r="D30" s="386"/>
      <c r="E30" s="387"/>
      <c r="F30" s="388">
        <v>0</v>
      </c>
      <c r="G30" s="453"/>
      <c r="H30" s="389">
        <f aca="true" t="shared" si="0" ref="H30:P30">SUM(H19:H29)</f>
        <v>74816.83</v>
      </c>
      <c r="I30" s="390">
        <f t="shared" si="0"/>
        <v>0</v>
      </c>
      <c r="J30" s="390">
        <f t="shared" si="0"/>
        <v>0</v>
      </c>
      <c r="K30" s="390">
        <f t="shared" si="0"/>
        <v>0</v>
      </c>
      <c r="L30" s="390">
        <f t="shared" si="0"/>
        <v>0</v>
      </c>
      <c r="M30" s="390">
        <f t="shared" si="0"/>
        <v>0</v>
      </c>
      <c r="N30" s="391">
        <f t="shared" si="0"/>
        <v>0</v>
      </c>
      <c r="O30" s="392">
        <f t="shared" si="0"/>
        <v>74816.83</v>
      </c>
      <c r="P30" s="393">
        <f t="shared" si="0"/>
        <v>0</v>
      </c>
      <c r="Q30" s="939"/>
      <c r="R30" s="940"/>
    </row>
    <row r="31" spans="1:18" ht="18">
      <c r="A31" s="228"/>
      <c r="B31" s="345"/>
      <c r="C31" s="345"/>
      <c r="D31" s="374"/>
      <c r="E31" s="373"/>
      <c r="F31" s="374"/>
      <c r="G31" s="374"/>
      <c r="H31" s="374"/>
      <c r="I31" s="394"/>
      <c r="J31" s="374"/>
      <c r="K31" s="374"/>
      <c r="L31" s="374"/>
      <c r="M31" s="374"/>
      <c r="N31" s="374"/>
      <c r="O31" s="378"/>
      <c r="P31" s="347"/>
      <c r="Q31" s="348"/>
      <c r="R31" s="228"/>
    </row>
    <row r="32" ht="18">
      <c r="F32" s="452"/>
    </row>
    <row r="37" ht="18">
      <c r="F37" s="351">
        <f>45-7</f>
        <v>38</v>
      </c>
    </row>
  </sheetData>
  <sheetProtection/>
  <mergeCells count="17">
    <mergeCell ref="B30:C30"/>
    <mergeCell ref="Q30:R30"/>
    <mergeCell ref="A8:G8"/>
    <mergeCell ref="A9:G9"/>
    <mergeCell ref="H12:P12"/>
    <mergeCell ref="Q12:R12"/>
    <mergeCell ref="H13:P14"/>
    <mergeCell ref="A16:G16"/>
    <mergeCell ref="H16:P16"/>
    <mergeCell ref="Q16:Q18"/>
    <mergeCell ref="R16:R18"/>
    <mergeCell ref="A4:R4"/>
    <mergeCell ref="A5:R5"/>
    <mergeCell ref="F6:L6"/>
    <mergeCell ref="Q6:R6"/>
    <mergeCell ref="A7:G7"/>
    <mergeCell ref="M7:N7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28"/>
  <sheetViews>
    <sheetView zoomScale="60" zoomScaleNormal="60" zoomScalePageLayoutView="0" workbookViewId="0" topLeftCell="A1">
      <selection activeCell="M7" sqref="M7:N7"/>
    </sheetView>
  </sheetViews>
  <sheetFormatPr defaultColWidth="11.421875" defaultRowHeight="12.75"/>
  <cols>
    <col min="1" max="1" width="12.57421875" style="226" customWidth="1"/>
    <col min="2" max="2" width="37.00390625" style="226" customWidth="1"/>
    <col min="3" max="3" width="59.00390625" style="226" customWidth="1"/>
    <col min="4" max="4" width="17.57421875" style="226" customWidth="1"/>
    <col min="5" max="5" width="16.421875" style="226" customWidth="1"/>
    <col min="6" max="6" width="17.28125" style="226" customWidth="1"/>
    <col min="7" max="7" width="16.00390625" style="226" customWidth="1"/>
    <col min="8" max="8" width="22.00390625" style="226" customWidth="1"/>
    <col min="9" max="9" width="18.421875" style="226" customWidth="1"/>
    <col min="10" max="10" width="6.8515625" style="226" customWidth="1"/>
    <col min="11" max="11" width="20.140625" style="226" customWidth="1"/>
    <col min="12" max="12" width="22.28125" style="226" customWidth="1"/>
    <col min="13" max="13" width="15.7109375" style="226" customWidth="1"/>
    <col min="14" max="14" width="15.8515625" style="226" customWidth="1"/>
    <col min="15" max="15" width="21.00390625" style="226" customWidth="1"/>
    <col min="16" max="16" width="23.7109375" style="226" customWidth="1"/>
    <col min="17" max="17" width="28.8515625" style="226" customWidth="1"/>
    <col min="18" max="18" width="37.00390625" style="226" customWidth="1"/>
    <col min="19" max="16384" width="11.421875" style="226" customWidth="1"/>
  </cols>
  <sheetData>
    <row r="1" spans="4:7" ht="12.75">
      <c r="D1" s="227"/>
      <c r="E1" s="227"/>
      <c r="G1" s="228"/>
    </row>
    <row r="2" spans="4:7" ht="12.75">
      <c r="D2" s="227"/>
      <c r="E2" s="227"/>
      <c r="G2" s="228"/>
    </row>
    <row r="3" spans="4:7" ht="12.75">
      <c r="D3" s="227"/>
      <c r="E3" s="227"/>
      <c r="G3" s="228"/>
    </row>
    <row r="4" spans="1:18" ht="12.75">
      <c r="A4" s="886"/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</row>
    <row r="5" spans="1:18" ht="12.75">
      <c r="A5" s="886" t="s">
        <v>0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</row>
    <row r="6" spans="4:18" ht="12.75">
      <c r="D6" s="227"/>
      <c r="E6" s="227"/>
      <c r="F6" s="887" t="s">
        <v>169</v>
      </c>
      <c r="G6" s="887"/>
      <c r="H6" s="887"/>
      <c r="I6" s="887"/>
      <c r="J6" s="887"/>
      <c r="K6" s="887"/>
      <c r="L6" s="887"/>
      <c r="Q6" s="888"/>
      <c r="R6" s="888"/>
    </row>
    <row r="7" spans="1:18" ht="12.75">
      <c r="A7" s="888" t="s">
        <v>61</v>
      </c>
      <c r="B7" s="888"/>
      <c r="C7" s="888"/>
      <c r="D7" s="888"/>
      <c r="E7" s="888"/>
      <c r="F7" s="888"/>
      <c r="G7" s="888"/>
      <c r="M7" s="888"/>
      <c r="N7" s="888"/>
      <c r="O7" s="230"/>
      <c r="P7" s="230" t="s">
        <v>1</v>
      </c>
      <c r="Q7" s="230"/>
      <c r="R7" s="230"/>
    </row>
    <row r="8" spans="1:18" ht="12.75">
      <c r="A8" s="888" t="s">
        <v>45</v>
      </c>
      <c r="B8" s="888"/>
      <c r="C8" s="888"/>
      <c r="D8" s="888"/>
      <c r="E8" s="888"/>
      <c r="F8" s="888"/>
      <c r="G8" s="888"/>
      <c r="M8" s="230"/>
      <c r="N8" s="230"/>
      <c r="O8" s="230"/>
      <c r="P8" s="230" t="s">
        <v>46</v>
      </c>
      <c r="Q8" s="230"/>
      <c r="R8" s="230"/>
    </row>
    <row r="9" spans="1:18" ht="12.75">
      <c r="A9" s="888" t="s">
        <v>47</v>
      </c>
      <c r="B9" s="888"/>
      <c r="C9" s="888"/>
      <c r="D9" s="888"/>
      <c r="E9" s="888"/>
      <c r="F9" s="888"/>
      <c r="G9" s="888"/>
      <c r="M9" s="230"/>
      <c r="N9" s="230"/>
      <c r="O9" s="230"/>
      <c r="P9" s="19" t="s">
        <v>192</v>
      </c>
      <c r="Q9" s="19"/>
      <c r="R9" s="19"/>
    </row>
    <row r="10" spans="1:18" ht="12.75">
      <c r="A10" s="231" t="s">
        <v>23</v>
      </c>
      <c r="B10" s="231"/>
      <c r="C10" s="231" t="s">
        <v>33</v>
      </c>
      <c r="D10" s="227"/>
      <c r="E10" s="227"/>
      <c r="G10" s="228"/>
      <c r="M10" s="231"/>
      <c r="N10" s="231"/>
      <c r="O10" s="231"/>
      <c r="P10" s="24" t="s">
        <v>170</v>
      </c>
      <c r="Q10" s="24"/>
      <c r="R10" s="24"/>
    </row>
    <row r="11" spans="4:18" ht="13.5" thickBot="1">
      <c r="D11" s="232"/>
      <c r="E11" s="227"/>
      <c r="G11" s="228"/>
      <c r="P11" s="37" t="s">
        <v>171</v>
      </c>
      <c r="Q11"/>
      <c r="R11"/>
    </row>
    <row r="12" spans="1:18" ht="12.75">
      <c r="A12" s="299" t="s">
        <v>4</v>
      </c>
      <c r="B12" s="300"/>
      <c r="C12" s="300" t="s">
        <v>38</v>
      </c>
      <c r="D12" s="301"/>
      <c r="E12" s="301"/>
      <c r="F12" s="300"/>
      <c r="G12" s="237"/>
      <c r="H12" s="893" t="s">
        <v>31</v>
      </c>
      <c r="I12" s="893"/>
      <c r="J12" s="893"/>
      <c r="K12" s="893"/>
      <c r="L12" s="893"/>
      <c r="M12" s="893"/>
      <c r="N12" s="893"/>
      <c r="O12" s="893"/>
      <c r="P12" s="893"/>
      <c r="Q12" s="893" t="s">
        <v>32</v>
      </c>
      <c r="R12" s="893"/>
    </row>
    <row r="13" spans="1:18" ht="12.75">
      <c r="A13" s="302" t="s">
        <v>5</v>
      </c>
      <c r="B13" s="303"/>
      <c r="C13" s="303" t="s">
        <v>100</v>
      </c>
      <c r="D13" s="304"/>
      <c r="E13" s="304"/>
      <c r="F13" s="303"/>
      <c r="G13" s="240"/>
      <c r="H13" s="894" t="s">
        <v>214</v>
      </c>
      <c r="I13" s="895"/>
      <c r="J13" s="895"/>
      <c r="K13" s="895"/>
      <c r="L13" s="895"/>
      <c r="M13" s="895"/>
      <c r="N13" s="895"/>
      <c r="O13" s="895"/>
      <c r="P13" s="896"/>
      <c r="Q13" s="305"/>
      <c r="R13" s="253"/>
    </row>
    <row r="14" spans="1:18" ht="33.75" customHeight="1" thickBot="1">
      <c r="A14" s="306" t="s">
        <v>6</v>
      </c>
      <c r="B14" s="307"/>
      <c r="C14" s="307" t="s">
        <v>213</v>
      </c>
      <c r="D14" s="308"/>
      <c r="E14" s="308"/>
      <c r="F14" s="307"/>
      <c r="G14" s="248"/>
      <c r="H14" s="897"/>
      <c r="I14" s="898"/>
      <c r="J14" s="898"/>
      <c r="K14" s="898"/>
      <c r="L14" s="898"/>
      <c r="M14" s="898"/>
      <c r="N14" s="898"/>
      <c r="O14" s="898"/>
      <c r="P14" s="899"/>
      <c r="Q14" s="309"/>
      <c r="R14" s="310"/>
    </row>
    <row r="15" spans="1:18" ht="13.5" thickBot="1">
      <c r="A15" s="228"/>
      <c r="B15" s="228"/>
      <c r="C15" s="228"/>
      <c r="D15" s="311"/>
      <c r="E15" s="311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</row>
    <row r="16" spans="1:18" ht="13.5" thickBot="1">
      <c r="A16" s="941" t="s">
        <v>37</v>
      </c>
      <c r="B16" s="941"/>
      <c r="C16" s="941"/>
      <c r="D16" s="941"/>
      <c r="E16" s="941"/>
      <c r="F16" s="941"/>
      <c r="G16" s="941"/>
      <c r="H16" s="942" t="s">
        <v>7</v>
      </c>
      <c r="I16" s="943"/>
      <c r="J16" s="943"/>
      <c r="K16" s="943"/>
      <c r="L16" s="943"/>
      <c r="M16" s="943"/>
      <c r="N16" s="943"/>
      <c r="O16" s="943"/>
      <c r="P16" s="943"/>
      <c r="Q16" s="998" t="s">
        <v>52</v>
      </c>
      <c r="R16" s="937" t="s">
        <v>8</v>
      </c>
    </row>
    <row r="17" spans="1:18" ht="13.5" thickBot="1">
      <c r="A17" s="305"/>
      <c r="B17" s="312"/>
      <c r="C17" s="312"/>
      <c r="D17" s="313"/>
      <c r="E17" s="313"/>
      <c r="F17" s="312"/>
      <c r="G17" s="253"/>
      <c r="H17" s="305"/>
      <c r="I17" s="312"/>
      <c r="J17" s="312"/>
      <c r="K17" s="228"/>
      <c r="L17" s="314" t="s">
        <v>24</v>
      </c>
      <c r="M17" s="315"/>
      <c r="N17" s="312"/>
      <c r="O17" s="312"/>
      <c r="P17" s="312"/>
      <c r="Q17" s="999"/>
      <c r="R17" s="937"/>
    </row>
    <row r="18" spans="1:18" ht="140.25" customHeight="1" thickBot="1">
      <c r="A18" s="316" t="s">
        <v>9</v>
      </c>
      <c r="B18" s="316" t="s">
        <v>10</v>
      </c>
      <c r="C18" s="395" t="s">
        <v>40</v>
      </c>
      <c r="D18" s="318" t="s">
        <v>11</v>
      </c>
      <c r="E18" s="317" t="s">
        <v>28</v>
      </c>
      <c r="F18" s="396" t="s">
        <v>29</v>
      </c>
      <c r="G18" s="261" t="s">
        <v>12</v>
      </c>
      <c r="H18" s="734" t="s">
        <v>13</v>
      </c>
      <c r="I18" s="732" t="s">
        <v>14</v>
      </c>
      <c r="J18" s="321" t="s">
        <v>15</v>
      </c>
      <c r="K18" s="321" t="s">
        <v>16</v>
      </c>
      <c r="L18" s="321" t="s">
        <v>17</v>
      </c>
      <c r="M18" s="321" t="s">
        <v>18</v>
      </c>
      <c r="N18" s="321" t="s">
        <v>19</v>
      </c>
      <c r="O18" s="322" t="s">
        <v>20</v>
      </c>
      <c r="P18" s="397" t="s">
        <v>21</v>
      </c>
      <c r="Q18" s="999"/>
      <c r="R18" s="937"/>
    </row>
    <row r="19" spans="1:18" s="228" customFormat="1" ht="65.25" customHeight="1">
      <c r="A19" s="544">
        <v>1</v>
      </c>
      <c r="B19" s="545"/>
      <c r="C19" s="546" t="s">
        <v>215</v>
      </c>
      <c r="D19" s="547">
        <v>0</v>
      </c>
      <c r="E19" s="547"/>
      <c r="F19" s="399"/>
      <c r="G19" s="730"/>
      <c r="H19" s="733">
        <v>10300</v>
      </c>
      <c r="I19" s="548">
        <v>0</v>
      </c>
      <c r="J19" s="548">
        <v>0</v>
      </c>
      <c r="K19" s="549"/>
      <c r="L19" s="548">
        <v>0</v>
      </c>
      <c r="M19" s="548">
        <v>0</v>
      </c>
      <c r="N19" s="551">
        <v>0</v>
      </c>
      <c r="O19" s="577">
        <f>H19</f>
        <v>10300</v>
      </c>
      <c r="P19" s="577"/>
      <c r="Q19" s="723" t="s">
        <v>155</v>
      </c>
      <c r="R19" s="550"/>
    </row>
    <row r="20" spans="1:18" s="228" customFormat="1" ht="46.5" customHeight="1">
      <c r="A20" s="544">
        <v>2</v>
      </c>
      <c r="B20" s="545"/>
      <c r="C20" s="406" t="s">
        <v>216</v>
      </c>
      <c r="D20" s="499">
        <v>1</v>
      </c>
      <c r="E20" s="402"/>
      <c r="F20" s="728"/>
      <c r="G20" s="731"/>
      <c r="H20" s="228">
        <v>0</v>
      </c>
      <c r="I20" s="551">
        <v>0</v>
      </c>
      <c r="J20" s="551">
        <v>0</v>
      </c>
      <c r="K20" s="551">
        <v>0</v>
      </c>
      <c r="L20" s="551">
        <v>0</v>
      </c>
      <c r="M20" s="551">
        <v>0</v>
      </c>
      <c r="N20" s="551">
        <v>0</v>
      </c>
      <c r="O20" s="551"/>
      <c r="P20" s="551"/>
      <c r="Q20" s="724" t="s">
        <v>155</v>
      </c>
      <c r="R20" s="552"/>
    </row>
    <row r="21" spans="1:18" s="336" customFormat="1" ht="50.25" customHeight="1">
      <c r="A21" s="553">
        <v>3</v>
      </c>
      <c r="B21" s="554"/>
      <c r="C21" s="555" t="s">
        <v>217</v>
      </c>
      <c r="D21" s="556">
        <v>3</v>
      </c>
      <c r="E21" s="556"/>
      <c r="F21" s="557"/>
      <c r="G21" s="729"/>
      <c r="H21" s="559">
        <v>15450</v>
      </c>
      <c r="I21" s="560">
        <v>0</v>
      </c>
      <c r="J21" s="560">
        <v>0</v>
      </c>
      <c r="K21" s="560">
        <v>0</v>
      </c>
      <c r="L21" s="560">
        <v>0</v>
      </c>
      <c r="M21" s="560">
        <v>0</v>
      </c>
      <c r="N21" s="560">
        <v>0</v>
      </c>
      <c r="O21" s="727">
        <f>H21</f>
        <v>15450</v>
      </c>
      <c r="P21" s="727"/>
      <c r="Q21" s="725" t="s">
        <v>155</v>
      </c>
      <c r="R21" s="561" t="s">
        <v>157</v>
      </c>
    </row>
    <row r="22" spans="1:18" s="336" customFormat="1" ht="66.75" customHeight="1">
      <c r="A22" s="553">
        <v>4</v>
      </c>
      <c r="B22" s="554"/>
      <c r="C22" s="562" t="s">
        <v>218</v>
      </c>
      <c r="D22" s="563">
        <v>5</v>
      </c>
      <c r="E22" s="556"/>
      <c r="F22" s="557"/>
      <c r="G22" s="558"/>
      <c r="H22" s="559">
        <v>4629.44</v>
      </c>
      <c r="I22" s="560">
        <v>0</v>
      </c>
      <c r="J22" s="560">
        <v>0</v>
      </c>
      <c r="K22" s="560">
        <v>0</v>
      </c>
      <c r="L22" s="560">
        <v>0</v>
      </c>
      <c r="M22" s="560">
        <v>0</v>
      </c>
      <c r="N22" s="560">
        <v>0</v>
      </c>
      <c r="O22" s="727"/>
      <c r="P22" s="727"/>
      <c r="Q22" s="725" t="s">
        <v>155</v>
      </c>
      <c r="R22" s="564"/>
    </row>
    <row r="23" spans="1:18" s="228" customFormat="1" ht="57" customHeight="1">
      <c r="A23" s="544">
        <v>5</v>
      </c>
      <c r="B23" s="545"/>
      <c r="C23" s="406" t="s">
        <v>219</v>
      </c>
      <c r="D23" s="402">
        <v>10</v>
      </c>
      <c r="E23" s="402"/>
      <c r="F23" s="399"/>
      <c r="G23" s="403"/>
      <c r="H23" s="735">
        <v>7000</v>
      </c>
      <c r="I23" s="551">
        <v>0</v>
      </c>
      <c r="J23" s="551">
        <v>0</v>
      </c>
      <c r="K23" s="551">
        <v>0</v>
      </c>
      <c r="L23" s="551">
        <v>0</v>
      </c>
      <c r="M23" s="551">
        <v>0</v>
      </c>
      <c r="N23" s="551">
        <v>0</v>
      </c>
      <c r="O23" s="577">
        <v>0</v>
      </c>
      <c r="P23" s="577"/>
      <c r="Q23" s="724" t="s">
        <v>155</v>
      </c>
      <c r="R23" s="552"/>
    </row>
    <row r="24" spans="1:18" s="336" customFormat="1" ht="63" customHeight="1" thickBot="1">
      <c r="A24" s="553">
        <v>6</v>
      </c>
      <c r="B24" s="554"/>
      <c r="C24" s="555" t="s">
        <v>220</v>
      </c>
      <c r="D24" s="565">
        <v>1</v>
      </c>
      <c r="E24" s="565"/>
      <c r="F24" s="557"/>
      <c r="G24" s="566"/>
      <c r="H24" s="736">
        <v>10300</v>
      </c>
      <c r="I24" s="560">
        <v>0</v>
      </c>
      <c r="J24" s="560">
        <v>0</v>
      </c>
      <c r="K24" s="560">
        <v>0</v>
      </c>
      <c r="L24" s="560">
        <v>0</v>
      </c>
      <c r="M24" s="560">
        <v>0</v>
      </c>
      <c r="N24" s="560">
        <v>0</v>
      </c>
      <c r="O24" s="727"/>
      <c r="P24" s="727"/>
      <c r="Q24" s="725" t="s">
        <v>155</v>
      </c>
      <c r="R24" s="564"/>
    </row>
    <row r="25" spans="1:18" ht="65.25" customHeight="1" thickBot="1">
      <c r="A25" s="398">
        <v>1</v>
      </c>
      <c r="B25" s="545"/>
      <c r="C25" s="406" t="s">
        <v>221</v>
      </c>
      <c r="D25" s="499">
        <v>1</v>
      </c>
      <c r="E25" s="404"/>
      <c r="F25" s="405"/>
      <c r="G25" s="405"/>
      <c r="H25" s="735">
        <v>11000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v>0</v>
      </c>
      <c r="O25" s="577"/>
      <c r="P25" s="577"/>
      <c r="Q25" s="726" t="s">
        <v>155</v>
      </c>
      <c r="R25" s="400"/>
    </row>
    <row r="26" spans="1:18" ht="16.5" thickBot="1">
      <c r="A26" s="286"/>
      <c r="B26" s="989" t="s">
        <v>22</v>
      </c>
      <c r="C26" s="996"/>
      <c r="D26" s="287"/>
      <c r="E26" s="288"/>
      <c r="F26" s="407">
        <v>0</v>
      </c>
      <c r="G26" s="408"/>
      <c r="H26" s="409">
        <f aca="true" t="shared" si="0" ref="H26:P26">SUM(H19:H25)</f>
        <v>58679.44</v>
      </c>
      <c r="I26" s="410">
        <f t="shared" si="0"/>
        <v>0</v>
      </c>
      <c r="J26" s="410">
        <f t="shared" si="0"/>
        <v>0</v>
      </c>
      <c r="K26" s="410">
        <f t="shared" si="0"/>
        <v>0</v>
      </c>
      <c r="L26" s="410">
        <f t="shared" si="0"/>
        <v>0</v>
      </c>
      <c r="M26" s="410">
        <f t="shared" si="0"/>
        <v>0</v>
      </c>
      <c r="N26" s="411">
        <f t="shared" si="0"/>
        <v>0</v>
      </c>
      <c r="O26" s="412">
        <f t="shared" si="0"/>
        <v>25750</v>
      </c>
      <c r="P26" s="412">
        <f t="shared" si="0"/>
        <v>0</v>
      </c>
      <c r="Q26" s="997"/>
      <c r="R26" s="940"/>
    </row>
    <row r="27" spans="1:18" ht="12.75">
      <c r="A27" s="228"/>
      <c r="B27" s="345"/>
      <c r="C27" s="345"/>
      <c r="D27" s="312"/>
      <c r="E27" s="313"/>
      <c r="F27" s="346"/>
      <c r="G27" s="312"/>
      <c r="H27" s="312"/>
      <c r="I27" s="347"/>
      <c r="J27" s="312"/>
      <c r="K27" s="312"/>
      <c r="L27" s="312"/>
      <c r="M27" s="312"/>
      <c r="N27" s="312"/>
      <c r="O27" s="314"/>
      <c r="P27" s="347"/>
      <c r="Q27" s="348"/>
      <c r="R27" s="228"/>
    </row>
    <row r="28" ht="12.75">
      <c r="F28" s="451"/>
    </row>
  </sheetData>
  <sheetProtection/>
  <mergeCells count="17">
    <mergeCell ref="B26:C26"/>
    <mergeCell ref="Q26:R26"/>
    <mergeCell ref="A8:G8"/>
    <mergeCell ref="A9:G9"/>
    <mergeCell ref="H12:P12"/>
    <mergeCell ref="Q12:R12"/>
    <mergeCell ref="H13:P14"/>
    <mergeCell ref="A16:G16"/>
    <mergeCell ref="H16:P16"/>
    <mergeCell ref="Q16:Q18"/>
    <mergeCell ref="R16:R18"/>
    <mergeCell ref="A4:R4"/>
    <mergeCell ref="A5:R5"/>
    <mergeCell ref="F6:L6"/>
    <mergeCell ref="Q6:R6"/>
    <mergeCell ref="A7:G7"/>
    <mergeCell ref="M7:N7"/>
  </mergeCells>
  <printOptions/>
  <pageMargins left="0.25" right="0.25" top="0.75" bottom="0.75" header="0.3" footer="0.3"/>
  <pageSetup horizontalDpi="600" verticalDpi="600" orientation="landscape" paperSize="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28"/>
  <sheetViews>
    <sheetView zoomScale="70" zoomScaleNormal="70" zoomScalePageLayoutView="0" workbookViewId="0" topLeftCell="E5">
      <selection activeCell="C31" sqref="C31"/>
    </sheetView>
  </sheetViews>
  <sheetFormatPr defaultColWidth="11.421875" defaultRowHeight="12.75"/>
  <cols>
    <col min="2" max="2" width="27.140625" style="0" customWidth="1"/>
    <col min="3" max="3" width="58.8515625" style="0" customWidth="1"/>
    <col min="4" max="4" width="17.28125" style="0" customWidth="1"/>
    <col min="5" max="5" width="14.28125" style="0" customWidth="1"/>
    <col min="6" max="6" width="14.00390625" style="0" customWidth="1"/>
    <col min="7" max="7" width="14.57421875" style="0" customWidth="1"/>
    <col min="8" max="8" width="17.7109375" style="0" customWidth="1"/>
    <col min="9" max="9" width="14.57421875" style="0" customWidth="1"/>
    <col min="10" max="10" width="16.57421875" style="0" bestFit="1" customWidth="1"/>
    <col min="11" max="11" width="17.7109375" style="0" customWidth="1"/>
    <col min="12" max="12" width="14.57421875" style="0" customWidth="1"/>
    <col min="13" max="13" width="15.7109375" style="0" customWidth="1"/>
    <col min="15" max="16" width="15.57421875" style="0" customWidth="1"/>
    <col min="17" max="17" width="28.8515625" style="0" customWidth="1"/>
    <col min="18" max="18" width="3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pans="4:18" ht="12.75">
      <c r="D6" s="20"/>
      <c r="E6" s="20"/>
      <c r="F6" s="962" t="s">
        <v>169</v>
      </c>
      <c r="G6" s="962"/>
      <c r="H6" s="962"/>
      <c r="I6" s="962"/>
      <c r="J6" s="962"/>
      <c r="K6" s="962"/>
      <c r="L6" s="962"/>
      <c r="Q6" s="957"/>
      <c r="R6" s="957"/>
    </row>
    <row r="7" spans="1:18" ht="12.75">
      <c r="A7" s="957" t="s">
        <v>61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957" t="s">
        <v>47</v>
      </c>
      <c r="B9" s="957"/>
      <c r="C9" s="957"/>
      <c r="D9" s="957"/>
      <c r="E9" s="957"/>
      <c r="F9" s="957"/>
      <c r="G9" s="957"/>
      <c r="M9" s="19"/>
      <c r="N9" s="19"/>
      <c r="O9" s="19"/>
      <c r="P9" s="19" t="s">
        <v>192</v>
      </c>
      <c r="Q9" s="19"/>
      <c r="R9" s="19"/>
    </row>
    <row r="10" spans="1:18" ht="12.75">
      <c r="A10" s="24" t="s">
        <v>23</v>
      </c>
      <c r="B10" s="24"/>
      <c r="C10" s="24" t="s">
        <v>33</v>
      </c>
      <c r="D10" s="20"/>
      <c r="E10" s="20"/>
      <c r="G10" s="26"/>
      <c r="M10" s="24"/>
      <c r="N10" s="24"/>
      <c r="O10" s="24"/>
      <c r="P10" s="24" t="s">
        <v>224</v>
      </c>
      <c r="Q10" s="24"/>
      <c r="R10" s="24"/>
    </row>
    <row r="11" spans="4:16" ht="13.5" thickBot="1">
      <c r="D11" s="61"/>
      <c r="E11" s="20"/>
      <c r="G11" s="26"/>
      <c r="P11" s="37" t="s">
        <v>171</v>
      </c>
    </row>
    <row r="12" spans="1:18" ht="12.75">
      <c r="A12" s="87" t="s">
        <v>4</v>
      </c>
      <c r="B12" s="88"/>
      <c r="C12" s="88" t="s">
        <v>222</v>
      </c>
      <c r="D12" s="89"/>
      <c r="E12" s="89"/>
      <c r="F12" s="88"/>
      <c r="G12" s="38"/>
      <c r="H12" s="934" t="s">
        <v>31</v>
      </c>
      <c r="I12" s="934"/>
      <c r="J12" s="934"/>
      <c r="K12" s="934"/>
      <c r="L12" s="934"/>
      <c r="M12" s="934"/>
      <c r="N12" s="934"/>
      <c r="O12" s="934"/>
      <c r="P12" s="934"/>
      <c r="Q12" s="934" t="s">
        <v>32</v>
      </c>
      <c r="R12" s="934"/>
    </row>
    <row r="13" spans="1:18" ht="20.25" customHeight="1">
      <c r="A13" s="90" t="s">
        <v>5</v>
      </c>
      <c r="B13" s="91"/>
      <c r="C13" s="91" t="s">
        <v>123</v>
      </c>
      <c r="D13" s="92"/>
      <c r="E13" s="92"/>
      <c r="F13" s="91"/>
      <c r="G13" s="39"/>
      <c r="H13" s="911" t="s">
        <v>227</v>
      </c>
      <c r="I13" s="912"/>
      <c r="J13" s="912"/>
      <c r="K13" s="912"/>
      <c r="L13" s="912"/>
      <c r="M13" s="912"/>
      <c r="N13" s="912"/>
      <c r="O13" s="912"/>
      <c r="P13" s="913"/>
      <c r="Q13" s="93"/>
      <c r="R13" s="27"/>
    </row>
    <row r="14" spans="1:18" ht="21" customHeight="1" thickBot="1">
      <c r="A14" s="95" t="s">
        <v>6</v>
      </c>
      <c r="B14" s="86"/>
      <c r="C14" s="86" t="s">
        <v>223</v>
      </c>
      <c r="D14" s="96"/>
      <c r="E14" s="96"/>
      <c r="F14" s="86"/>
      <c r="G14" s="40"/>
      <c r="H14" s="914"/>
      <c r="I14" s="915"/>
      <c r="J14" s="915"/>
      <c r="K14" s="915"/>
      <c r="L14" s="915"/>
      <c r="M14" s="915"/>
      <c r="N14" s="915"/>
      <c r="O14" s="915"/>
      <c r="P14" s="916"/>
      <c r="Q14" s="97"/>
      <c r="R14" s="98"/>
    </row>
    <row r="15" spans="1:18" ht="13.5" thickBot="1">
      <c r="A15" s="26"/>
      <c r="B15" s="26"/>
      <c r="C15" s="26"/>
      <c r="D15" s="99"/>
      <c r="E15" s="9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3.5" thickBot="1">
      <c r="A16" s="983" t="s">
        <v>37</v>
      </c>
      <c r="B16" s="983"/>
      <c r="C16" s="983"/>
      <c r="D16" s="983"/>
      <c r="E16" s="983"/>
      <c r="F16" s="983"/>
      <c r="G16" s="983"/>
      <c r="H16" s="984" t="s">
        <v>7</v>
      </c>
      <c r="I16" s="985"/>
      <c r="J16" s="985"/>
      <c r="K16" s="985"/>
      <c r="L16" s="985"/>
      <c r="M16" s="985"/>
      <c r="N16" s="985"/>
      <c r="O16" s="985"/>
      <c r="P16" s="985"/>
      <c r="Q16" s="1003" t="s">
        <v>52</v>
      </c>
      <c r="R16" s="975" t="s">
        <v>8</v>
      </c>
    </row>
    <row r="17" spans="1:18" ht="13.5" thickBot="1">
      <c r="A17" s="93"/>
      <c r="B17" s="94"/>
      <c r="C17" s="94"/>
      <c r="D17" s="100"/>
      <c r="E17" s="100"/>
      <c r="F17" s="94"/>
      <c r="G17" s="27"/>
      <c r="H17" s="93"/>
      <c r="I17" s="94"/>
      <c r="J17" s="94"/>
      <c r="K17" s="26"/>
      <c r="L17" s="101" t="s">
        <v>24</v>
      </c>
      <c r="M17" s="102"/>
      <c r="N17" s="94"/>
      <c r="O17" s="94"/>
      <c r="P17" s="94"/>
      <c r="Q17" s="1004"/>
      <c r="R17" s="975"/>
    </row>
    <row r="18" spans="1:18" ht="140.25" customHeight="1" thickBot="1">
      <c r="A18" s="658" t="s">
        <v>9</v>
      </c>
      <c r="B18" s="746" t="s">
        <v>10</v>
      </c>
      <c r="C18" s="155" t="s">
        <v>40</v>
      </c>
      <c r="D18" s="742" t="s">
        <v>11</v>
      </c>
      <c r="E18" s="155" t="s">
        <v>28</v>
      </c>
      <c r="F18" s="155" t="s">
        <v>29</v>
      </c>
      <c r="G18" s="743" t="s">
        <v>12</v>
      </c>
      <c r="H18" s="744" t="s">
        <v>13</v>
      </c>
      <c r="I18" s="148" t="s">
        <v>14</v>
      </c>
      <c r="J18" s="106" t="s">
        <v>15</v>
      </c>
      <c r="K18" s="106" t="s">
        <v>16</v>
      </c>
      <c r="L18" s="106" t="s">
        <v>17</v>
      </c>
      <c r="M18" s="106" t="s">
        <v>18</v>
      </c>
      <c r="N18" s="106" t="s">
        <v>19</v>
      </c>
      <c r="O18" s="107" t="s">
        <v>20</v>
      </c>
      <c r="P18" s="169" t="s">
        <v>21</v>
      </c>
      <c r="Q18" s="1004"/>
      <c r="R18" s="975"/>
    </row>
    <row r="19" spans="1:18" s="26" customFormat="1" ht="48" customHeight="1">
      <c r="A19" s="738">
        <v>1</v>
      </c>
      <c r="B19" s="172"/>
      <c r="C19" s="172" t="s">
        <v>226</v>
      </c>
      <c r="D19" s="739">
        <v>30</v>
      </c>
      <c r="E19" s="740"/>
      <c r="F19" s="189"/>
      <c r="G19" s="150"/>
      <c r="H19" s="741">
        <v>1000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745">
        <f>H19</f>
        <v>1000</v>
      </c>
      <c r="O19" s="215"/>
      <c r="P19" s="473"/>
      <c r="Q19" s="474" t="s">
        <v>71</v>
      </c>
      <c r="R19" s="218" t="s">
        <v>161</v>
      </c>
    </row>
    <row r="20" spans="1:18" ht="47.25" customHeight="1">
      <c r="A20" s="176">
        <v>2</v>
      </c>
      <c r="B20" s="166"/>
      <c r="C20" s="166" t="s">
        <v>225</v>
      </c>
      <c r="D20" s="604">
        <v>1</v>
      </c>
      <c r="E20" s="424"/>
      <c r="F20" s="85"/>
      <c r="G20" s="118"/>
      <c r="H20" s="138">
        <v>2486.29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476">
        <f>H20</f>
        <v>2486.29</v>
      </c>
      <c r="O20" s="215"/>
      <c r="P20" s="170"/>
      <c r="Q20" s="198" t="s">
        <v>71</v>
      </c>
      <c r="R20" s="161" t="s">
        <v>162</v>
      </c>
    </row>
    <row r="21" spans="1:18" ht="46.5" customHeight="1">
      <c r="A21" s="176">
        <v>3</v>
      </c>
      <c r="B21" s="166"/>
      <c r="C21" s="166" t="s">
        <v>107</v>
      </c>
      <c r="D21" s="604">
        <v>7</v>
      </c>
      <c r="E21" s="424"/>
      <c r="F21" s="85"/>
      <c r="G21" s="118"/>
      <c r="H21" s="138">
        <v>5000</v>
      </c>
      <c r="I21" s="31">
        <v>0</v>
      </c>
      <c r="J21" s="31">
        <v>0</v>
      </c>
      <c r="K21" s="215"/>
      <c r="L21" s="31">
        <v>0</v>
      </c>
      <c r="M21" s="31">
        <v>0</v>
      </c>
      <c r="N21" s="476">
        <f>H21</f>
        <v>5000</v>
      </c>
      <c r="O21" s="215"/>
      <c r="P21" s="170"/>
      <c r="Q21" s="198" t="s">
        <v>71</v>
      </c>
      <c r="R21" s="161" t="s">
        <v>128</v>
      </c>
    </row>
    <row r="22" spans="1:18" ht="55.5" customHeight="1" thickBot="1">
      <c r="A22" s="176">
        <v>4</v>
      </c>
      <c r="B22" s="166"/>
      <c r="C22" s="166" t="s">
        <v>108</v>
      </c>
      <c r="D22" s="604">
        <v>4</v>
      </c>
      <c r="E22" s="425"/>
      <c r="F22" s="177"/>
      <c r="G22" s="119"/>
      <c r="H22" s="137">
        <v>13000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477">
        <f>H22</f>
        <v>13000</v>
      </c>
      <c r="O22" s="216"/>
      <c r="P22" s="170"/>
      <c r="Q22" s="199" t="s">
        <v>109</v>
      </c>
      <c r="R22" s="217" t="s">
        <v>110</v>
      </c>
    </row>
    <row r="23" spans="1:18" ht="25.5" customHeight="1" thickBot="1">
      <c r="A23" s="83"/>
      <c r="B23" s="965" t="s">
        <v>22</v>
      </c>
      <c r="C23" s="1000"/>
      <c r="D23" s="130"/>
      <c r="E23" s="72"/>
      <c r="F23" s="737"/>
      <c r="G23" s="73"/>
      <c r="H23" s="77">
        <f>SUM(H19:H22)</f>
        <v>21486.29</v>
      </c>
      <c r="I23" s="78">
        <f aca="true" t="shared" si="0" ref="I23:P23">SUM(I19:I22)</f>
        <v>0</v>
      </c>
      <c r="J23" s="78">
        <f t="shared" si="0"/>
        <v>0</v>
      </c>
      <c r="K23" s="78">
        <f t="shared" si="0"/>
        <v>0</v>
      </c>
      <c r="L23" s="78">
        <f t="shared" si="0"/>
        <v>0</v>
      </c>
      <c r="M23" s="78">
        <f t="shared" si="0"/>
        <v>0</v>
      </c>
      <c r="N23" s="174">
        <f t="shared" si="0"/>
        <v>21486.29</v>
      </c>
      <c r="O23" s="162">
        <f t="shared" si="0"/>
        <v>0</v>
      </c>
      <c r="P23" s="162">
        <f t="shared" si="0"/>
        <v>0</v>
      </c>
      <c r="Q23" s="1001"/>
      <c r="R23" s="1002"/>
    </row>
    <row r="24" spans="1:18" ht="12.75">
      <c r="A24" s="26"/>
      <c r="B24" s="114"/>
      <c r="C24" s="114"/>
      <c r="D24" s="94"/>
      <c r="E24" s="100"/>
      <c r="F24" s="115"/>
      <c r="G24" s="94"/>
      <c r="H24" s="94"/>
      <c r="I24" s="116"/>
      <c r="J24" s="94"/>
      <c r="K24" s="94"/>
      <c r="L24" s="94"/>
      <c r="M24" s="94"/>
      <c r="N24" s="94"/>
      <c r="O24" s="101"/>
      <c r="P24" s="116"/>
      <c r="Q24" s="117"/>
      <c r="R24" s="26"/>
    </row>
    <row r="28" spans="6:7" ht="12.75">
      <c r="F28" s="475"/>
      <c r="G28" s="475"/>
    </row>
  </sheetData>
  <sheetProtection/>
  <mergeCells count="17">
    <mergeCell ref="R16:R18"/>
    <mergeCell ref="A4:R4"/>
    <mergeCell ref="A5:R5"/>
    <mergeCell ref="F6:L6"/>
    <mergeCell ref="Q6:R6"/>
    <mergeCell ref="A7:G7"/>
    <mergeCell ref="M7:N7"/>
    <mergeCell ref="B23:C23"/>
    <mergeCell ref="Q23:R23"/>
    <mergeCell ref="A8:G8"/>
    <mergeCell ref="A9:G9"/>
    <mergeCell ref="H12:P12"/>
    <mergeCell ref="Q12:R12"/>
    <mergeCell ref="H13:P14"/>
    <mergeCell ref="A16:G16"/>
    <mergeCell ref="H16:P16"/>
    <mergeCell ref="Q16:Q1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="65" zoomScaleNormal="65" zoomScalePageLayoutView="0" workbookViewId="0" topLeftCell="D1">
      <selection activeCell="I8" sqref="I8"/>
    </sheetView>
  </sheetViews>
  <sheetFormatPr defaultColWidth="11.421875" defaultRowHeight="12.75"/>
  <cols>
    <col min="2" max="2" width="33.140625" style="0" customWidth="1"/>
    <col min="3" max="3" width="58.8515625" style="0" customWidth="1"/>
    <col min="4" max="4" width="11.8515625" style="0" customWidth="1"/>
    <col min="5" max="5" width="15.421875" style="0" customWidth="1"/>
    <col min="6" max="6" width="19.7109375" style="0" customWidth="1"/>
    <col min="7" max="7" width="19.28125" style="0" customWidth="1"/>
    <col min="8" max="8" width="24.28125" style="0" customWidth="1"/>
    <col min="10" max="10" width="16.7109375" style="0" customWidth="1"/>
    <col min="11" max="11" width="12.7109375" style="0" customWidth="1"/>
    <col min="12" max="14" width="11.421875" style="0" customWidth="1"/>
    <col min="15" max="16" width="15.57421875" style="0" customWidth="1"/>
    <col min="17" max="17" width="28.8515625" style="0" customWidth="1"/>
    <col min="18" max="18" width="37.00390625" style="0" customWidth="1"/>
  </cols>
  <sheetData>
    <row r="1" spans="4:7" ht="12.75">
      <c r="D1" s="20"/>
      <c r="E1" s="20"/>
      <c r="G1" s="26"/>
    </row>
    <row r="2" spans="4:7" ht="12.75">
      <c r="D2" s="20"/>
      <c r="E2" s="20"/>
      <c r="G2" s="26"/>
    </row>
    <row r="3" spans="4:7" ht="12.75">
      <c r="D3" s="20"/>
      <c r="E3" s="20"/>
      <c r="G3" s="26"/>
    </row>
    <row r="4" spans="1:18" ht="12.75">
      <c r="A4" s="961"/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</row>
    <row r="5" spans="1:18" ht="12.75">
      <c r="A5" s="961" t="s">
        <v>0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</row>
    <row r="6" s="747" customFormat="1" ht="12.75">
      <c r="D6" s="747" t="s">
        <v>301</v>
      </c>
    </row>
    <row r="7" spans="1:18" ht="12.75">
      <c r="A7" s="957" t="s">
        <v>61</v>
      </c>
      <c r="B7" s="957"/>
      <c r="C7" s="957"/>
      <c r="D7" s="957"/>
      <c r="E7" s="957"/>
      <c r="F7" s="957"/>
      <c r="G7" s="957"/>
      <c r="M7" s="957"/>
      <c r="N7" s="957"/>
      <c r="O7" s="19"/>
      <c r="P7" s="19" t="s">
        <v>1</v>
      </c>
      <c r="Q7" s="19"/>
      <c r="R7" s="19"/>
    </row>
    <row r="8" spans="1:18" ht="12.75">
      <c r="A8" s="957" t="s">
        <v>45</v>
      </c>
      <c r="B8" s="957"/>
      <c r="C8" s="957"/>
      <c r="D8" s="957"/>
      <c r="E8" s="957"/>
      <c r="F8" s="957"/>
      <c r="G8" s="957"/>
      <c r="M8" s="19"/>
      <c r="N8" s="19"/>
      <c r="O8" s="19"/>
      <c r="P8" s="19" t="s">
        <v>46</v>
      </c>
      <c r="Q8" s="19"/>
      <c r="R8" s="19"/>
    </row>
    <row r="9" spans="1:18" ht="12.75">
      <c r="A9" s="4" t="s">
        <v>26</v>
      </c>
      <c r="B9" s="4"/>
      <c r="C9" s="4"/>
      <c r="D9" s="4" t="s">
        <v>127</v>
      </c>
      <c r="E9" s="4"/>
      <c r="F9" s="4"/>
      <c r="G9" s="4"/>
      <c r="M9" s="19"/>
      <c r="N9" s="19"/>
      <c r="O9" s="19"/>
      <c r="P9" s="19" t="s">
        <v>192</v>
      </c>
      <c r="Q9" s="19"/>
      <c r="R9" s="19"/>
    </row>
    <row r="10" spans="1:18" ht="12.75">
      <c r="A10" s="24" t="s">
        <v>23</v>
      </c>
      <c r="B10" s="24"/>
      <c r="C10" s="24" t="s">
        <v>33</v>
      </c>
      <c r="D10" s="20"/>
      <c r="E10" s="20"/>
      <c r="G10" s="26"/>
      <c r="M10" s="24"/>
      <c r="N10" s="24"/>
      <c r="O10" s="24"/>
      <c r="P10" s="24" t="s">
        <v>170</v>
      </c>
      <c r="Q10" s="24"/>
      <c r="R10" s="24"/>
    </row>
    <row r="11" spans="4:16" ht="13.5" thickBot="1">
      <c r="D11" s="61"/>
      <c r="E11" s="20"/>
      <c r="G11" s="26"/>
      <c r="P11" s="37" t="s">
        <v>171</v>
      </c>
    </row>
    <row r="12" spans="1:18" ht="12.75">
      <c r="A12" s="87" t="s">
        <v>4</v>
      </c>
      <c r="B12" s="88"/>
      <c r="C12" s="88" t="s">
        <v>228</v>
      </c>
      <c r="D12" s="89"/>
      <c r="E12" s="89"/>
      <c r="F12" s="88"/>
      <c r="G12" s="88"/>
      <c r="H12" s="748" t="s">
        <v>31</v>
      </c>
      <c r="I12" s="749"/>
      <c r="J12" s="749"/>
      <c r="K12" s="749"/>
      <c r="L12" s="749"/>
      <c r="M12" s="749"/>
      <c r="N12" s="749"/>
      <c r="O12" s="749"/>
      <c r="P12" s="749"/>
      <c r="Q12" s="749" t="s">
        <v>32</v>
      </c>
      <c r="R12" s="750"/>
    </row>
    <row r="13" spans="1:18" ht="12.75">
      <c r="A13" s="90" t="s">
        <v>5</v>
      </c>
      <c r="B13" s="91"/>
      <c r="C13" s="91" t="s">
        <v>229</v>
      </c>
      <c r="D13" s="92"/>
      <c r="E13" s="92"/>
      <c r="F13" s="91"/>
      <c r="G13" s="91"/>
      <c r="H13" s="1005" t="s">
        <v>235</v>
      </c>
      <c r="I13" s="978"/>
      <c r="J13" s="978"/>
      <c r="K13" s="978"/>
      <c r="L13" s="978"/>
      <c r="M13" s="978"/>
      <c r="N13" s="978"/>
      <c r="O13" s="978"/>
      <c r="P13" s="978"/>
      <c r="Q13" s="978"/>
      <c r="R13" s="1006"/>
    </row>
    <row r="14" spans="1:18" ht="13.5" thickBot="1">
      <c r="A14" s="95" t="s">
        <v>6</v>
      </c>
      <c r="B14" s="86"/>
      <c r="C14" s="86"/>
      <c r="D14" s="96"/>
      <c r="E14" s="96"/>
      <c r="F14" s="86"/>
      <c r="G14" s="86"/>
      <c r="H14" s="1007"/>
      <c r="I14" s="1008"/>
      <c r="J14" s="1008"/>
      <c r="K14" s="1008"/>
      <c r="L14" s="1008"/>
      <c r="M14" s="1008"/>
      <c r="N14" s="1008"/>
      <c r="O14" s="1008"/>
      <c r="P14" s="1008"/>
      <c r="Q14" s="1008"/>
      <c r="R14" s="1009"/>
    </row>
    <row r="15" spans="1:18" ht="13.5" thickBot="1">
      <c r="A15" s="26"/>
      <c r="B15" s="26"/>
      <c r="C15" s="26"/>
      <c r="D15" s="99"/>
      <c r="E15" s="99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3.5" thickBot="1">
      <c r="A16" s="983" t="s">
        <v>37</v>
      </c>
      <c r="B16" s="983"/>
      <c r="C16" s="983"/>
      <c r="D16" s="983"/>
      <c r="E16" s="983"/>
      <c r="F16" s="983"/>
      <c r="G16" s="983"/>
      <c r="H16" s="984" t="s">
        <v>7</v>
      </c>
      <c r="I16" s="985"/>
      <c r="J16" s="985"/>
      <c r="K16" s="985"/>
      <c r="L16" s="985"/>
      <c r="M16" s="985"/>
      <c r="N16" s="985"/>
      <c r="O16" s="985"/>
      <c r="P16" s="985"/>
      <c r="Q16" s="1003" t="s">
        <v>52</v>
      </c>
      <c r="R16" s="975" t="s">
        <v>8</v>
      </c>
    </row>
    <row r="17" spans="1:18" ht="13.5" thickBot="1">
      <c r="A17" s="93"/>
      <c r="B17" s="94"/>
      <c r="C17" s="94"/>
      <c r="D17" s="100"/>
      <c r="E17" s="100"/>
      <c r="F17" s="94"/>
      <c r="G17" s="27"/>
      <c r="H17" s="93"/>
      <c r="I17" s="94"/>
      <c r="J17" s="94"/>
      <c r="K17" s="26"/>
      <c r="L17" s="101" t="s">
        <v>24</v>
      </c>
      <c r="M17" s="102"/>
      <c r="N17" s="94"/>
      <c r="O17" s="94"/>
      <c r="P17" s="94"/>
      <c r="Q17" s="1004"/>
      <c r="R17" s="975"/>
    </row>
    <row r="18" spans="1:18" ht="140.25" customHeight="1" thickBot="1">
      <c r="A18" s="103" t="s">
        <v>9</v>
      </c>
      <c r="B18" s="103" t="s">
        <v>10</v>
      </c>
      <c r="C18" s="112" t="s">
        <v>40</v>
      </c>
      <c r="D18" s="155" t="s">
        <v>11</v>
      </c>
      <c r="E18" s="112" t="s">
        <v>28</v>
      </c>
      <c r="F18" s="151" t="s">
        <v>29</v>
      </c>
      <c r="G18" s="152" t="s">
        <v>12</v>
      </c>
      <c r="H18" s="148" t="s">
        <v>13</v>
      </c>
      <c r="I18" s="106" t="s">
        <v>14</v>
      </c>
      <c r="J18" s="106" t="s">
        <v>15</v>
      </c>
      <c r="K18" s="106" t="s">
        <v>16</v>
      </c>
      <c r="L18" s="106" t="s">
        <v>17</v>
      </c>
      <c r="M18" s="107" t="s">
        <v>18</v>
      </c>
      <c r="N18" s="761" t="s">
        <v>19</v>
      </c>
      <c r="O18" s="159" t="s">
        <v>20</v>
      </c>
      <c r="P18" s="751" t="s">
        <v>21</v>
      </c>
      <c r="Q18" s="1012"/>
      <c r="R18" s="975"/>
    </row>
    <row r="19" spans="1:18" ht="39.75" customHeight="1">
      <c r="A19" s="30">
        <v>1</v>
      </c>
      <c r="B19" s="143"/>
      <c r="C19" s="143" t="s">
        <v>230</v>
      </c>
      <c r="D19" s="153">
        <v>1</v>
      </c>
      <c r="E19" s="146"/>
      <c r="F19" s="149"/>
      <c r="G19" s="150"/>
      <c r="H19" s="158">
        <v>178000</v>
      </c>
      <c r="I19" s="80"/>
      <c r="J19" s="80"/>
      <c r="K19" s="80"/>
      <c r="L19" s="80"/>
      <c r="M19" s="80"/>
      <c r="N19" s="759"/>
      <c r="O19" s="760">
        <f>H19</f>
        <v>178000</v>
      </c>
      <c r="P19" s="753"/>
      <c r="Q19" s="752" t="s">
        <v>98</v>
      </c>
      <c r="R19" s="120"/>
    </row>
    <row r="20" spans="1:18" ht="41.25" customHeight="1">
      <c r="A20" s="30">
        <v>2</v>
      </c>
      <c r="B20" s="144"/>
      <c r="C20" s="144" t="s">
        <v>231</v>
      </c>
      <c r="D20" s="154">
        <v>100</v>
      </c>
      <c r="E20" s="147"/>
      <c r="F20" s="145"/>
      <c r="G20" s="118"/>
      <c r="H20" s="138">
        <v>115000</v>
      </c>
      <c r="I20" s="31"/>
      <c r="J20" s="31"/>
      <c r="K20" s="31"/>
      <c r="L20" s="31"/>
      <c r="M20" s="31"/>
      <c r="N20" s="41"/>
      <c r="O20" s="756">
        <f>H20</f>
        <v>115000</v>
      </c>
      <c r="P20" s="754"/>
      <c r="Q20" s="124" t="s">
        <v>98</v>
      </c>
      <c r="R20" s="34"/>
    </row>
    <row r="21" spans="1:18" ht="44.25" customHeight="1">
      <c r="A21" s="30">
        <v>3</v>
      </c>
      <c r="B21" s="144"/>
      <c r="C21" s="144" t="s">
        <v>232</v>
      </c>
      <c r="D21" s="154">
        <v>1</v>
      </c>
      <c r="E21" s="147"/>
      <c r="F21" s="145"/>
      <c r="G21" s="118"/>
      <c r="H21" s="472">
        <v>0</v>
      </c>
      <c r="I21" s="31"/>
      <c r="J21" s="31"/>
      <c r="K21" s="157"/>
      <c r="L21" s="31"/>
      <c r="M21" s="31"/>
      <c r="N21" s="41"/>
      <c r="O21" s="756">
        <f>H21</f>
        <v>0</v>
      </c>
      <c r="P21" s="754"/>
      <c r="Q21" s="124" t="s">
        <v>98</v>
      </c>
      <c r="R21" s="144"/>
    </row>
    <row r="22" spans="1:18" ht="44.25" customHeight="1">
      <c r="A22" s="30">
        <v>4</v>
      </c>
      <c r="B22" s="144"/>
      <c r="C22" s="144" t="s">
        <v>233</v>
      </c>
      <c r="D22" s="154">
        <v>1</v>
      </c>
      <c r="E22" s="147"/>
      <c r="F22" s="145"/>
      <c r="G22" s="118"/>
      <c r="H22" s="138">
        <v>39000</v>
      </c>
      <c r="I22" s="31"/>
      <c r="J22" s="31"/>
      <c r="K22" s="31"/>
      <c r="L22" s="31"/>
      <c r="M22" s="31"/>
      <c r="N22" s="41"/>
      <c r="O22" s="756">
        <f>H22</f>
        <v>39000</v>
      </c>
      <c r="P22" s="754"/>
      <c r="Q22" s="124" t="s">
        <v>98</v>
      </c>
      <c r="R22" s="34"/>
    </row>
    <row r="23" spans="1:18" ht="52.5" customHeight="1" thickBot="1">
      <c r="A23" s="30">
        <v>5</v>
      </c>
      <c r="B23" s="144"/>
      <c r="C23" s="144" t="s">
        <v>234</v>
      </c>
      <c r="D23" s="154">
        <v>8</v>
      </c>
      <c r="E23" s="147"/>
      <c r="F23" s="145"/>
      <c r="G23" s="118"/>
      <c r="H23" s="138">
        <v>42577</v>
      </c>
      <c r="I23" s="31"/>
      <c r="J23" s="31"/>
      <c r="K23" s="157"/>
      <c r="L23" s="31"/>
      <c r="M23" s="31"/>
      <c r="N23" s="483"/>
      <c r="O23" s="757">
        <f>H23</f>
        <v>42577</v>
      </c>
      <c r="P23" s="758"/>
      <c r="Q23" s="124" t="s">
        <v>98</v>
      </c>
      <c r="R23" s="34"/>
    </row>
    <row r="24" spans="1:18" ht="15.75" thickBot="1">
      <c r="A24" s="83"/>
      <c r="B24" s="965" t="s">
        <v>22</v>
      </c>
      <c r="C24" s="1000"/>
      <c r="D24" s="71"/>
      <c r="E24" s="72"/>
      <c r="F24" s="432"/>
      <c r="G24" s="156"/>
      <c r="H24" s="56">
        <f aca="true" t="shared" si="0" ref="H24:P24">SUM(H19:H23)</f>
        <v>374577</v>
      </c>
      <c r="I24" s="57">
        <f t="shared" si="0"/>
        <v>0</v>
      </c>
      <c r="J24" s="57">
        <f t="shared" si="0"/>
        <v>0</v>
      </c>
      <c r="K24" s="57">
        <f t="shared" si="0"/>
        <v>0</v>
      </c>
      <c r="L24" s="57">
        <f t="shared" si="0"/>
        <v>0</v>
      </c>
      <c r="M24" s="57">
        <f t="shared" si="0"/>
        <v>0</v>
      </c>
      <c r="N24" s="174">
        <f t="shared" si="0"/>
        <v>0</v>
      </c>
      <c r="O24" s="755">
        <f t="shared" si="0"/>
        <v>374577</v>
      </c>
      <c r="P24" s="75">
        <f t="shared" si="0"/>
        <v>0</v>
      </c>
      <c r="Q24" s="1010"/>
      <c r="R24" s="1011"/>
    </row>
    <row r="25" spans="1:18" ht="12.75">
      <c r="A25" s="26"/>
      <c r="B25" s="114"/>
      <c r="C25" s="114"/>
      <c r="D25" s="94"/>
      <c r="E25" s="100"/>
      <c r="F25" s="115"/>
      <c r="G25" s="94"/>
      <c r="H25" s="94"/>
      <c r="I25" s="116"/>
      <c r="J25" s="94"/>
      <c r="K25" s="94"/>
      <c r="L25" s="94"/>
      <c r="M25" s="94"/>
      <c r="N25" s="94"/>
      <c r="O25" s="101"/>
      <c r="P25" s="116"/>
      <c r="Q25" s="117"/>
      <c r="R25" s="26"/>
    </row>
  </sheetData>
  <sheetProtection/>
  <mergeCells count="12">
    <mergeCell ref="Q16:Q18"/>
    <mergeCell ref="R16:R18"/>
    <mergeCell ref="H13:R14"/>
    <mergeCell ref="A4:R4"/>
    <mergeCell ref="A5:R5"/>
    <mergeCell ref="A7:G7"/>
    <mergeCell ref="M7:N7"/>
    <mergeCell ref="B24:C24"/>
    <mergeCell ref="Q24:R24"/>
    <mergeCell ref="A8:G8"/>
    <mergeCell ref="A16:G16"/>
    <mergeCell ref="H16:P16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gob2003admin</dc:creator>
  <cp:keywords/>
  <dc:description/>
  <cp:lastModifiedBy>nohosala</cp:lastModifiedBy>
  <cp:lastPrinted>2009-10-13T14:09:02Z</cp:lastPrinted>
  <dcterms:created xsi:type="dcterms:W3CDTF">2005-01-05T14:33:37Z</dcterms:created>
  <dcterms:modified xsi:type="dcterms:W3CDTF">2012-04-12T20:33:17Z</dcterms:modified>
  <cp:category/>
  <cp:version/>
  <cp:contentType/>
  <cp:contentStatus/>
  <cp:revision>1</cp:revision>
</cp:coreProperties>
</file>