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05" windowWidth="15480" windowHeight="7695"/>
  </bookViews>
  <sheets>
    <sheet name="analisis histor ing gtos" sheetId="1" r:id="rId1"/>
  </sheets>
  <calcPr calcId="125725"/>
</workbook>
</file>

<file path=xl/calcChain.xml><?xml version="1.0" encoding="utf-8"?>
<calcChain xmlns="http://schemas.openxmlformats.org/spreadsheetml/2006/main">
  <c r="H36" i="1"/>
  <c r="H32"/>
  <c r="H31"/>
  <c r="H28"/>
  <c r="H26"/>
  <c r="H19"/>
  <c r="H18"/>
  <c r="H17" s="1"/>
  <c r="H15"/>
  <c r="H14" s="1"/>
  <c r="H8"/>
  <c r="H7" s="1"/>
  <c r="H6" l="1"/>
  <c r="H34" s="1"/>
  <c r="H25"/>
</calcChain>
</file>

<file path=xl/sharedStrings.xml><?xml version="1.0" encoding="utf-8"?>
<sst xmlns="http://schemas.openxmlformats.org/spreadsheetml/2006/main" count="47" uniqueCount="47">
  <si>
    <t>ANALISIS HISTORICO INGRESOS Y GASTOS</t>
  </si>
  <si>
    <t>VIGENCIAS  DE 2004  A   2010</t>
  </si>
  <si>
    <t>DESCRIPCION</t>
  </si>
  <si>
    <t>CUENTA</t>
  </si>
  <si>
    <t>A2004</t>
  </si>
  <si>
    <t>A2005</t>
  </si>
  <si>
    <t>A2006</t>
  </si>
  <si>
    <t>A2007</t>
  </si>
  <si>
    <t>A2008</t>
  </si>
  <si>
    <t>A2009</t>
  </si>
  <si>
    <t>A2010</t>
  </si>
  <si>
    <t>INGRESOS TOTALES</t>
  </si>
  <si>
    <t>1.  INGRESOS CORRIENTES</t>
  </si>
  <si>
    <t>1.1     INGRESOS TRIBUTARIOS</t>
  </si>
  <si>
    <t>1.1.1. PREDIAL</t>
  </si>
  <si>
    <t>1.1.2. INDUSTRIA Y COMERCIO</t>
  </si>
  <si>
    <t>1.1.3. SOBRETASA A LA GASOLINA</t>
  </si>
  <si>
    <t>1.1.4. OTROS</t>
  </si>
  <si>
    <t>1.2.    INGRESOS NO TRIBUTARIOS</t>
  </si>
  <si>
    <t>1.3.    TRANSFERENCIAS</t>
  </si>
  <si>
    <t>1.3.1.    DEL NIVEL NACIONAL</t>
  </si>
  <si>
    <t>1.3.2.    OTRAS</t>
  </si>
  <si>
    <t>GASTOS TOTALES</t>
  </si>
  <si>
    <t>3.  GASTOS CORRIENTES</t>
  </si>
  <si>
    <t>3.1.    FUNCIONAMIENTO</t>
  </si>
  <si>
    <t>3.1.1.  SERVICIOS PERSONALES</t>
  </si>
  <si>
    <t>3.1.2. GASTOS GENERALES</t>
  </si>
  <si>
    <t>3.1.3. TRANSFERENCIAS PAGADAS</t>
  </si>
  <si>
    <t>3.2.   INTERESES DEUDA PUBLICA</t>
  </si>
  <si>
    <t>3.3.   OTROS GASTOS CORRIENTES</t>
  </si>
  <si>
    <t>DESAHORRO / AHORRO CORRIENTE (1 - 3)</t>
  </si>
  <si>
    <t>2.  INGRESOS DE CAPITAL</t>
  </si>
  <si>
    <t>2.1.  REGALIAS</t>
  </si>
  <si>
    <t>2.2. TRANSFERENCIAS NACIONALES (SGP, etc.)</t>
  </si>
  <si>
    <t>2.3. COFINANCIACION</t>
  </si>
  <si>
    <t>2.4. OTROS</t>
  </si>
  <si>
    <t>4.   GASTOS DE CAPITAL (INVERSION)</t>
  </si>
  <si>
    <t>4.1.1.1.   FORMACION BRUTAL DE CAPITAL FIJO</t>
  </si>
  <si>
    <t>4.1.1.2.   OTROS</t>
  </si>
  <si>
    <t>DEFICIT O SUPERAVIT TOTAL (1 - 3 + 2 - 4)</t>
  </si>
  <si>
    <t>5. FINANCIAMIENTO (5.1 + 5.2)</t>
  </si>
  <si>
    <t>5.1. CREDITO INTERNO Y EXTERNO (5.1.1 - 5.1.2.)</t>
  </si>
  <si>
    <t>5.1.1. DESEMBOLSOS (+)</t>
  </si>
  <si>
    <t>5.1.2. AMORTIZACIONES (-)</t>
  </si>
  <si>
    <t>5.2. RECURSOS BALANCE, VAR. DEPOSITOS, OTROS</t>
  </si>
  <si>
    <t>SALDO DE DEUDA</t>
  </si>
  <si>
    <t>MUNICIPIO DE LA ARGENTINA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</si>
</sst>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0000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p_t_a_-;\-* #,##0.00\ _p_t_a_-;_-* &quot;-&quot;??\ _p_t_a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2" fillId="2" borderId="3" xfId="5" applyNumberFormat="1" applyFont="1" applyFill="1" applyBorder="1" applyAlignment="1" applyProtection="1">
      <alignment horizontal="center" vertical="center" wrapText="1"/>
    </xf>
    <xf numFmtId="164" fontId="2" fillId="2" borderId="4" xfId="5" quotePrefix="1" applyNumberFormat="1" applyFont="1" applyFill="1" applyBorder="1" applyAlignment="1" applyProtection="1">
      <alignment horizontal="center" vertical="center" wrapText="1"/>
    </xf>
    <xf numFmtId="164" fontId="2" fillId="2" borderId="4" xfId="5" applyNumberFormat="1" applyFont="1" applyFill="1" applyBorder="1" applyAlignment="1" applyProtection="1">
      <alignment horizontal="center" vertical="center" wrapText="1"/>
    </xf>
    <xf numFmtId="164" fontId="2" fillId="2" borderId="5" xfId="5" quotePrefix="1" applyNumberFormat="1" applyFont="1" applyFill="1" applyBorder="1" applyAlignment="1" applyProtection="1">
      <alignment horizontal="center" vertical="center" wrapText="1"/>
    </xf>
    <xf numFmtId="1" fontId="3" fillId="2" borderId="6" xfId="5" applyNumberFormat="1" applyFont="1" applyFill="1" applyBorder="1" applyProtection="1"/>
    <xf numFmtId="165" fontId="3" fillId="2" borderId="7" xfId="1" applyNumberFormat="1" applyFont="1" applyFill="1" applyBorder="1" applyProtection="1">
      <protection locked="0"/>
    </xf>
    <xf numFmtId="167" fontId="3" fillId="2" borderId="8" xfId="4" applyNumberFormat="1" applyFont="1" applyFill="1" applyBorder="1" applyProtection="1">
      <protection locked="0"/>
    </xf>
    <xf numFmtId="1" fontId="3" fillId="0" borderId="6" xfId="5" applyNumberFormat="1" applyFont="1" applyBorder="1" applyProtection="1"/>
    <xf numFmtId="165" fontId="3" fillId="0" borderId="7" xfId="1" quotePrefix="1" applyNumberFormat="1" applyFont="1" applyBorder="1" applyProtection="1">
      <protection locked="0"/>
    </xf>
    <xf numFmtId="165" fontId="3" fillId="0" borderId="7" xfId="1" applyNumberFormat="1" applyFont="1" applyBorder="1" applyProtection="1">
      <protection locked="0"/>
    </xf>
    <xf numFmtId="167" fontId="3" fillId="0" borderId="8" xfId="4" applyNumberFormat="1" applyFont="1" applyBorder="1" applyProtection="1">
      <protection locked="0"/>
    </xf>
    <xf numFmtId="1" fontId="3" fillId="0" borderId="6" xfId="5" quotePrefix="1" applyNumberFormat="1" applyFont="1" applyBorder="1" applyAlignment="1" applyProtection="1">
      <alignment horizontal="left"/>
    </xf>
    <xf numFmtId="3" fontId="0" fillId="0" borderId="0" xfId="0" applyNumberFormat="1"/>
    <xf numFmtId="167" fontId="0" fillId="0" borderId="0" xfId="0" applyNumberFormat="1"/>
    <xf numFmtId="0" fontId="3" fillId="2" borderId="6" xfId="5" quotePrefix="1" applyFont="1" applyFill="1" applyBorder="1" applyAlignment="1" applyProtection="1">
      <alignment horizontal="left"/>
    </xf>
    <xf numFmtId="0" fontId="3" fillId="0" borderId="6" xfId="5" quotePrefix="1" applyFont="1" applyBorder="1" applyAlignment="1" applyProtection="1">
      <alignment horizontal="left"/>
    </xf>
    <xf numFmtId="167" fontId="3" fillId="0" borderId="8" xfId="4" applyNumberFormat="1" applyFont="1" applyFill="1" applyBorder="1" applyProtection="1">
      <protection locked="0"/>
    </xf>
    <xf numFmtId="0" fontId="3" fillId="2" borderId="9" xfId="5" applyFont="1" applyFill="1" applyBorder="1" applyProtection="1"/>
    <xf numFmtId="165" fontId="3" fillId="2" borderId="10" xfId="1" applyNumberFormat="1" applyFont="1" applyFill="1" applyBorder="1" applyProtection="1">
      <protection locked="0"/>
    </xf>
    <xf numFmtId="167" fontId="3" fillId="2" borderId="11" xfId="4" applyNumberFormat="1" applyFont="1" applyFill="1" applyBorder="1" applyProtection="1">
      <protection locked="0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Millares" xfId="1" builtinId="3"/>
    <cellStyle name="Millares 2 3" xfId="2"/>
    <cellStyle name="Millares 4" xfId="3"/>
    <cellStyle name="Millares_Formato Analisis Financiero YPL 2006 FINAL" xfId="4"/>
    <cellStyle name="Normal" xfId="0" builtinId="0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A2" sqref="A2:I2"/>
    </sheetView>
  </sheetViews>
  <sheetFormatPr baseColWidth="10" defaultRowHeight="15"/>
  <cols>
    <col min="1" max="1" width="31.28515625" style="23" customWidth="1"/>
    <col min="2" max="8" width="8.5703125" style="23" customWidth="1"/>
    <col min="9" max="9" width="11.42578125" hidden="1" customWidth="1"/>
    <col min="10" max="10" width="13.5703125" bestFit="1" customWidth="1"/>
  </cols>
  <sheetData>
    <row r="1" spans="1:9">
      <c r="A1" s="24" t="s">
        <v>46</v>
      </c>
      <c r="B1" s="24"/>
      <c r="C1" s="24"/>
      <c r="D1" s="24"/>
      <c r="E1" s="24"/>
      <c r="F1" s="24"/>
      <c r="G1" s="24"/>
      <c r="H1" s="24"/>
      <c r="I1" s="24"/>
    </row>
    <row r="2" spans="1:9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.75" thickBot="1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.75" thickBot="1">
      <c r="A4" s="1" t="s">
        <v>2</v>
      </c>
      <c r="B4" s="2">
        <v>2004</v>
      </c>
      <c r="C4" s="2">
        <v>2005</v>
      </c>
      <c r="D4" s="2">
        <v>2006</v>
      </c>
      <c r="E4" s="2">
        <v>2007</v>
      </c>
      <c r="F4" s="2">
        <v>2008</v>
      </c>
      <c r="G4" s="2">
        <v>2009</v>
      </c>
      <c r="H4" s="2">
        <v>2010</v>
      </c>
      <c r="I4" s="2">
        <v>2011</v>
      </c>
    </row>
    <row r="5" spans="1:9">
      <c r="A5" s="3" t="s">
        <v>3</v>
      </c>
      <c r="B5" s="4" t="s">
        <v>4</v>
      </c>
      <c r="C5" s="4" t="s">
        <v>5</v>
      </c>
      <c r="D5" s="5" t="s">
        <v>6</v>
      </c>
      <c r="E5" s="4" t="s">
        <v>7</v>
      </c>
      <c r="F5" s="5" t="s">
        <v>8</v>
      </c>
      <c r="G5" s="6" t="s">
        <v>9</v>
      </c>
      <c r="H5" s="6" t="s">
        <v>10</v>
      </c>
    </row>
    <row r="6" spans="1:9">
      <c r="A6" s="7" t="s">
        <v>11</v>
      </c>
      <c r="B6" s="8">
        <v>3819.4319999999998</v>
      </c>
      <c r="C6" s="8">
        <v>4195.9830000000002</v>
      </c>
      <c r="D6" s="8">
        <v>5180.7050760000002</v>
      </c>
      <c r="E6" s="8">
        <v>6734.8879999999999</v>
      </c>
      <c r="F6" s="8">
        <v>7702.9229999999998</v>
      </c>
      <c r="G6" s="9">
        <v>8073.9749999999995</v>
      </c>
      <c r="H6" s="9">
        <f>+H7</f>
        <v>8697</v>
      </c>
    </row>
    <row r="7" spans="1:9">
      <c r="A7" s="10" t="s">
        <v>12</v>
      </c>
      <c r="B7" s="11">
        <v>764.36300000000006</v>
      </c>
      <c r="C7" s="11">
        <v>900.52499999999998</v>
      </c>
      <c r="D7" s="11">
        <v>916.59307600000011</v>
      </c>
      <c r="E7" s="11">
        <v>1176.6079999999999</v>
      </c>
      <c r="F7" s="12">
        <v>1204.7539999999999</v>
      </c>
      <c r="G7" s="13">
        <v>1357.8789999999999</v>
      </c>
      <c r="H7" s="13">
        <f>SUM(H8+H14)</f>
        <v>8697</v>
      </c>
    </row>
    <row r="8" spans="1:9">
      <c r="A8" s="10" t="s">
        <v>13</v>
      </c>
      <c r="B8" s="11">
        <v>143.542</v>
      </c>
      <c r="C8" s="11">
        <v>260.10199999999998</v>
      </c>
      <c r="D8" s="11">
        <v>318.21699999999998</v>
      </c>
      <c r="E8" s="11">
        <v>424.416</v>
      </c>
      <c r="F8" s="12">
        <v>394.13600000000002</v>
      </c>
      <c r="G8" s="13">
        <v>480.03300000000002</v>
      </c>
      <c r="H8" s="13">
        <f>SUM(H9:H12)</f>
        <v>388</v>
      </c>
    </row>
    <row r="9" spans="1:9">
      <c r="A9" s="10" t="s">
        <v>14</v>
      </c>
      <c r="B9" s="11">
        <v>29.306999999999999</v>
      </c>
      <c r="C9" s="11">
        <v>42.826999999999998</v>
      </c>
      <c r="D9" s="11">
        <v>47.463999999999999</v>
      </c>
      <c r="E9" s="11">
        <v>100.039</v>
      </c>
      <c r="F9" s="12">
        <v>70.936999999999998</v>
      </c>
      <c r="G9" s="13">
        <v>75</v>
      </c>
      <c r="H9" s="13">
        <v>83</v>
      </c>
    </row>
    <row r="10" spans="1:9">
      <c r="A10" s="10" t="s">
        <v>15</v>
      </c>
      <c r="B10" s="11">
        <v>9.3030000000000008</v>
      </c>
      <c r="C10" s="11">
        <v>12.653</v>
      </c>
      <c r="D10" s="11">
        <v>24.279</v>
      </c>
      <c r="E10" s="11">
        <v>45.594000000000001</v>
      </c>
      <c r="F10" s="12">
        <v>42.655000000000001</v>
      </c>
      <c r="G10" s="13">
        <v>48.953000000000003</v>
      </c>
      <c r="H10" s="13">
        <v>55</v>
      </c>
    </row>
    <row r="11" spans="1:9">
      <c r="A11" s="14" t="s">
        <v>16</v>
      </c>
      <c r="B11" s="11">
        <v>65.668000000000006</v>
      </c>
      <c r="C11" s="11">
        <v>124.77</v>
      </c>
      <c r="D11" s="11">
        <v>125.012</v>
      </c>
      <c r="E11" s="11">
        <v>192.506</v>
      </c>
      <c r="F11" s="12">
        <v>172.386</v>
      </c>
      <c r="G11" s="13">
        <v>160.02000000000001</v>
      </c>
      <c r="H11" s="13">
        <v>151</v>
      </c>
    </row>
    <row r="12" spans="1:9">
      <c r="A12" s="14" t="s">
        <v>17</v>
      </c>
      <c r="B12" s="11">
        <v>39.263999999999996</v>
      </c>
      <c r="C12" s="11">
        <v>79.852000000000018</v>
      </c>
      <c r="D12" s="11">
        <v>121.46199999999999</v>
      </c>
      <c r="E12" s="11">
        <v>86.277000000000015</v>
      </c>
      <c r="F12" s="12">
        <v>108.158</v>
      </c>
      <c r="G12" s="13">
        <v>148.93700000000001</v>
      </c>
      <c r="H12" s="13">
        <v>99</v>
      </c>
    </row>
    <row r="13" spans="1:9">
      <c r="A13" s="10" t="s">
        <v>18</v>
      </c>
      <c r="B13" s="11">
        <v>113.34399999999999</v>
      </c>
      <c r="C13" s="11">
        <v>150.72300000000001</v>
      </c>
      <c r="D13" s="11">
        <v>126.34</v>
      </c>
      <c r="E13" s="11">
        <v>155.209</v>
      </c>
      <c r="F13" s="12">
        <v>157.47900000000001</v>
      </c>
      <c r="G13" s="13">
        <v>93.943000000000012</v>
      </c>
      <c r="H13" s="13">
        <v>60</v>
      </c>
    </row>
    <row r="14" spans="1:9">
      <c r="A14" s="10" t="s">
        <v>19</v>
      </c>
      <c r="B14" s="11">
        <v>507.47699999999998</v>
      </c>
      <c r="C14" s="11">
        <v>489.7</v>
      </c>
      <c r="D14" s="11">
        <v>472.03607600000004</v>
      </c>
      <c r="E14" s="11">
        <v>596.98299999999995</v>
      </c>
      <c r="F14" s="12">
        <v>653.13900000000001</v>
      </c>
      <c r="G14" s="13">
        <v>783.90300000000002</v>
      </c>
      <c r="H14" s="13">
        <f>SUM(H15:H16)</f>
        <v>8309</v>
      </c>
    </row>
    <row r="15" spans="1:9">
      <c r="A15" s="10" t="s">
        <v>20</v>
      </c>
      <c r="B15" s="11">
        <v>507.47699999999998</v>
      </c>
      <c r="C15" s="11">
        <v>412.84199999999998</v>
      </c>
      <c r="D15" s="11">
        <v>466.42607600000002</v>
      </c>
      <c r="E15" s="11">
        <v>589.726</v>
      </c>
      <c r="F15" s="12">
        <v>638.99800000000005</v>
      </c>
      <c r="G15" s="13">
        <v>769.09199999999998</v>
      </c>
      <c r="H15" s="13">
        <f>8309-374</f>
        <v>7935</v>
      </c>
    </row>
    <row r="16" spans="1:9">
      <c r="A16" s="10" t="s">
        <v>21</v>
      </c>
      <c r="B16" s="11">
        <v>0</v>
      </c>
      <c r="C16" s="11">
        <v>76.858000000000004</v>
      </c>
      <c r="D16" s="11">
        <v>5.61</v>
      </c>
      <c r="E16" s="11">
        <v>7.2569999999999997</v>
      </c>
      <c r="F16" s="12">
        <v>14.141</v>
      </c>
      <c r="G16" s="13">
        <v>14.811</v>
      </c>
      <c r="H16" s="13">
        <v>374</v>
      </c>
    </row>
    <row r="17" spans="1:10">
      <c r="A17" s="7" t="s">
        <v>22</v>
      </c>
      <c r="B17" s="8">
        <v>3109.817</v>
      </c>
      <c r="C17" s="8">
        <v>4895.96</v>
      </c>
      <c r="D17" s="8">
        <v>5256.5950000000003</v>
      </c>
      <c r="E17" s="8">
        <v>5948.3739999999998</v>
      </c>
      <c r="F17" s="8">
        <v>7901.9901799999998</v>
      </c>
      <c r="G17" s="9">
        <v>8778.9250000000011</v>
      </c>
      <c r="H17" s="9">
        <f>SUM(H18+H26+H31)</f>
        <v>7737.43</v>
      </c>
    </row>
    <row r="18" spans="1:10">
      <c r="A18" s="10" t="s">
        <v>23</v>
      </c>
      <c r="B18" s="11">
        <v>539.50400000000002</v>
      </c>
      <c r="C18" s="11">
        <v>568.18299999999999</v>
      </c>
      <c r="D18" s="11">
        <v>671.07100000000003</v>
      </c>
      <c r="E18" s="11">
        <v>633.88699999999994</v>
      </c>
      <c r="F18" s="12">
        <v>829.08517999999992</v>
      </c>
      <c r="G18" s="13">
        <v>908.52800000000002</v>
      </c>
      <c r="H18" s="13">
        <f>SUM(H19+H23)</f>
        <v>760</v>
      </c>
    </row>
    <row r="19" spans="1:10">
      <c r="A19" s="10" t="s">
        <v>24</v>
      </c>
      <c r="B19" s="11">
        <v>492.83699999999999</v>
      </c>
      <c r="C19" s="11">
        <v>538.39200000000005</v>
      </c>
      <c r="D19" s="11">
        <v>627.19000000000005</v>
      </c>
      <c r="E19" s="11">
        <v>633.88699999999994</v>
      </c>
      <c r="F19" s="12">
        <v>811.00199999999995</v>
      </c>
      <c r="G19" s="13">
        <v>877.37800000000004</v>
      </c>
      <c r="H19" s="13">
        <f>SUM(H20:H22)</f>
        <v>711</v>
      </c>
    </row>
    <row r="20" spans="1:10">
      <c r="A20" s="10" t="s">
        <v>25</v>
      </c>
      <c r="B20" s="11">
        <v>293.06900000000002</v>
      </c>
      <c r="C20" s="11">
        <v>340.25099999999998</v>
      </c>
      <c r="D20" s="11">
        <v>345.166</v>
      </c>
      <c r="E20" s="11">
        <v>382.01600000000002</v>
      </c>
      <c r="F20" s="12">
        <v>416.95600000000002</v>
      </c>
      <c r="G20" s="13">
        <v>495.88200000000001</v>
      </c>
      <c r="H20" s="13">
        <v>399</v>
      </c>
    </row>
    <row r="21" spans="1:10">
      <c r="A21" s="10" t="s">
        <v>26</v>
      </c>
      <c r="B21" s="11">
        <v>190.81800000000001</v>
      </c>
      <c r="C21" s="11">
        <v>198.14099999999999</v>
      </c>
      <c r="D21" s="11">
        <v>282.024</v>
      </c>
      <c r="E21" s="11">
        <v>250.64699999999999</v>
      </c>
      <c r="F21" s="12">
        <v>381.99599999999998</v>
      </c>
      <c r="G21" s="13">
        <v>344.00299999999999</v>
      </c>
      <c r="H21" s="13">
        <v>209</v>
      </c>
    </row>
    <row r="22" spans="1:10">
      <c r="A22" s="10" t="s">
        <v>27</v>
      </c>
      <c r="B22" s="11">
        <v>8.9499999999999993</v>
      </c>
      <c r="C22" s="11">
        <v>0</v>
      </c>
      <c r="D22" s="11">
        <v>0</v>
      </c>
      <c r="E22" s="11">
        <v>1.224</v>
      </c>
      <c r="F22" s="12">
        <v>4.5789999999999997</v>
      </c>
      <c r="G22" s="13">
        <v>37.493000000000002</v>
      </c>
      <c r="H22" s="13">
        <v>103</v>
      </c>
    </row>
    <row r="23" spans="1:10">
      <c r="A23" s="10" t="s">
        <v>28</v>
      </c>
      <c r="B23" s="11">
        <v>46.667000000000002</v>
      </c>
      <c r="C23" s="11">
        <v>29.791</v>
      </c>
      <c r="D23" s="11">
        <v>43.881</v>
      </c>
      <c r="E23" s="11">
        <v>0</v>
      </c>
      <c r="F23" s="12">
        <v>18.083179999999999</v>
      </c>
      <c r="G23" s="13">
        <v>31.15</v>
      </c>
      <c r="H23" s="13">
        <v>49</v>
      </c>
    </row>
    <row r="24" spans="1:10">
      <c r="A24" s="10" t="s">
        <v>29</v>
      </c>
      <c r="B24" s="11">
        <v>0</v>
      </c>
      <c r="C24" s="11">
        <v>0</v>
      </c>
      <c r="D24" s="11">
        <v>0</v>
      </c>
      <c r="E24" s="11">
        <v>0</v>
      </c>
      <c r="F24" s="12">
        <v>7.4710000000000001</v>
      </c>
      <c r="G24" s="13">
        <v>0</v>
      </c>
      <c r="H24" s="13">
        <v>0</v>
      </c>
    </row>
    <row r="25" spans="1:10">
      <c r="A25" s="7" t="s">
        <v>30</v>
      </c>
      <c r="B25" s="8">
        <v>224.85900000000001</v>
      </c>
      <c r="C25" s="8">
        <v>332.34199999999998</v>
      </c>
      <c r="D25" s="8">
        <v>245.52207600000008</v>
      </c>
      <c r="E25" s="8">
        <v>542.721</v>
      </c>
      <c r="F25" s="8">
        <v>375.66881999999998</v>
      </c>
      <c r="G25" s="9">
        <v>449.35099999999989</v>
      </c>
      <c r="H25" s="9">
        <f>+H7-H17</f>
        <v>959.56999999999971</v>
      </c>
      <c r="J25" s="15"/>
    </row>
    <row r="26" spans="1:10">
      <c r="A26" s="7" t="s">
        <v>31</v>
      </c>
      <c r="B26" s="8">
        <v>3055.069</v>
      </c>
      <c r="C26" s="8">
        <v>3295.4580000000001</v>
      </c>
      <c r="D26" s="8">
        <v>4264.1120000000001</v>
      </c>
      <c r="E26" s="8">
        <v>5558.28</v>
      </c>
      <c r="F26" s="8">
        <v>6498.1689999999999</v>
      </c>
      <c r="G26" s="9">
        <v>6716.0959999999995</v>
      </c>
      <c r="H26" s="9">
        <f>SUM(H27+H28+H29+H30)</f>
        <v>5371.43</v>
      </c>
      <c r="J26" s="15"/>
    </row>
    <row r="27" spans="1:10">
      <c r="A27" s="10" t="s">
        <v>32</v>
      </c>
      <c r="B27" s="11">
        <v>0</v>
      </c>
      <c r="C27" s="11">
        <v>0</v>
      </c>
      <c r="D27" s="11">
        <v>0</v>
      </c>
      <c r="E27" s="11">
        <v>0</v>
      </c>
      <c r="F27" s="12">
        <v>52.262</v>
      </c>
      <c r="G27" s="13">
        <v>55.220999999999997</v>
      </c>
      <c r="H27" s="13">
        <v>0</v>
      </c>
      <c r="J27" s="15"/>
    </row>
    <row r="28" spans="1:10">
      <c r="A28" s="10" t="s">
        <v>33</v>
      </c>
      <c r="B28" s="11">
        <v>2941.3310000000001</v>
      </c>
      <c r="C28" s="11">
        <v>3227.7860000000001</v>
      </c>
      <c r="D28" s="11">
        <v>3784.85</v>
      </c>
      <c r="E28" s="11">
        <v>4276.9629999999997</v>
      </c>
      <c r="F28" s="12">
        <v>5068.8940000000002</v>
      </c>
      <c r="G28" s="13">
        <v>6130.9359999999997</v>
      </c>
      <c r="H28" s="13">
        <f>5397-760</f>
        <v>4637</v>
      </c>
    </row>
    <row r="29" spans="1:10">
      <c r="A29" s="10" t="s">
        <v>34</v>
      </c>
      <c r="B29" s="11">
        <v>0</v>
      </c>
      <c r="C29" s="11">
        <v>0</v>
      </c>
      <c r="D29" s="11">
        <v>42</v>
      </c>
      <c r="E29" s="11">
        <v>793.14499999999998</v>
      </c>
      <c r="F29" s="12">
        <v>739.54200000000003</v>
      </c>
      <c r="G29" s="13">
        <v>169.50899999999999</v>
      </c>
      <c r="H29" s="13">
        <v>374</v>
      </c>
      <c r="J29" s="16"/>
    </row>
    <row r="30" spans="1:10">
      <c r="A30" s="10" t="s">
        <v>35</v>
      </c>
      <c r="B30" s="11">
        <v>113.738</v>
      </c>
      <c r="C30" s="11">
        <v>67.671999999999997</v>
      </c>
      <c r="D30" s="11">
        <v>437.262</v>
      </c>
      <c r="E30" s="11">
        <v>488.17200000000003</v>
      </c>
      <c r="F30" s="12">
        <v>637.471</v>
      </c>
      <c r="G30" s="13">
        <v>360.43</v>
      </c>
      <c r="H30" s="13">
        <v>360.43</v>
      </c>
    </row>
    <row r="31" spans="1:10">
      <c r="A31" s="17" t="s">
        <v>36</v>
      </c>
      <c r="B31" s="8">
        <v>2570.3130000000001</v>
      </c>
      <c r="C31" s="8">
        <v>4327.777</v>
      </c>
      <c r="D31" s="8">
        <v>4585.5240000000003</v>
      </c>
      <c r="E31" s="8">
        <v>5314.4870000000001</v>
      </c>
      <c r="F31" s="8">
        <v>7072.9049999999997</v>
      </c>
      <c r="G31" s="9">
        <v>7870.3970000000008</v>
      </c>
      <c r="H31" s="9">
        <f>+H32+H33</f>
        <v>1606</v>
      </c>
      <c r="J31" s="15"/>
    </row>
    <row r="32" spans="1:10">
      <c r="A32" s="18" t="s">
        <v>37</v>
      </c>
      <c r="B32" s="11">
        <v>728.70399999999995</v>
      </c>
      <c r="C32" s="11">
        <v>1658.748</v>
      </c>
      <c r="D32" s="11">
        <v>1377.115</v>
      </c>
      <c r="E32" s="11">
        <v>1598.289</v>
      </c>
      <c r="F32" s="12">
        <v>1845.7</v>
      </c>
      <c r="G32" s="13">
        <v>2665.6770000000001</v>
      </c>
      <c r="H32" s="13">
        <f>1885-402</f>
        <v>1483</v>
      </c>
    </row>
    <row r="33" spans="1:8">
      <c r="A33" s="18" t="s">
        <v>38</v>
      </c>
      <c r="B33" s="11">
        <v>1841.6089999999999</v>
      </c>
      <c r="C33" s="11">
        <v>2669.029</v>
      </c>
      <c r="D33" s="11">
        <v>3208.4090000000001</v>
      </c>
      <c r="E33" s="11">
        <v>3716.1979999999999</v>
      </c>
      <c r="F33" s="12">
        <v>5227.2049999999999</v>
      </c>
      <c r="G33" s="13">
        <v>5204.72</v>
      </c>
      <c r="H33" s="13">
        <v>123</v>
      </c>
    </row>
    <row r="34" spans="1:8">
      <c r="A34" s="7" t="s">
        <v>39</v>
      </c>
      <c r="B34" s="8">
        <v>709.61500000000001</v>
      </c>
      <c r="C34" s="8">
        <v>-699.97699999999998</v>
      </c>
      <c r="D34" s="8">
        <v>-75.889924000000065</v>
      </c>
      <c r="E34" s="8">
        <v>786.51400000000001</v>
      </c>
      <c r="F34" s="8">
        <v>-199.06718000000001</v>
      </c>
      <c r="G34" s="9">
        <v>-704.95000000000164</v>
      </c>
      <c r="H34" s="9">
        <f>+H6-H17</f>
        <v>959.56999999999971</v>
      </c>
    </row>
    <row r="35" spans="1:8">
      <c r="A35" s="10" t="s">
        <v>40</v>
      </c>
      <c r="B35" s="11">
        <v>-709.61500000000001</v>
      </c>
      <c r="C35" s="11">
        <v>699.97699999999998</v>
      </c>
      <c r="D35" s="11">
        <v>75.889924000000065</v>
      </c>
      <c r="E35" s="11">
        <v>-786.51400000000001</v>
      </c>
      <c r="F35" s="12">
        <v>199.06718000000001</v>
      </c>
      <c r="G35" s="13">
        <v>704.95000000000164</v>
      </c>
      <c r="H35" s="13">
        <v>704.95000000000164</v>
      </c>
    </row>
    <row r="36" spans="1:8">
      <c r="A36" s="10" t="s">
        <v>41</v>
      </c>
      <c r="B36" s="11">
        <v>-123.881</v>
      </c>
      <c r="C36" s="11">
        <v>176.178</v>
      </c>
      <c r="D36" s="11">
        <v>-97.385000000000005</v>
      </c>
      <c r="E36" s="11">
        <v>0</v>
      </c>
      <c r="F36" s="12">
        <v>72.5</v>
      </c>
      <c r="G36" s="13">
        <v>439.71</v>
      </c>
      <c r="H36" s="13">
        <f>+H37-H38</f>
        <v>-142</v>
      </c>
    </row>
    <row r="37" spans="1:8">
      <c r="A37" s="10" t="s">
        <v>42</v>
      </c>
      <c r="B37" s="11">
        <v>0</v>
      </c>
      <c r="C37" s="11">
        <v>309</v>
      </c>
      <c r="D37" s="11">
        <v>109</v>
      </c>
      <c r="E37" s="11">
        <v>0</v>
      </c>
      <c r="F37" s="12">
        <v>120</v>
      </c>
      <c r="G37" s="13">
        <v>570</v>
      </c>
      <c r="H37" s="13">
        <v>0</v>
      </c>
    </row>
    <row r="38" spans="1:8">
      <c r="A38" s="10" t="s">
        <v>43</v>
      </c>
      <c r="B38" s="11">
        <v>123.881</v>
      </c>
      <c r="C38" s="11">
        <v>132.822</v>
      </c>
      <c r="D38" s="11">
        <v>206.38499999999999</v>
      </c>
      <c r="E38" s="11">
        <v>0</v>
      </c>
      <c r="F38" s="12">
        <v>47.5</v>
      </c>
      <c r="G38" s="13">
        <v>130.29</v>
      </c>
      <c r="H38" s="13">
        <v>142</v>
      </c>
    </row>
    <row r="39" spans="1:8">
      <c r="A39" s="10" t="s">
        <v>44</v>
      </c>
      <c r="B39" s="11">
        <v>-585.73400000000004</v>
      </c>
      <c r="C39" s="11">
        <v>523.79899999999998</v>
      </c>
      <c r="D39" s="11">
        <v>173.27492400000006</v>
      </c>
      <c r="E39" s="11">
        <v>-786.51400000000001</v>
      </c>
      <c r="F39" s="12">
        <v>126.56718000000001</v>
      </c>
      <c r="G39" s="19">
        <v>-265.2400000000016</v>
      </c>
      <c r="H39" s="19">
        <v>-265.2400000000016</v>
      </c>
    </row>
    <row r="40" spans="1:8" ht="15.75" thickBot="1">
      <c r="A40" s="20" t="s">
        <v>45</v>
      </c>
      <c r="B40" s="21">
        <v>371.38</v>
      </c>
      <c r="C40" s="21">
        <v>148.52593300000001</v>
      </c>
      <c r="D40" s="21">
        <v>226.41000500000001</v>
      </c>
      <c r="E40" s="21">
        <v>127.057</v>
      </c>
      <c r="F40" s="21">
        <v>80</v>
      </c>
      <c r="G40" s="22">
        <v>521</v>
      </c>
      <c r="H40" s="22">
        <v>379</v>
      </c>
    </row>
  </sheetData>
  <mergeCells count="3">
    <mergeCell ref="A1:I1"/>
    <mergeCell ref="A2:I2"/>
    <mergeCell ref="A3:I3"/>
  </mergeCells>
  <pageMargins left="0.8" right="0.2" top="1.5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analisis histor ing gtos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rubiurre</cp:lastModifiedBy>
  <cp:lastPrinted>2011-11-03T23:01:41Z</cp:lastPrinted>
  <dcterms:created xsi:type="dcterms:W3CDTF">2011-11-03T12:26:42Z</dcterms:created>
  <dcterms:modified xsi:type="dcterms:W3CDTF">2012-06-07T15:12:10Z</dcterms:modified>
</cp:coreProperties>
</file>