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480" windowHeight="9495"/>
  </bookViews>
  <sheets>
    <sheet name="Impreso" sheetId="5" r:id="rId1"/>
    <sheet name="Hoja1" sheetId="7" r:id="rId2"/>
  </sheets>
  <calcPr calcId="124519"/>
</workbook>
</file>

<file path=xl/calcChain.xml><?xml version="1.0" encoding="utf-8"?>
<calcChain xmlns="http://schemas.openxmlformats.org/spreadsheetml/2006/main">
  <c r="C389" i="5"/>
  <c r="C236"/>
  <c r="C135"/>
  <c r="C350"/>
  <c r="C281"/>
  <c r="C274"/>
  <c r="C303"/>
  <c r="C295"/>
  <c r="C99"/>
  <c r="C84"/>
  <c r="C332" l="1"/>
  <c r="C292"/>
  <c r="C328"/>
  <c r="C315"/>
  <c r="C320"/>
  <c r="C323"/>
  <c r="C326"/>
  <c r="C330"/>
  <c r="C335"/>
  <c r="C337"/>
  <c r="C339"/>
  <c r="C347"/>
  <c r="C349"/>
  <c r="C134"/>
  <c r="C132"/>
  <c r="C129"/>
  <c r="C126"/>
  <c r="C124"/>
  <c r="C122"/>
  <c r="C119"/>
  <c r="C117"/>
  <c r="C114"/>
  <c r="C111"/>
  <c r="C106"/>
  <c r="C145"/>
  <c r="C30"/>
  <c r="C33"/>
  <c r="C52"/>
  <c r="C59"/>
  <c r="C63"/>
  <c r="C67"/>
  <c r="C75"/>
  <c r="C78"/>
  <c r="C80"/>
  <c r="C87"/>
  <c r="C90"/>
  <c r="C93"/>
  <c r="C95"/>
  <c r="C102"/>
  <c r="C141"/>
  <c r="C143"/>
  <c r="C150"/>
  <c r="C152"/>
  <c r="C154"/>
  <c r="C157"/>
  <c r="C159"/>
  <c r="C163"/>
  <c r="C162" s="1"/>
  <c r="C166"/>
  <c r="C165" s="1"/>
  <c r="C175"/>
  <c r="C177"/>
  <c r="C180"/>
  <c r="C179" s="1"/>
  <c r="C197"/>
  <c r="C202"/>
  <c r="C224"/>
  <c r="C240"/>
  <c r="C239" s="1"/>
  <c r="C246"/>
  <c r="C254"/>
  <c r="C264"/>
  <c r="C270"/>
  <c r="C286"/>
  <c r="C288"/>
  <c r="C290"/>
  <c r="C299"/>
  <c r="C301"/>
  <c r="C307"/>
  <c r="C309"/>
  <c r="C358"/>
  <c r="C364"/>
  <c r="C368"/>
  <c r="C370"/>
  <c r="C377"/>
  <c r="C379"/>
  <c r="C381"/>
  <c r="C383"/>
  <c r="C385"/>
  <c r="C387"/>
  <c r="C405"/>
  <c r="C412"/>
  <c r="C422"/>
  <c r="C437"/>
  <c r="C442"/>
  <c r="C450"/>
  <c r="C196" l="1"/>
  <c r="C273"/>
  <c r="C92"/>
  <c r="C89" s="1"/>
  <c r="C140"/>
  <c r="C314"/>
  <c r="C334"/>
  <c r="C128"/>
  <c r="C105"/>
  <c r="C367"/>
  <c r="C404"/>
  <c r="C174"/>
  <c r="C161" s="1"/>
  <c r="C156"/>
  <c r="C436"/>
  <c r="C435" s="1"/>
  <c r="C376"/>
  <c r="C357"/>
  <c r="C77"/>
  <c r="C29"/>
  <c r="C313" l="1"/>
  <c r="C104"/>
  <c r="C403"/>
  <c r="C74"/>
  <c r="C253"/>
  <c r="C245" s="1"/>
  <c r="C244" l="1"/>
  <c r="C195" s="1"/>
  <c r="C51"/>
  <c r="C28" s="1"/>
  <c r="C27" s="1"/>
  <c r="C194" l="1"/>
</calcChain>
</file>

<file path=xl/sharedStrings.xml><?xml version="1.0" encoding="utf-8"?>
<sst xmlns="http://schemas.openxmlformats.org/spreadsheetml/2006/main" count="836" uniqueCount="729">
  <si>
    <t>El honorable Concejo Municipal, en ejercicio de las atribuciones Constitucionales y legales, y en especial las</t>
  </si>
  <si>
    <t>conferidas por el artículo 313 numeral 5 de la Constitución Nacional y el numeral 10, artículo 32 de la ley 136</t>
  </si>
  <si>
    <t>de 1994 y</t>
  </si>
  <si>
    <t>C O N S I D E R A N D O</t>
  </si>
  <si>
    <t>Que de conformidad en lo establecido en el Decreto 111 de 1996, es facultad del Alcalde Municipal, presentar</t>
  </si>
  <si>
    <t>el Presupuesto Municipal al Honorable Concejo Municipal, para su aprobación.</t>
  </si>
  <si>
    <t>Que es función del Concejo Municipal aprobar el Presupuesto General de Rentas y Gastos.</t>
  </si>
  <si>
    <t>A C U E R D A:</t>
  </si>
  <si>
    <t>PRIMERA  PARTE</t>
  </si>
  <si>
    <t>PRESUPUESTO DE RENTAS Y RECURSOS DE CAPITAL</t>
  </si>
  <si>
    <t>1.1</t>
  </si>
  <si>
    <t xml:space="preserve">INGRESOS CORRIENTES </t>
  </si>
  <si>
    <t>1.1.1</t>
  </si>
  <si>
    <t>INGRESOS TRIBUTARIOS</t>
  </si>
  <si>
    <t>1.1.1.1</t>
  </si>
  <si>
    <t xml:space="preserve">IMPUESTOS DIRECTOS </t>
  </si>
  <si>
    <t>Predial Unificado</t>
  </si>
  <si>
    <t>Debido Cobrar Predial</t>
  </si>
  <si>
    <t>1.1.1.2</t>
  </si>
  <si>
    <t xml:space="preserve">IMPUESTOS INDIRECTOS </t>
  </si>
  <si>
    <t>Industria y Comercio</t>
  </si>
  <si>
    <t xml:space="preserve">Avisos y  tableros </t>
  </si>
  <si>
    <t>Espectaculos publicos</t>
  </si>
  <si>
    <t>Delineacion urbana y rural, estudios y aprobacion de planos</t>
  </si>
  <si>
    <t>Licencia de Construcción</t>
  </si>
  <si>
    <t>Uso del subsuelo en las vías públicas y excavaciones en las mismas</t>
  </si>
  <si>
    <t>Extracción de arena, cascajo y piedra</t>
  </si>
  <si>
    <t>Registro de patentes, marcas y herretes</t>
  </si>
  <si>
    <t>Pesas y Medidas</t>
  </si>
  <si>
    <t>Degüello de Ganado Mayor</t>
  </si>
  <si>
    <t>Degüello de Ganado Menor</t>
  </si>
  <si>
    <t xml:space="preserve">Sobretasa a la gasolina </t>
  </si>
  <si>
    <t>Actividades Comerciales y servicios del sector informal</t>
  </si>
  <si>
    <t>Impuesto sobre Vehiculos</t>
  </si>
  <si>
    <t>Publicidad Exterior Visual</t>
  </si>
  <si>
    <t>Debido Cobrar Industria y Comercio</t>
  </si>
  <si>
    <t xml:space="preserve">Otros impuestos indirectos </t>
  </si>
  <si>
    <t>1.1.2</t>
  </si>
  <si>
    <t xml:space="preserve">INGRESOS NO TRIBURARIOS </t>
  </si>
  <si>
    <t>1.1.2.1</t>
  </si>
  <si>
    <t xml:space="preserve">TASAS Y TARIFAS </t>
  </si>
  <si>
    <t>Plaza de mercado</t>
  </si>
  <si>
    <t>Plaza de ferias</t>
  </si>
  <si>
    <t>Publicaciones en la Gaceta Municipal</t>
  </si>
  <si>
    <t>Licencias Sanitarias transporte de ganado</t>
  </si>
  <si>
    <t>Contribución de Valorización</t>
  </si>
  <si>
    <t>Participación en la Plusvalía</t>
  </si>
  <si>
    <t>1.1.2.2</t>
  </si>
  <si>
    <t xml:space="preserve">MULTAS </t>
  </si>
  <si>
    <t xml:space="preserve">Contravenciones policivas </t>
  </si>
  <si>
    <t xml:space="preserve">infracciones urbanisticas </t>
  </si>
  <si>
    <t xml:space="preserve">Multas varias </t>
  </si>
  <si>
    <t>1.1.2.3</t>
  </si>
  <si>
    <t xml:space="preserve">PARTICIPACIONES </t>
  </si>
  <si>
    <t>Regalias Directas</t>
  </si>
  <si>
    <t xml:space="preserve">Compensaciones </t>
  </si>
  <si>
    <t xml:space="preserve">Otras participaciones </t>
  </si>
  <si>
    <t>1.1.2.4</t>
  </si>
  <si>
    <t xml:space="preserve">APORTES </t>
  </si>
  <si>
    <t xml:space="preserve">Nacionales </t>
  </si>
  <si>
    <t xml:space="preserve">Departamentales </t>
  </si>
  <si>
    <t xml:space="preserve">Otros aportes </t>
  </si>
  <si>
    <t>1.1.2.5</t>
  </si>
  <si>
    <t>SISTEMA GENERAL DE PARTICIPACIONES</t>
  </si>
  <si>
    <t>1.1.2.5.1</t>
  </si>
  <si>
    <t>Participación para educación</t>
  </si>
  <si>
    <t>Calidad</t>
  </si>
  <si>
    <t>1.1.2.5.2</t>
  </si>
  <si>
    <t>1.1.2.5.3</t>
  </si>
  <si>
    <t>Participación de Propósito General</t>
  </si>
  <si>
    <t>Propósito General-Libre destinación</t>
  </si>
  <si>
    <t>Propósito General-Forzosa Inversión</t>
  </si>
  <si>
    <t>1.1.2.5.4</t>
  </si>
  <si>
    <t>Alimentación Escolar</t>
  </si>
  <si>
    <t>Libre Destinación</t>
  </si>
  <si>
    <t>Forzosa Inversión</t>
  </si>
  <si>
    <t xml:space="preserve">OTROS INGRESOS NO TRIBUTARIOS </t>
  </si>
  <si>
    <t>Fondo de vivienda de interés social</t>
  </si>
  <si>
    <t>Sobretasa a Bomberos</t>
  </si>
  <si>
    <t>Otros Ingresos No Tributarios</t>
  </si>
  <si>
    <t>Estamplilla Pro-Ancianato</t>
  </si>
  <si>
    <t>Estampilla Pro-Cultura</t>
  </si>
  <si>
    <t>Fondo de Créditos Educativos</t>
  </si>
  <si>
    <t>1.1.2.7</t>
  </si>
  <si>
    <t>OTROS INGRESOS</t>
  </si>
  <si>
    <t>Fondo de Solidaridad y Redistribución de Ingresos</t>
  </si>
  <si>
    <t>Fondo de Solidaridad y Convivencia ciudadana</t>
  </si>
  <si>
    <t>1.2</t>
  </si>
  <si>
    <t xml:space="preserve">RECURSOS DE CAPITAL </t>
  </si>
  <si>
    <t>1.2.1</t>
  </si>
  <si>
    <t>RECURSOS DEL CREDITO</t>
  </si>
  <si>
    <t>1.2.1.1</t>
  </si>
  <si>
    <t>Crédito interno</t>
  </si>
  <si>
    <t>1.2.2</t>
  </si>
  <si>
    <t>RECURSOS DEL BALANCE</t>
  </si>
  <si>
    <t>1.2.2.1</t>
  </si>
  <si>
    <t>EXCEDENTES FINANCIEROS</t>
  </si>
  <si>
    <t>Recursos forzosa inversión</t>
  </si>
  <si>
    <t>Cancelacion de reservas libre destinacion</t>
  </si>
  <si>
    <t>Cancelacion  de reservas forzosa inversion</t>
  </si>
  <si>
    <t>1.2.3</t>
  </si>
  <si>
    <t>RENDIMIENTOS FINANCIEROS</t>
  </si>
  <si>
    <t>1.2.3.1</t>
  </si>
  <si>
    <t xml:space="preserve">Rendimientos financieros - libre asignacion </t>
  </si>
  <si>
    <t>1.2.3.2</t>
  </si>
  <si>
    <t xml:space="preserve">Rendimientos financieros - Forzosa inversión </t>
  </si>
  <si>
    <t>1.2.4</t>
  </si>
  <si>
    <t>OTROS RECURSOS DE CAPITAL</t>
  </si>
  <si>
    <t>1.2.4.1</t>
  </si>
  <si>
    <t>Otros Recursos del Capital</t>
  </si>
  <si>
    <t>Deuda Pública y la Inversión en el Municipio de Norcasia, durante la vigencia fiscal comprendida entre el</t>
  </si>
  <si>
    <t>SEGUNDA  PARTE</t>
  </si>
  <si>
    <t xml:space="preserve">PRESUPUESTO DE GASTOS </t>
  </si>
  <si>
    <t>2.1</t>
  </si>
  <si>
    <t>ALCALDIA MUNICIPAL</t>
  </si>
  <si>
    <t>2.1.1</t>
  </si>
  <si>
    <t>GASTOS DE FUNCIONAMIENTO</t>
  </si>
  <si>
    <t>2.1.1.1</t>
  </si>
  <si>
    <t xml:space="preserve">GASTOS PERSONALES </t>
  </si>
  <si>
    <t>Sueldo personal de nomina</t>
  </si>
  <si>
    <t>Prima especial de servicios</t>
  </si>
  <si>
    <t>Prima de navidad</t>
  </si>
  <si>
    <t xml:space="preserve">Prima de vacaciones </t>
  </si>
  <si>
    <t>2.1.1.2</t>
  </si>
  <si>
    <t>GASTOS GENERALES</t>
  </si>
  <si>
    <t xml:space="preserve">Materiales y suministros </t>
  </si>
  <si>
    <t>Dotacion empleados</t>
  </si>
  <si>
    <t>Capacitación</t>
  </si>
  <si>
    <t>Mantenimiento de edificios y equipo de oficina</t>
  </si>
  <si>
    <t>Impresos y publicaciones</t>
  </si>
  <si>
    <t>Seguros y Pólizas</t>
  </si>
  <si>
    <t>Comunicaciones y transportes</t>
  </si>
  <si>
    <t>Viaticos y gastos de viaje</t>
  </si>
  <si>
    <t xml:space="preserve">Mantenimiento,reparación de vehiculos,combustible y lubricantes </t>
  </si>
  <si>
    <t>Compra de Equipos</t>
  </si>
  <si>
    <t>Sentencias judiciales y conciliaciones administrativas</t>
  </si>
  <si>
    <t xml:space="preserve">Devolución de impuestos </t>
  </si>
  <si>
    <t>Gastos varios e imprevistos</t>
  </si>
  <si>
    <t>Pago de servicios publicos</t>
  </si>
  <si>
    <t xml:space="preserve">Arrendamientos </t>
  </si>
  <si>
    <t>Conduccion de presos y menores de edad</t>
  </si>
  <si>
    <t>Contribución Federación Colombiana de Municipios</t>
  </si>
  <si>
    <t>Gastos funerarios pobres de solemnidad</t>
  </si>
  <si>
    <t xml:space="preserve">Gastos financieros </t>
  </si>
  <si>
    <t>2.1.1.3</t>
  </si>
  <si>
    <t>TRANSFERENCIAS</t>
  </si>
  <si>
    <t>Sena  0,5%</t>
  </si>
  <si>
    <t>ESAP 0,5%</t>
  </si>
  <si>
    <t>I.C.B.F. 3%</t>
  </si>
  <si>
    <t>Caja de compensación familiar  4%</t>
  </si>
  <si>
    <t>Institutos tecnologicos</t>
  </si>
  <si>
    <t xml:space="preserve">Cesantias </t>
  </si>
  <si>
    <t>Riesgos profesionales</t>
  </si>
  <si>
    <t>2.1.2</t>
  </si>
  <si>
    <t>SERVICIO DE LA DEUDA</t>
  </si>
  <si>
    <t>2.1.2.1</t>
  </si>
  <si>
    <t>DEUDA PUBLICA INTERNA</t>
  </si>
  <si>
    <t xml:space="preserve">Capital </t>
  </si>
  <si>
    <t xml:space="preserve">Intereses </t>
  </si>
  <si>
    <t>2.1.3</t>
  </si>
  <si>
    <t xml:space="preserve">INVERSIÓN </t>
  </si>
  <si>
    <t>2.1.3.1</t>
  </si>
  <si>
    <t>2.1.3.1.1</t>
  </si>
  <si>
    <t>PARTICIPACIÓN EDUCACIÓN</t>
  </si>
  <si>
    <t>2.1.3.1.2</t>
  </si>
  <si>
    <t>2.1.3.1.2.1</t>
  </si>
  <si>
    <t>2.1.3.1.2.2</t>
  </si>
  <si>
    <t>2.1.3.1.3</t>
  </si>
  <si>
    <t>PARTICIPACIÓN PROPÓSITO GENERAL</t>
  </si>
  <si>
    <t>AGUA POTABLE Y SANEAMIENTO BASICO 41%</t>
  </si>
  <si>
    <t xml:space="preserve">Subsidios para garantizar el acceso a servicios publicos domiciliarios </t>
  </si>
  <si>
    <t>EDUCACION FISICA, RECREACION Y DEPORTE 4%</t>
  </si>
  <si>
    <t>Apoyo a ligas, clubes y eventos deportivos</t>
  </si>
  <si>
    <t>CULTURA 3%</t>
  </si>
  <si>
    <t>Apoyo financiero a eventos culturales y agrupaciones artisticas</t>
  </si>
  <si>
    <t>OTROS SECTORES 49%</t>
  </si>
  <si>
    <t>Construcción y mantenimiento de la red vial</t>
  </si>
  <si>
    <t>Asistencia al sector agricola y pecuario</t>
  </si>
  <si>
    <t>Programas de vivienda de interes social</t>
  </si>
  <si>
    <t>Prevencion y atencion de desastres</t>
  </si>
  <si>
    <t>Programas de electrificacion</t>
  </si>
  <si>
    <t>Equipamento municipal</t>
  </si>
  <si>
    <t>Protección, seguridad y convivencia ciudadana</t>
  </si>
  <si>
    <t>Desarrollo  Comunitario</t>
  </si>
  <si>
    <t>Apoyo a la Población Desplazada</t>
  </si>
  <si>
    <t>ALIMENTACIÓN ESCOLAR</t>
  </si>
  <si>
    <t>2.1.3.2</t>
  </si>
  <si>
    <t xml:space="preserve">INVERSION PARTICIPACIONES  </t>
  </si>
  <si>
    <t>2.1.3.2.1</t>
  </si>
  <si>
    <t>COMPENSACIONES</t>
  </si>
  <si>
    <t>Construcción y mantenimiento red vial</t>
  </si>
  <si>
    <t>2.1.3.2.2</t>
  </si>
  <si>
    <t>REGALIAS DIRECTAS</t>
  </si>
  <si>
    <t>2.1.3.3</t>
  </si>
  <si>
    <t>INVERSION RECURSOS DE LIBRE DESTINACION</t>
  </si>
  <si>
    <t>2.1.3.3.1</t>
  </si>
  <si>
    <t xml:space="preserve">FONDO DE CREDITOS EDUCATIVOS </t>
  </si>
  <si>
    <t>Subsidio de Creditos educativos</t>
  </si>
  <si>
    <t>2.1.3.3.2</t>
  </si>
  <si>
    <t xml:space="preserve">OTRAS INVERSIONES </t>
  </si>
  <si>
    <t>Mantenimiento, adecuación Plaza de ferias</t>
  </si>
  <si>
    <t>Mantenimiento, adecuación Matadero</t>
  </si>
  <si>
    <t>2.1.3.4</t>
  </si>
  <si>
    <t>FONDOS DESTINACIÓN ESPECÍFICA</t>
  </si>
  <si>
    <t>Cuerpo de Bomberos</t>
  </si>
  <si>
    <t>Fondo de Seguridad y Convivencia Ciudadana</t>
  </si>
  <si>
    <t>Estampilla Pro-Ancianato</t>
  </si>
  <si>
    <t>2.1.3.5</t>
  </si>
  <si>
    <t>INVERSIÓN RECURSOS PROPIOS</t>
  </si>
  <si>
    <t>2.2</t>
  </si>
  <si>
    <t>CONCEJO MUNICIPAL</t>
  </si>
  <si>
    <t>2.2.1</t>
  </si>
  <si>
    <t xml:space="preserve">GASTOS DE FUNCIONAMIENTO </t>
  </si>
  <si>
    <t>2.2.1.1</t>
  </si>
  <si>
    <t>Sueldo personal de nómina</t>
  </si>
  <si>
    <t xml:space="preserve">Honorarios Concejales </t>
  </si>
  <si>
    <t>2.2.1.2</t>
  </si>
  <si>
    <t xml:space="preserve">GASTOS GENERALES </t>
  </si>
  <si>
    <t>impresos y publicaciones</t>
  </si>
  <si>
    <t>Viáticos y gastos de viaje</t>
  </si>
  <si>
    <t>Compra de equipos</t>
  </si>
  <si>
    <t>2.2.1.3</t>
  </si>
  <si>
    <t xml:space="preserve">TRANSFERENCIAS </t>
  </si>
  <si>
    <t>Institutos tecnológicos</t>
  </si>
  <si>
    <t>2.3</t>
  </si>
  <si>
    <t>PERSONERÍA MUNICIPAL</t>
  </si>
  <si>
    <t>2.3.1</t>
  </si>
  <si>
    <t>2.3.1.1</t>
  </si>
  <si>
    <t>2.3.1.2</t>
  </si>
  <si>
    <t xml:space="preserve">Dotacion </t>
  </si>
  <si>
    <t>2.3.1.3</t>
  </si>
  <si>
    <t>Salud 8.5%</t>
  </si>
  <si>
    <t>Institutos tecnologicos 1%</t>
  </si>
  <si>
    <t>Participación para Educación</t>
  </si>
  <si>
    <t>Participación Propósito General</t>
  </si>
  <si>
    <t>1.1.2.6.1</t>
  </si>
  <si>
    <t>1.1.2.6.2</t>
  </si>
  <si>
    <t>Otros Ingresos no Tributarios</t>
  </si>
  <si>
    <t>2.1.3.4.1</t>
  </si>
  <si>
    <t>2.1.3.4.2</t>
  </si>
  <si>
    <t>Atención grupos vulnerables, poblacion infantil y adolescente</t>
  </si>
  <si>
    <t>Propósito General - Agua Potable</t>
  </si>
  <si>
    <t>Agua Potable</t>
  </si>
  <si>
    <t>Debido Cobrar 1/12 SGP 2008</t>
  </si>
  <si>
    <t>FOSYGA</t>
  </si>
  <si>
    <t>Excedentes de Liquidación</t>
  </si>
  <si>
    <t>1.1.2.5.4.1</t>
  </si>
  <si>
    <t>1.1.2.5.4.2</t>
  </si>
  <si>
    <t>1.1.2.5.4.3</t>
  </si>
  <si>
    <t>1.1.2.6.1.1</t>
  </si>
  <si>
    <t>1.1.2.6.1.2</t>
  </si>
  <si>
    <t>1.1.2.7.1</t>
  </si>
  <si>
    <t>1.1.2.7.2</t>
  </si>
  <si>
    <t>1.1.2.7.3</t>
  </si>
  <si>
    <t>1.1.2.7.4</t>
  </si>
  <si>
    <t>1.1.2.7.5</t>
  </si>
  <si>
    <t>1.1.2.7.6</t>
  </si>
  <si>
    <t>1.1.2.8</t>
  </si>
  <si>
    <t>1.1.2.8.1</t>
  </si>
  <si>
    <t>1.1.2.8.2</t>
  </si>
  <si>
    <t>Pensión 12%</t>
  </si>
  <si>
    <t>2.1.3.1.2.3</t>
  </si>
  <si>
    <t>2.1.3.1.2.4</t>
  </si>
  <si>
    <t>2.1.3.2.1.1</t>
  </si>
  <si>
    <t>2.1.3.2.1.2</t>
  </si>
  <si>
    <t>2.1.3.1.2.4.1</t>
  </si>
  <si>
    <t>2.1.3.1.2.4.2</t>
  </si>
  <si>
    <t>2.1.3.1.2.4.3</t>
  </si>
  <si>
    <t>2.1.3.1.2.4.4</t>
  </si>
  <si>
    <t>2.1.3.1.2.4.5</t>
  </si>
  <si>
    <t>2.1.3.1.2.4.6</t>
  </si>
  <si>
    <t>2.1.3.1.2.4.7</t>
  </si>
  <si>
    <t>2.1.3.1.2.4.8</t>
  </si>
  <si>
    <t>2.1.3.1.2.4.9</t>
  </si>
  <si>
    <t>2.1.3.1.2.4.10</t>
  </si>
  <si>
    <t>2.1.3.1.2.4.11</t>
  </si>
  <si>
    <t>Saneamiento Básico</t>
  </si>
  <si>
    <t>Centro de Emergencia Judicial Penal</t>
  </si>
  <si>
    <t>Hogar de Paso Infantil</t>
  </si>
  <si>
    <t>1.1.2.5.2.1</t>
  </si>
  <si>
    <t>1.1.2.5.2.2</t>
  </si>
  <si>
    <t>Deporte</t>
  </si>
  <si>
    <t>Cultura</t>
  </si>
  <si>
    <t>Libre Inversión(Otros Sectores)</t>
  </si>
  <si>
    <t>1.1.2.5.2.3</t>
  </si>
  <si>
    <t>1.1.2.5.4.2.1</t>
  </si>
  <si>
    <t>1.1.2.5.4.2.2</t>
  </si>
  <si>
    <t>1.1.2.5.4.2.3</t>
  </si>
  <si>
    <t>2.1.3.5.1</t>
  </si>
  <si>
    <t>2.1.3.5.2</t>
  </si>
  <si>
    <t>2.1.3.5.3</t>
  </si>
  <si>
    <t>2.1.3.5.4</t>
  </si>
  <si>
    <t>2.1.3.5.5</t>
  </si>
  <si>
    <t>2.1.3.5.6</t>
  </si>
  <si>
    <t>2.1.3.6</t>
  </si>
  <si>
    <t>Afiliacion FENACON</t>
  </si>
  <si>
    <t>1.1.2.4.1</t>
  </si>
  <si>
    <t>1.1.2.4.2</t>
  </si>
  <si>
    <t>1.1.2.4.3</t>
  </si>
  <si>
    <t>Pago Afiliacion salud Concejales</t>
  </si>
  <si>
    <t>Seguro de vida Concejales</t>
  </si>
  <si>
    <t>Transporte Escolar</t>
  </si>
  <si>
    <t>Canasta Educativa</t>
  </si>
  <si>
    <t>Dotación establecimientos Educativos.</t>
  </si>
  <si>
    <t>Intereses Impuesto Predial Unificado</t>
  </si>
  <si>
    <t>Intereses Impuesto Industria y Comercio</t>
  </si>
  <si>
    <t>Intereses Impuesto Avisos y Tableros</t>
  </si>
  <si>
    <t>Recursos Libre destinación SGP 42%</t>
  </si>
  <si>
    <t>Recursos Libre destinación Propios</t>
  </si>
  <si>
    <t>Auxilio Transporte Concejales</t>
  </si>
  <si>
    <t>Recursos SGP Deporte</t>
  </si>
  <si>
    <t>Recursos SGP Cultura</t>
  </si>
  <si>
    <t>1.1.2.6.3</t>
  </si>
  <si>
    <t>OTROS GASTOS EN SALUD</t>
  </si>
  <si>
    <t>1.1.2.6.3.1</t>
  </si>
  <si>
    <t>1.1.2.6.3.1.01</t>
  </si>
  <si>
    <t>1.1.1.1.01</t>
  </si>
  <si>
    <t>1.1.1.1.02</t>
  </si>
  <si>
    <t>1.1.1.2.01</t>
  </si>
  <si>
    <t>1.1.1.2.02</t>
  </si>
  <si>
    <t>1.1.1.2.03</t>
  </si>
  <si>
    <t>1.1.1.2.04</t>
  </si>
  <si>
    <t>1.1.1.2.05</t>
  </si>
  <si>
    <t>1.1.1.2.06</t>
  </si>
  <si>
    <t>1.1.1.2.07</t>
  </si>
  <si>
    <t>1.1.1.2.08</t>
  </si>
  <si>
    <t>1.1.1.2.09</t>
  </si>
  <si>
    <t>1.1.1.2.10</t>
  </si>
  <si>
    <t>1.1.1.2.11</t>
  </si>
  <si>
    <t>1.1.1.2.12</t>
  </si>
  <si>
    <t>1.1.1.2.13</t>
  </si>
  <si>
    <t>1.1.1.2.14</t>
  </si>
  <si>
    <t>1.1.1.2.15</t>
  </si>
  <si>
    <t>1.1.1.2.16</t>
  </si>
  <si>
    <t>1.1.1.2.17</t>
  </si>
  <si>
    <t>1.1.2.1.01</t>
  </si>
  <si>
    <t>1.1.2.1.02</t>
  </si>
  <si>
    <t>1.1.2.1.03</t>
  </si>
  <si>
    <t>1.1.2.1.04</t>
  </si>
  <si>
    <t>1.1.2.1.05</t>
  </si>
  <si>
    <t>1.1.2.1.06</t>
  </si>
  <si>
    <t>1.1.2.2.01</t>
  </si>
  <si>
    <t>1.1.2.2.02</t>
  </si>
  <si>
    <t>1.1.2.2.03</t>
  </si>
  <si>
    <t>1.1.2.3.01</t>
  </si>
  <si>
    <t>1.1.2.3.02</t>
  </si>
  <si>
    <t>1.1.2.3.03</t>
  </si>
  <si>
    <t>1.1.2.4.1.01</t>
  </si>
  <si>
    <t>1.1.2.4.2.01</t>
  </si>
  <si>
    <t>1.1.2.4.3.01</t>
  </si>
  <si>
    <t>1.1.2.5.1.01</t>
  </si>
  <si>
    <t>1.1.2.5.2.1.01</t>
  </si>
  <si>
    <t>1.1.2.5.2.2.01</t>
  </si>
  <si>
    <t>1.1.2.5.2.2.02</t>
  </si>
  <si>
    <t>1.1.2.5.2.2.03</t>
  </si>
  <si>
    <t>1.1.2.5.2.3.01</t>
  </si>
  <si>
    <t>1.1.2.5.3.01</t>
  </si>
  <si>
    <t>1.1.2.5.4.1.01</t>
  </si>
  <si>
    <t>1.1.2.5.4.2.1.01</t>
  </si>
  <si>
    <t>1.1.2.5.4.2.2.01</t>
  </si>
  <si>
    <t>1.1.2.5.4.2.2.02</t>
  </si>
  <si>
    <t>1.1.2.5.4.2.2.03</t>
  </si>
  <si>
    <t>1.1.2.5.4.2.3.01</t>
  </si>
  <si>
    <t>1.1.2.5.4.3.01</t>
  </si>
  <si>
    <t>1.1.2.6.1.1.03</t>
  </si>
  <si>
    <t>1.1.2.7.1.01</t>
  </si>
  <si>
    <t>1.1.2.7.2.01</t>
  </si>
  <si>
    <t>1.1.2.7.3.01</t>
  </si>
  <si>
    <t>1.1.2.7.3.02</t>
  </si>
  <si>
    <t>1.1.2.7.3.03</t>
  </si>
  <si>
    <t>1.1.2.7.3.04</t>
  </si>
  <si>
    <t>1.1.2.7.4.01</t>
  </si>
  <si>
    <t>1.1.2.7.5.01</t>
  </si>
  <si>
    <t>1.1.2.7.6.01</t>
  </si>
  <si>
    <t>1.1.2.8.1.01</t>
  </si>
  <si>
    <t>1.1.2.8.2.01</t>
  </si>
  <si>
    <t>1.2.1.1.01</t>
  </si>
  <si>
    <t>1.2.2.1.01</t>
  </si>
  <si>
    <t>1.2.2.1.02</t>
  </si>
  <si>
    <t>1.2.2.1.03</t>
  </si>
  <si>
    <t>1.2.2.1.04</t>
  </si>
  <si>
    <t>1.2.2.1.05</t>
  </si>
  <si>
    <t>1.2.2.1.06</t>
  </si>
  <si>
    <t>1.2.2.1.07</t>
  </si>
  <si>
    <t>1.2.3.1.01</t>
  </si>
  <si>
    <t>1.2.3.2..01</t>
  </si>
  <si>
    <t>1.2.4.1.01</t>
  </si>
  <si>
    <t>2.1.1.1.01</t>
  </si>
  <si>
    <t>2.1.1.1.02</t>
  </si>
  <si>
    <t>2.1.1.1.03</t>
  </si>
  <si>
    <t>2.1.1.1.04</t>
  </si>
  <si>
    <t>2.1.1.2.01</t>
  </si>
  <si>
    <t>2.1.1.2.02</t>
  </si>
  <si>
    <t>2.1.1.2.03</t>
  </si>
  <si>
    <t>2.1.1.2.04</t>
  </si>
  <si>
    <t>2.1.1.2.05</t>
  </si>
  <si>
    <t>2.1.1.2.06</t>
  </si>
  <si>
    <t>2.1.1.2.07</t>
  </si>
  <si>
    <t>2.1.1.2.08</t>
  </si>
  <si>
    <t>2.1.1.2.09</t>
  </si>
  <si>
    <t>2.1.1.2.10</t>
  </si>
  <si>
    <t>2.1.1.2.11</t>
  </si>
  <si>
    <t>2.1.1.2.12</t>
  </si>
  <si>
    <t>2.1.1.2.13</t>
  </si>
  <si>
    <t>2.1.1.2.14</t>
  </si>
  <si>
    <t>2.1.1.2.15</t>
  </si>
  <si>
    <t>2.1.1.2.16</t>
  </si>
  <si>
    <t>2.1.1.2.17</t>
  </si>
  <si>
    <t>2.1.1.2.18</t>
  </si>
  <si>
    <t>2.1.1.2.19</t>
  </si>
  <si>
    <t>2.1.1.2.20</t>
  </si>
  <si>
    <t>2.1.1.2.21</t>
  </si>
  <si>
    <t>2.1.1.3.01</t>
  </si>
  <si>
    <t>2.1.1.3.02</t>
  </si>
  <si>
    <t>2.1.1.3.03</t>
  </si>
  <si>
    <t>2.1.1.3.04</t>
  </si>
  <si>
    <t>2.1.1.3.05</t>
  </si>
  <si>
    <t>2.1.1.3.06</t>
  </si>
  <si>
    <t>2.1.1.3.07</t>
  </si>
  <si>
    <t>2.1.1.3.08</t>
  </si>
  <si>
    <t>2.1.1.3.09</t>
  </si>
  <si>
    <t>2.1.2.1.01</t>
  </si>
  <si>
    <t>2.1.2.1.02</t>
  </si>
  <si>
    <t>2.1.3.1.1.01</t>
  </si>
  <si>
    <t>2.1.3.1.1.02</t>
  </si>
  <si>
    <t>2.1.3.1.1.03</t>
  </si>
  <si>
    <t>2.1.3.1.1.04</t>
  </si>
  <si>
    <t>2.1.3.1.2.1.01</t>
  </si>
  <si>
    <t>2.1.3.1.2.1.02</t>
  </si>
  <si>
    <t>2.1.3.1.2.1.03</t>
  </si>
  <si>
    <t>2.1.3.1.2.1.04</t>
  </si>
  <si>
    <t>2.1.3.1.2.1.05</t>
  </si>
  <si>
    <t>2.1.3.1.2.2.01</t>
  </si>
  <si>
    <t>2.1.3.1.2.2.02</t>
  </si>
  <si>
    <t>2.1.3.1.2.3.01</t>
  </si>
  <si>
    <t>2.1.3.1.2.3.02</t>
  </si>
  <si>
    <t>2.1.3.1.2.4.1.01</t>
  </si>
  <si>
    <t>2.1.3.1.2.4.1.02</t>
  </si>
  <si>
    <t>2.1.3.1.2.4.1.03</t>
  </si>
  <si>
    <t>2.1.3.1.2.4.2.01</t>
  </si>
  <si>
    <t>2.1.3.1.2.4.2.02</t>
  </si>
  <si>
    <t>2.1.3.1.2.4.2.03</t>
  </si>
  <si>
    <t>2.1.3.1.2.4.3.01</t>
  </si>
  <si>
    <t>2.1.3.1.2.4.4.01</t>
  </si>
  <si>
    <t>2.1.3.1.2.4.5.01</t>
  </si>
  <si>
    <t>2.1.3.1.2.4.6.01</t>
  </si>
  <si>
    <t>2.1.3.1.2.4.7.01</t>
  </si>
  <si>
    <t>2.1.3.1.2.4.8.01</t>
  </si>
  <si>
    <t>2.1.3.1.2.4.9.01</t>
  </si>
  <si>
    <t>2.1.3.1.2.4.10.01</t>
  </si>
  <si>
    <t>2.1.3.1.2.4.11.01</t>
  </si>
  <si>
    <t>2.1.3.1.3.01</t>
  </si>
  <si>
    <t>2.1.3.3.1.01</t>
  </si>
  <si>
    <t>2.1.3.3.1.02</t>
  </si>
  <si>
    <t>2.1.3.3.1.03</t>
  </si>
  <si>
    <t>2.1.3.3.1.04</t>
  </si>
  <si>
    <t>2.1.3.3.1.05</t>
  </si>
  <si>
    <t>2.1.3.3.2.01</t>
  </si>
  <si>
    <t>2.1.3.4.1.01</t>
  </si>
  <si>
    <t>2.1.3.4.2.01</t>
  </si>
  <si>
    <t>2.1.3.5.1.01</t>
  </si>
  <si>
    <t>2.1.3.5.2.01</t>
  </si>
  <si>
    <t>2.1.3.5.3.01</t>
  </si>
  <si>
    <t>2.1.3.5.4.01</t>
  </si>
  <si>
    <t>2.1.3.5.5.01</t>
  </si>
  <si>
    <t>2.1.3.5.6.01</t>
  </si>
  <si>
    <t>2.1.3.6.01</t>
  </si>
  <si>
    <t>2.1.3.6.02</t>
  </si>
  <si>
    <t>2.1.3.6.03</t>
  </si>
  <si>
    <t>2.1.3.6.04</t>
  </si>
  <si>
    <t>2.1.3.6.05</t>
  </si>
  <si>
    <t>2.1.3.6.06</t>
  </si>
  <si>
    <t>2.1.3.6.07</t>
  </si>
  <si>
    <t>2.1.3.6.08</t>
  </si>
  <si>
    <t>2.2.1.1.01</t>
  </si>
  <si>
    <t>2.2.1.1.02</t>
  </si>
  <si>
    <t>2.2.1.1.03</t>
  </si>
  <si>
    <t>2.2.1.1.04</t>
  </si>
  <si>
    <t>2.2.1.1.05</t>
  </si>
  <si>
    <t>2.2.1.1.06</t>
  </si>
  <si>
    <t>2.2.1.2.01</t>
  </si>
  <si>
    <t>2.2.1.2.02</t>
  </si>
  <si>
    <t>2.2.1.2.03</t>
  </si>
  <si>
    <t>2.2.1.2.05</t>
  </si>
  <si>
    <t>2.2.1.2.06</t>
  </si>
  <si>
    <t>2.2.1.2.07</t>
  </si>
  <si>
    <t>2.2.1.2.08</t>
  </si>
  <si>
    <t>2.2.1.2.09</t>
  </si>
  <si>
    <t>2.2.1.2.10</t>
  </si>
  <si>
    <t>2.2.1.3.01</t>
  </si>
  <si>
    <t>2.2.1.3.02</t>
  </si>
  <si>
    <t>2.2.1.3.03</t>
  </si>
  <si>
    <t>2.2.1.3.04</t>
  </si>
  <si>
    <t>2.2.1.3.05</t>
  </si>
  <si>
    <t>2.2.1.3.06</t>
  </si>
  <si>
    <t>2.2.1.3.07</t>
  </si>
  <si>
    <t>2.2.1.3.08</t>
  </si>
  <si>
    <t>2.2.1.3.09</t>
  </si>
  <si>
    <t>2.3.1.1.01</t>
  </si>
  <si>
    <t>2.3.1.1.02</t>
  </si>
  <si>
    <t>2.3.1.1.03</t>
  </si>
  <si>
    <t>2.3.1.1.04</t>
  </si>
  <si>
    <t>2.3.1.2.01</t>
  </si>
  <si>
    <t>2.3.1.2.02</t>
  </si>
  <si>
    <t>2.3.1.2.03</t>
  </si>
  <si>
    <t>2.3.1.2.04</t>
  </si>
  <si>
    <t>2.3.1.2.05</t>
  </si>
  <si>
    <t>2.3.1.2.06</t>
  </si>
  <si>
    <t>2.3.1.2.07</t>
  </si>
  <si>
    <t>2.3.1.3.01</t>
  </si>
  <si>
    <t>2.3.1.3.02</t>
  </si>
  <si>
    <t>2.3.1.3.03</t>
  </si>
  <si>
    <t>2.3.1.3.04</t>
  </si>
  <si>
    <t>2.3.1.3.05</t>
  </si>
  <si>
    <t>2.3.1.3.06</t>
  </si>
  <si>
    <t>2.3.1.3.07</t>
  </si>
  <si>
    <t>2.3.1.3.08</t>
  </si>
  <si>
    <t>2.3.1.3.09</t>
  </si>
  <si>
    <t>1.1.2.6.3.1.02</t>
  </si>
  <si>
    <t>Recursos de Compensaciones</t>
  </si>
  <si>
    <t>2.1.3.2.3</t>
  </si>
  <si>
    <t>2.1.3.2.3.1</t>
  </si>
  <si>
    <t>2.1.3.2.3.1.01</t>
  </si>
  <si>
    <t>2.1.3.1.2.4.1.04</t>
  </si>
  <si>
    <t>2.1.3.1.2.4.2.04</t>
  </si>
  <si>
    <t>2.1.3.1.2.4.6.02</t>
  </si>
  <si>
    <t xml:space="preserve"> GASTOS DEL MUNICIPIO DE NORCASIA PARA LA VIGENCIA FISCAL DE 2.012".</t>
  </si>
  <si>
    <t>2.1.3.4.2.02</t>
  </si>
  <si>
    <t>2.1.3.4.2.03</t>
  </si>
  <si>
    <t>2.1.3.4.2.04</t>
  </si>
  <si>
    <t xml:space="preserve">FONDO LOCAL DE SALUD </t>
  </si>
  <si>
    <t>SGP. REGIMEN SUBSIDIADO</t>
  </si>
  <si>
    <t>s.g.p  regimen subsidiado vigencia actual</t>
  </si>
  <si>
    <t>s.g.p  regimen subsidiado ultima doceava</t>
  </si>
  <si>
    <t>s.g.p  regimen subsidiado ampliacion</t>
  </si>
  <si>
    <t>s.g.p sin situacion de fondos</t>
  </si>
  <si>
    <t>fosyga actual</t>
  </si>
  <si>
    <t>fosyga vigencias anteriones</t>
  </si>
  <si>
    <t>RENTAS  CEDIDAS</t>
  </si>
  <si>
    <t>rentas Cedidas del departamento</t>
  </si>
  <si>
    <t>ETESA</t>
  </si>
  <si>
    <t>Empresa territorial para la salud etesa 75%</t>
  </si>
  <si>
    <t>EXCEDENTES DE CONTRATACION</t>
  </si>
  <si>
    <t>excedentes de actas de liquidacion</t>
  </si>
  <si>
    <t>RESERVAS</t>
  </si>
  <si>
    <t>reservas regimen subsidiado</t>
  </si>
  <si>
    <t xml:space="preserve">RENDIMIENTOS FINANCIEROS </t>
  </si>
  <si>
    <t>rendimientos financieros</t>
  </si>
  <si>
    <t>SALUD  PUBLICA  COLECTIVA</t>
  </si>
  <si>
    <t>S.G.P.  Salud  Publica</t>
  </si>
  <si>
    <t>S.G. P. acciones de Salud Publica</t>
  </si>
  <si>
    <t>s.g.p  salud  publica ultima doceava</t>
  </si>
  <si>
    <t>INVERSION</t>
  </si>
  <si>
    <t>Rifas y juegos permitidos</t>
  </si>
  <si>
    <t>1.1.2.6</t>
  </si>
  <si>
    <t>1.1.2.6.1.1.01</t>
  </si>
  <si>
    <t>1.1.2.6.1.1.02</t>
  </si>
  <si>
    <t>1.1.2.6.1.1.04</t>
  </si>
  <si>
    <t>REGIMEN SUBSIDIADO</t>
  </si>
  <si>
    <t>1.1.2.6.1.2.01</t>
  </si>
  <si>
    <t>1.1.2.6.1.2.02</t>
  </si>
  <si>
    <t>1.1.2.6.1.3</t>
  </si>
  <si>
    <t>1.1.2.6.1.3.01</t>
  </si>
  <si>
    <t>rentas Cedidas del departamento vigencias anteriores</t>
  </si>
  <si>
    <t>1.1.2.6.1.3.02</t>
  </si>
  <si>
    <t>1.1.2.6.1.4</t>
  </si>
  <si>
    <t>1.1.2.6.1.4.01</t>
  </si>
  <si>
    <t>1.1.2.6.1.5</t>
  </si>
  <si>
    <t>1.1.2.6.1.5.01</t>
  </si>
  <si>
    <t>1.1.2.6.1.5.02</t>
  </si>
  <si>
    <t>1.1.2.6.1.6</t>
  </si>
  <si>
    <t>1.1.2.6.1.6.01</t>
  </si>
  <si>
    <t>1.1.2.6.1.7</t>
  </si>
  <si>
    <t>1.1.2.6.1.7.01</t>
  </si>
  <si>
    <t>1.1.2.6.2.1</t>
  </si>
  <si>
    <t>1.1.2.6.2.1.01</t>
  </si>
  <si>
    <t>1.1.2.6.2.1.02</t>
  </si>
  <si>
    <t>1.1.2.6.2.2</t>
  </si>
  <si>
    <t>1.1.2.6.2.2.01</t>
  </si>
  <si>
    <t>Empresa territorial para la salud etesa 25%</t>
  </si>
  <si>
    <t>RECURSOS PROPIOS COMPENSACIONES</t>
  </si>
  <si>
    <t>1.1.2.6.1.8</t>
  </si>
  <si>
    <t>1.1.2.6.1.8.01</t>
  </si>
  <si>
    <t>Recursos Compensaciones</t>
  </si>
  <si>
    <t>1.1.2.6.3.1.03</t>
  </si>
  <si>
    <t>GESTION EN SALUD PUBLICA</t>
  </si>
  <si>
    <t>Pago talento humano Gestiones en Salud Publica</t>
  </si>
  <si>
    <t xml:space="preserve">VIGILANCIA EN SALUD PUBLICA </t>
  </si>
  <si>
    <t>Pago talento humano vigilancia en Salud Publica</t>
  </si>
  <si>
    <t xml:space="preserve">ACCIONES DE SALUD PUBLICA </t>
  </si>
  <si>
    <t xml:space="preserve">Mejoramiento en salud infantil </t>
  </si>
  <si>
    <t xml:space="preserve">Salud sexual y reproductiva </t>
  </si>
  <si>
    <t>Salud mental</t>
  </si>
  <si>
    <t>Salud oral</t>
  </si>
  <si>
    <t>Enfermedades cronocas no trasmisibles</t>
  </si>
  <si>
    <t>Salud nutricional</t>
  </si>
  <si>
    <t>Enfermedades trasmisibles y zoonosis</t>
  </si>
  <si>
    <t>2.1.3.2.1.1.01</t>
  </si>
  <si>
    <t>2.1.3.2.1.1.02</t>
  </si>
  <si>
    <t>2.1.3.2.1.1.03</t>
  </si>
  <si>
    <t>2.1.3.2.1.1.04</t>
  </si>
  <si>
    <t>2.1.3.2.1.2.01</t>
  </si>
  <si>
    <t>2.1.3.2.1.2.02</t>
  </si>
  <si>
    <t>2.1.3.2.1.3</t>
  </si>
  <si>
    <t>2.1.3.2.1.3.01</t>
  </si>
  <si>
    <t>2.1.3.2.1.3.02</t>
  </si>
  <si>
    <t>2.1.3.2.1.4</t>
  </si>
  <si>
    <t>2.1.3.2.1.4.01</t>
  </si>
  <si>
    <t>2.1.3.2.1.5</t>
  </si>
  <si>
    <t>2.1.3.2.1.5.01</t>
  </si>
  <si>
    <t>2.1.3.2.2.1</t>
  </si>
  <si>
    <t>2.1.3.2.2.1.01</t>
  </si>
  <si>
    <t>2.1.3.2.2.2</t>
  </si>
  <si>
    <t>2.1.3.2.2.2.01</t>
  </si>
  <si>
    <t>2.1.3.2.2.3</t>
  </si>
  <si>
    <t>2.1.3.2.2.3.01</t>
  </si>
  <si>
    <t>2.1.3.2.2.3.02</t>
  </si>
  <si>
    <t>2.1.3.2.2.3.03</t>
  </si>
  <si>
    <t>2.1.3.2.2.3.04</t>
  </si>
  <si>
    <t>2.1.3.2.2.3.05</t>
  </si>
  <si>
    <t>2.1.3.2.2.3.06</t>
  </si>
  <si>
    <t>2.1.3.2.2.3.07</t>
  </si>
  <si>
    <t>2.1.3.2.2.4</t>
  </si>
  <si>
    <t>2.1.3.2.2.4.01</t>
  </si>
  <si>
    <t>2.1.3.2.3.1.02</t>
  </si>
  <si>
    <t>2.1.3.2.3.1.03</t>
  </si>
  <si>
    <t>2.1.3.2.1.6</t>
  </si>
  <si>
    <t>2.1.3.2.1.6.01</t>
  </si>
  <si>
    <t>2.1.1.3.10</t>
  </si>
  <si>
    <t>Intereses de Cesantías</t>
  </si>
  <si>
    <t>Construcción adecuación Plaza de mercado</t>
  </si>
  <si>
    <t>2.1.3.1.2.4.7.02</t>
  </si>
  <si>
    <t>2.1.3.2.1.7</t>
  </si>
  <si>
    <t>2.1.3.2.1.7.01</t>
  </si>
  <si>
    <t>Excedentes de liquidación</t>
  </si>
  <si>
    <r>
      <t xml:space="preserve">ARTICULO PRIMERO: </t>
    </r>
    <r>
      <rPr>
        <i/>
        <sz val="10"/>
        <rFont val="Arial"/>
        <family val="2"/>
      </rPr>
      <t>Establézcase el Presupuesto General de Rentas y Recursos del Capital en la suma</t>
    </r>
  </si>
  <si>
    <t>1.1.2.5.2.3.02</t>
  </si>
  <si>
    <t>PDA R.S.S.F. Agua potable y saneamiento básico</t>
  </si>
  <si>
    <t>1.1.2.5.4.2.3.02</t>
  </si>
  <si>
    <t>Agua Potable y saneamiento básico</t>
  </si>
  <si>
    <r>
      <t xml:space="preserve">de: </t>
    </r>
    <r>
      <rPr>
        <b/>
        <i/>
        <sz val="10"/>
        <rFont val="Arial"/>
        <family val="2"/>
      </rPr>
      <t>CUATRO MIL  DOSCIENTOS VEINTE Y CINCO MILLONES CIENTO OCHENTA Y UN MIL SETECIENTOS NUEVE</t>
    </r>
  </si>
  <si>
    <r>
      <t xml:space="preserve">PESOS ($ 4.225.181.709,00) M/CTE, </t>
    </r>
    <r>
      <rPr>
        <i/>
        <sz val="10"/>
        <rFont val="Arial"/>
        <family val="2"/>
      </rPr>
      <t>distribuidos como se detalla a continuación:</t>
    </r>
  </si>
  <si>
    <t>Que se hace Necesario aprobar el presupuesto general de Rentas y Gastos parala Vigencia fiscal de 2012.</t>
  </si>
  <si>
    <r>
      <t xml:space="preserve">primero de Enero y el Treinta y Uno de Diciembre de 2012, la suma de: </t>
    </r>
    <r>
      <rPr>
        <b/>
        <i/>
        <sz val="10"/>
        <rFont val="Arial"/>
        <family val="2"/>
      </rPr>
      <t>CAUTRO MIL DOSCIENTOS VEINTE Y CINCO</t>
    </r>
  </si>
  <si>
    <r>
      <t xml:space="preserve">MILLONES CIENTO OCHENTA Y UN MIL SETECIENTOS NUEVE PESOS ($4.225.181.709.00) M/CTE, </t>
    </r>
    <r>
      <rPr>
        <i/>
        <sz val="10"/>
        <rFont val="Arial"/>
        <family val="2"/>
      </rPr>
      <t>distribuidos así:</t>
    </r>
  </si>
  <si>
    <r>
      <t>"</t>
    </r>
    <r>
      <rPr>
        <b/>
        <i/>
        <sz val="10"/>
        <rFont val="Arial"/>
        <family val="2"/>
      </rPr>
      <t>POR  MEDIO  DEL  CUAL  SE APRUEBA  EL  PRESUPUESTO GENERAL DE RENTAS Y</t>
    </r>
  </si>
  <si>
    <r>
      <t>ARTICULO SEGUNDO:</t>
    </r>
    <r>
      <rPr>
        <i/>
        <sz val="10"/>
        <rFont val="Arial"/>
        <family val="2"/>
      </rPr>
      <t xml:space="preserve"> Apropiese para atender los gastos de funcionamiento,el servicio de la </t>
    </r>
  </si>
  <si>
    <t>2.1.3.1.1.05</t>
  </si>
  <si>
    <t>2.1.3.1.1.06</t>
  </si>
  <si>
    <t>Construcción aula IE San Gerardo Mª Mayela sede I</t>
  </si>
  <si>
    <t>Construcción aula IE San Gerardo Mª Mayela sede II</t>
  </si>
  <si>
    <t>Construcción aula IE San Gerardo Mª Mayela sede III</t>
  </si>
  <si>
    <t>Construcción acueducto vereda Las Delicias</t>
  </si>
  <si>
    <t>Construcción acueducto vereda San Esteban</t>
  </si>
  <si>
    <t>Construcción acueducto vereda  San José</t>
  </si>
  <si>
    <t>2.1.3.1.2.1.06</t>
  </si>
  <si>
    <t>2.1.3.1.2.1.07</t>
  </si>
  <si>
    <t>Construcción Unidades sanitarias vereda La Samaria</t>
  </si>
  <si>
    <t>Construcción Unidades sanitarias vereda Manizalitos</t>
  </si>
  <si>
    <t>Construcción Unidades sanitarias vereda Planes Mirador</t>
  </si>
  <si>
    <t>2.1.3.1.2.1.09</t>
  </si>
  <si>
    <t>Construcción relleno sanitario</t>
  </si>
  <si>
    <t>2.1.3.1.2.2.03</t>
  </si>
  <si>
    <t>2.1.3.1.2.2.04</t>
  </si>
  <si>
    <t>2.1.3.1.2.2.05</t>
  </si>
  <si>
    <t>Construcción Placa deportiva Vereda La Estrella</t>
  </si>
  <si>
    <t>Construcción Placa deportiva vereda San Esteban</t>
  </si>
  <si>
    <t>Construcción Placa deportiva vereda Santa María</t>
  </si>
  <si>
    <t>Construcción Placa deportiva vereda San José</t>
  </si>
  <si>
    <t>Construccion centros culturales</t>
  </si>
  <si>
    <t>Iluminación via al embalse Amaní</t>
  </si>
  <si>
    <t>Construcción biblioteca</t>
  </si>
  <si>
    <t>Medio ambiente</t>
  </si>
  <si>
    <t>Programa reforestación Microcuencas</t>
  </si>
  <si>
    <t>Apoyo sector ganadero</t>
  </si>
  <si>
    <t>2.1.3.1.2.4.7.03</t>
  </si>
  <si>
    <t>2.1.3.1.2.4.10.02</t>
  </si>
  <si>
    <t>2.1.3.1.2.4.10.03</t>
  </si>
  <si>
    <t>Apoyo cultivo cacao</t>
  </si>
  <si>
    <t>Apoyo cultivo aguacate</t>
  </si>
  <si>
    <t>Dotación escuelas rurales</t>
  </si>
  <si>
    <t>Construcción Planta aguas residuales salida La Dorada</t>
  </si>
  <si>
    <t>Alumbrado Público</t>
  </si>
  <si>
    <t>Construcción sede cuerpo bomberos voluntario</t>
  </si>
  <si>
    <t>Construcción carretera vereda Moscovita - La Samaria</t>
  </si>
  <si>
    <t>Construcción aula escuela Quiebra de Roque</t>
  </si>
  <si>
    <t>Construcción sala computo Escuela San José</t>
  </si>
  <si>
    <t>Adquisición áreas  rurales de importancia estratégica conservación recursos hídricos</t>
  </si>
  <si>
    <t>Dotación sala de computo vereda San José</t>
  </si>
  <si>
    <t>Expansión alumbrado publico hacia balneario Las Pavas</t>
  </si>
  <si>
    <t>Prevención y protección</t>
  </si>
  <si>
    <t>Atención Integral Básica</t>
  </si>
  <si>
    <t>Aceeso a servicios publicos y vivienda</t>
  </si>
  <si>
    <t>Verdad Justicia,  Reparación y garantía de no repetición</t>
  </si>
  <si>
    <t xml:space="preserve">Renorno y reubicaciones </t>
  </si>
  <si>
    <t>Participacion de la población desplazada</t>
  </si>
  <si>
    <t>2.1.3.1.2.4.1.05</t>
  </si>
  <si>
    <t>2.1.3.1.2.4.1.06</t>
  </si>
  <si>
    <t>Atención grupos vulnerables tercera edad</t>
  </si>
  <si>
    <t>Atención población infantil y adolescente</t>
  </si>
  <si>
    <t>2.3.1.3.10</t>
  </si>
  <si>
    <t>2.2.1.3.10</t>
  </si>
  <si>
    <t>Intereses de Cesantias</t>
  </si>
  <si>
    <t>2.1.3.1.2.1.08</t>
  </si>
  <si>
    <t>Construcción Unidades sanitarias vereda San Esteban</t>
  </si>
  <si>
    <t>Construcción viviendas urbanas sector Plaza de Ferias</t>
  </si>
  <si>
    <t>Pavimentación vía Remolinos-Quiebra de Roque-San Esteban</t>
  </si>
  <si>
    <t>Rifas y juegos permitidos Programas en salud</t>
  </si>
  <si>
    <t>Empresa territorial para la salud etesa 25% Programas en salud</t>
  </si>
  <si>
    <t xml:space="preserve">Recursos Compensaciones Programas en salud </t>
  </si>
  <si>
    <t>2.1.3.2.3.1.04</t>
  </si>
  <si>
    <t>Continuación Programa Ortodoncia</t>
  </si>
  <si>
    <t>1.1.2.6.3.1.04</t>
  </si>
  <si>
    <t>SGP Libre destinación Continuidad Programa Ortodoncia</t>
  </si>
  <si>
    <t>Construcción Puente metálico paso a Risaralda</t>
  </si>
  <si>
    <t>Construcción Puente metálico sector la Punta</t>
  </si>
  <si>
    <t>Construcción carretera vereda San José-La Mirla- La Miel</t>
  </si>
  <si>
    <t>Construcción sala computo Escuela San Esteban</t>
  </si>
  <si>
    <t>2.1.3.6.09</t>
  </si>
  <si>
    <t>Dotación sala de computo vereda San Esteban</t>
  </si>
  <si>
    <t>2.1.3.6.10</t>
  </si>
  <si>
    <t>Adecuación Puerto Embalse Amani</t>
  </si>
  <si>
    <t>Apoyo a Microempresas pesqueras embalse Amani</t>
  </si>
  <si>
    <t>2.1.1.4</t>
  </si>
  <si>
    <t>NOMINA DE PENSIONADOS</t>
  </si>
  <si>
    <t>2.1.1.4.01</t>
  </si>
  <si>
    <t>Nómina Pesnionados Administración Municipal</t>
  </si>
  <si>
    <t>2.1.3.6.11</t>
  </si>
  <si>
    <t>Creación empresa de turismo en el Embalse Amani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</si>
</sst>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164" fontId="2" fillId="0" borderId="3" xfId="1" applyFont="1" applyBorder="1"/>
    <xf numFmtId="0" fontId="2" fillId="0" borderId="7" xfId="0" applyFont="1" applyBorder="1"/>
    <xf numFmtId="164" fontId="2" fillId="0" borderId="7" xfId="1" applyFont="1" applyBorder="1"/>
    <xf numFmtId="0" fontId="5" fillId="0" borderId="3" xfId="0" applyFont="1" applyBorder="1"/>
    <xf numFmtId="164" fontId="5" fillId="0" borderId="3" xfId="1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164" fontId="5" fillId="0" borderId="0" xfId="1" applyFont="1"/>
    <xf numFmtId="0" fontId="5" fillId="0" borderId="3" xfId="0" applyFont="1" applyBorder="1" applyAlignment="1">
      <alignment horizontal="left"/>
    </xf>
    <xf numFmtId="164" fontId="5" fillId="0" borderId="0" xfId="1" applyFont="1" applyBorder="1"/>
    <xf numFmtId="0" fontId="5" fillId="0" borderId="4" xfId="0" applyFont="1" applyFill="1" applyBorder="1"/>
    <xf numFmtId="164" fontId="5" fillId="0" borderId="6" xfId="1" applyFont="1" applyBorder="1"/>
    <xf numFmtId="0" fontId="5" fillId="0" borderId="0" xfId="0" applyFont="1" applyFill="1" applyBorder="1"/>
    <xf numFmtId="0" fontId="5" fillId="0" borderId="0" xfId="0" applyFont="1" applyBorder="1"/>
    <xf numFmtId="0" fontId="2" fillId="0" borderId="4" xfId="0" applyFont="1" applyFill="1" applyBorder="1"/>
    <xf numFmtId="0" fontId="5" fillId="0" borderId="10" xfId="0" applyFont="1" applyFill="1" applyBorder="1"/>
    <xf numFmtId="0" fontId="2" fillId="0" borderId="4" xfId="0" applyFont="1" applyBorder="1"/>
    <xf numFmtId="0" fontId="2" fillId="0" borderId="3" xfId="0" applyFont="1" applyFill="1" applyBorder="1"/>
    <xf numFmtId="0" fontId="5" fillId="0" borderId="3" xfId="0" applyFont="1" applyFill="1" applyBorder="1"/>
    <xf numFmtId="164" fontId="2" fillId="0" borderId="0" xfId="1" applyFont="1"/>
    <xf numFmtId="0" fontId="4" fillId="0" borderId="0" xfId="0" applyFont="1"/>
    <xf numFmtId="164" fontId="4" fillId="0" borderId="0" xfId="1" applyFont="1"/>
    <xf numFmtId="0" fontId="3" fillId="0" borderId="0" xfId="0" applyFont="1"/>
    <xf numFmtId="164" fontId="3" fillId="0" borderId="0" xfId="1" applyFont="1"/>
    <xf numFmtId="164" fontId="5" fillId="0" borderId="10" xfId="1" applyFont="1" applyBorder="1"/>
    <xf numFmtId="4" fontId="2" fillId="0" borderId="3" xfId="0" applyNumberFormat="1" applyFont="1" applyBorder="1"/>
    <xf numFmtId="164" fontId="5" fillId="0" borderId="9" xfId="1" applyFont="1" applyBorder="1"/>
    <xf numFmtId="0" fontId="2" fillId="0" borderId="5" xfId="0" applyFont="1" applyBorder="1"/>
    <xf numFmtId="4" fontId="2" fillId="0" borderId="3" xfId="1" applyNumberFormat="1" applyFont="1" applyBorder="1"/>
    <xf numFmtId="164" fontId="5" fillId="0" borderId="3" xfId="1" applyFont="1" applyFill="1" applyBorder="1"/>
    <xf numFmtId="0" fontId="6" fillId="0" borderId="3" xfId="0" applyFont="1" applyFill="1" applyBorder="1"/>
    <xf numFmtId="0" fontId="6" fillId="0" borderId="3" xfId="0" applyFont="1" applyBorder="1"/>
    <xf numFmtId="0" fontId="7" fillId="0" borderId="12" xfId="0" applyFont="1" applyBorder="1" applyAlignment="1"/>
    <xf numFmtId="0" fontId="8" fillId="0" borderId="10" xfId="0" applyFont="1" applyBorder="1" applyAlignment="1"/>
    <xf numFmtId="0" fontId="8" fillId="0" borderId="13" xfId="0" applyFont="1" applyBorder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8" xfId="0" applyFont="1" applyBorder="1" applyAlignment="1"/>
    <xf numFmtId="0" fontId="7" fillId="0" borderId="9" xfId="0" applyFont="1" applyBorder="1" applyAlignment="1"/>
    <xf numFmtId="0" fontId="7" fillId="0" borderId="11" xfId="0" applyFont="1" applyBorder="1" applyAlignment="1"/>
    <xf numFmtId="0" fontId="8" fillId="0" borderId="0" xfId="0" applyFont="1" applyBorder="1" applyAlignment="1">
      <alignment horizontal="left"/>
    </xf>
    <xf numFmtId="164" fontId="5" fillId="0" borderId="3" xfId="1" applyNumberFormat="1" applyFont="1" applyBorder="1"/>
    <xf numFmtId="164" fontId="5" fillId="0" borderId="7" xfId="1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8" xfId="0" applyFont="1" applyBorder="1" applyAlignment="1"/>
    <xf numFmtId="0" fontId="8" fillId="0" borderId="9" xfId="0" applyFont="1" applyBorder="1" applyAlignment="1"/>
    <xf numFmtId="0" fontId="8" fillId="0" borderId="3" xfId="0" applyFont="1" applyBorder="1" applyAlignment="1">
      <alignment horizontal="left"/>
    </xf>
    <xf numFmtId="0" fontId="8" fillId="0" borderId="4" xfId="0" applyFont="1" applyBorder="1" applyAlignment="1"/>
    <xf numFmtId="164" fontId="8" fillId="0" borderId="3" xfId="1" applyFont="1" applyBorder="1"/>
    <xf numFmtId="0" fontId="2" fillId="0" borderId="4" xfId="0" applyFont="1" applyBorder="1" applyAlignment="1"/>
    <xf numFmtId="0" fontId="5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5" xfId="0" applyFont="1" applyBorder="1"/>
    <xf numFmtId="0" fontId="2" fillId="0" borderId="0" xfId="0" applyFont="1" applyBorder="1"/>
    <xf numFmtId="0" fontId="8" fillId="0" borderId="12" xfId="0" applyFont="1" applyBorder="1" applyAlignment="1"/>
    <xf numFmtId="0" fontId="8" fillId="0" borderId="4" xfId="0" applyFont="1" applyBorder="1"/>
    <xf numFmtId="4" fontId="8" fillId="0" borderId="3" xfId="1" applyNumberFormat="1" applyFont="1" applyBorder="1"/>
    <xf numFmtId="4" fontId="5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60"/>
  <sheetViews>
    <sheetView tabSelected="1" workbookViewId="0">
      <selection activeCell="C415" sqref="C415"/>
    </sheetView>
  </sheetViews>
  <sheetFormatPr baseColWidth="10" defaultRowHeight="12.75"/>
  <cols>
    <col min="1" max="1" width="16" style="10" customWidth="1"/>
    <col min="2" max="2" width="58.28515625" style="10" customWidth="1"/>
    <col min="3" max="3" width="27.85546875" style="12" customWidth="1"/>
    <col min="4" max="16384" width="11.42578125" style="10"/>
  </cols>
  <sheetData>
    <row r="2" spans="1:3">
      <c r="A2" s="74" t="s">
        <v>645</v>
      </c>
      <c r="B2" s="74"/>
      <c r="C2" s="74"/>
    </row>
    <row r="3" spans="1:3">
      <c r="A3" s="75" t="s">
        <v>526</v>
      </c>
      <c r="B3" s="75"/>
      <c r="C3" s="75"/>
    </row>
    <row r="4" spans="1:3">
      <c r="A4" s="55"/>
      <c r="B4" s="55"/>
      <c r="C4" s="55"/>
    </row>
    <row r="5" spans="1:3">
      <c r="A5" s="55"/>
      <c r="B5" s="55"/>
      <c r="C5" s="55"/>
    </row>
    <row r="6" spans="1:3">
      <c r="A6" s="37" t="s">
        <v>0</v>
      </c>
      <c r="B6" s="38"/>
      <c r="C6" s="39"/>
    </row>
    <row r="7" spans="1:3">
      <c r="A7" s="40" t="s">
        <v>1</v>
      </c>
      <c r="B7" s="41"/>
      <c r="C7" s="42"/>
    </row>
    <row r="8" spans="1:3">
      <c r="A8" s="40" t="s">
        <v>2</v>
      </c>
      <c r="B8" s="41"/>
      <c r="C8" s="42"/>
    </row>
    <row r="9" spans="1:3">
      <c r="A9" s="76" t="s">
        <v>3</v>
      </c>
      <c r="B9" s="73"/>
      <c r="C9" s="77"/>
    </row>
    <row r="10" spans="1:3">
      <c r="A10" s="40"/>
      <c r="B10" s="41"/>
      <c r="C10" s="42"/>
    </row>
    <row r="11" spans="1:3">
      <c r="A11" s="40" t="s">
        <v>4</v>
      </c>
      <c r="B11" s="41"/>
      <c r="C11" s="42"/>
    </row>
    <row r="12" spans="1:3">
      <c r="A12" s="40" t="s">
        <v>5</v>
      </c>
      <c r="B12" s="41"/>
      <c r="C12" s="42"/>
    </row>
    <row r="13" spans="1:3">
      <c r="A13" s="40"/>
      <c r="B13" s="41"/>
      <c r="C13" s="42"/>
    </row>
    <row r="14" spans="1:3">
      <c r="A14" s="40" t="s">
        <v>642</v>
      </c>
      <c r="B14" s="41"/>
      <c r="C14" s="42"/>
    </row>
    <row r="15" spans="1:3">
      <c r="A15" s="43"/>
      <c r="B15" s="44"/>
      <c r="C15" s="45"/>
    </row>
    <row r="16" spans="1:3">
      <c r="A16" s="40" t="s">
        <v>6</v>
      </c>
      <c r="B16" s="41"/>
      <c r="C16" s="42"/>
    </row>
    <row r="17" spans="1:3">
      <c r="A17" s="46"/>
      <c r="B17" s="47"/>
      <c r="C17" s="48"/>
    </row>
    <row r="18" spans="1:3">
      <c r="A18" s="76" t="s">
        <v>7</v>
      </c>
      <c r="B18" s="73"/>
      <c r="C18" s="77"/>
    </row>
    <row r="19" spans="1:3">
      <c r="A19" s="40"/>
      <c r="B19" s="41"/>
      <c r="C19" s="42"/>
    </row>
    <row r="20" spans="1:3">
      <c r="A20" s="56" t="s">
        <v>635</v>
      </c>
      <c r="B20" s="44"/>
      <c r="C20" s="45"/>
    </row>
    <row r="21" spans="1:3">
      <c r="A21" s="40" t="s">
        <v>640</v>
      </c>
      <c r="B21" s="41"/>
      <c r="C21" s="42"/>
    </row>
    <row r="22" spans="1:3">
      <c r="A22" s="46" t="s">
        <v>641</v>
      </c>
      <c r="B22" s="47"/>
      <c r="C22" s="48"/>
    </row>
    <row r="23" spans="1:3">
      <c r="A23" s="57"/>
      <c r="B23" s="50"/>
      <c r="C23" s="51"/>
    </row>
    <row r="24" spans="1:3">
      <c r="A24" s="44"/>
      <c r="B24" s="44"/>
      <c r="C24" s="44"/>
    </row>
    <row r="25" spans="1:3">
      <c r="A25" s="73" t="s">
        <v>8</v>
      </c>
      <c r="B25" s="73"/>
      <c r="C25" s="73"/>
    </row>
    <row r="26" spans="1:3">
      <c r="A26" s="58"/>
      <c r="B26" s="58"/>
      <c r="C26" s="58"/>
    </row>
    <row r="27" spans="1:3">
      <c r="A27" s="59">
        <v>1</v>
      </c>
      <c r="B27" s="60" t="s">
        <v>9</v>
      </c>
      <c r="C27" s="61">
        <f>SUM(C28+C161)</f>
        <v>4225181709</v>
      </c>
    </row>
    <row r="28" spans="1:3">
      <c r="A28" s="1" t="s">
        <v>10</v>
      </c>
      <c r="B28" s="62" t="s">
        <v>11</v>
      </c>
      <c r="C28" s="3">
        <f>SUM(C29+C51+C156)</f>
        <v>4225170709</v>
      </c>
    </row>
    <row r="29" spans="1:3" s="25" customFormat="1" ht="15">
      <c r="A29" s="2" t="s">
        <v>12</v>
      </c>
      <c r="B29" s="21" t="s">
        <v>13</v>
      </c>
      <c r="C29" s="3">
        <f>C30+C33</f>
        <v>683332000</v>
      </c>
    </row>
    <row r="30" spans="1:3" s="25" customFormat="1" ht="15">
      <c r="A30" s="2" t="s">
        <v>14</v>
      </c>
      <c r="B30" s="21" t="s">
        <v>15</v>
      </c>
      <c r="C30" s="3">
        <f>C31+C32</f>
        <v>275000000</v>
      </c>
    </row>
    <row r="31" spans="1:3" s="25" customFormat="1" ht="15">
      <c r="A31" s="6" t="s">
        <v>316</v>
      </c>
      <c r="B31" s="8" t="s">
        <v>16</v>
      </c>
      <c r="C31" s="7">
        <v>195000000</v>
      </c>
    </row>
    <row r="32" spans="1:3" s="25" customFormat="1" ht="15">
      <c r="A32" s="6" t="s">
        <v>317</v>
      </c>
      <c r="B32" s="8" t="s">
        <v>17</v>
      </c>
      <c r="C32" s="7">
        <v>80000000</v>
      </c>
    </row>
    <row r="33" spans="1:3" s="25" customFormat="1" ht="15">
      <c r="A33" s="2" t="s">
        <v>18</v>
      </c>
      <c r="B33" s="21" t="s">
        <v>19</v>
      </c>
      <c r="C33" s="3">
        <f>SUM(C34:C50)</f>
        <v>408332000</v>
      </c>
    </row>
    <row r="34" spans="1:3" s="25" customFormat="1" ht="15">
      <c r="A34" s="6" t="s">
        <v>318</v>
      </c>
      <c r="B34" s="8" t="s">
        <v>20</v>
      </c>
      <c r="C34" s="7">
        <v>240000000</v>
      </c>
    </row>
    <row r="35" spans="1:3" s="25" customFormat="1" ht="15">
      <c r="A35" s="6" t="s">
        <v>319</v>
      </c>
      <c r="B35" s="8" t="s">
        <v>21</v>
      </c>
      <c r="C35" s="7">
        <v>4000000</v>
      </c>
    </row>
    <row r="36" spans="1:3" s="25" customFormat="1" ht="15">
      <c r="A36" s="6" t="s">
        <v>320</v>
      </c>
      <c r="B36" s="8" t="s">
        <v>22</v>
      </c>
      <c r="C36" s="7">
        <v>10000</v>
      </c>
    </row>
    <row r="37" spans="1:3" s="25" customFormat="1" ht="15">
      <c r="A37" s="6" t="s">
        <v>321</v>
      </c>
      <c r="B37" s="8" t="s">
        <v>23</v>
      </c>
      <c r="C37" s="7">
        <v>10000</v>
      </c>
    </row>
    <row r="38" spans="1:3" s="25" customFormat="1" ht="15">
      <c r="A38" s="6" t="s">
        <v>322</v>
      </c>
      <c r="B38" s="8" t="s">
        <v>24</v>
      </c>
      <c r="C38" s="7">
        <v>3000000</v>
      </c>
    </row>
    <row r="39" spans="1:3" s="25" customFormat="1" ht="15">
      <c r="A39" s="6" t="s">
        <v>323</v>
      </c>
      <c r="B39" s="8" t="s">
        <v>25</v>
      </c>
      <c r="C39" s="7">
        <v>1000</v>
      </c>
    </row>
    <row r="40" spans="1:3" s="25" customFormat="1" ht="15">
      <c r="A40" s="6" t="s">
        <v>324</v>
      </c>
      <c r="B40" s="8" t="s">
        <v>26</v>
      </c>
      <c r="C40" s="7">
        <v>1000</v>
      </c>
    </row>
    <row r="41" spans="1:3" s="25" customFormat="1" ht="15">
      <c r="A41" s="6" t="s">
        <v>325</v>
      </c>
      <c r="B41" s="8" t="s">
        <v>27</v>
      </c>
      <c r="C41" s="7">
        <v>300000</v>
      </c>
    </row>
    <row r="42" spans="1:3" s="25" customFormat="1" ht="15">
      <c r="A42" s="6" t="s">
        <v>326</v>
      </c>
      <c r="B42" s="8" t="s">
        <v>28</v>
      </c>
      <c r="C42" s="7">
        <v>10000</v>
      </c>
    </row>
    <row r="43" spans="1:3" s="25" customFormat="1" ht="15">
      <c r="A43" s="6" t="s">
        <v>327</v>
      </c>
      <c r="B43" s="8" t="s">
        <v>29</v>
      </c>
      <c r="C43" s="7">
        <v>35000000</v>
      </c>
    </row>
    <row r="44" spans="1:3" s="25" customFormat="1" ht="15">
      <c r="A44" s="6" t="s">
        <v>328</v>
      </c>
      <c r="B44" s="8" t="s">
        <v>30</v>
      </c>
      <c r="C44" s="7">
        <v>5000000</v>
      </c>
    </row>
    <row r="45" spans="1:3" s="25" customFormat="1" ht="15">
      <c r="A45" s="6" t="s">
        <v>329</v>
      </c>
      <c r="B45" s="8" t="s">
        <v>31</v>
      </c>
      <c r="C45" s="7">
        <v>110000000</v>
      </c>
    </row>
    <row r="46" spans="1:3" s="25" customFormat="1" ht="15">
      <c r="A46" s="6" t="s">
        <v>330</v>
      </c>
      <c r="B46" s="8" t="s">
        <v>32</v>
      </c>
      <c r="C46" s="7">
        <v>1000000</v>
      </c>
    </row>
    <row r="47" spans="1:3" s="25" customFormat="1" ht="15">
      <c r="A47" s="6" t="s">
        <v>331</v>
      </c>
      <c r="B47" s="8" t="s">
        <v>33</v>
      </c>
      <c r="C47" s="7">
        <v>2500000</v>
      </c>
    </row>
    <row r="48" spans="1:3" s="25" customFormat="1" ht="15">
      <c r="A48" s="6" t="s">
        <v>332</v>
      </c>
      <c r="B48" s="8" t="s">
        <v>34</v>
      </c>
      <c r="C48" s="7">
        <v>3000000</v>
      </c>
    </row>
    <row r="49" spans="1:3" s="25" customFormat="1" ht="15">
      <c r="A49" s="6" t="s">
        <v>333</v>
      </c>
      <c r="B49" s="8" t="s">
        <v>35</v>
      </c>
      <c r="C49" s="7">
        <v>4000000</v>
      </c>
    </row>
    <row r="50" spans="1:3" s="25" customFormat="1" ht="15">
      <c r="A50" s="6" t="s">
        <v>334</v>
      </c>
      <c r="B50" s="8" t="s">
        <v>36</v>
      </c>
      <c r="C50" s="7">
        <v>500000</v>
      </c>
    </row>
    <row r="51" spans="1:3" s="25" customFormat="1" ht="15">
      <c r="A51" s="2" t="s">
        <v>37</v>
      </c>
      <c r="B51" s="21" t="s">
        <v>38</v>
      </c>
      <c r="C51" s="3">
        <f>SUM(C52+C59+C63+C67+C140+C74+C104)</f>
        <v>3516837709</v>
      </c>
    </row>
    <row r="52" spans="1:3" s="25" customFormat="1" ht="15">
      <c r="A52" s="2" t="s">
        <v>39</v>
      </c>
      <c r="B52" s="21" t="s">
        <v>40</v>
      </c>
      <c r="C52" s="3">
        <f>SUM(C53:C58)</f>
        <v>6130000</v>
      </c>
    </row>
    <row r="53" spans="1:3" s="25" customFormat="1" ht="15">
      <c r="A53" s="6" t="s">
        <v>335</v>
      </c>
      <c r="B53" s="8" t="s">
        <v>41</v>
      </c>
      <c r="C53" s="7">
        <v>100000</v>
      </c>
    </row>
    <row r="54" spans="1:3" s="25" customFormat="1" ht="15">
      <c r="A54" s="6" t="s">
        <v>336</v>
      </c>
      <c r="B54" s="8" t="s">
        <v>42</v>
      </c>
      <c r="C54" s="7">
        <v>1000000</v>
      </c>
    </row>
    <row r="55" spans="1:3" s="25" customFormat="1" ht="15">
      <c r="A55" s="6" t="s">
        <v>337</v>
      </c>
      <c r="B55" s="8" t="s">
        <v>43</v>
      </c>
      <c r="C55" s="7">
        <v>5000000</v>
      </c>
    </row>
    <row r="56" spans="1:3" s="25" customFormat="1" ht="15">
      <c r="A56" s="6" t="s">
        <v>338</v>
      </c>
      <c r="B56" s="8" t="s">
        <v>44</v>
      </c>
      <c r="C56" s="7">
        <v>10000</v>
      </c>
    </row>
    <row r="57" spans="1:3" s="25" customFormat="1" ht="15">
      <c r="A57" s="6" t="s">
        <v>339</v>
      </c>
      <c r="B57" s="8" t="s">
        <v>45</v>
      </c>
      <c r="C57" s="7">
        <v>10000</v>
      </c>
    </row>
    <row r="58" spans="1:3" s="25" customFormat="1" ht="15">
      <c r="A58" s="6" t="s">
        <v>340</v>
      </c>
      <c r="B58" s="8" t="s">
        <v>46</v>
      </c>
      <c r="C58" s="7">
        <v>10000</v>
      </c>
    </row>
    <row r="59" spans="1:3" s="25" customFormat="1" ht="15">
      <c r="A59" s="2" t="s">
        <v>47</v>
      </c>
      <c r="B59" s="21" t="s">
        <v>48</v>
      </c>
      <c r="C59" s="3">
        <f>SUM(C60:C62)</f>
        <v>711000</v>
      </c>
    </row>
    <row r="60" spans="1:3" s="25" customFormat="1" ht="15">
      <c r="A60" s="63" t="s">
        <v>341</v>
      </c>
      <c r="B60" s="9" t="s">
        <v>49</v>
      </c>
      <c r="C60" s="54">
        <v>700000</v>
      </c>
    </row>
    <row r="61" spans="1:3" s="25" customFormat="1" ht="15">
      <c r="A61" s="6" t="s">
        <v>342</v>
      </c>
      <c r="B61" s="8" t="s">
        <v>50</v>
      </c>
      <c r="C61" s="7">
        <v>10000</v>
      </c>
    </row>
    <row r="62" spans="1:3" s="25" customFormat="1" ht="15">
      <c r="A62" s="6" t="s">
        <v>343</v>
      </c>
      <c r="B62" s="8" t="s">
        <v>51</v>
      </c>
      <c r="C62" s="7">
        <v>1000</v>
      </c>
    </row>
    <row r="63" spans="1:3" s="25" customFormat="1" ht="15">
      <c r="A63" s="4" t="s">
        <v>52</v>
      </c>
      <c r="B63" s="64" t="s">
        <v>53</v>
      </c>
      <c r="C63" s="5">
        <f>SUM(C64:C66)</f>
        <v>256686000</v>
      </c>
    </row>
    <row r="64" spans="1:3" s="25" customFormat="1" ht="15">
      <c r="A64" s="6" t="s">
        <v>344</v>
      </c>
      <c r="B64" s="8" t="s">
        <v>54</v>
      </c>
      <c r="C64" s="7">
        <v>3000000</v>
      </c>
    </row>
    <row r="65" spans="1:3" s="25" customFormat="1" ht="15">
      <c r="A65" s="6" t="s">
        <v>345</v>
      </c>
      <c r="B65" s="8" t="s">
        <v>55</v>
      </c>
      <c r="C65" s="7">
        <v>253685000</v>
      </c>
    </row>
    <row r="66" spans="1:3" s="25" customFormat="1" ht="15">
      <c r="A66" s="6" t="s">
        <v>346</v>
      </c>
      <c r="B66" s="8" t="s">
        <v>56</v>
      </c>
      <c r="C66" s="7">
        <v>1000</v>
      </c>
    </row>
    <row r="67" spans="1:3" s="25" customFormat="1" ht="15">
      <c r="A67" s="2" t="s">
        <v>57</v>
      </c>
      <c r="B67" s="21" t="s">
        <v>58</v>
      </c>
      <c r="C67" s="3">
        <f>C68+C70+C72</f>
        <v>3000</v>
      </c>
    </row>
    <row r="68" spans="1:3" s="25" customFormat="1" ht="15">
      <c r="A68" s="6" t="s">
        <v>296</v>
      </c>
      <c r="B68" s="8" t="s">
        <v>59</v>
      </c>
      <c r="C68" s="7">
        <v>1000</v>
      </c>
    </row>
    <row r="69" spans="1:3" s="25" customFormat="1" ht="15">
      <c r="A69" s="6" t="s">
        <v>347</v>
      </c>
      <c r="B69" s="8" t="s">
        <v>59</v>
      </c>
      <c r="C69" s="7">
        <v>1000</v>
      </c>
    </row>
    <row r="70" spans="1:3" s="25" customFormat="1" ht="15">
      <c r="A70" s="6" t="s">
        <v>297</v>
      </c>
      <c r="B70" s="8" t="s">
        <v>60</v>
      </c>
      <c r="C70" s="7">
        <v>1000</v>
      </c>
    </row>
    <row r="71" spans="1:3" s="25" customFormat="1" ht="15">
      <c r="A71" s="6" t="s">
        <v>348</v>
      </c>
      <c r="B71" s="8" t="s">
        <v>60</v>
      </c>
      <c r="C71" s="7">
        <v>1000</v>
      </c>
    </row>
    <row r="72" spans="1:3" s="25" customFormat="1" ht="15">
      <c r="A72" s="6" t="s">
        <v>298</v>
      </c>
      <c r="B72" s="8" t="s">
        <v>61</v>
      </c>
      <c r="C72" s="7">
        <v>1000</v>
      </c>
    </row>
    <row r="73" spans="1:3" s="25" customFormat="1" ht="15">
      <c r="A73" s="6" t="s">
        <v>349</v>
      </c>
      <c r="B73" s="8" t="s">
        <v>61</v>
      </c>
      <c r="C73" s="7">
        <v>1000</v>
      </c>
    </row>
    <row r="74" spans="1:3" s="25" customFormat="1" ht="15">
      <c r="A74" s="2" t="s">
        <v>62</v>
      </c>
      <c r="B74" s="21" t="s">
        <v>63</v>
      </c>
      <c r="C74" s="3">
        <f>C75+C77+C87+C89</f>
        <v>2204974318</v>
      </c>
    </row>
    <row r="75" spans="1:3" s="25" customFormat="1" ht="15">
      <c r="A75" s="2" t="s">
        <v>64</v>
      </c>
      <c r="B75" s="21" t="s">
        <v>65</v>
      </c>
      <c r="C75" s="3">
        <f>C76</f>
        <v>131391491</v>
      </c>
    </row>
    <row r="76" spans="1:3" s="25" customFormat="1" ht="15">
      <c r="A76" s="6" t="s">
        <v>350</v>
      </c>
      <c r="B76" s="8" t="s">
        <v>66</v>
      </c>
      <c r="C76" s="7">
        <v>131391491</v>
      </c>
    </row>
    <row r="77" spans="1:3" s="25" customFormat="1" ht="15">
      <c r="A77" s="2" t="s">
        <v>67</v>
      </c>
      <c r="B77" s="21" t="s">
        <v>69</v>
      </c>
      <c r="C77" s="3">
        <f>C78+C80+C84</f>
        <v>1857227193</v>
      </c>
    </row>
    <row r="78" spans="1:3" s="27" customFormat="1" ht="15.75">
      <c r="A78" s="2" t="s">
        <v>279</v>
      </c>
      <c r="B78" s="21" t="s">
        <v>70</v>
      </c>
      <c r="C78" s="3">
        <f>C79</f>
        <v>629513067</v>
      </c>
    </row>
    <row r="79" spans="1:3" s="25" customFormat="1" ht="15">
      <c r="A79" s="6" t="s">
        <v>351</v>
      </c>
      <c r="B79" s="8" t="s">
        <v>70</v>
      </c>
      <c r="C79" s="34">
        <v>629513067</v>
      </c>
    </row>
    <row r="80" spans="1:3" s="27" customFormat="1" ht="15.75">
      <c r="A80" s="2" t="s">
        <v>280</v>
      </c>
      <c r="B80" s="21" t="s">
        <v>71</v>
      </c>
      <c r="C80" s="3">
        <f>C81+C82+C83</f>
        <v>893319518</v>
      </c>
    </row>
    <row r="81" spans="1:3" s="25" customFormat="1" ht="15">
      <c r="A81" s="6" t="s">
        <v>352</v>
      </c>
      <c r="B81" s="8" t="s">
        <v>281</v>
      </c>
      <c r="C81" s="34">
        <v>42922746</v>
      </c>
    </row>
    <row r="82" spans="1:3" s="25" customFormat="1" ht="15">
      <c r="A82" s="6" t="s">
        <v>353</v>
      </c>
      <c r="B82" s="8" t="s">
        <v>282</v>
      </c>
      <c r="C82" s="34">
        <v>32192060</v>
      </c>
    </row>
    <row r="83" spans="1:3" s="25" customFormat="1" ht="15">
      <c r="A83" s="6" t="s">
        <v>354</v>
      </c>
      <c r="B83" s="8" t="s">
        <v>283</v>
      </c>
      <c r="C83" s="34">
        <v>818204712</v>
      </c>
    </row>
    <row r="84" spans="1:3" s="27" customFormat="1" ht="15.75">
      <c r="A84" s="2" t="s">
        <v>284</v>
      </c>
      <c r="B84" s="21" t="s">
        <v>241</v>
      </c>
      <c r="C84" s="3">
        <f>C85+C86</f>
        <v>334394608</v>
      </c>
    </row>
    <row r="85" spans="1:3" s="25" customFormat="1" ht="15">
      <c r="A85" s="6" t="s">
        <v>355</v>
      </c>
      <c r="B85" s="8" t="s">
        <v>241</v>
      </c>
      <c r="C85" s="7">
        <v>154394608</v>
      </c>
    </row>
    <row r="86" spans="1:3" s="25" customFormat="1" ht="15">
      <c r="A86" s="6" t="s">
        <v>636</v>
      </c>
      <c r="B86" s="8" t="s">
        <v>637</v>
      </c>
      <c r="C86" s="7">
        <v>180000000</v>
      </c>
    </row>
    <row r="87" spans="1:3" s="25" customFormat="1" ht="15">
      <c r="A87" s="2" t="s">
        <v>68</v>
      </c>
      <c r="B87" s="21" t="s">
        <v>73</v>
      </c>
      <c r="C87" s="3">
        <f>C88</f>
        <v>23238379</v>
      </c>
    </row>
    <row r="88" spans="1:3" s="25" customFormat="1" ht="15">
      <c r="A88" s="6" t="s">
        <v>356</v>
      </c>
      <c r="B88" s="8" t="s">
        <v>73</v>
      </c>
      <c r="C88" s="7">
        <v>23238379</v>
      </c>
    </row>
    <row r="89" spans="1:3" s="25" customFormat="1" ht="15">
      <c r="A89" s="2" t="s">
        <v>72</v>
      </c>
      <c r="B89" s="21" t="s">
        <v>243</v>
      </c>
      <c r="C89" s="3">
        <f>C90+C92+C102</f>
        <v>193117255</v>
      </c>
    </row>
    <row r="90" spans="1:3" s="26" customFormat="1" ht="15">
      <c r="A90" s="2" t="s">
        <v>246</v>
      </c>
      <c r="B90" s="21" t="s">
        <v>233</v>
      </c>
      <c r="C90" s="3">
        <f>C91</f>
        <v>10949291</v>
      </c>
    </row>
    <row r="91" spans="1:3" s="26" customFormat="1" ht="15">
      <c r="A91" s="6" t="s">
        <v>357</v>
      </c>
      <c r="B91" s="8" t="s">
        <v>66</v>
      </c>
      <c r="C91" s="7">
        <v>10949291</v>
      </c>
    </row>
    <row r="92" spans="1:3" s="26" customFormat="1" ht="15">
      <c r="A92" s="2" t="s">
        <v>247</v>
      </c>
      <c r="B92" s="21" t="s">
        <v>234</v>
      </c>
      <c r="C92" s="3">
        <f>C93+C95+C99</f>
        <v>180042944</v>
      </c>
    </row>
    <row r="93" spans="1:3" s="28" customFormat="1" ht="15.75">
      <c r="A93" s="2" t="s">
        <v>285</v>
      </c>
      <c r="B93" s="21" t="s">
        <v>74</v>
      </c>
      <c r="C93" s="3">
        <f>C94</f>
        <v>63136939</v>
      </c>
    </row>
    <row r="94" spans="1:3" s="26" customFormat="1" ht="15">
      <c r="A94" s="6" t="s">
        <v>358</v>
      </c>
      <c r="B94" s="8" t="s">
        <v>74</v>
      </c>
      <c r="C94" s="7">
        <v>63136939</v>
      </c>
    </row>
    <row r="95" spans="1:3" s="28" customFormat="1" ht="15.75">
      <c r="A95" s="2" t="s">
        <v>286</v>
      </c>
      <c r="B95" s="21" t="s">
        <v>75</v>
      </c>
      <c r="C95" s="3">
        <f>C96+C97+C98</f>
        <v>86506495</v>
      </c>
    </row>
    <row r="96" spans="1:3" s="26" customFormat="1" ht="15">
      <c r="A96" s="6" t="s">
        <v>359</v>
      </c>
      <c r="B96" s="8" t="s">
        <v>281</v>
      </c>
      <c r="C96" s="7">
        <v>4677224</v>
      </c>
    </row>
    <row r="97" spans="1:3" s="26" customFormat="1" ht="15">
      <c r="A97" s="6" t="s">
        <v>360</v>
      </c>
      <c r="B97" s="8" t="s">
        <v>282</v>
      </c>
      <c r="C97" s="7">
        <v>3507918</v>
      </c>
    </row>
    <row r="98" spans="1:3" s="26" customFormat="1" ht="15">
      <c r="A98" s="6" t="s">
        <v>361</v>
      </c>
      <c r="B98" s="8" t="s">
        <v>283</v>
      </c>
      <c r="C98" s="7">
        <v>78321353</v>
      </c>
    </row>
    <row r="99" spans="1:3" s="28" customFormat="1" ht="15.75">
      <c r="A99" s="2" t="s">
        <v>287</v>
      </c>
      <c r="B99" s="21" t="s">
        <v>242</v>
      </c>
      <c r="C99" s="3">
        <f>C100+C101</f>
        <v>30399510</v>
      </c>
    </row>
    <row r="100" spans="1:3" s="26" customFormat="1" ht="15">
      <c r="A100" s="6" t="s">
        <v>362</v>
      </c>
      <c r="B100" s="8" t="s">
        <v>639</v>
      </c>
      <c r="C100" s="7">
        <v>16232843</v>
      </c>
    </row>
    <row r="101" spans="1:3" s="26" customFormat="1" ht="15">
      <c r="A101" s="6" t="s">
        <v>638</v>
      </c>
      <c r="B101" s="8" t="s">
        <v>637</v>
      </c>
      <c r="C101" s="7">
        <v>14166667</v>
      </c>
    </row>
    <row r="102" spans="1:3" s="26" customFormat="1" ht="15">
      <c r="A102" s="2" t="s">
        <v>248</v>
      </c>
      <c r="B102" s="21" t="s">
        <v>73</v>
      </c>
      <c r="C102" s="3">
        <f>C103</f>
        <v>2125020</v>
      </c>
    </row>
    <row r="103" spans="1:3" s="26" customFormat="1" ht="15">
      <c r="A103" s="6" t="s">
        <v>363</v>
      </c>
      <c r="B103" s="8" t="s">
        <v>73</v>
      </c>
      <c r="C103" s="7">
        <v>2125020</v>
      </c>
    </row>
    <row r="104" spans="1:3" s="28" customFormat="1" ht="15.75">
      <c r="A104" s="2" t="s">
        <v>554</v>
      </c>
      <c r="B104" s="35" t="s">
        <v>530</v>
      </c>
      <c r="C104" s="3">
        <f>C105+C128+C134</f>
        <v>984223391</v>
      </c>
    </row>
    <row r="105" spans="1:3" s="28" customFormat="1" ht="15.75">
      <c r="A105" s="2" t="s">
        <v>235</v>
      </c>
      <c r="B105" s="35" t="s">
        <v>558</v>
      </c>
      <c r="C105" s="3">
        <f>C106+C111+C114+C117+C119+C122+C124+C126</f>
        <v>887322144</v>
      </c>
    </row>
    <row r="106" spans="1:3" s="28" customFormat="1" ht="15.75">
      <c r="A106" s="2" t="s">
        <v>249</v>
      </c>
      <c r="B106" s="35" t="s">
        <v>531</v>
      </c>
      <c r="C106" s="3">
        <f>SUM(C107:C110)</f>
        <v>780250144</v>
      </c>
    </row>
    <row r="107" spans="1:3" s="26" customFormat="1" ht="15">
      <c r="A107" s="6" t="s">
        <v>555</v>
      </c>
      <c r="B107" s="6" t="s">
        <v>532</v>
      </c>
      <c r="C107" s="7">
        <v>1000</v>
      </c>
    </row>
    <row r="108" spans="1:3" s="26" customFormat="1" ht="15">
      <c r="A108" s="6" t="s">
        <v>556</v>
      </c>
      <c r="B108" s="6" t="s">
        <v>533</v>
      </c>
      <c r="C108" s="7">
        <v>1000</v>
      </c>
    </row>
    <row r="109" spans="1:3" s="26" customFormat="1" ht="15">
      <c r="A109" s="6" t="s">
        <v>364</v>
      </c>
      <c r="B109" s="6" t="s">
        <v>534</v>
      </c>
      <c r="C109" s="7">
        <v>1000</v>
      </c>
    </row>
    <row r="110" spans="1:3" s="26" customFormat="1" ht="15">
      <c r="A110" s="6" t="s">
        <v>557</v>
      </c>
      <c r="B110" s="6" t="s">
        <v>535</v>
      </c>
      <c r="C110" s="34">
        <v>780247144</v>
      </c>
    </row>
    <row r="111" spans="1:3" s="28" customFormat="1" ht="15.75">
      <c r="A111" s="2" t="s">
        <v>250</v>
      </c>
      <c r="B111" s="36" t="s">
        <v>244</v>
      </c>
      <c r="C111" s="3">
        <f>SUM(C112:C113)</f>
        <v>2000</v>
      </c>
    </row>
    <row r="112" spans="1:3" s="26" customFormat="1" ht="15">
      <c r="A112" s="6" t="s">
        <v>559</v>
      </c>
      <c r="B112" s="6" t="s">
        <v>536</v>
      </c>
      <c r="C112" s="7">
        <v>1000</v>
      </c>
    </row>
    <row r="113" spans="1:3" s="26" customFormat="1" ht="15">
      <c r="A113" s="6" t="s">
        <v>560</v>
      </c>
      <c r="B113" s="6" t="s">
        <v>537</v>
      </c>
      <c r="C113" s="7">
        <v>1000</v>
      </c>
    </row>
    <row r="114" spans="1:3" s="28" customFormat="1" ht="15.75">
      <c r="A114" s="2" t="s">
        <v>561</v>
      </c>
      <c r="B114" s="36" t="s">
        <v>538</v>
      </c>
      <c r="C114" s="3">
        <f>SUM(C115:C116)</f>
        <v>2000</v>
      </c>
    </row>
    <row r="115" spans="1:3" s="26" customFormat="1" ht="15">
      <c r="A115" s="6" t="s">
        <v>562</v>
      </c>
      <c r="B115" s="6" t="s">
        <v>539</v>
      </c>
      <c r="C115" s="7">
        <v>1000</v>
      </c>
    </row>
    <row r="116" spans="1:3" s="26" customFormat="1" ht="15">
      <c r="A116" s="6" t="s">
        <v>564</v>
      </c>
      <c r="B116" s="6" t="s">
        <v>563</v>
      </c>
      <c r="C116" s="7">
        <v>1000</v>
      </c>
    </row>
    <row r="117" spans="1:3" s="28" customFormat="1" ht="15.75">
      <c r="A117" s="2" t="s">
        <v>565</v>
      </c>
      <c r="B117" s="36" t="s">
        <v>540</v>
      </c>
      <c r="C117" s="3">
        <f>SUM(C118:C118)</f>
        <v>18750000</v>
      </c>
    </row>
    <row r="118" spans="1:3" s="26" customFormat="1" ht="15">
      <c r="A118" s="6" t="s">
        <v>566</v>
      </c>
      <c r="B118" s="6" t="s">
        <v>541</v>
      </c>
      <c r="C118" s="7">
        <v>18750000</v>
      </c>
    </row>
    <row r="119" spans="1:3" s="28" customFormat="1" ht="15.75">
      <c r="A119" s="2" t="s">
        <v>567</v>
      </c>
      <c r="B119" s="36" t="s">
        <v>94</v>
      </c>
      <c r="C119" s="3">
        <f>SUM(C120:C121)</f>
        <v>2000</v>
      </c>
    </row>
    <row r="120" spans="1:3" s="26" customFormat="1" ht="15">
      <c r="A120" s="6" t="s">
        <v>568</v>
      </c>
      <c r="B120" s="6" t="s">
        <v>542</v>
      </c>
      <c r="C120" s="7">
        <v>1000</v>
      </c>
    </row>
    <row r="121" spans="1:3" s="26" customFormat="1" ht="15">
      <c r="A121" s="6" t="s">
        <v>569</v>
      </c>
      <c r="B121" s="6" t="s">
        <v>543</v>
      </c>
      <c r="C121" s="7">
        <v>1000</v>
      </c>
    </row>
    <row r="122" spans="1:3" s="28" customFormat="1" ht="15.75">
      <c r="A122" s="2" t="s">
        <v>570</v>
      </c>
      <c r="B122" s="36" t="s">
        <v>544</v>
      </c>
      <c r="C122" s="3">
        <f>C123</f>
        <v>1000</v>
      </c>
    </row>
    <row r="123" spans="1:3" s="26" customFormat="1" ht="15">
      <c r="A123" s="6" t="s">
        <v>571</v>
      </c>
      <c r="B123" s="6" t="s">
        <v>545</v>
      </c>
      <c r="C123" s="7">
        <v>1000</v>
      </c>
    </row>
    <row r="124" spans="1:3" s="28" customFormat="1" ht="15.75">
      <c r="A124" s="2" t="s">
        <v>572</v>
      </c>
      <c r="B124" s="2" t="s">
        <v>580</v>
      </c>
      <c r="C124" s="3">
        <f>C125</f>
        <v>81315000</v>
      </c>
    </row>
    <row r="125" spans="1:3" s="26" customFormat="1" ht="15">
      <c r="A125" s="6" t="s">
        <v>573</v>
      </c>
      <c r="B125" s="6" t="s">
        <v>519</v>
      </c>
      <c r="C125" s="7">
        <v>81315000</v>
      </c>
    </row>
    <row r="126" spans="1:3" s="28" customFormat="1" ht="15.75">
      <c r="A126" s="2" t="s">
        <v>581</v>
      </c>
      <c r="B126" s="36" t="s">
        <v>546</v>
      </c>
      <c r="C126" s="3">
        <f>C127</f>
        <v>7000000</v>
      </c>
    </row>
    <row r="127" spans="1:3" s="26" customFormat="1" ht="15">
      <c r="A127" s="6" t="s">
        <v>582</v>
      </c>
      <c r="B127" s="6" t="s">
        <v>547</v>
      </c>
      <c r="C127" s="7">
        <v>7000000</v>
      </c>
    </row>
    <row r="128" spans="1:3" s="28" customFormat="1" ht="15.75">
      <c r="A128" s="2" t="s">
        <v>236</v>
      </c>
      <c r="B128" s="35" t="s">
        <v>548</v>
      </c>
      <c r="C128" s="3">
        <f>C129+C132</f>
        <v>50351247</v>
      </c>
    </row>
    <row r="129" spans="1:3" s="28" customFormat="1" ht="15.75">
      <c r="A129" s="2" t="s">
        <v>574</v>
      </c>
      <c r="B129" s="2" t="s">
        <v>549</v>
      </c>
      <c r="C129" s="3">
        <f>SUM(C130:C131)</f>
        <v>49351247</v>
      </c>
    </row>
    <row r="130" spans="1:3" s="26" customFormat="1" ht="15">
      <c r="A130" s="6" t="s">
        <v>575</v>
      </c>
      <c r="B130" s="6" t="s">
        <v>550</v>
      </c>
      <c r="C130" s="7">
        <v>45315406</v>
      </c>
    </row>
    <row r="131" spans="1:3" s="26" customFormat="1" ht="15">
      <c r="A131" s="6" t="s">
        <v>576</v>
      </c>
      <c r="B131" s="6" t="s">
        <v>551</v>
      </c>
      <c r="C131" s="7">
        <v>4035841</v>
      </c>
    </row>
    <row r="132" spans="1:3" s="28" customFormat="1" ht="15.75">
      <c r="A132" s="2" t="s">
        <v>577</v>
      </c>
      <c r="B132" s="36" t="s">
        <v>546</v>
      </c>
      <c r="C132" s="3">
        <f>C133</f>
        <v>1000000</v>
      </c>
    </row>
    <row r="133" spans="1:3" s="26" customFormat="1" ht="15">
      <c r="A133" s="6" t="s">
        <v>578</v>
      </c>
      <c r="B133" s="6" t="s">
        <v>547</v>
      </c>
      <c r="C133" s="7">
        <v>1000000</v>
      </c>
    </row>
    <row r="134" spans="1:3" s="26" customFormat="1" ht="15">
      <c r="A134" s="2" t="s">
        <v>312</v>
      </c>
      <c r="B134" s="35" t="s">
        <v>313</v>
      </c>
      <c r="C134" s="3">
        <f>C135</f>
        <v>46550000</v>
      </c>
    </row>
    <row r="135" spans="1:3" s="26" customFormat="1" ht="15">
      <c r="A135" s="2" t="s">
        <v>314</v>
      </c>
      <c r="B135" s="35" t="s">
        <v>552</v>
      </c>
      <c r="C135" s="3">
        <f>SUM(C136:C139)</f>
        <v>46550000</v>
      </c>
    </row>
    <row r="136" spans="1:3" s="26" customFormat="1" ht="15">
      <c r="A136" s="6" t="s">
        <v>315</v>
      </c>
      <c r="B136" s="6" t="s">
        <v>553</v>
      </c>
      <c r="C136" s="7">
        <v>300000</v>
      </c>
    </row>
    <row r="137" spans="1:3" s="26" customFormat="1" ht="15">
      <c r="A137" s="6" t="s">
        <v>518</v>
      </c>
      <c r="B137" s="6" t="s">
        <v>579</v>
      </c>
      <c r="C137" s="7">
        <v>6250000</v>
      </c>
    </row>
    <row r="138" spans="1:3" s="26" customFormat="1" ht="15">
      <c r="A138" s="6" t="s">
        <v>584</v>
      </c>
      <c r="B138" s="6" t="s">
        <v>583</v>
      </c>
      <c r="C138" s="7">
        <v>10000000</v>
      </c>
    </row>
    <row r="139" spans="1:3" s="26" customFormat="1" ht="15">
      <c r="A139" s="6" t="s">
        <v>712</v>
      </c>
      <c r="B139" s="8" t="s">
        <v>713</v>
      </c>
      <c r="C139" s="7">
        <v>30000000</v>
      </c>
    </row>
    <row r="140" spans="1:3" s="26" customFormat="1" ht="15">
      <c r="A140" s="2" t="s">
        <v>83</v>
      </c>
      <c r="B140" s="21" t="s">
        <v>76</v>
      </c>
      <c r="C140" s="3">
        <f>C141+C143+C145+C150+C152+C154</f>
        <v>64110000</v>
      </c>
    </row>
    <row r="141" spans="1:3" s="25" customFormat="1" ht="15">
      <c r="A141" s="6" t="s">
        <v>251</v>
      </c>
      <c r="B141" s="8" t="s">
        <v>77</v>
      </c>
      <c r="C141" s="7">
        <f>C142</f>
        <v>100000</v>
      </c>
    </row>
    <row r="142" spans="1:3" s="25" customFormat="1" ht="15">
      <c r="A142" s="6" t="s">
        <v>365</v>
      </c>
      <c r="B142" s="8" t="s">
        <v>77</v>
      </c>
      <c r="C142" s="7">
        <v>100000</v>
      </c>
    </row>
    <row r="143" spans="1:3" s="25" customFormat="1" ht="15">
      <c r="A143" s="6" t="s">
        <v>252</v>
      </c>
      <c r="B143" s="8" t="s">
        <v>78</v>
      </c>
      <c r="C143" s="7">
        <f>C144</f>
        <v>18000000</v>
      </c>
    </row>
    <row r="144" spans="1:3" s="25" customFormat="1" ht="15">
      <c r="A144" s="6" t="s">
        <v>366</v>
      </c>
      <c r="B144" s="8" t="s">
        <v>78</v>
      </c>
      <c r="C144" s="7">
        <v>18000000</v>
      </c>
    </row>
    <row r="145" spans="1:3" s="25" customFormat="1" ht="15">
      <c r="A145" s="6" t="s">
        <v>253</v>
      </c>
      <c r="B145" s="8" t="s">
        <v>79</v>
      </c>
      <c r="C145" s="7">
        <f>C146+C147+C148+C149</f>
        <v>22010000</v>
      </c>
    </row>
    <row r="146" spans="1:3" s="25" customFormat="1" ht="15">
      <c r="A146" s="6" t="s">
        <v>367</v>
      </c>
      <c r="B146" s="8" t="s">
        <v>237</v>
      </c>
      <c r="C146" s="7">
        <v>1000000</v>
      </c>
    </row>
    <row r="147" spans="1:3" s="25" customFormat="1" ht="15">
      <c r="A147" s="6" t="s">
        <v>368</v>
      </c>
      <c r="B147" s="8" t="s">
        <v>304</v>
      </c>
      <c r="C147" s="7">
        <v>20000000</v>
      </c>
    </row>
    <row r="148" spans="1:3" s="25" customFormat="1" ht="15">
      <c r="A148" s="6" t="s">
        <v>369</v>
      </c>
      <c r="B148" s="8" t="s">
        <v>305</v>
      </c>
      <c r="C148" s="7">
        <v>1000000</v>
      </c>
    </row>
    <row r="149" spans="1:3" s="25" customFormat="1" ht="15">
      <c r="A149" s="6" t="s">
        <v>370</v>
      </c>
      <c r="B149" s="8" t="s">
        <v>306</v>
      </c>
      <c r="C149" s="7">
        <v>10000</v>
      </c>
    </row>
    <row r="150" spans="1:3" s="25" customFormat="1" ht="15">
      <c r="A150" s="6" t="s">
        <v>254</v>
      </c>
      <c r="B150" s="8" t="s">
        <v>80</v>
      </c>
      <c r="C150" s="7">
        <f>C151</f>
        <v>7000000</v>
      </c>
    </row>
    <row r="151" spans="1:3" s="25" customFormat="1" ht="15">
      <c r="A151" s="6" t="s">
        <v>371</v>
      </c>
      <c r="B151" s="8" t="s">
        <v>80</v>
      </c>
      <c r="C151" s="7">
        <v>7000000</v>
      </c>
    </row>
    <row r="152" spans="1:3" s="25" customFormat="1" ht="15">
      <c r="A152" s="6" t="s">
        <v>255</v>
      </c>
      <c r="B152" s="8" t="s">
        <v>81</v>
      </c>
      <c r="C152" s="7">
        <f>C153</f>
        <v>7000000</v>
      </c>
    </row>
    <row r="153" spans="1:3" s="25" customFormat="1" ht="15">
      <c r="A153" s="6" t="s">
        <v>372</v>
      </c>
      <c r="B153" s="8" t="s">
        <v>81</v>
      </c>
      <c r="C153" s="7">
        <v>7000000</v>
      </c>
    </row>
    <row r="154" spans="1:3" s="25" customFormat="1" ht="15">
      <c r="A154" s="6" t="s">
        <v>256</v>
      </c>
      <c r="B154" s="8" t="s">
        <v>82</v>
      </c>
      <c r="C154" s="7">
        <f>C155</f>
        <v>10000000</v>
      </c>
    </row>
    <row r="155" spans="1:3" s="25" customFormat="1" ht="15">
      <c r="A155" s="6" t="s">
        <v>373</v>
      </c>
      <c r="B155" s="8" t="s">
        <v>82</v>
      </c>
      <c r="C155" s="7">
        <v>10000000</v>
      </c>
    </row>
    <row r="156" spans="1:3" s="25" customFormat="1" ht="15">
      <c r="A156" s="2" t="s">
        <v>257</v>
      </c>
      <c r="B156" s="21" t="s">
        <v>84</v>
      </c>
      <c r="C156" s="3">
        <f>C157+C159</f>
        <v>25001000</v>
      </c>
    </row>
    <row r="157" spans="1:3" s="25" customFormat="1" ht="15">
      <c r="A157" s="6" t="s">
        <v>258</v>
      </c>
      <c r="B157" s="8" t="s">
        <v>85</v>
      </c>
      <c r="C157" s="7">
        <f>C158</f>
        <v>1000</v>
      </c>
    </row>
    <row r="158" spans="1:3" s="25" customFormat="1" ht="15">
      <c r="A158" s="6" t="s">
        <v>374</v>
      </c>
      <c r="B158" s="8" t="s">
        <v>85</v>
      </c>
      <c r="C158" s="7">
        <v>1000</v>
      </c>
    </row>
    <row r="159" spans="1:3" s="25" customFormat="1" ht="15">
      <c r="A159" s="6" t="s">
        <v>259</v>
      </c>
      <c r="B159" s="8" t="s">
        <v>86</v>
      </c>
      <c r="C159" s="7">
        <f>C160</f>
        <v>25000000</v>
      </c>
    </row>
    <row r="160" spans="1:3" s="25" customFormat="1" ht="15">
      <c r="A160" s="6" t="s">
        <v>375</v>
      </c>
      <c r="B160" s="8" t="s">
        <v>86</v>
      </c>
      <c r="C160" s="7">
        <v>25000000</v>
      </c>
    </row>
    <row r="161" spans="1:3" s="25" customFormat="1" ht="15">
      <c r="A161" s="1" t="s">
        <v>87</v>
      </c>
      <c r="B161" s="21" t="s">
        <v>88</v>
      </c>
      <c r="C161" s="3">
        <f>SUM(C162+C165+C174+C179)</f>
        <v>11000</v>
      </c>
    </row>
    <row r="162" spans="1:3" s="25" customFormat="1" ht="15">
      <c r="A162" s="2" t="s">
        <v>89</v>
      </c>
      <c r="B162" s="21" t="s">
        <v>90</v>
      </c>
      <c r="C162" s="3">
        <f>C163</f>
        <v>1000</v>
      </c>
    </row>
    <row r="163" spans="1:3" s="25" customFormat="1" ht="15">
      <c r="A163" s="2" t="s">
        <v>91</v>
      </c>
      <c r="B163" s="21" t="s">
        <v>92</v>
      </c>
      <c r="C163" s="3">
        <f>C164</f>
        <v>1000</v>
      </c>
    </row>
    <row r="164" spans="1:3" s="25" customFormat="1" ht="15">
      <c r="A164" s="6" t="s">
        <v>376</v>
      </c>
      <c r="B164" s="8" t="s">
        <v>92</v>
      </c>
      <c r="C164" s="7">
        <v>1000</v>
      </c>
    </row>
    <row r="165" spans="1:3" s="25" customFormat="1" ht="15">
      <c r="A165" s="2" t="s">
        <v>93</v>
      </c>
      <c r="B165" s="21" t="s">
        <v>94</v>
      </c>
      <c r="C165" s="3">
        <f>SUM(C166)</f>
        <v>7000</v>
      </c>
    </row>
    <row r="166" spans="1:3" s="25" customFormat="1" ht="15">
      <c r="A166" s="2" t="s">
        <v>95</v>
      </c>
      <c r="B166" s="21" t="s">
        <v>96</v>
      </c>
      <c r="C166" s="3">
        <f>SUM(C167:C173)</f>
        <v>7000</v>
      </c>
    </row>
    <row r="167" spans="1:3" s="25" customFormat="1" ht="15">
      <c r="A167" s="6" t="s">
        <v>377</v>
      </c>
      <c r="B167" s="8" t="s">
        <v>307</v>
      </c>
      <c r="C167" s="7">
        <v>1000</v>
      </c>
    </row>
    <row r="168" spans="1:3" s="25" customFormat="1" ht="15">
      <c r="A168" s="6" t="s">
        <v>378</v>
      </c>
      <c r="B168" s="8" t="s">
        <v>308</v>
      </c>
      <c r="C168" s="7">
        <v>1000</v>
      </c>
    </row>
    <row r="169" spans="1:3" s="25" customFormat="1" ht="15">
      <c r="A169" s="6" t="s">
        <v>379</v>
      </c>
      <c r="B169" s="8" t="s">
        <v>310</v>
      </c>
      <c r="C169" s="7">
        <v>1000</v>
      </c>
    </row>
    <row r="170" spans="1:3" s="25" customFormat="1" ht="15">
      <c r="A170" s="6" t="s">
        <v>380</v>
      </c>
      <c r="B170" s="8" t="s">
        <v>311</v>
      </c>
      <c r="C170" s="7">
        <v>1000</v>
      </c>
    </row>
    <row r="171" spans="1:3" s="25" customFormat="1" ht="15">
      <c r="A171" s="6" t="s">
        <v>381</v>
      </c>
      <c r="B171" s="8" t="s">
        <v>97</v>
      </c>
      <c r="C171" s="7">
        <v>1000</v>
      </c>
    </row>
    <row r="172" spans="1:3" s="25" customFormat="1" ht="15">
      <c r="A172" s="6" t="s">
        <v>382</v>
      </c>
      <c r="B172" s="8" t="s">
        <v>98</v>
      </c>
      <c r="C172" s="7">
        <v>1000</v>
      </c>
    </row>
    <row r="173" spans="1:3" s="25" customFormat="1" ht="15">
      <c r="A173" s="6" t="s">
        <v>383</v>
      </c>
      <c r="B173" s="8" t="s">
        <v>99</v>
      </c>
      <c r="C173" s="7">
        <v>1000</v>
      </c>
    </row>
    <row r="174" spans="1:3" s="25" customFormat="1" ht="15">
      <c r="A174" s="2" t="s">
        <v>100</v>
      </c>
      <c r="B174" s="21" t="s">
        <v>101</v>
      </c>
      <c r="C174" s="3">
        <f>SUM(C175+C177)</f>
        <v>2000</v>
      </c>
    </row>
    <row r="175" spans="1:3" s="25" customFormat="1" ht="15">
      <c r="A175" s="6" t="s">
        <v>102</v>
      </c>
      <c r="B175" s="8" t="s">
        <v>103</v>
      </c>
      <c r="C175" s="7">
        <f>C176</f>
        <v>1000</v>
      </c>
    </row>
    <row r="176" spans="1:3" s="25" customFormat="1" ht="15">
      <c r="A176" s="6" t="s">
        <v>384</v>
      </c>
      <c r="B176" s="8" t="s">
        <v>103</v>
      </c>
      <c r="C176" s="7">
        <v>1000</v>
      </c>
    </row>
    <row r="177" spans="1:3" s="25" customFormat="1" ht="15">
      <c r="A177" s="6" t="s">
        <v>104</v>
      </c>
      <c r="B177" s="8" t="s">
        <v>105</v>
      </c>
      <c r="C177" s="7">
        <f>C178</f>
        <v>1000</v>
      </c>
    </row>
    <row r="178" spans="1:3" s="25" customFormat="1" ht="15">
      <c r="A178" s="6" t="s">
        <v>385</v>
      </c>
      <c r="B178" s="8" t="s">
        <v>105</v>
      </c>
      <c r="C178" s="7">
        <v>1000</v>
      </c>
    </row>
    <row r="179" spans="1:3" s="25" customFormat="1" ht="15">
      <c r="A179" s="2" t="s">
        <v>106</v>
      </c>
      <c r="B179" s="21" t="s">
        <v>107</v>
      </c>
      <c r="C179" s="3">
        <f>C180</f>
        <v>1000</v>
      </c>
    </row>
    <row r="180" spans="1:3" s="25" customFormat="1" ht="15">
      <c r="A180" s="6" t="s">
        <v>108</v>
      </c>
      <c r="B180" s="65" t="s">
        <v>109</v>
      </c>
      <c r="C180" s="7">
        <f>C181</f>
        <v>1000</v>
      </c>
    </row>
    <row r="181" spans="1:3" s="25" customFormat="1" ht="15">
      <c r="A181" s="6" t="s">
        <v>386</v>
      </c>
      <c r="B181" s="66" t="s">
        <v>109</v>
      </c>
      <c r="C181" s="7">
        <v>1000</v>
      </c>
    </row>
    <row r="182" spans="1:3">
      <c r="A182" s="18"/>
      <c r="B182" s="18"/>
      <c r="C182" s="14"/>
    </row>
    <row r="183" spans="1:3">
      <c r="A183" s="18"/>
      <c r="B183" s="18"/>
      <c r="C183" s="14"/>
    </row>
    <row r="184" spans="1:3">
      <c r="A184" s="18"/>
      <c r="B184" s="18"/>
      <c r="C184" s="14"/>
    </row>
    <row r="185" spans="1:3" ht="18" customHeight="1">
      <c r="A185" s="73" t="s">
        <v>111</v>
      </c>
      <c r="B185" s="73"/>
      <c r="C185" s="73"/>
    </row>
    <row r="186" spans="1:3" s="18" customFormat="1">
      <c r="B186" s="67"/>
      <c r="C186" s="14"/>
    </row>
    <row r="187" spans="1:3">
      <c r="A187" s="68" t="s">
        <v>646</v>
      </c>
      <c r="B187" s="38"/>
      <c r="C187" s="39"/>
    </row>
    <row r="188" spans="1:3">
      <c r="A188" s="40" t="s">
        <v>110</v>
      </c>
      <c r="B188" s="41"/>
      <c r="C188" s="42"/>
    </row>
    <row r="189" spans="1:3">
      <c r="A189" s="40" t="s">
        <v>643</v>
      </c>
      <c r="B189" s="41"/>
      <c r="C189" s="42"/>
    </row>
    <row r="190" spans="1:3">
      <c r="A190" s="46" t="s">
        <v>644</v>
      </c>
      <c r="B190" s="41"/>
      <c r="C190" s="42"/>
    </row>
    <row r="191" spans="1:3">
      <c r="A191" s="49"/>
      <c r="B191" s="50"/>
      <c r="C191" s="51"/>
    </row>
    <row r="192" spans="1:3">
      <c r="A192" s="52"/>
      <c r="B192" s="44"/>
      <c r="C192" s="44"/>
    </row>
    <row r="193" spans="1:6">
      <c r="A193" s="52"/>
      <c r="B193" s="44"/>
      <c r="C193" s="44"/>
    </row>
    <row r="194" spans="1:6">
      <c r="A194" s="59">
        <v>2</v>
      </c>
      <c r="B194" s="69" t="s">
        <v>112</v>
      </c>
      <c r="C194" s="70">
        <f>SUM(C195+C403+C435)</f>
        <v>4225181709</v>
      </c>
      <c r="F194" s="71"/>
    </row>
    <row r="195" spans="1:6">
      <c r="A195" s="59" t="s">
        <v>113</v>
      </c>
      <c r="B195" s="69" t="s">
        <v>114</v>
      </c>
      <c r="C195" s="70">
        <f>SUM(C196+C239+C244)</f>
        <v>4036361843</v>
      </c>
    </row>
    <row r="196" spans="1:6">
      <c r="A196" s="59" t="s">
        <v>115</v>
      </c>
      <c r="B196" s="69" t="s">
        <v>116</v>
      </c>
      <c r="C196" s="61">
        <f>SUM(C197+C202+C224+C236)</f>
        <v>624446775</v>
      </c>
    </row>
    <row r="197" spans="1:6">
      <c r="A197" s="2" t="s">
        <v>117</v>
      </c>
      <c r="B197" s="21" t="s">
        <v>118</v>
      </c>
      <c r="C197" s="3">
        <f>SUM(C198:C201)</f>
        <v>326250000</v>
      </c>
    </row>
    <row r="198" spans="1:6">
      <c r="A198" s="6" t="s">
        <v>387</v>
      </c>
      <c r="B198" s="8" t="s">
        <v>119</v>
      </c>
      <c r="C198" s="53">
        <v>270000000</v>
      </c>
    </row>
    <row r="199" spans="1:6">
      <c r="A199" s="6" t="s">
        <v>388</v>
      </c>
      <c r="B199" s="8" t="s">
        <v>120</v>
      </c>
      <c r="C199" s="53">
        <v>22500000</v>
      </c>
    </row>
    <row r="200" spans="1:6">
      <c r="A200" s="6" t="s">
        <v>389</v>
      </c>
      <c r="B200" s="8" t="s">
        <v>121</v>
      </c>
      <c r="C200" s="53">
        <v>22500000</v>
      </c>
    </row>
    <row r="201" spans="1:6">
      <c r="A201" s="6" t="s">
        <v>390</v>
      </c>
      <c r="B201" s="8" t="s">
        <v>122</v>
      </c>
      <c r="C201" s="53">
        <v>11250000</v>
      </c>
    </row>
    <row r="202" spans="1:6">
      <c r="A202" s="2" t="s">
        <v>123</v>
      </c>
      <c r="B202" s="21" t="s">
        <v>124</v>
      </c>
      <c r="C202" s="3">
        <f>SUM(C203:C223)</f>
        <v>162000000</v>
      </c>
    </row>
    <row r="203" spans="1:6">
      <c r="A203" s="6" t="s">
        <v>391</v>
      </c>
      <c r="B203" s="8" t="s">
        <v>125</v>
      </c>
      <c r="C203" s="7">
        <v>5000000</v>
      </c>
    </row>
    <row r="204" spans="1:6">
      <c r="A204" s="6" t="s">
        <v>392</v>
      </c>
      <c r="B204" s="8" t="s">
        <v>126</v>
      </c>
      <c r="C204" s="7">
        <v>4000000</v>
      </c>
    </row>
    <row r="205" spans="1:6">
      <c r="A205" s="6" t="s">
        <v>393</v>
      </c>
      <c r="B205" s="8" t="s">
        <v>127</v>
      </c>
      <c r="C205" s="7">
        <v>2000000</v>
      </c>
    </row>
    <row r="206" spans="1:6">
      <c r="A206" s="6" t="s">
        <v>394</v>
      </c>
      <c r="B206" s="8" t="s">
        <v>128</v>
      </c>
      <c r="C206" s="7">
        <v>2000000</v>
      </c>
    </row>
    <row r="207" spans="1:6">
      <c r="A207" s="6" t="s">
        <v>395</v>
      </c>
      <c r="B207" s="8" t="s">
        <v>129</v>
      </c>
      <c r="C207" s="7">
        <v>2000000</v>
      </c>
    </row>
    <row r="208" spans="1:6">
      <c r="A208" s="6" t="s">
        <v>396</v>
      </c>
      <c r="B208" s="8" t="s">
        <v>130</v>
      </c>
      <c r="C208" s="7">
        <v>6000000</v>
      </c>
    </row>
    <row r="209" spans="1:3">
      <c r="A209" s="6" t="s">
        <v>397</v>
      </c>
      <c r="B209" s="8" t="s">
        <v>131</v>
      </c>
      <c r="C209" s="7">
        <v>2000000</v>
      </c>
    </row>
    <row r="210" spans="1:3">
      <c r="A210" s="6" t="s">
        <v>398</v>
      </c>
      <c r="B210" s="8" t="s">
        <v>132</v>
      </c>
      <c r="C210" s="7">
        <v>4000000</v>
      </c>
    </row>
    <row r="211" spans="1:3">
      <c r="A211" s="6" t="s">
        <v>399</v>
      </c>
      <c r="B211" s="8" t="s">
        <v>133</v>
      </c>
      <c r="C211" s="7">
        <v>6000000</v>
      </c>
    </row>
    <row r="212" spans="1:3">
      <c r="A212" s="6" t="s">
        <v>400</v>
      </c>
      <c r="B212" s="9" t="s">
        <v>134</v>
      </c>
      <c r="C212" s="54">
        <v>2000000</v>
      </c>
    </row>
    <row r="213" spans="1:3">
      <c r="A213" s="6" t="s">
        <v>401</v>
      </c>
      <c r="B213" s="8" t="s">
        <v>135</v>
      </c>
      <c r="C213" s="7">
        <v>2000000</v>
      </c>
    </row>
    <row r="214" spans="1:3">
      <c r="A214" s="6" t="s">
        <v>402</v>
      </c>
      <c r="B214" s="8" t="s">
        <v>136</v>
      </c>
      <c r="C214" s="7">
        <v>90000000</v>
      </c>
    </row>
    <row r="215" spans="1:3">
      <c r="A215" s="6" t="s">
        <v>403</v>
      </c>
      <c r="B215" s="9" t="s">
        <v>137</v>
      </c>
      <c r="C215" s="54">
        <v>2000000</v>
      </c>
    </row>
    <row r="216" spans="1:3">
      <c r="A216" s="6" t="s">
        <v>404</v>
      </c>
      <c r="B216" s="8" t="s">
        <v>138</v>
      </c>
      <c r="C216" s="7">
        <v>10000000</v>
      </c>
    </row>
    <row r="217" spans="1:3">
      <c r="A217" s="6" t="s">
        <v>405</v>
      </c>
      <c r="B217" s="8" t="s">
        <v>139</v>
      </c>
      <c r="C217" s="7">
        <v>1000000</v>
      </c>
    </row>
    <row r="218" spans="1:3">
      <c r="A218" s="6" t="s">
        <v>406</v>
      </c>
      <c r="B218" s="8" t="s">
        <v>140</v>
      </c>
      <c r="C218" s="7">
        <v>500000</v>
      </c>
    </row>
    <row r="219" spans="1:3">
      <c r="A219" s="6" t="s">
        <v>407</v>
      </c>
      <c r="B219" s="8" t="s">
        <v>141</v>
      </c>
      <c r="C219" s="7">
        <v>1000000</v>
      </c>
    </row>
    <row r="220" spans="1:3">
      <c r="A220" s="6" t="s">
        <v>408</v>
      </c>
      <c r="B220" s="8" t="s">
        <v>142</v>
      </c>
      <c r="C220" s="7">
        <v>2000000</v>
      </c>
    </row>
    <row r="221" spans="1:3">
      <c r="A221" s="6" t="s">
        <v>409</v>
      </c>
      <c r="B221" s="8" t="s">
        <v>143</v>
      </c>
      <c r="C221" s="7">
        <v>4000000</v>
      </c>
    </row>
    <row r="222" spans="1:3">
      <c r="A222" s="6" t="s">
        <v>410</v>
      </c>
      <c r="B222" s="8" t="s">
        <v>299</v>
      </c>
      <c r="C222" s="34">
        <v>7500000</v>
      </c>
    </row>
    <row r="223" spans="1:3">
      <c r="A223" s="6" t="s">
        <v>411</v>
      </c>
      <c r="B223" s="8" t="s">
        <v>300</v>
      </c>
      <c r="C223" s="7">
        <v>7000000</v>
      </c>
    </row>
    <row r="224" spans="1:3">
      <c r="A224" s="2" t="s">
        <v>144</v>
      </c>
      <c r="B224" s="21" t="s">
        <v>145</v>
      </c>
      <c r="C224" s="3">
        <f>SUM(C225:C234)</f>
        <v>128396775</v>
      </c>
    </row>
    <row r="225" spans="1:3">
      <c r="A225" s="6" t="s">
        <v>412</v>
      </c>
      <c r="B225" s="8" t="s">
        <v>146</v>
      </c>
      <c r="C225" s="7">
        <v>1631250</v>
      </c>
    </row>
    <row r="226" spans="1:3">
      <c r="A226" s="6" t="s">
        <v>413</v>
      </c>
      <c r="B226" s="8" t="s">
        <v>147</v>
      </c>
      <c r="C226" s="7">
        <v>1631250</v>
      </c>
    </row>
    <row r="227" spans="1:3">
      <c r="A227" s="6" t="s">
        <v>414</v>
      </c>
      <c r="B227" s="8" t="s">
        <v>148</v>
      </c>
      <c r="C227" s="7">
        <v>9787500</v>
      </c>
    </row>
    <row r="228" spans="1:3">
      <c r="A228" s="6" t="s">
        <v>415</v>
      </c>
      <c r="B228" s="8" t="s">
        <v>149</v>
      </c>
      <c r="C228" s="7">
        <v>13050000</v>
      </c>
    </row>
    <row r="229" spans="1:3">
      <c r="A229" s="6" t="s">
        <v>416</v>
      </c>
      <c r="B229" s="8" t="s">
        <v>232</v>
      </c>
      <c r="C229" s="7">
        <v>3262500</v>
      </c>
    </row>
    <row r="230" spans="1:3">
      <c r="A230" s="6" t="s">
        <v>417</v>
      </c>
      <c r="B230" s="8" t="s">
        <v>260</v>
      </c>
      <c r="C230" s="7">
        <v>39150000</v>
      </c>
    </row>
    <row r="231" spans="1:3">
      <c r="A231" s="6" t="s">
        <v>418</v>
      </c>
      <c r="B231" s="8" t="s">
        <v>231</v>
      </c>
      <c r="C231" s="7">
        <v>27731250</v>
      </c>
    </row>
    <row r="232" spans="1:3">
      <c r="A232" s="6" t="s">
        <v>419</v>
      </c>
      <c r="B232" s="8" t="s">
        <v>151</v>
      </c>
      <c r="C232" s="7">
        <v>27187500</v>
      </c>
    </row>
    <row r="233" spans="1:3">
      <c r="A233" s="6" t="s">
        <v>420</v>
      </c>
      <c r="B233" s="9" t="s">
        <v>629</v>
      </c>
      <c r="C233" s="7">
        <v>3262500</v>
      </c>
    </row>
    <row r="234" spans="1:3">
      <c r="A234" s="6" t="s">
        <v>628</v>
      </c>
      <c r="B234" s="9" t="s">
        <v>152</v>
      </c>
      <c r="C234" s="7">
        <v>1703025</v>
      </c>
    </row>
    <row r="235" spans="1:3">
      <c r="A235" s="18"/>
      <c r="B235" s="18"/>
      <c r="C235" s="14"/>
    </row>
    <row r="236" spans="1:3" s="72" customFormat="1">
      <c r="A236" s="22" t="s">
        <v>723</v>
      </c>
      <c r="B236" s="22" t="s">
        <v>724</v>
      </c>
      <c r="C236" s="3">
        <f>C237</f>
        <v>7800000</v>
      </c>
    </row>
    <row r="237" spans="1:3">
      <c r="A237" s="23" t="s">
        <v>725</v>
      </c>
      <c r="B237" s="23" t="s">
        <v>726</v>
      </c>
      <c r="C237" s="7">
        <v>7800000</v>
      </c>
    </row>
    <row r="239" spans="1:3">
      <c r="A239" s="2" t="s">
        <v>153</v>
      </c>
      <c r="B239" s="21" t="s">
        <v>154</v>
      </c>
      <c r="C239" s="3">
        <f>C240</f>
        <v>2000</v>
      </c>
    </row>
    <row r="240" spans="1:3">
      <c r="A240" s="2" t="s">
        <v>155</v>
      </c>
      <c r="B240" s="21" t="s">
        <v>156</v>
      </c>
      <c r="C240" s="3">
        <f>C241+C242</f>
        <v>2000</v>
      </c>
    </row>
    <row r="241" spans="1:3">
      <c r="A241" s="6" t="s">
        <v>421</v>
      </c>
      <c r="B241" s="8" t="s">
        <v>157</v>
      </c>
      <c r="C241" s="7">
        <v>1000</v>
      </c>
    </row>
    <row r="242" spans="1:3">
      <c r="A242" s="6" t="s">
        <v>422</v>
      </c>
      <c r="B242" s="11" t="s">
        <v>158</v>
      </c>
      <c r="C242" s="7">
        <v>1000</v>
      </c>
    </row>
    <row r="243" spans="1:3">
      <c r="A243" s="18"/>
      <c r="B243" s="18"/>
      <c r="C243" s="14"/>
    </row>
    <row r="244" spans="1:3" ht="33" customHeight="1">
      <c r="A244" s="2" t="s">
        <v>159</v>
      </c>
      <c r="B244" s="32" t="s">
        <v>160</v>
      </c>
      <c r="C244" s="33">
        <f>SUM(C245+C313+C367+C357+C376+C389)</f>
        <v>3411913068</v>
      </c>
    </row>
    <row r="245" spans="1:3" ht="18" customHeight="1">
      <c r="A245" s="2" t="s">
        <v>161</v>
      </c>
      <c r="B245" s="32" t="s">
        <v>63</v>
      </c>
      <c r="C245" s="33">
        <f>SUM(C246+C253+C309)</f>
        <v>1512324312</v>
      </c>
    </row>
    <row r="246" spans="1:3" ht="14.25" customHeight="1">
      <c r="A246" s="1" t="s">
        <v>162</v>
      </c>
      <c r="B246" s="21" t="s">
        <v>163</v>
      </c>
      <c r="C246" s="3">
        <f>SUM(C247:C252)</f>
        <v>142340782</v>
      </c>
    </row>
    <row r="247" spans="1:3">
      <c r="A247" s="13" t="s">
        <v>423</v>
      </c>
      <c r="B247" s="8" t="s">
        <v>649</v>
      </c>
      <c r="C247" s="7">
        <v>40000000</v>
      </c>
    </row>
    <row r="248" spans="1:3">
      <c r="A248" s="13" t="s">
        <v>424</v>
      </c>
      <c r="B248" s="8" t="s">
        <v>650</v>
      </c>
      <c r="C248" s="7">
        <v>38000000</v>
      </c>
    </row>
    <row r="249" spans="1:3">
      <c r="A249" s="13" t="s">
        <v>425</v>
      </c>
      <c r="B249" s="8" t="s">
        <v>651</v>
      </c>
      <c r="C249" s="7">
        <v>38340782</v>
      </c>
    </row>
    <row r="250" spans="1:3">
      <c r="A250" s="13" t="s">
        <v>426</v>
      </c>
      <c r="B250" s="8" t="s">
        <v>301</v>
      </c>
      <c r="C250" s="7">
        <v>20000000</v>
      </c>
    </row>
    <row r="251" spans="1:3">
      <c r="A251" s="13" t="s">
        <v>647</v>
      </c>
      <c r="B251" s="8" t="s">
        <v>302</v>
      </c>
      <c r="C251" s="7">
        <v>2000000</v>
      </c>
    </row>
    <row r="252" spans="1:3">
      <c r="A252" s="13" t="s">
        <v>648</v>
      </c>
      <c r="B252" s="8" t="s">
        <v>303</v>
      </c>
      <c r="C252" s="7">
        <v>4000000</v>
      </c>
    </row>
    <row r="253" spans="1:3" s="12" customFormat="1">
      <c r="A253" s="1" t="s">
        <v>164</v>
      </c>
      <c r="B253" s="21" t="s">
        <v>168</v>
      </c>
      <c r="C253" s="3">
        <f>SUM(C254+C264+C270+C273)</f>
        <v>1344620131</v>
      </c>
    </row>
    <row r="254" spans="1:3" s="12" customFormat="1">
      <c r="A254" s="2" t="s">
        <v>165</v>
      </c>
      <c r="B254" s="21" t="s">
        <v>169</v>
      </c>
      <c r="C254" s="3">
        <f>SUM(C255:C263)</f>
        <v>364794118</v>
      </c>
    </row>
    <row r="255" spans="1:3" s="12" customFormat="1">
      <c r="A255" s="13" t="s">
        <v>427</v>
      </c>
      <c r="B255" s="8" t="s">
        <v>652</v>
      </c>
      <c r="C255" s="7">
        <v>42000000</v>
      </c>
    </row>
    <row r="256" spans="1:3" s="12" customFormat="1">
      <c r="A256" s="13" t="s">
        <v>428</v>
      </c>
      <c r="B256" s="8" t="s">
        <v>654</v>
      </c>
      <c r="C256" s="7">
        <v>42000000</v>
      </c>
    </row>
    <row r="257" spans="1:3" s="12" customFormat="1">
      <c r="A257" s="13" t="s">
        <v>429</v>
      </c>
      <c r="B257" s="8" t="s">
        <v>653</v>
      </c>
      <c r="C257" s="7">
        <v>38000000</v>
      </c>
    </row>
    <row r="258" spans="1:3" s="12" customFormat="1">
      <c r="A258" s="13" t="s">
        <v>430</v>
      </c>
      <c r="B258" s="8" t="s">
        <v>657</v>
      </c>
      <c r="C258" s="7">
        <v>40000000</v>
      </c>
    </row>
    <row r="259" spans="1:3" s="12" customFormat="1">
      <c r="A259" s="13" t="s">
        <v>431</v>
      </c>
      <c r="B259" s="8" t="s">
        <v>658</v>
      </c>
      <c r="C259" s="7">
        <v>10000000</v>
      </c>
    </row>
    <row r="260" spans="1:3" s="12" customFormat="1">
      <c r="A260" s="13" t="s">
        <v>655</v>
      </c>
      <c r="B260" s="8" t="s">
        <v>704</v>
      </c>
      <c r="C260" s="7">
        <v>30000000</v>
      </c>
    </row>
    <row r="261" spans="1:3" s="12" customFormat="1">
      <c r="A261" s="13" t="s">
        <v>656</v>
      </c>
      <c r="B261" s="8" t="s">
        <v>659</v>
      </c>
      <c r="C261" s="7">
        <v>44382719</v>
      </c>
    </row>
    <row r="262" spans="1:3" s="12" customFormat="1">
      <c r="A262" s="13" t="s">
        <v>703</v>
      </c>
      <c r="B262" s="8" t="s">
        <v>661</v>
      </c>
      <c r="C262" s="7">
        <v>98411399</v>
      </c>
    </row>
    <row r="263" spans="1:3" s="12" customFormat="1">
      <c r="A263" s="13" t="s">
        <v>660</v>
      </c>
      <c r="B263" s="8" t="s">
        <v>170</v>
      </c>
      <c r="C263" s="7">
        <v>20000000</v>
      </c>
    </row>
    <row r="264" spans="1:3" s="12" customFormat="1">
      <c r="A264" s="2" t="s">
        <v>166</v>
      </c>
      <c r="B264" s="21" t="s">
        <v>171</v>
      </c>
      <c r="C264" s="3">
        <f>SUM(C265:C269)</f>
        <v>47599970</v>
      </c>
    </row>
    <row r="265" spans="1:3" s="12" customFormat="1">
      <c r="A265" s="6" t="s">
        <v>432</v>
      </c>
      <c r="B265" s="8" t="s">
        <v>665</v>
      </c>
      <c r="C265" s="7">
        <v>10000000</v>
      </c>
    </row>
    <row r="266" spans="1:3" s="12" customFormat="1">
      <c r="A266" s="6" t="s">
        <v>433</v>
      </c>
      <c r="B266" s="8" t="s">
        <v>666</v>
      </c>
      <c r="C266" s="7">
        <v>10000000</v>
      </c>
    </row>
    <row r="267" spans="1:3" s="12" customFormat="1">
      <c r="A267" s="6" t="s">
        <v>662</v>
      </c>
      <c r="B267" s="8" t="s">
        <v>667</v>
      </c>
      <c r="C267" s="7">
        <v>9800000</v>
      </c>
    </row>
    <row r="268" spans="1:3" s="12" customFormat="1">
      <c r="A268" s="6" t="s">
        <v>663</v>
      </c>
      <c r="B268" s="8" t="s">
        <v>668</v>
      </c>
      <c r="C268" s="7">
        <v>9799970</v>
      </c>
    </row>
    <row r="269" spans="1:3" s="12" customFormat="1">
      <c r="A269" s="6" t="s">
        <v>664</v>
      </c>
      <c r="B269" s="8" t="s">
        <v>172</v>
      </c>
      <c r="C269" s="34">
        <v>8000000</v>
      </c>
    </row>
    <row r="270" spans="1:3" s="12" customFormat="1">
      <c r="A270" s="1" t="s">
        <v>261</v>
      </c>
      <c r="B270" s="21" t="s">
        <v>173</v>
      </c>
      <c r="C270" s="3">
        <f>SUM(C271:C272)</f>
        <v>35699978</v>
      </c>
    </row>
    <row r="271" spans="1:3" s="12" customFormat="1">
      <c r="A271" s="13" t="s">
        <v>434</v>
      </c>
      <c r="B271" s="8" t="s">
        <v>669</v>
      </c>
      <c r="C271" s="7">
        <v>20590332</v>
      </c>
    </row>
    <row r="272" spans="1:3" s="12" customFormat="1">
      <c r="A272" s="13" t="s">
        <v>435</v>
      </c>
      <c r="B272" s="8" t="s">
        <v>174</v>
      </c>
      <c r="C272" s="7">
        <v>15109646</v>
      </c>
    </row>
    <row r="273" spans="1:3" s="12" customFormat="1">
      <c r="A273" s="1" t="s">
        <v>262</v>
      </c>
      <c r="B273" s="21" t="s">
        <v>175</v>
      </c>
      <c r="C273" s="3">
        <f>C274+C281+C286+C288+C290+C292+C295+C299+C301+C303+C307</f>
        <v>896526065</v>
      </c>
    </row>
    <row r="274" spans="1:3" s="24" customFormat="1">
      <c r="A274" s="2" t="s">
        <v>265</v>
      </c>
      <c r="B274" s="21" t="s">
        <v>184</v>
      </c>
      <c r="C274" s="3">
        <f>C275+C276+C280+C278+C277+C279</f>
        <v>13000000</v>
      </c>
    </row>
    <row r="275" spans="1:3" s="12" customFormat="1">
      <c r="A275" s="6" t="s">
        <v>436</v>
      </c>
      <c r="B275" s="8" t="s">
        <v>690</v>
      </c>
      <c r="C275" s="7">
        <v>3500000</v>
      </c>
    </row>
    <row r="276" spans="1:3" s="12" customFormat="1">
      <c r="A276" s="6" t="s">
        <v>437</v>
      </c>
      <c r="B276" s="8" t="s">
        <v>691</v>
      </c>
      <c r="C276" s="7">
        <v>3500000</v>
      </c>
    </row>
    <row r="277" spans="1:3" s="12" customFormat="1">
      <c r="A277" s="6" t="s">
        <v>438</v>
      </c>
      <c r="B277" s="8" t="s">
        <v>692</v>
      </c>
      <c r="C277" s="7">
        <v>1500000</v>
      </c>
    </row>
    <row r="278" spans="1:3" s="12" customFormat="1">
      <c r="A278" s="6" t="s">
        <v>523</v>
      </c>
      <c r="B278" s="8" t="s">
        <v>693</v>
      </c>
      <c r="C278" s="7">
        <v>1000000</v>
      </c>
    </row>
    <row r="279" spans="1:3" s="12" customFormat="1">
      <c r="A279" s="6" t="s">
        <v>696</v>
      </c>
      <c r="B279" s="8" t="s">
        <v>694</v>
      </c>
      <c r="C279" s="7">
        <v>2000000</v>
      </c>
    </row>
    <row r="280" spans="1:3" s="12" customFormat="1">
      <c r="A280" s="6" t="s">
        <v>697</v>
      </c>
      <c r="B280" s="8" t="s">
        <v>695</v>
      </c>
      <c r="C280" s="7">
        <v>1500000</v>
      </c>
    </row>
    <row r="281" spans="1:3" s="24" customFormat="1">
      <c r="A281" s="2" t="s">
        <v>266</v>
      </c>
      <c r="B281" s="21" t="s">
        <v>240</v>
      </c>
      <c r="C281" s="3">
        <f>C282+C284+C285+C283</f>
        <v>45000000</v>
      </c>
    </row>
    <row r="282" spans="1:3" s="12" customFormat="1">
      <c r="A282" s="6" t="s">
        <v>439</v>
      </c>
      <c r="B282" s="8" t="s">
        <v>698</v>
      </c>
      <c r="C282" s="7">
        <v>16000000</v>
      </c>
    </row>
    <row r="283" spans="1:3" s="12" customFormat="1">
      <c r="A283" s="6" t="s">
        <v>440</v>
      </c>
      <c r="B283" s="8" t="s">
        <v>699</v>
      </c>
      <c r="C283" s="7">
        <v>9000000</v>
      </c>
    </row>
    <row r="284" spans="1:3" s="12" customFormat="1">
      <c r="A284" s="6" t="s">
        <v>441</v>
      </c>
      <c r="B284" s="8" t="s">
        <v>277</v>
      </c>
      <c r="C284" s="7">
        <v>15000000</v>
      </c>
    </row>
    <row r="285" spans="1:3" s="12" customFormat="1">
      <c r="A285" s="6" t="s">
        <v>524</v>
      </c>
      <c r="B285" s="8" t="s">
        <v>278</v>
      </c>
      <c r="C285" s="7">
        <v>5000000</v>
      </c>
    </row>
    <row r="286" spans="1:3" s="24" customFormat="1">
      <c r="A286" s="2" t="s">
        <v>267</v>
      </c>
      <c r="B286" s="21" t="s">
        <v>178</v>
      </c>
      <c r="C286" s="3">
        <f>C287</f>
        <v>150000000</v>
      </c>
    </row>
    <row r="287" spans="1:3" s="12" customFormat="1">
      <c r="A287" s="6" t="s">
        <v>442</v>
      </c>
      <c r="B287" s="8" t="s">
        <v>705</v>
      </c>
      <c r="C287" s="7">
        <v>150000000</v>
      </c>
    </row>
    <row r="288" spans="1:3" s="24" customFormat="1">
      <c r="A288" s="2" t="s">
        <v>268</v>
      </c>
      <c r="B288" s="21" t="s">
        <v>179</v>
      </c>
      <c r="C288" s="3">
        <f>C289</f>
        <v>30000000</v>
      </c>
    </row>
    <row r="289" spans="1:3" s="12" customFormat="1">
      <c r="A289" s="6" t="s">
        <v>443</v>
      </c>
      <c r="B289" s="8" t="s">
        <v>179</v>
      </c>
      <c r="C289" s="7">
        <v>30000000</v>
      </c>
    </row>
    <row r="290" spans="1:3" s="24" customFormat="1">
      <c r="A290" s="2" t="s">
        <v>269</v>
      </c>
      <c r="B290" s="21" t="s">
        <v>180</v>
      </c>
      <c r="C290" s="3">
        <f>C291</f>
        <v>47321353</v>
      </c>
    </row>
    <row r="291" spans="1:3" s="12" customFormat="1">
      <c r="A291" s="6" t="s">
        <v>444</v>
      </c>
      <c r="B291" s="8" t="s">
        <v>670</v>
      </c>
      <c r="C291" s="7">
        <v>47321353</v>
      </c>
    </row>
    <row r="292" spans="1:3" s="24" customFormat="1">
      <c r="A292" s="2" t="s">
        <v>270</v>
      </c>
      <c r="B292" s="21" t="s">
        <v>181</v>
      </c>
      <c r="C292" s="3">
        <f>C293+C294</f>
        <v>299000000</v>
      </c>
    </row>
    <row r="293" spans="1:3" s="12" customFormat="1">
      <c r="A293" s="6" t="s">
        <v>445</v>
      </c>
      <c r="B293" s="8" t="s">
        <v>630</v>
      </c>
      <c r="C293" s="7">
        <v>168000000</v>
      </c>
    </row>
    <row r="294" spans="1:3" s="12" customFormat="1" ht="11.25" customHeight="1">
      <c r="A294" s="6" t="s">
        <v>525</v>
      </c>
      <c r="B294" s="8" t="s">
        <v>671</v>
      </c>
      <c r="C294" s="7">
        <v>131000000</v>
      </c>
    </row>
    <row r="295" spans="1:3" s="24" customFormat="1">
      <c r="A295" s="2" t="s">
        <v>271</v>
      </c>
      <c r="B295" s="21" t="s">
        <v>176</v>
      </c>
      <c r="C295" s="3">
        <f>C296+C297+C298</f>
        <v>205000000</v>
      </c>
    </row>
    <row r="296" spans="1:3" s="12" customFormat="1">
      <c r="A296" s="6" t="s">
        <v>446</v>
      </c>
      <c r="B296" s="8" t="s">
        <v>714</v>
      </c>
      <c r="C296" s="7">
        <v>50000000</v>
      </c>
    </row>
    <row r="297" spans="1:3" s="12" customFormat="1">
      <c r="A297" s="6" t="s">
        <v>631</v>
      </c>
      <c r="B297" s="8" t="s">
        <v>715</v>
      </c>
      <c r="C297" s="7">
        <v>50000000</v>
      </c>
    </row>
    <row r="298" spans="1:3" s="12" customFormat="1">
      <c r="A298" s="6" t="s">
        <v>675</v>
      </c>
      <c r="B298" s="8" t="s">
        <v>706</v>
      </c>
      <c r="C298" s="7">
        <v>105000000</v>
      </c>
    </row>
    <row r="299" spans="1:3" s="24" customFormat="1">
      <c r="A299" s="2" t="s">
        <v>272</v>
      </c>
      <c r="B299" s="21" t="s">
        <v>182</v>
      </c>
      <c r="C299" s="3">
        <f>C300</f>
        <v>10000000</v>
      </c>
    </row>
    <row r="300" spans="1:3" s="12" customFormat="1">
      <c r="A300" s="6" t="s">
        <v>447</v>
      </c>
      <c r="B300" s="8" t="s">
        <v>182</v>
      </c>
      <c r="C300" s="7">
        <v>10000000</v>
      </c>
    </row>
    <row r="301" spans="1:3" s="24" customFormat="1">
      <c r="A301" s="2" t="s">
        <v>273</v>
      </c>
      <c r="B301" s="21" t="s">
        <v>183</v>
      </c>
      <c r="C301" s="3">
        <f>C302</f>
        <v>5000000</v>
      </c>
    </row>
    <row r="302" spans="1:3" s="12" customFormat="1">
      <c r="A302" s="6" t="s">
        <v>448</v>
      </c>
      <c r="B302" s="8" t="s">
        <v>183</v>
      </c>
      <c r="C302" s="7">
        <v>5000000</v>
      </c>
    </row>
    <row r="303" spans="1:3" s="24" customFormat="1">
      <c r="A303" s="2" t="s">
        <v>274</v>
      </c>
      <c r="B303" s="21" t="s">
        <v>177</v>
      </c>
      <c r="C303" s="3">
        <f>C304+C305+C306</f>
        <v>80000000</v>
      </c>
    </row>
    <row r="304" spans="1:3" s="12" customFormat="1">
      <c r="A304" s="6" t="s">
        <v>449</v>
      </c>
      <c r="B304" s="8" t="s">
        <v>674</v>
      </c>
      <c r="C304" s="7">
        <v>10000000</v>
      </c>
    </row>
    <row r="305" spans="1:3" s="12" customFormat="1">
      <c r="A305" s="6" t="s">
        <v>676</v>
      </c>
      <c r="B305" s="8" t="s">
        <v>678</v>
      </c>
      <c r="C305" s="7">
        <v>35000000</v>
      </c>
    </row>
    <row r="306" spans="1:3" s="12" customFormat="1">
      <c r="A306" s="6" t="s">
        <v>677</v>
      </c>
      <c r="B306" s="8" t="s">
        <v>679</v>
      </c>
      <c r="C306" s="7">
        <v>35000000</v>
      </c>
    </row>
    <row r="307" spans="1:3" s="24" customFormat="1">
      <c r="A307" s="2" t="s">
        <v>275</v>
      </c>
      <c r="B307" s="21" t="s">
        <v>672</v>
      </c>
      <c r="C307" s="3">
        <f>C308</f>
        <v>12204712</v>
      </c>
    </row>
    <row r="308" spans="1:3" s="12" customFormat="1">
      <c r="A308" s="6" t="s">
        <v>450</v>
      </c>
      <c r="B308" s="8" t="s">
        <v>673</v>
      </c>
      <c r="C308" s="7">
        <v>12204712</v>
      </c>
    </row>
    <row r="309" spans="1:3" s="12" customFormat="1">
      <c r="A309" s="22" t="s">
        <v>167</v>
      </c>
      <c r="B309" s="19" t="s">
        <v>185</v>
      </c>
      <c r="C309" s="3">
        <f>C310</f>
        <v>25363399</v>
      </c>
    </row>
    <row r="310" spans="1:3" s="12" customFormat="1">
      <c r="A310" s="15" t="s">
        <v>451</v>
      </c>
      <c r="B310" s="15" t="s">
        <v>73</v>
      </c>
      <c r="C310" s="16">
        <v>25363399</v>
      </c>
    </row>
    <row r="311" spans="1:3" s="12" customFormat="1">
      <c r="A311" s="17"/>
      <c r="B311" s="17"/>
      <c r="C311" s="14"/>
    </row>
    <row r="312" spans="1:3" s="12" customFormat="1" ht="14.25" customHeight="1">
      <c r="A312" s="17"/>
      <c r="B312" s="17"/>
      <c r="C312" s="14"/>
    </row>
    <row r="313" spans="1:3" s="24" customFormat="1" ht="14.25" customHeight="1">
      <c r="A313" s="22" t="s">
        <v>186</v>
      </c>
      <c r="B313" s="35" t="s">
        <v>530</v>
      </c>
      <c r="C313" s="3">
        <f>C314+C334+C349</f>
        <v>984223391</v>
      </c>
    </row>
    <row r="314" spans="1:3" s="24" customFormat="1" ht="14.25" customHeight="1">
      <c r="A314" s="22" t="s">
        <v>188</v>
      </c>
      <c r="B314" s="22" t="s">
        <v>558</v>
      </c>
      <c r="C314" s="3">
        <f>C315+C320+C323+C326+C328+C330+C332</f>
        <v>887322144</v>
      </c>
    </row>
    <row r="315" spans="1:3" s="24" customFormat="1" ht="14.25" customHeight="1">
      <c r="A315" s="22" t="s">
        <v>263</v>
      </c>
      <c r="B315" s="35" t="s">
        <v>531</v>
      </c>
      <c r="C315" s="3">
        <f>SUM(C316:C319)</f>
        <v>780250144</v>
      </c>
    </row>
    <row r="316" spans="1:3" s="12" customFormat="1" ht="14.25" customHeight="1">
      <c r="A316" s="23" t="s">
        <v>597</v>
      </c>
      <c r="B316" s="6" t="s">
        <v>532</v>
      </c>
      <c r="C316" s="7">
        <v>1000</v>
      </c>
    </row>
    <row r="317" spans="1:3" s="12" customFormat="1" ht="14.25" customHeight="1">
      <c r="A317" s="23" t="s">
        <v>598</v>
      </c>
      <c r="B317" s="6" t="s">
        <v>533</v>
      </c>
      <c r="C317" s="7">
        <v>1000</v>
      </c>
    </row>
    <row r="318" spans="1:3" s="12" customFormat="1" ht="14.25" customHeight="1">
      <c r="A318" s="23" t="s">
        <v>599</v>
      </c>
      <c r="B318" s="6" t="s">
        <v>534</v>
      </c>
      <c r="C318" s="7">
        <v>1000</v>
      </c>
    </row>
    <row r="319" spans="1:3" s="12" customFormat="1" ht="14.25" customHeight="1">
      <c r="A319" s="23" t="s">
        <v>600</v>
      </c>
      <c r="B319" s="6" t="s">
        <v>535</v>
      </c>
      <c r="C319" s="34">
        <v>780247144</v>
      </c>
    </row>
    <row r="320" spans="1:3" s="24" customFormat="1" ht="14.25" customHeight="1">
      <c r="A320" s="22" t="s">
        <v>264</v>
      </c>
      <c r="B320" s="36" t="s">
        <v>244</v>
      </c>
      <c r="C320" s="3">
        <f>SUM(C321:C322)</f>
        <v>2000</v>
      </c>
    </row>
    <row r="321" spans="1:3" s="12" customFormat="1" ht="14.25" customHeight="1">
      <c r="A321" s="23" t="s">
        <v>601</v>
      </c>
      <c r="B321" s="6" t="s">
        <v>536</v>
      </c>
      <c r="C321" s="7">
        <v>1000</v>
      </c>
    </row>
    <row r="322" spans="1:3" s="12" customFormat="1" ht="14.25" customHeight="1">
      <c r="A322" s="23" t="s">
        <v>602</v>
      </c>
      <c r="B322" s="6" t="s">
        <v>537</v>
      </c>
      <c r="C322" s="7">
        <v>1000</v>
      </c>
    </row>
    <row r="323" spans="1:3" s="24" customFormat="1" ht="14.25" customHeight="1">
      <c r="A323" s="22" t="s">
        <v>603</v>
      </c>
      <c r="B323" s="36" t="s">
        <v>538</v>
      </c>
      <c r="C323" s="3">
        <f>SUM(C324:C325)</f>
        <v>2000</v>
      </c>
    </row>
    <row r="324" spans="1:3" s="12" customFormat="1" ht="14.25" customHeight="1">
      <c r="A324" s="23" t="s">
        <v>604</v>
      </c>
      <c r="B324" s="6" t="s">
        <v>539</v>
      </c>
      <c r="C324" s="7">
        <v>1000</v>
      </c>
    </row>
    <row r="325" spans="1:3" s="12" customFormat="1" ht="14.25" customHeight="1">
      <c r="A325" s="23" t="s">
        <v>605</v>
      </c>
      <c r="B325" s="6" t="s">
        <v>563</v>
      </c>
      <c r="C325" s="7">
        <v>1000</v>
      </c>
    </row>
    <row r="326" spans="1:3" s="24" customFormat="1" ht="14.25" customHeight="1">
      <c r="A326" s="22" t="s">
        <v>606</v>
      </c>
      <c r="B326" s="36" t="s">
        <v>540</v>
      </c>
      <c r="C326" s="3">
        <f>C327</f>
        <v>18750000</v>
      </c>
    </row>
    <row r="327" spans="1:3" s="12" customFormat="1" ht="14.25" customHeight="1">
      <c r="A327" s="23" t="s">
        <v>607</v>
      </c>
      <c r="B327" s="6" t="s">
        <v>541</v>
      </c>
      <c r="C327" s="7">
        <v>18750000</v>
      </c>
    </row>
    <row r="328" spans="1:3" s="24" customFormat="1" ht="14.25" customHeight="1">
      <c r="A328" s="22" t="s">
        <v>608</v>
      </c>
      <c r="B328" s="2" t="s">
        <v>580</v>
      </c>
      <c r="C328" s="3">
        <f>C329</f>
        <v>81315000</v>
      </c>
    </row>
    <row r="329" spans="1:3" s="12" customFormat="1" ht="14.25" customHeight="1">
      <c r="A329" s="23" t="s">
        <v>609</v>
      </c>
      <c r="B329" s="6" t="s">
        <v>583</v>
      </c>
      <c r="C329" s="7">
        <v>81315000</v>
      </c>
    </row>
    <row r="330" spans="1:3" s="12" customFormat="1" ht="14.25" customHeight="1">
      <c r="A330" s="23" t="s">
        <v>626</v>
      </c>
      <c r="B330" s="36" t="s">
        <v>546</v>
      </c>
      <c r="C330" s="7">
        <f>C331</f>
        <v>7000000</v>
      </c>
    </row>
    <row r="331" spans="1:3" s="12" customFormat="1" ht="14.25" customHeight="1">
      <c r="A331" s="23" t="s">
        <v>627</v>
      </c>
      <c r="B331" s="6" t="s">
        <v>547</v>
      </c>
      <c r="C331" s="7">
        <v>7000000</v>
      </c>
    </row>
    <row r="332" spans="1:3" s="24" customFormat="1" ht="14.25" customHeight="1">
      <c r="A332" s="22" t="s">
        <v>632</v>
      </c>
      <c r="B332" s="2" t="s">
        <v>245</v>
      </c>
      <c r="C332" s="3">
        <f>C333</f>
        <v>3000</v>
      </c>
    </row>
    <row r="333" spans="1:3" s="12" customFormat="1" ht="14.25" customHeight="1">
      <c r="A333" s="23" t="s">
        <v>633</v>
      </c>
      <c r="B333" s="6" t="s">
        <v>634</v>
      </c>
      <c r="C333" s="7">
        <v>3000</v>
      </c>
    </row>
    <row r="334" spans="1:3" s="24" customFormat="1" ht="14.25" customHeight="1">
      <c r="A334" s="22" t="s">
        <v>191</v>
      </c>
      <c r="B334" s="35" t="s">
        <v>548</v>
      </c>
      <c r="C334" s="3">
        <f>C335+C337+C339+C347</f>
        <v>50351247</v>
      </c>
    </row>
    <row r="335" spans="1:3" s="24" customFormat="1" ht="14.25" customHeight="1">
      <c r="A335" s="22" t="s">
        <v>610</v>
      </c>
      <c r="B335" s="2" t="s">
        <v>585</v>
      </c>
      <c r="C335" s="3">
        <f>C336</f>
        <v>1501247</v>
      </c>
    </row>
    <row r="336" spans="1:3" s="12" customFormat="1" ht="14.25" customHeight="1">
      <c r="A336" s="23" t="s">
        <v>611</v>
      </c>
      <c r="B336" s="6" t="s">
        <v>586</v>
      </c>
      <c r="C336" s="7">
        <v>1501247</v>
      </c>
    </row>
    <row r="337" spans="1:3" s="24" customFormat="1" ht="14.25" customHeight="1">
      <c r="A337" s="22" t="s">
        <v>612</v>
      </c>
      <c r="B337" s="2" t="s">
        <v>587</v>
      </c>
      <c r="C337" s="3">
        <f>C338</f>
        <v>10800000</v>
      </c>
    </row>
    <row r="338" spans="1:3" s="12" customFormat="1" ht="14.25" customHeight="1">
      <c r="A338" s="23" t="s">
        <v>613</v>
      </c>
      <c r="B338" s="6" t="s">
        <v>588</v>
      </c>
      <c r="C338" s="7">
        <v>10800000</v>
      </c>
    </row>
    <row r="339" spans="1:3" s="24" customFormat="1" ht="14.25" customHeight="1">
      <c r="A339" s="22" t="s">
        <v>614</v>
      </c>
      <c r="B339" s="2" t="s">
        <v>589</v>
      </c>
      <c r="C339" s="3">
        <f>SUM(C340:C346)</f>
        <v>37050000</v>
      </c>
    </row>
    <row r="340" spans="1:3" s="12" customFormat="1" ht="14.25" customHeight="1">
      <c r="A340" s="23" t="s">
        <v>615</v>
      </c>
      <c r="B340" s="6" t="s">
        <v>590</v>
      </c>
      <c r="C340" s="7">
        <v>4000000</v>
      </c>
    </row>
    <row r="341" spans="1:3" s="12" customFormat="1" ht="14.25" customHeight="1">
      <c r="A341" s="23" t="s">
        <v>616</v>
      </c>
      <c r="B341" s="6" t="s">
        <v>591</v>
      </c>
      <c r="C341" s="7">
        <v>3800000</v>
      </c>
    </row>
    <row r="342" spans="1:3" s="12" customFormat="1" ht="14.25" customHeight="1">
      <c r="A342" s="23" t="s">
        <v>617</v>
      </c>
      <c r="B342" s="6" t="s">
        <v>592</v>
      </c>
      <c r="C342" s="7">
        <v>10200000</v>
      </c>
    </row>
    <row r="343" spans="1:3" s="12" customFormat="1" ht="14.25" customHeight="1">
      <c r="A343" s="23" t="s">
        <v>618</v>
      </c>
      <c r="B343" s="6" t="s">
        <v>593</v>
      </c>
      <c r="C343" s="7">
        <v>4000000</v>
      </c>
    </row>
    <row r="344" spans="1:3" s="12" customFormat="1" ht="14.25" customHeight="1">
      <c r="A344" s="23" t="s">
        <v>619</v>
      </c>
      <c r="B344" s="6" t="s">
        <v>594</v>
      </c>
      <c r="C344" s="7">
        <v>3950000</v>
      </c>
    </row>
    <row r="345" spans="1:3" s="12" customFormat="1" ht="14.25" customHeight="1">
      <c r="A345" s="23" t="s">
        <v>620</v>
      </c>
      <c r="B345" s="6" t="s">
        <v>595</v>
      </c>
      <c r="C345" s="7">
        <v>6500000</v>
      </c>
    </row>
    <row r="346" spans="1:3" s="12" customFormat="1" ht="14.25" customHeight="1">
      <c r="A346" s="23" t="s">
        <v>621</v>
      </c>
      <c r="B346" s="6" t="s">
        <v>596</v>
      </c>
      <c r="C346" s="7">
        <v>4600000</v>
      </c>
    </row>
    <row r="347" spans="1:3" s="24" customFormat="1" ht="14.25" customHeight="1">
      <c r="A347" s="22" t="s">
        <v>622</v>
      </c>
      <c r="B347" s="36" t="s">
        <v>546</v>
      </c>
      <c r="C347" s="3">
        <f>C348</f>
        <v>1000000</v>
      </c>
    </row>
    <row r="348" spans="1:3" s="12" customFormat="1" ht="14.25" customHeight="1">
      <c r="A348" s="23" t="s">
        <v>623</v>
      </c>
      <c r="B348" s="6" t="s">
        <v>547</v>
      </c>
      <c r="C348" s="7">
        <v>1000000</v>
      </c>
    </row>
    <row r="349" spans="1:3" s="24" customFormat="1" ht="14.25" customHeight="1">
      <c r="A349" s="22" t="s">
        <v>520</v>
      </c>
      <c r="B349" s="22" t="s">
        <v>313</v>
      </c>
      <c r="C349" s="3">
        <f>C350</f>
        <v>46550000</v>
      </c>
    </row>
    <row r="350" spans="1:3" s="24" customFormat="1" ht="14.25" customHeight="1">
      <c r="A350" s="22" t="s">
        <v>521</v>
      </c>
      <c r="B350" s="35" t="s">
        <v>552</v>
      </c>
      <c r="C350" s="3">
        <f>SUM(C351:C354)</f>
        <v>46550000</v>
      </c>
    </row>
    <row r="351" spans="1:3" s="12" customFormat="1" ht="14.25" customHeight="1">
      <c r="A351" s="23" t="s">
        <v>522</v>
      </c>
      <c r="B351" s="6" t="s">
        <v>707</v>
      </c>
      <c r="C351" s="7">
        <v>300000</v>
      </c>
    </row>
    <row r="352" spans="1:3" s="12" customFormat="1" ht="14.25" customHeight="1">
      <c r="A352" s="23" t="s">
        <v>624</v>
      </c>
      <c r="B352" s="6" t="s">
        <v>708</v>
      </c>
      <c r="C352" s="7">
        <v>6250000</v>
      </c>
    </row>
    <row r="353" spans="1:3" s="12" customFormat="1" ht="14.25" customHeight="1">
      <c r="A353" s="23" t="s">
        <v>625</v>
      </c>
      <c r="B353" s="6" t="s">
        <v>709</v>
      </c>
      <c r="C353" s="7">
        <v>10000000</v>
      </c>
    </row>
    <row r="354" spans="1:3" s="12" customFormat="1" ht="14.25" customHeight="1">
      <c r="A354" s="23" t="s">
        <v>710</v>
      </c>
      <c r="B354" s="6" t="s">
        <v>711</v>
      </c>
      <c r="C354" s="7">
        <v>30000000</v>
      </c>
    </row>
    <row r="355" spans="1:3" s="12" customFormat="1" ht="14.25" customHeight="1">
      <c r="A355" s="17"/>
      <c r="B355" s="18"/>
      <c r="C355" s="14"/>
    </row>
    <row r="356" spans="1:3" s="12" customFormat="1" ht="14.25" customHeight="1">
      <c r="A356" s="17"/>
      <c r="B356" s="17"/>
      <c r="C356" s="14"/>
    </row>
    <row r="357" spans="1:3">
      <c r="A357" s="22" t="s">
        <v>193</v>
      </c>
      <c r="B357" s="19" t="s">
        <v>187</v>
      </c>
      <c r="C357" s="3">
        <f>C358+C364</f>
        <v>256685000</v>
      </c>
    </row>
    <row r="358" spans="1:3">
      <c r="A358" s="22" t="s">
        <v>195</v>
      </c>
      <c r="B358" s="19" t="s">
        <v>189</v>
      </c>
      <c r="C358" s="3">
        <f>SUM(C359:C363)</f>
        <v>253685000</v>
      </c>
    </row>
    <row r="359" spans="1:3">
      <c r="A359" s="23" t="s">
        <v>452</v>
      </c>
      <c r="B359" s="15" t="s">
        <v>190</v>
      </c>
      <c r="C359" s="7">
        <v>30000000</v>
      </c>
    </row>
    <row r="360" spans="1:3">
      <c r="A360" s="23" t="s">
        <v>453</v>
      </c>
      <c r="B360" s="15" t="s">
        <v>680</v>
      </c>
      <c r="C360" s="7">
        <v>84000000</v>
      </c>
    </row>
    <row r="361" spans="1:3">
      <c r="A361" s="23" t="s">
        <v>454</v>
      </c>
      <c r="B361" s="8" t="s">
        <v>705</v>
      </c>
      <c r="C361" s="7">
        <v>35220000</v>
      </c>
    </row>
    <row r="362" spans="1:3">
      <c r="A362" s="23" t="s">
        <v>455</v>
      </c>
      <c r="B362" s="15" t="s">
        <v>681</v>
      </c>
      <c r="C362" s="7">
        <v>93780000</v>
      </c>
    </row>
    <row r="363" spans="1:3">
      <c r="A363" s="23" t="s">
        <v>456</v>
      </c>
      <c r="B363" s="15" t="s">
        <v>682</v>
      </c>
      <c r="C363" s="7">
        <v>10685000</v>
      </c>
    </row>
    <row r="364" spans="1:3">
      <c r="A364" s="22" t="s">
        <v>198</v>
      </c>
      <c r="B364" s="19" t="s">
        <v>192</v>
      </c>
      <c r="C364" s="3">
        <f>C365</f>
        <v>3000000</v>
      </c>
    </row>
    <row r="365" spans="1:3">
      <c r="A365" s="23" t="s">
        <v>457</v>
      </c>
      <c r="B365" s="15" t="s">
        <v>276</v>
      </c>
      <c r="C365" s="7">
        <v>3000000</v>
      </c>
    </row>
    <row r="366" spans="1:3" ht="15" customHeight="1">
      <c r="A366" s="20"/>
      <c r="B366" s="20"/>
      <c r="C366" s="29"/>
    </row>
    <row r="367" spans="1:3" ht="18.75" customHeight="1">
      <c r="A367" s="2" t="s">
        <v>202</v>
      </c>
      <c r="B367" s="21" t="s">
        <v>194</v>
      </c>
      <c r="C367" s="30">
        <f>SUM(C368+C370)</f>
        <v>235000000</v>
      </c>
    </row>
    <row r="368" spans="1:3">
      <c r="A368" s="2" t="s">
        <v>238</v>
      </c>
      <c r="B368" s="21" t="s">
        <v>196</v>
      </c>
      <c r="C368" s="3">
        <f>C369</f>
        <v>50000000</v>
      </c>
    </row>
    <row r="369" spans="1:3">
      <c r="A369" s="6" t="s">
        <v>458</v>
      </c>
      <c r="B369" s="8" t="s">
        <v>197</v>
      </c>
      <c r="C369" s="7">
        <v>50000000</v>
      </c>
    </row>
    <row r="370" spans="1:3">
      <c r="A370" s="2" t="s">
        <v>239</v>
      </c>
      <c r="B370" s="21" t="s">
        <v>199</v>
      </c>
      <c r="C370" s="3">
        <f>SUM(C371:C374)</f>
        <v>185000000</v>
      </c>
    </row>
    <row r="371" spans="1:3">
      <c r="A371" s="8" t="s">
        <v>459</v>
      </c>
      <c r="B371" s="8" t="s">
        <v>683</v>
      </c>
      <c r="C371" s="7">
        <v>129000000</v>
      </c>
    </row>
    <row r="372" spans="1:3">
      <c r="A372" s="8" t="s">
        <v>527</v>
      </c>
      <c r="B372" s="8" t="s">
        <v>200</v>
      </c>
      <c r="C372" s="7">
        <v>12000000</v>
      </c>
    </row>
    <row r="373" spans="1:3">
      <c r="A373" s="8" t="s">
        <v>528</v>
      </c>
      <c r="B373" s="9" t="s">
        <v>201</v>
      </c>
      <c r="C373" s="7">
        <v>14000000</v>
      </c>
    </row>
    <row r="374" spans="1:3">
      <c r="A374" s="8" t="s">
        <v>529</v>
      </c>
      <c r="B374" s="8" t="s">
        <v>716</v>
      </c>
      <c r="C374" s="7">
        <v>30000000</v>
      </c>
    </row>
    <row r="375" spans="1:3" ht="15" customHeight="1">
      <c r="A375" s="11"/>
      <c r="B375" s="11"/>
      <c r="C375" s="31"/>
    </row>
    <row r="376" spans="1:3">
      <c r="A376" s="21" t="s">
        <v>207</v>
      </c>
      <c r="B376" s="21" t="s">
        <v>203</v>
      </c>
      <c r="C376" s="3">
        <f>C377+C379+C381+C383+C387+C385</f>
        <v>57101000</v>
      </c>
    </row>
    <row r="377" spans="1:3">
      <c r="A377" s="6" t="s">
        <v>288</v>
      </c>
      <c r="B377" s="6" t="s">
        <v>204</v>
      </c>
      <c r="C377" s="7">
        <f>C378</f>
        <v>18000000</v>
      </c>
    </row>
    <row r="378" spans="1:3">
      <c r="A378" s="6" t="s">
        <v>460</v>
      </c>
      <c r="B378" s="6" t="s">
        <v>204</v>
      </c>
      <c r="C378" s="7">
        <v>18000000</v>
      </c>
    </row>
    <row r="379" spans="1:3">
      <c r="A379" s="6" t="s">
        <v>289</v>
      </c>
      <c r="B379" s="6" t="s">
        <v>85</v>
      </c>
      <c r="C379" s="7">
        <f>C380</f>
        <v>1000</v>
      </c>
    </row>
    <row r="380" spans="1:3">
      <c r="A380" s="6" t="s">
        <v>461</v>
      </c>
      <c r="B380" s="6" t="s">
        <v>85</v>
      </c>
      <c r="C380" s="7">
        <v>1000</v>
      </c>
    </row>
    <row r="381" spans="1:3">
      <c r="A381" s="6" t="s">
        <v>290</v>
      </c>
      <c r="B381" s="6" t="s">
        <v>205</v>
      </c>
      <c r="C381" s="7">
        <f>C382</f>
        <v>25000000</v>
      </c>
    </row>
    <row r="382" spans="1:3">
      <c r="A382" s="6" t="s">
        <v>462</v>
      </c>
      <c r="B382" s="6" t="s">
        <v>205</v>
      </c>
      <c r="C382" s="7">
        <v>25000000</v>
      </c>
    </row>
    <row r="383" spans="1:3">
      <c r="A383" s="6" t="s">
        <v>291</v>
      </c>
      <c r="B383" s="6" t="s">
        <v>77</v>
      </c>
      <c r="C383" s="7">
        <f>C384</f>
        <v>100000</v>
      </c>
    </row>
    <row r="384" spans="1:3">
      <c r="A384" s="6" t="s">
        <v>463</v>
      </c>
      <c r="B384" s="6" t="s">
        <v>77</v>
      </c>
      <c r="C384" s="7">
        <v>100000</v>
      </c>
    </row>
    <row r="385" spans="1:3" s="12" customFormat="1">
      <c r="A385" s="6" t="s">
        <v>292</v>
      </c>
      <c r="B385" s="23" t="s">
        <v>206</v>
      </c>
      <c r="C385" s="7">
        <f>C386</f>
        <v>7000000</v>
      </c>
    </row>
    <row r="386" spans="1:3" s="12" customFormat="1">
      <c r="A386" s="6" t="s">
        <v>464</v>
      </c>
      <c r="B386" s="23" t="s">
        <v>206</v>
      </c>
      <c r="C386" s="7">
        <v>7000000</v>
      </c>
    </row>
    <row r="387" spans="1:3" s="12" customFormat="1">
      <c r="A387" s="6" t="s">
        <v>293</v>
      </c>
      <c r="B387" s="23" t="s">
        <v>81</v>
      </c>
      <c r="C387" s="7">
        <f>C388</f>
        <v>7000000</v>
      </c>
    </row>
    <row r="388" spans="1:3" s="12" customFormat="1">
      <c r="A388" s="6" t="s">
        <v>465</v>
      </c>
      <c r="B388" s="23" t="s">
        <v>81</v>
      </c>
      <c r="C388" s="7">
        <v>7000000</v>
      </c>
    </row>
    <row r="389" spans="1:3" s="12" customFormat="1">
      <c r="A389" s="2" t="s">
        <v>294</v>
      </c>
      <c r="B389" s="2" t="s">
        <v>208</v>
      </c>
      <c r="C389" s="3">
        <f>SUM(C390:C400)</f>
        <v>366579365</v>
      </c>
    </row>
    <row r="390" spans="1:3" s="12" customFormat="1">
      <c r="A390" s="6" t="s">
        <v>466</v>
      </c>
      <c r="B390" s="8" t="s">
        <v>684</v>
      </c>
      <c r="C390" s="7">
        <v>65804951</v>
      </c>
    </row>
    <row r="391" spans="1:3" s="12" customFormat="1">
      <c r="A391" s="6" t="s">
        <v>467</v>
      </c>
      <c r="B391" s="6" t="s">
        <v>685</v>
      </c>
      <c r="C391" s="7">
        <v>15000000</v>
      </c>
    </row>
    <row r="392" spans="1:3" s="12" customFormat="1">
      <c r="A392" s="6" t="s">
        <v>468</v>
      </c>
      <c r="B392" s="6" t="s">
        <v>686</v>
      </c>
      <c r="C392" s="7">
        <v>35296589</v>
      </c>
    </row>
    <row r="393" spans="1:3" s="12" customFormat="1">
      <c r="A393" s="6" t="s">
        <v>469</v>
      </c>
      <c r="B393" s="6" t="s">
        <v>717</v>
      </c>
      <c r="C393" s="7">
        <v>38000000</v>
      </c>
    </row>
    <row r="394" spans="1:3" s="12" customFormat="1">
      <c r="A394" s="6" t="s">
        <v>470</v>
      </c>
      <c r="B394" s="23" t="s">
        <v>722</v>
      </c>
      <c r="C394" s="7">
        <v>25500000</v>
      </c>
    </row>
    <row r="395" spans="1:3" s="12" customFormat="1">
      <c r="A395" s="6" t="s">
        <v>471</v>
      </c>
      <c r="B395" s="23" t="s">
        <v>687</v>
      </c>
      <c r="C395" s="7">
        <v>80450000</v>
      </c>
    </row>
    <row r="396" spans="1:3" s="12" customFormat="1">
      <c r="A396" s="6" t="s">
        <v>472</v>
      </c>
      <c r="B396" s="23" t="s">
        <v>688</v>
      </c>
      <c r="C396" s="7">
        <v>15000000</v>
      </c>
    </row>
    <row r="397" spans="1:3" s="12" customFormat="1">
      <c r="A397" s="6" t="s">
        <v>473</v>
      </c>
      <c r="B397" s="23" t="s">
        <v>719</v>
      </c>
      <c r="C397" s="7">
        <v>15000000</v>
      </c>
    </row>
    <row r="398" spans="1:3" s="12" customFormat="1">
      <c r="A398" s="6" t="s">
        <v>718</v>
      </c>
      <c r="B398" s="23" t="s">
        <v>689</v>
      </c>
      <c r="C398" s="7">
        <v>21527825</v>
      </c>
    </row>
    <row r="399" spans="1:3" s="12" customFormat="1">
      <c r="A399" s="6" t="s">
        <v>720</v>
      </c>
      <c r="B399" s="23" t="s">
        <v>721</v>
      </c>
      <c r="C399" s="7">
        <v>35000000</v>
      </c>
    </row>
    <row r="400" spans="1:3" s="12" customFormat="1">
      <c r="A400" s="6" t="s">
        <v>727</v>
      </c>
      <c r="B400" s="23" t="s">
        <v>728</v>
      </c>
      <c r="C400" s="7">
        <v>20000000</v>
      </c>
    </row>
    <row r="401" spans="1:3" s="12" customFormat="1">
      <c r="A401" s="18"/>
      <c r="B401" s="17"/>
      <c r="C401" s="14"/>
    </row>
    <row r="402" spans="1:3" s="12" customFormat="1" ht="12" customHeight="1">
      <c r="A402" s="18"/>
      <c r="B402" s="18"/>
      <c r="C402" s="14"/>
    </row>
    <row r="403" spans="1:3" s="12" customFormat="1" ht="27" customHeight="1">
      <c r="A403" s="1" t="s">
        <v>209</v>
      </c>
      <c r="B403" s="32" t="s">
        <v>210</v>
      </c>
      <c r="C403" s="33">
        <f>SUM(C404)</f>
        <v>105184940</v>
      </c>
    </row>
    <row r="404" spans="1:3" s="12" customFormat="1" ht="15" customHeight="1">
      <c r="A404" s="2" t="s">
        <v>211</v>
      </c>
      <c r="B404" s="21" t="s">
        <v>212</v>
      </c>
      <c r="C404" s="33">
        <f>SUM(C405+C412+C422)</f>
        <v>105184940</v>
      </c>
    </row>
    <row r="405" spans="1:3" s="12" customFormat="1">
      <c r="A405" s="2" t="s">
        <v>213</v>
      </c>
      <c r="B405" s="21" t="s">
        <v>118</v>
      </c>
      <c r="C405" s="3">
        <f>SUM(C406:C411)</f>
        <v>88640700</v>
      </c>
    </row>
    <row r="406" spans="1:3" s="12" customFormat="1">
      <c r="A406" s="6" t="s">
        <v>474</v>
      </c>
      <c r="B406" s="8" t="s">
        <v>214</v>
      </c>
      <c r="C406" s="7">
        <v>6696000</v>
      </c>
    </row>
    <row r="407" spans="1:3" s="12" customFormat="1">
      <c r="A407" s="6" t="s">
        <v>475</v>
      </c>
      <c r="B407" s="8" t="s">
        <v>120</v>
      </c>
      <c r="C407" s="7">
        <v>558000</v>
      </c>
    </row>
    <row r="408" spans="1:3" s="12" customFormat="1">
      <c r="A408" s="6" t="s">
        <v>476</v>
      </c>
      <c r="B408" s="8" t="s">
        <v>121</v>
      </c>
      <c r="C408" s="7">
        <v>558000</v>
      </c>
    </row>
    <row r="409" spans="1:3" s="12" customFormat="1">
      <c r="A409" s="6" t="s">
        <v>477</v>
      </c>
      <c r="B409" s="8" t="s">
        <v>122</v>
      </c>
      <c r="C409" s="7">
        <v>279000</v>
      </c>
    </row>
    <row r="410" spans="1:3" s="12" customFormat="1">
      <c r="A410" s="6" t="s">
        <v>478</v>
      </c>
      <c r="B410" s="8" t="s">
        <v>215</v>
      </c>
      <c r="C410" s="7">
        <v>78869700</v>
      </c>
    </row>
    <row r="411" spans="1:3" s="12" customFormat="1">
      <c r="A411" s="6" t="s">
        <v>479</v>
      </c>
      <c r="B411" s="8" t="s">
        <v>309</v>
      </c>
      <c r="C411" s="7">
        <v>1680000</v>
      </c>
    </row>
    <row r="412" spans="1:3" s="12" customFormat="1">
      <c r="A412" s="2" t="s">
        <v>216</v>
      </c>
      <c r="B412" s="21" t="s">
        <v>217</v>
      </c>
      <c r="C412" s="3">
        <f>SUM(C413:C421)</f>
        <v>13360000</v>
      </c>
    </row>
    <row r="413" spans="1:3" s="12" customFormat="1">
      <c r="A413" s="13" t="s">
        <v>480</v>
      </c>
      <c r="B413" s="8" t="s">
        <v>125</v>
      </c>
      <c r="C413" s="7">
        <v>3000000</v>
      </c>
    </row>
    <row r="414" spans="1:3" s="12" customFormat="1">
      <c r="A414" s="13" t="s">
        <v>481</v>
      </c>
      <c r="B414" s="8" t="s">
        <v>127</v>
      </c>
      <c r="C414" s="7">
        <v>5200000</v>
      </c>
    </row>
    <row r="415" spans="1:3" s="12" customFormat="1">
      <c r="A415" s="13" t="s">
        <v>482</v>
      </c>
      <c r="B415" s="8" t="s">
        <v>218</v>
      </c>
      <c r="C415" s="7">
        <v>500000</v>
      </c>
    </row>
    <row r="416" spans="1:3" s="12" customFormat="1">
      <c r="A416" s="13" t="s">
        <v>483</v>
      </c>
      <c r="B416" s="8" t="s">
        <v>131</v>
      </c>
      <c r="C416" s="7">
        <v>500000</v>
      </c>
    </row>
    <row r="417" spans="1:3" s="12" customFormat="1">
      <c r="A417" s="13" t="s">
        <v>484</v>
      </c>
      <c r="B417" s="8" t="s">
        <v>219</v>
      </c>
      <c r="C417" s="7">
        <v>500000</v>
      </c>
    </row>
    <row r="418" spans="1:3" s="12" customFormat="1">
      <c r="A418" s="13" t="s">
        <v>485</v>
      </c>
      <c r="B418" s="8" t="s">
        <v>220</v>
      </c>
      <c r="C418" s="7">
        <v>2000000</v>
      </c>
    </row>
    <row r="419" spans="1:3" s="12" customFormat="1">
      <c r="A419" s="13" t="s">
        <v>486</v>
      </c>
      <c r="B419" s="8" t="s">
        <v>137</v>
      </c>
      <c r="C419" s="7">
        <v>1000000</v>
      </c>
    </row>
    <row r="420" spans="1:3" s="12" customFormat="1">
      <c r="A420" s="13" t="s">
        <v>487</v>
      </c>
      <c r="B420" s="8" t="s">
        <v>138</v>
      </c>
      <c r="C420" s="7">
        <v>10000</v>
      </c>
    </row>
    <row r="421" spans="1:3" s="12" customFormat="1">
      <c r="A421" s="13" t="s">
        <v>488</v>
      </c>
      <c r="B421" s="8" t="s">
        <v>295</v>
      </c>
      <c r="C421" s="7">
        <v>650000</v>
      </c>
    </row>
    <row r="422" spans="1:3">
      <c r="A422" s="2" t="s">
        <v>221</v>
      </c>
      <c r="B422" s="21" t="s">
        <v>222</v>
      </c>
      <c r="C422" s="3">
        <f>SUM(C423:C432)</f>
        <v>3184240</v>
      </c>
    </row>
    <row r="423" spans="1:3">
      <c r="A423" s="6" t="s">
        <v>489</v>
      </c>
      <c r="B423" s="8" t="s">
        <v>146</v>
      </c>
      <c r="C423" s="7">
        <v>40455</v>
      </c>
    </row>
    <row r="424" spans="1:3">
      <c r="A424" s="6" t="s">
        <v>490</v>
      </c>
      <c r="B424" s="8" t="s">
        <v>147</v>
      </c>
      <c r="C424" s="7">
        <v>40455</v>
      </c>
    </row>
    <row r="425" spans="1:3">
      <c r="A425" s="6" t="s">
        <v>491</v>
      </c>
      <c r="B425" s="8" t="s">
        <v>148</v>
      </c>
      <c r="C425" s="7">
        <v>242730</v>
      </c>
    </row>
    <row r="426" spans="1:3">
      <c r="A426" s="6" t="s">
        <v>492</v>
      </c>
      <c r="B426" s="8" t="s">
        <v>149</v>
      </c>
      <c r="C426" s="7">
        <v>323640</v>
      </c>
    </row>
    <row r="427" spans="1:3">
      <c r="A427" s="6" t="s">
        <v>493</v>
      </c>
      <c r="B427" s="8" t="s">
        <v>223</v>
      </c>
      <c r="C427" s="7">
        <v>80910</v>
      </c>
    </row>
    <row r="428" spans="1:3">
      <c r="A428" s="6" t="s">
        <v>494</v>
      </c>
      <c r="B428" s="8" t="s">
        <v>260</v>
      </c>
      <c r="C428" s="7">
        <v>970920</v>
      </c>
    </row>
    <row r="429" spans="1:3">
      <c r="A429" s="6" t="s">
        <v>495</v>
      </c>
      <c r="B429" s="8" t="s">
        <v>231</v>
      </c>
      <c r="C429" s="7">
        <v>687735</v>
      </c>
    </row>
    <row r="430" spans="1:3">
      <c r="A430" s="6" t="s">
        <v>496</v>
      </c>
      <c r="B430" s="8" t="s">
        <v>151</v>
      </c>
      <c r="C430" s="7">
        <v>674250</v>
      </c>
    </row>
    <row r="431" spans="1:3">
      <c r="A431" s="6" t="s">
        <v>497</v>
      </c>
      <c r="B431" s="8" t="s">
        <v>702</v>
      </c>
      <c r="C431" s="7">
        <v>80910</v>
      </c>
    </row>
    <row r="432" spans="1:3">
      <c r="A432" s="6" t="s">
        <v>701</v>
      </c>
      <c r="B432" s="8" t="s">
        <v>152</v>
      </c>
      <c r="C432" s="7">
        <v>42235</v>
      </c>
    </row>
    <row r="433" spans="1:3" ht="15" customHeight="1">
      <c r="A433" s="18"/>
      <c r="B433" s="18"/>
      <c r="C433" s="14"/>
    </row>
    <row r="434" spans="1:3" ht="15" customHeight="1">
      <c r="A434" s="18"/>
      <c r="B434" s="18"/>
      <c r="C434" s="14"/>
    </row>
    <row r="435" spans="1:3" ht="33" customHeight="1">
      <c r="A435" s="1" t="s">
        <v>224</v>
      </c>
      <c r="B435" s="21" t="s">
        <v>225</v>
      </c>
      <c r="C435" s="3">
        <f>C436</f>
        <v>83634926</v>
      </c>
    </row>
    <row r="436" spans="1:3">
      <c r="A436" s="2" t="s">
        <v>226</v>
      </c>
      <c r="B436" s="21" t="s">
        <v>116</v>
      </c>
      <c r="C436" s="33">
        <f>SUM(C437+C442+C450)</f>
        <v>83634926</v>
      </c>
    </row>
    <row r="437" spans="1:3">
      <c r="A437" s="2" t="s">
        <v>227</v>
      </c>
      <c r="B437" s="21" t="s">
        <v>118</v>
      </c>
      <c r="C437" s="3">
        <f>SUM(C438:C441)</f>
        <v>49430500</v>
      </c>
    </row>
    <row r="438" spans="1:3">
      <c r="A438" s="6" t="s">
        <v>498</v>
      </c>
      <c r="B438" s="8" t="s">
        <v>119</v>
      </c>
      <c r="C438" s="7">
        <v>40908000</v>
      </c>
    </row>
    <row r="439" spans="1:3">
      <c r="A439" s="6" t="s">
        <v>499</v>
      </c>
      <c r="B439" s="8" t="s">
        <v>120</v>
      </c>
      <c r="C439" s="7">
        <v>3409000</v>
      </c>
    </row>
    <row r="440" spans="1:3">
      <c r="A440" s="6" t="s">
        <v>500</v>
      </c>
      <c r="B440" s="8" t="s">
        <v>121</v>
      </c>
      <c r="C440" s="7">
        <v>3409000</v>
      </c>
    </row>
    <row r="441" spans="1:3">
      <c r="A441" s="6" t="s">
        <v>501</v>
      </c>
      <c r="B441" s="8" t="s">
        <v>122</v>
      </c>
      <c r="C441" s="7">
        <v>1704500</v>
      </c>
    </row>
    <row r="442" spans="1:3">
      <c r="A442" s="2" t="s">
        <v>228</v>
      </c>
      <c r="B442" s="21" t="s">
        <v>217</v>
      </c>
      <c r="C442" s="3">
        <f>SUM(C443:C449)</f>
        <v>14750000</v>
      </c>
    </row>
    <row r="443" spans="1:3">
      <c r="A443" s="6" t="s">
        <v>502</v>
      </c>
      <c r="B443" s="8" t="s">
        <v>125</v>
      </c>
      <c r="C443" s="7">
        <v>3500000</v>
      </c>
    </row>
    <row r="444" spans="1:3">
      <c r="A444" s="6" t="s">
        <v>503</v>
      </c>
      <c r="B444" s="8" t="s">
        <v>229</v>
      </c>
      <c r="C444" s="7">
        <v>250000</v>
      </c>
    </row>
    <row r="445" spans="1:3">
      <c r="A445" s="6" t="s">
        <v>504</v>
      </c>
      <c r="B445" s="8" t="s">
        <v>129</v>
      </c>
      <c r="C445" s="7">
        <v>500000</v>
      </c>
    </row>
    <row r="446" spans="1:3">
      <c r="A446" s="6" t="s">
        <v>505</v>
      </c>
      <c r="B446" s="8" t="s">
        <v>130</v>
      </c>
      <c r="C446" s="7">
        <v>3000000</v>
      </c>
    </row>
    <row r="447" spans="1:3">
      <c r="A447" s="6" t="s">
        <v>506</v>
      </c>
      <c r="B447" s="8" t="s">
        <v>131</v>
      </c>
      <c r="C447" s="7">
        <v>2000000</v>
      </c>
    </row>
    <row r="448" spans="1:3">
      <c r="A448" s="6" t="s">
        <v>507</v>
      </c>
      <c r="B448" s="8" t="s">
        <v>132</v>
      </c>
      <c r="C448" s="7">
        <v>5000000</v>
      </c>
    </row>
    <row r="449" spans="1:3">
      <c r="A449" s="6" t="s">
        <v>508</v>
      </c>
      <c r="B449" s="8" t="s">
        <v>137</v>
      </c>
      <c r="C449" s="7">
        <v>500000</v>
      </c>
    </row>
    <row r="450" spans="1:3">
      <c r="A450" s="2" t="s">
        <v>230</v>
      </c>
      <c r="B450" s="21" t="s">
        <v>222</v>
      </c>
      <c r="C450" s="3">
        <f>SUM(C451:C460)</f>
        <v>19454426</v>
      </c>
    </row>
    <row r="451" spans="1:3">
      <c r="A451" s="6" t="s">
        <v>509</v>
      </c>
      <c r="B451" s="8" t="s">
        <v>146</v>
      </c>
      <c r="C451" s="7">
        <v>247153</v>
      </c>
    </row>
    <row r="452" spans="1:3">
      <c r="A452" s="6" t="s">
        <v>510</v>
      </c>
      <c r="B452" s="8" t="s">
        <v>147</v>
      </c>
      <c r="C452" s="7">
        <v>247153</v>
      </c>
    </row>
    <row r="453" spans="1:3">
      <c r="A453" s="6" t="s">
        <v>511</v>
      </c>
      <c r="B453" s="8" t="s">
        <v>148</v>
      </c>
      <c r="C453" s="7">
        <v>1482915</v>
      </c>
    </row>
    <row r="454" spans="1:3">
      <c r="A454" s="6" t="s">
        <v>512</v>
      </c>
      <c r="B454" s="8" t="s">
        <v>149</v>
      </c>
      <c r="C454" s="7">
        <v>1977220</v>
      </c>
    </row>
    <row r="455" spans="1:3">
      <c r="A455" s="6" t="s">
        <v>513</v>
      </c>
      <c r="B455" s="8" t="s">
        <v>150</v>
      </c>
      <c r="C455" s="7">
        <v>494305</v>
      </c>
    </row>
    <row r="456" spans="1:3">
      <c r="A456" s="6" t="s">
        <v>514</v>
      </c>
      <c r="B456" s="8" t="s">
        <v>260</v>
      </c>
      <c r="C456" s="7">
        <v>5931660</v>
      </c>
    </row>
    <row r="457" spans="1:3">
      <c r="A457" s="6" t="s">
        <v>515</v>
      </c>
      <c r="B457" s="8" t="s">
        <v>231</v>
      </c>
      <c r="C457" s="7">
        <v>4201593</v>
      </c>
    </row>
    <row r="458" spans="1:3">
      <c r="A458" s="6" t="s">
        <v>516</v>
      </c>
      <c r="B458" s="8" t="s">
        <v>151</v>
      </c>
      <c r="C458" s="7">
        <v>4120000</v>
      </c>
    </row>
    <row r="459" spans="1:3">
      <c r="A459" s="6" t="s">
        <v>517</v>
      </c>
      <c r="B459" s="8" t="s">
        <v>629</v>
      </c>
      <c r="C459" s="7">
        <v>494400</v>
      </c>
    </row>
    <row r="460" spans="1:3">
      <c r="A460" s="6" t="s">
        <v>700</v>
      </c>
      <c r="B460" s="8" t="s">
        <v>152</v>
      </c>
      <c r="C460" s="7">
        <v>258027</v>
      </c>
    </row>
  </sheetData>
  <mergeCells count="6">
    <mergeCell ref="A185:C185"/>
    <mergeCell ref="A2:C2"/>
    <mergeCell ref="A3:C3"/>
    <mergeCell ref="A9:C9"/>
    <mergeCell ref="A18:C18"/>
    <mergeCell ref="A25:C25"/>
  </mergeCells>
  <pageMargins left="0.39370078740157483" right="0.15748031496062992" top="1.5748031496062993" bottom="0.74803149606299213" header="0.23622047244094491" footer="0.31496062992125984"/>
  <pageSetup orientation="portrait" r:id="rId1"/>
  <headerFooter>
    <oddHeader>&amp;C&amp;"Arial,Negrita Cursiva"&amp;14DEPARTAMENTO DE CALDAS
MUNICIPIO DE NORCASIA
CONCEJO MUNICIPAL
ACUERDO No. _&amp;U011-011&amp;U__</oddHeader>
    <oddFooter>&amp;C&amp;"Arial,Negrita Cursiva"&amp;12"Para que Norcasia Siga Progresando"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Impreso</vt:lpstr>
      <vt:lpstr>Hoja1</vt:lpstr>
    </vt:vector>
  </TitlesOfParts>
  <Company>Drogueria Tolima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De Norcasia</dc:creator>
  <cp:lastModifiedBy>hacienda</cp:lastModifiedBy>
  <cp:lastPrinted>2011-11-08T13:47:20Z</cp:lastPrinted>
  <dcterms:created xsi:type="dcterms:W3CDTF">2007-10-16T12:25:42Z</dcterms:created>
  <dcterms:modified xsi:type="dcterms:W3CDTF">2011-11-08T13:47:46Z</dcterms:modified>
</cp:coreProperties>
</file>