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360" yWindow="300" windowWidth="14880" windowHeight="7815"/>
  </bookViews>
  <sheets>
    <sheet name="INFORME GESTION 2009" sheetId="4" r:id="rId1"/>
  </sheets>
  <definedNames>
    <definedName name="_xlnm.Print_Titles" localSheetId="0">'INFORME GESTION 2009'!$1:$5</definedName>
  </definedNames>
  <calcPr calcId="125725" fullCalcOnLoad="1"/>
</workbook>
</file>

<file path=xl/calcChain.xml><?xml version="1.0" encoding="utf-8"?>
<calcChain xmlns="http://schemas.openxmlformats.org/spreadsheetml/2006/main">
  <c r="C143" i="4"/>
  <c r="C129"/>
  <c r="C133"/>
  <c r="C124"/>
  <c r="C117"/>
  <c r="C100"/>
  <c r="C104"/>
  <c r="C95"/>
  <c r="C97"/>
  <c r="C87"/>
  <c r="C85"/>
  <c r="C84"/>
  <c r="C89" s="1"/>
  <c r="C74"/>
  <c r="C73"/>
  <c r="C71"/>
  <c r="C78"/>
  <c r="C65"/>
  <c r="C63"/>
  <c r="C62"/>
  <c r="C69"/>
  <c r="C55"/>
  <c r="C54"/>
  <c r="C52"/>
  <c r="C59"/>
  <c r="C43"/>
  <c r="C50"/>
  <c r="C32"/>
  <c r="C31"/>
  <c r="C30"/>
  <c r="C34"/>
  <c r="C27"/>
  <c r="C26"/>
  <c r="C25"/>
  <c r="C24"/>
  <c r="C28" s="1"/>
</calcChain>
</file>

<file path=xl/sharedStrings.xml><?xml version="1.0" encoding="utf-8"?>
<sst xmlns="http://schemas.openxmlformats.org/spreadsheetml/2006/main" count="101" uniqueCount="101">
  <si>
    <t>REPÚBLICA DE COLOMBIA</t>
  </si>
  <si>
    <t>DEPARTAMENTO DEL CAUCA</t>
  </si>
  <si>
    <t>MUNICIPIO DE SUCRE</t>
  </si>
  <si>
    <t>NIT 817.003.440-5</t>
  </si>
  <si>
    <t>INFORME DE GESTIÓN VIGENCIA 2009</t>
  </si>
  <si>
    <t>SECTOR AGUA POTABLE</t>
  </si>
  <si>
    <t>SE REALIZARON MEJORAMIENTOS, AMPLIACIONES Y MANTENIMIENTOS  DE LOS ACUEDUCTOS DE LAS VEREDAS DE EL RETIRO, BAUTISTA, MIRADOR, PRIMAVERA,  ACUEDUCTO CABECERA MUNICIPAL, CRUCERO BELLO, SANTA INES, TEQUENDAMA, LA CUMBRE Y AMPLIACIONES DE LAS VEREDAS DE LA CEJA.
SE REALIZÓ MANTENIMIENTO DEL ACUEDUCTO , EN EL TRAMO BOCATOMA - PLANTA DE TRATAMIENTO DE AGUA POTABLE, EN LA CABECERA MUNICIPAL.
ELABORACIÓN DE ESTUDIOS  EN CUMPLIMIENTO DE LA LEY 142 DE 1994( USO AHORRO EFICIENTE DEL AGUA)</t>
  </si>
  <si>
    <t>SECTOR DE SANEAMIENTO BASICO</t>
  </si>
  <si>
    <t>REALIZAR LOS ESTUDIOS E INTERVENTORIA AL PROYECTO DENOMINADO “SANEAMIENTO BASICO, BATERIAS SANITARIAS EN EL MUNICIPIO DE SUCRE DEPARTAMENTO DEL CAUCA”
CONSTRUCCIÓN DE UN TRAMO DE ALCANTARILLADO DE AGUAS LLUVIAS EN EL BARRIO NUEVO MILENIO DEL CORREGIMIENTO DEL PARAISO
CONSTRUCCIÓN, REPACIÓN Y MEJORAMIENTO DE TRAMOS DE ALCANTARILLADO  EN LOS BARRIOS SILOE, ESTUDIANTIL, CAMPIN Y EL JARDIN.
CONSTRUCCIÓN DE LA PRIMERA ETAPA DE LA PTAR DEL CORREGIMIENTO EL PARAISO
CONSTRUCCIÓN DE 69 BATERIAS SANITARIAS SECTOR RURAL Y URBANO DEL MUNICIPIO</t>
  </si>
  <si>
    <t>SERVICIO DE ASEO</t>
  </si>
  <si>
    <t>Manejo y operación  del Relleno sanitario de la cabecera Municipal(se incluye barrido de calles, plaza de mercado, recolección y disposición de las basuras)
Mejoramiento de la vía interna del Relleno sanitario
Compra de insumos,compra e instlación de geomenbrana, geotextil.
Rediseñar y ejecutar la construcción de la planta de compostaje y planta de tratamiento de lixiviados en el lote del relleno sanitario
Socialización del PGIRS
Manejo y sepación de las basuras organicas  en la cabecera Municipal (120) familioas</t>
  </si>
  <si>
    <t xml:space="preserve">SECTOR VIAS </t>
  </si>
  <si>
    <t>MEJORAMIENTO DE LA VIA SUCRE - PARAISO- EL FRESNO EN EL PR K 0 +000 AL 21 + 000 EN EL MUNICIPIO DE SUCRE CAUCA; MEJORAMIENTO DE LA VIA SUCRE – Llanadas ramal Mazamorras- EN EL PR K 0 + 000 AL K 11 + 000 EN EL MUNICIPIO DE SUCRE  CAUCA.
MEJORAMIENTO DE LA CALLE DEL BARRIO SILOE, PAVIMENTACIÓN DE CALLES VIA AL CEMENTERIO Y BARRIO LA ESPERANZA.
MEJORAMIENTO  DE UNA CALLE EN EL PARAISO
REPARACIÓN Y AMPLIACIÓN DE PUENTES COLGANTES LAS GUACAS, LOS COLORADOS.
MANTENIMIENTO Y MEJORAMIENTO DE HERRADURA, MEDIANTE LA MODALIDAD DE MINGAS COMUNITARIAS
GESTION ANTE INVIAS  Y EL DEPARTAMENTO DEL CAUCA, PARA EL MEJORAMIENTO DE LA VÍA SUCRE GUACHICONO</t>
  </si>
  <si>
    <t xml:space="preserve">SECTOR DE ELECTRIFICACIÓN </t>
  </si>
  <si>
    <t xml:space="preserve">Construcción, ampliación, mantenimiento y diseños de redes electricas en las vereda de Crucero Bello, Tesoro, Naranjal, Peña Blanca, Los Alpes, el Sector Salerto del Corregimiento del Retiro, Esmeralda, Salvavidas, Tequendama y la Granja;  y barrios el Campin, Siloe, Jardín.
Actualización de los proyectos de las veredas  la Granja, Electrificación Peña Blanca, Actualización del proyecto de tequendama y ampliaciones  de los redes electricas de los Barrios Siloe y El Jardín  </t>
  </si>
  <si>
    <t>SECTOR PRODUCTIVO</t>
  </si>
  <si>
    <t>SE FIRMARON LOS SIGUIENTES CONVENIOS DE COOPERACIÓN: 
CONTINUACIÓN DE "LAS GRANIAS", GRANJAS INTEGRALES AUTOSOSTENIBLES, El cual se encuentra en ejecución,
FORTALECIMIENTO GANADERO, REPOBLAMIENTO BOVINO, SEGUIMIENTO Y EVALUACIÓN DE LOS PROCESOS PRODUCTIVOS DE LOS PEQUEÑOS HATOS GANADEROS,
FORTALECIMIENTO DE LOS PROCESOS PRODUCTIVOS ORGANIZATIVOS, CAPACITACION Y FORMACION EN AGRICULTURA URBANA Y PERIURBANA PARA LA SEGURIDAD ALIMENTARIA EN EL MUNICIPIO DE SUCRE CAUCA, El cual se encuentra en ejecución, 
EJECUTAR EL PROGRAMA DE ACOMPAÑAMIENTO Y COORDINACIÓN DE ACTIVIDADES  PRODUCTIVAS, SOCIALES Y AMBIENTALES DEL MUNICIPIO DE SUCRE CAUCA, El cual se encuentra en Ejecución.
APOYO A LA AGROINDUSTRIA SUCREÑA, el cual se encuentra en Ejecución</t>
  </si>
  <si>
    <t>EN EL PROGRAMA DE DESARROLLO AGROPECUARIO:
SE REALIZARÓ COMPRA DE INSUMOS AGOPECUARIOS Y DE MAQUINARIA MANUAL PARA TRILLAR ARROZ EN EL DESARROLLO DE LOS PROYECTOS "APOYO A LOS PROCESOS PRODUCTIVOS DE LOS CULTIVADORES DE ARROZ SECANO EN EL MUNICIPIO DE SUCRE CAUCA" y 
“APOYO Y FORTALECIMIENTO DE LOS PROCESOS DE GOBERNABILIDAD, DEMOCRACIA LOCAL Y ORGANIZATIVOS PARA LA CONSTRUCCIÓN DE TEJIDO SOCIAL GENERADOS A PARTIR DE LA PARTICIPACIÓN COMUNITARIA EN LA PRODUCCIÓN AGROAMBIENTAL QUE CONTRIBUYAN AL DESARROLLO LOCAL EN 3 MUNICIPIOS DEL SUR DEL DEPARTAMENTO DEL CAUCA"
APOYO A LOS PRODUCTORES DE TOMATE BAJO INVERNADERO Y FORTALECIMIENTO A GRUPOS DE GESTIÓN CAFETERA</t>
  </si>
  <si>
    <t>SE REALIZÓ LA ACTUALIZACION Y SOCIALIZACION DEL PLAN DE DESARROLLO AGROPECUARIO AMBIENTAL DEL MUNICIPIO y ACOMPAÑAMIENTO , PRESTACION DE ASISTENCIA TECNICA Y EJECUCION DE PROYECTOS PRODUCTIVOS EN SUCRE CAUCA y APOYO AL PROCESO DE VACUNACION DE SEMOVIENTES BOVINOS EN EL MUNICIPIO DE SUCRE CICLO 2009</t>
  </si>
  <si>
    <t>REALIZACION DEL ENCUENTRO Y EXPOSICION AGROPECUARIA Y CULTURAL EN EL MUNICIPIO DE SUCRE CAUCA y EL ENCUENTRO DE FAMILIAS CAMPESINAS</t>
  </si>
  <si>
    <t xml:space="preserve">SECTOR  AMBIENTAL </t>
  </si>
  <si>
    <t>SE REALIZÓ EL CERRAMIENTO DE 3 HECTAREAS y SE REFORESTARON 7 HECTÁREAS MAS EN 12 QUEBRADAS QUE SON FUENTE DE ABASTECIMIENTO DE ACUEDUCTOS</t>
  </si>
  <si>
    <t>SE REALIZÓ LA CAPACITACIÓN EN ASPECTOS AMBIENTALES Y COMUNITARIOS DE UN PROYECTO DE VIVIENDA DE DESAPLAZADOS, 
EJECUCIÓN DEL PROGRAMA DE EDUCACIÓN AMBIENTAL (ESCUELAS AMBIENTALES)
ELABORACION DE DOCUMENTO Y PROMOCION DE LOS PRINCIPALES SITIOS DE INTERES AMBIENTAL Y TURISTICO DEL MUNICICPIO DE SUCRE CAUCA.</t>
  </si>
  <si>
    <t>SE REALIZÓ EL INVENTARIO ECOLÓGICO DEL A MICROCEUNCA LOS HUEVOS Y SE CONTRATÓ EL DISEÑO Y LA CONSTRUCCIÓN DE LA PRIMERA FASE DEL SENDERO ECOLÓGICO EN LA CABECERA MUNICIPAL DE SUCRE CAUCA.</t>
  </si>
  <si>
    <t>ADQUISICIÓN DE 40,7 HECTÁREAS UBICADAS EN ZONAS DE INTERÉS AMBIENTAL</t>
  </si>
  <si>
    <t xml:space="preserve">SECTOR  EDUCACIÓN </t>
  </si>
  <si>
    <t>SE FIRMARON LOS SIGUIENTES CONVENIOS:
BRINDAR COMPLEMENTACIÓN ALIMENTARÍA, DESARROLLAR ACCIONES FORMATIVAS Y DE PROMOCIÓN DE ESTILO DE VIDA SALUDABLES, QUE CONTRIBUYAN A MANTENER Y MEJORAR EL ESTADO NUTRICIONAL, INCREMENTAR LA MATRÍCULA, LA ASISTENCIA REGULAR Y EL DESARROLLO COGNITIVO DE LOS NIÑOS, NIÑAS Y JÓVENES MATRICULADOS EN INSTITUCIONES EDUCATIVAS OFICIALES DE EL MUNICIPIO. ESTA UNIÓN DE ESFUERZOS SE REALIZA EN DESARROLLO DE LA MODALIDAD DE ASISTENCIA NUTRICIONAL AL ESCOLAR Y ADOLESCENTE – ANEA DE EL ICBF Y EL PROGRAMA DE ALIMENTACIÓN ESCOLAR – PAE ADELANTADO POR EL MUNICIPIO</t>
  </si>
  <si>
    <t>AUNAR ESFUERZOS PARA EL APOYO LOGÍSTICO DE TIPO ACADÉMICO Y DE HOSPEDERÍA DE LOS ESTUDIANTES QUE PARTICIPAN EN EL PROGRAMA DE EDUCACIÓN SUPERIOR EN EL MUNICIPIO DE SUCRE CAUCA.</t>
  </si>
  <si>
    <t>AUNAR ESFUERZOS ECONOMICOS, ADMINISTRATIVOS Y TECNICOS PARA DESARROLLAR PROYECTOS DE INFRAESTRUCTURA EDUCATIVA Y DOTACION DE MOBILIARIO ESCOLAR DE VARIOS MUNICIPIOS DEL DEPARTAMENTO DEL CAUCA APROBADOS POR EL MINISTERIO DE EDUACION NACIONAL - RECURSOS LEY 21 DE 1982  DE CONFORMIDAD CON EL ANEXO NrO. 1 QUE HACE PARTE INTEGRAL DEL PRESENTE CONVENIO  ASI COMO LOS RESPECTIVOS PROYECTOS APROBADOS Y VIABILIZADOS.</t>
  </si>
  <si>
    <t>AUNAR ESFUERZOS PARA BRINDAR COMPLEMENTACIÓN ALIMENTARÍA, DESARROLLAR ACCIONES FORMATIVAS Y DE PROMOCIÓN DE ESTILO DE VIDA SALUDABLES, QUE CONTRIBUYAN A MANTENER Y MEJORAR EL ESTADO NUTRICIONAL, INCREMENTAR LA MATRÍCULA, LA ASISTENCIA REGULAR Y EL DESARROLLO COGNITIVO DE LOS NIÑOS, NIÑAS Y JÓVENES MATRICULADOS EN INSTITUCIONES EDUCATIVAS OFICIALES DEL MUNICIPIO.</t>
  </si>
  <si>
    <t>AUNAR ESFUERZOS PARA QUE EL MUNICIPIO EJECUTE LOS PROYECTOS : CONSTRUCCION DE UN RESTAURANTE ESCOLAR EN LA INSTITUCION EDUCATIVA EL PARAISO , MUNICIPIO DE SUCRE .</t>
  </si>
  <si>
    <t>SE EJECUTÓ EL CONVENIO CON LA GOBERNACIÓN DEL CAUCA PARA LA CONSTRUCCION DEL RESTAURANTE ESCOLAR EN LA INSTITUCION EDUCATIVA MARISCAL SUCRE DEL MUNICIPIO DE SUCRE CAUCA.</t>
  </si>
  <si>
    <t>SE EJECUTÓ LA CONSTRUCCION DE LA PRIMERA FASE DEL RESTAURANTE ESCOLAR EN LA ESCUELA SANTA INES, CONSTRUCCION DE LA PRIMERA Y SEGUNDA FASE DEL AULA ESCOLAR EN LA VEREDA EL RETIRO, ADECUACION RESTAURANTE ESCOLAR VEREDA EL FRESNO Y CONSTRUCCION DE UNA BATERIA SANITARIA EN LA ESCUELA DE LA VEREDA LA CHEPA, CONSTRUCCION SEGUNDA FASE DEL RESTAURANTE ESCOLAR VEREDA LA GRANJA, RECONSTRUCCIÓN PRIMERA Y SEGUNDA FASE DE LA CANCHA MULTIFUNCIONAL DE LA INSTITUCIÓN EDUCATIVA MARISCAL SUCRE</t>
  </si>
  <si>
    <t xml:space="preserve">SE ADQUIRIÓ DOTACIÓN A LOS RESTAURANTES ESCOLARES DEL MUNICIPIO, </t>
  </si>
  <si>
    <t xml:space="preserve">SE ADQUIRIÓ DOTACIÓN CON DESTINO A LAS INSTITUCIONES EDUCTIVAS DEL MUNICIPIO, </t>
  </si>
  <si>
    <t>SE ADQUIRIERON ÚTILES ESCOLARES CON DESTINO A LOS ESTUDIANTES DE SUCRE EN DESARROLLO DE LA ESTRATEGIA INCENTIVOS Y GRATUIDAD DE LA EDUCACION</t>
  </si>
  <si>
    <t>Se realizó Capacitación de los docentes de diferentes Centros Educativos e instituciones rurales en la opción escuela Nueva y acompañamiento en el diseño de PEI.</t>
  </si>
  <si>
    <t>SE REALIZÓ LA CONTRATACIÓN ENCAMINADA A LA ADQUISICION DE UN VEHICULO PARA EL TRANSPORTE ESCOLAR</t>
  </si>
  <si>
    <t>SECTOR SALUD Y SISBEN</t>
  </si>
  <si>
    <t>|</t>
  </si>
  <si>
    <t>SE FIRMÓ EL CONVENIO PARA LA EJECUCIÓN DEL PIC 2009 CON LA ESE SUROCCIDENTE, EL CUAL SE ENCUENTRA EN EJECUCIÓN, Y EN SALUD INFANTIL ALCANZAMOS UNA COBERTURA DEL 92,45 EN VACUNACIÓN INFANTIL, EN SALUD NUTRICIONAL SE HAN IDENTIFICADO 62 CASOS DE NIÑOS CON DESNUTRICIÓN EN EL MUNICIPIO A LOS CUALES SE ENTREGA MICRONUTRINTES Y SUPLEMENTOS VITAMINICOS Y SE REALIZA SEGUIMIENTO PARA RECUPERAR SU NUTRICIÓN,  EN SALUD SEXUAL Y REPRODUCTIVA SE REALIZÓ LA PROMOCIÓN PARA REALIZAR LA PRUEBA DE VIH Y SEROLOGÍA PARA SÍFILIS DE FORMA GRATUITA, Y SE DA EL CURSO DE PSICOPROFILAXIS CON UNA COBERTURA DEL 90% DE LAS GESTANTES DE LA CABECERA MUNICIPAL Y SE RELAIZÓ CAPACITACIÓN Y ASESORÍA EN EDUCACIÓN SEXUAL Y METODOS ANTICONCEPTIVOS, EN EL ÁREA DE SALUD MENTAL SE INICIÓ EL DIAGNÓSTICO SOBRE CONSUMO DE SUBSTANCIAS PSICOACTIVAS</t>
  </si>
  <si>
    <t>SE REALIZÓ LA COORDINACIÓN DE SALUD Y LA LIQUIDACIÓN DE LOS CONTRATOS DE REGIMEN SUBSIDIADO Y SE REALIZÓ LA AGENCIA HOSPITALARIA REALIZANDO ACOMPAÑAMIENTO A LA POBLACIÓN DE ESCASOS RECURSOS ECONÓMICOS.</t>
  </si>
  <si>
    <t xml:space="preserve">SE REALIZÓ LA ADMINISTRACIÓN DE BASES DE DATOS DEL REGIMEN SUBSIDIADO, CONTRIBUTIVO, VINCULADOS Y PRIORIZADOS DONDE SE GARANTIZÓ EL GIRO OPRTUNO DE LOS RECURSOS Y ADEMÁS DE ESOS MISMOS CRUCES DE BASES DE DATOS SE DETECTARON 156 MULTIAFILIADOS DE LOS CUALES A 50 SE LES SOLUCIONÓ EL IMPACE, 20 FALLECIDOS Y REEMPLAZADOS, 15 FALLECIDOS SIN REEMPLAZAR. </t>
  </si>
  <si>
    <t>SE APOYÓ AL CONSEJO DE POLITICA SOCIAL, MEJORANDO SU OPERATIVIDAD</t>
  </si>
  <si>
    <t xml:space="preserve">SE REALIZARON LOS CONTRATOS DE ADMINISTRACIÓN DE RECURSOS DEL REGIMEN SUBSIDIADO DE CONTINUIDAD Y AMPLIACIÓN DE COBERTURA PARA UN TOTAL DE 6972 AFILIADOS, PARA UNA AMPLIACIÓN DE COBERTURA DE 1210 NUEVOS AFILIADOS, DEL TOTAL SOLAMENTE EXISTEN 6750 ACTIVOS Y CARNETIZADOS </t>
  </si>
  <si>
    <t>SECTOR CULTURA</t>
  </si>
  <si>
    <t>SE APOYÓ DE MANERA DIRECTA LOS PROCESOS DE FORMACIÓN CULTURAL DEL MUNICIPIO MEDIANTE LA COMPRA DE IMPLEMENTOS Y LA FORMACIÓN DE LA BANDA MUNICIPAL</t>
  </si>
  <si>
    <t>SE APOYARON LAS SIGUIENTES ACTIVIDADES DE DISTINTAS EXPRESIONES CULTURALES: FIESTAS DE VERANO, CARNAVALES DE BLANCOS Y NEGROS, ENCUENTRO CULTURAL DE CRUCERO BELLO, SEMANA SANTA, DÍA DE LA MADRE, DÍA DE LOS NIÑOS, FESTIVIDADES DECEMBRINAS, ENTRE OTROS, CON MAS DE 2500 PARTICIPANTES</t>
  </si>
  <si>
    <t>SE IMPLEMENTÓ LA SALIDAS EXTRMURALES DE LA BIBLIOTECA MUNICIPAL</t>
  </si>
  <si>
    <t>SE PROMOCIONÓ LA PARTICIPACION SOCIOCULTURAL DEL MUNICIPIO DE SUCRE  POR MEDIO DEL INCREMENTO DE LA COBERTURA PARA LA PARTICIPACION EN EVENTOS CULTURALES Y EVENTOS RECREATIVOS MEJORANDO LA CALIDAD DE EXPRESION ORAL Y LOGRANDO FORMAR NUEVOS LIDERES CULTURALES</t>
  </si>
  <si>
    <t>SE RENOVÓ EL CONSEJO MUNICIPAL DE CULTURA Y SE SOCIALIZÓ EL PLAN DECENAL DE CULTURA DEL MUNICIPIO</t>
  </si>
  <si>
    <t>SE FIRMÓ UN CONVENIO CON LA FEDERACIÓN COLOMBIANA DE MUNICIPIO PARA EMISION Y DIFUSION DE LA VIDEOTECA QUE CONTIENE LA PROMOCION , DIFUSION DE LOS SITIOS  HISTORICOS , TURISTICOS, PARQUES NATURALES,  DEPORTES, CULTURA, MUSICA, BAILES, GASTRONOMIA VIVENCIAS Y ESTILOS DE VIDA DE LA GENTA DEL MUNICIPIO.</t>
  </si>
  <si>
    <t xml:space="preserve">SE FIRMÓ UN CONVENIO CON EL MINISTERIO DE CULTURA Y EL DEPARTAMENTO DEL CAUCA PARA LA COMPRA DE INSTRUMENTOS MUSICALES </t>
  </si>
  <si>
    <t>SECTOR DE DEPORTES</t>
  </si>
  <si>
    <t xml:space="preserve">SE REALIZARON CONSTRUCCIONES Y MEJORAMIENTO DE ESCENARIOS DEPORTIVOS EN LAS VEREDAS DE LA CHEPA, LOS COLORADOS, TEQUENDAMA, LA GRANJA, SANTA INÉS, LA CEJA Y DE LA CABECERA MUNICIPAL </t>
  </si>
  <si>
    <t>SE REALIZARON LOS ESTUDIOS DISEÑOS Y EL PROYECTO DE LA CONSTRUCCIÓN DE LA CUBIERTA DE LA CANCHA MULTIFUNCIONAL DE LA VEREDA BAUTISTA</t>
  </si>
  <si>
    <t xml:space="preserve">SE REALIZARON DISTINTOS EVENTOS DEPORTIVOS Y DE RECREACIÓN COMO LOS SON LOS JUEGOS CAMPESINOS E INTERBARRIOS DE FUTBOL, DE MICROFUTBOL POR GÉNEROS Y POR CATEGORÍAS, JUEGOS TRADICIONALES DE CACHA, </t>
  </si>
  <si>
    <t xml:space="preserve">SE APOYÓ LA PARTICIPACIÓN EN TORNEOS INTERMUNICIPALES Y ORGANIZACIÓN DE JUEGOS COMUNALES EN EL MUNICIPIO DE SUCRE </t>
  </si>
  <si>
    <t>SE ADQUIRIÓ IMPLEMENTOS DEPORTIVOS CON DESTINO A LOS EQUIPOS PARTICIPANTES DE LOS JUEGOS CAMPESINOS</t>
  </si>
  <si>
    <t>SE APOYARON CUATRO DEPORTISTAS DESTACADOS DE LA ESCUELA DE FORMACIÓN DEPORTIVA DE SUCRE PARA ASISTIR A CONVOCATORIAS DEL CLUB DEPORTIVO BOCA JUNIORS DE LA CIUDAD DE CALI</t>
  </si>
  <si>
    <t xml:space="preserve">SECTOR DESARROLLO SOCIAL Y FAMILIAS EN ACCIÓN </t>
  </si>
  <si>
    <t>SE DIO CUMPLIMINETO AL CONVENIO FIRMADO ENTRE ACCIÓN SOCIAL Y EL MUNICIPIO DE SUCRE APOYANDO LA EJECUCIÓN DEL PROGRAMA FAMILIAS EN ACCIÓN, EN LOS COMPONENTES DE PROMOCIÓN Y DESARROLLO SOCIAL, FORTALECIMIENTO INSTITUCIONAL, VERIFICACIÓN DE COMPROMISOS, PAGOS Y NOVEDADES QUEJAS Y RECLAMOS, CON EL FIN DE CONTRIBUIR AL DESARROLLO EDUCATIVO Y NUTRICIONAL DE LOS NIÑOS BENFICIARIOS DEL PROGRAMA; ATENDIENDO UN TOTAL DE 1290 FAMILIAS LAS CUALES RECIBIERON PAGOS POR VALOR DE 680.000.000</t>
  </si>
  <si>
    <t xml:space="preserve">SE ADQUIRIERON 450 PAQUETES ALIMENTARIOS POR PARTE DE LA ALCALDÍA Y 1524 POR BIENESTAR FAMILIAR DESTINADOS AL PROGRAMA ADULTO MAYOR DIRIGIDO POR LA ALCALDÍA MUNICIPAL </t>
  </si>
  <si>
    <t>ELABORACION DE PROTESIS DENTALES PARA ADULTOS MAYORES DEL MUNICIPIO DE SUCRE CAUCA</t>
  </si>
  <si>
    <t xml:space="preserve">SE DIO CUMPLIMINETO AL CONVENIO CON PROSPERAR PARA LOS PAGOS AL ADULTO MAYOR EN EL MUNICIPIO DE SUCRE, ESTOS PAGOS ASCENDIERON A LA CIFRA DE $ 267.840.000 </t>
  </si>
  <si>
    <t>ADQUISICIÓN DE KITS ENCAMINADA A LA POBLACIÓN EN ESTADO DE DISCAPACIDAD Y APOYO A LAS JORNADAS PARA LA VALORACIÓN DE LOS MISMOS.</t>
  </si>
  <si>
    <t xml:space="preserve">SE GESTIONÓ Y SE ADECUÓ EL COMEDOR COMUNITARIO ENCAMINADO AL ADULTO MAYOR </t>
  </si>
  <si>
    <t xml:space="preserve">ATENCION HUMANITARIA DE EMERGENCIA A POBLACION DESPLAZADA DEL MUNICIPIO DE SUCRE CAUCA, </t>
  </si>
  <si>
    <t xml:space="preserve">EQUIPAMENTO MUNICIPAL </t>
  </si>
  <si>
    <t>SE FIRMÓ EL CONVENIO INTERADMINISTRATIVO DE COOPERACION CELEBRADO ENTRE EL MINISTERIODEL INTERIOR Y DE JUSTICIA - FNDO NACIONAL PARA LA SEGURIDAD Y CONVIVENCIA CIUDADANA - FONSECON Y EL MUNICIPIO DE SUCRE CAUCA, PARA LA CONSTRUCCIÓN DEL CAM DE LA MUNICIPALIDAD, EL CUAL SE ENCUENTRA EN EJECUCIÓN</t>
  </si>
  <si>
    <t xml:space="preserve">SE CONTRATÓ EL MEJORAMIENTO MATADERO MUNICIPAL DE SUCRE </t>
  </si>
  <si>
    <t>SE FIRMÓ EL CONVENIO ENTRE EL MUNICIPIO DE SUCRE Y LA CRC PARA LA CONSTRUCCIÓN DE LA PRIMERA ETAPA DEL PARQUE PLAZA DE LA CABECERA MUNICIPAL DE SUCRE CAUCA, EL CUAL SE ENCUENTRA EN EJECUCIÓN</t>
  </si>
  <si>
    <t>SE HAN INICIADO LOS PROCESOS DE CONTRATACIÓN DE LA SEGUNDA FASE DEL PARQUE PLAZA Y DEL DISEÑO Y CONSTRUCCIÓN DE LA PRIMERA FASE DE LA MORGUE</t>
  </si>
  <si>
    <t xml:space="preserve">DESARROLLO COMUNITARIO </t>
  </si>
  <si>
    <t>SE CAPACITARON 50 LÍDERES EN OBJETIVOS DE DESARROLLO DEL MILENIO, DERECHOS HUMANOS Y EQUIDAD DE GÉNERO, EN CONVENIO CON LA ESAP, EL HOGAR JUVENIL CAMPESINO Y EL MUNICPIO DE SUCRE CAUCA.
CAPACITACION LIDERES COMUNITARIOS EN TEMAS RELACIONADOS CON EL PRESUPUESTO PUBLICO, EN PRIORIZACIÓN DE NECESIDADES PARA LA ELABORACIÓN DE PERFILES DE PROYECTOS Y EN INFORMATICA BASICA</t>
  </si>
  <si>
    <t>SE CELEBRÓ UN CONVENIO CON LA UNIVERSIDAD DEL CAUCA PARA ESTABLECER LAS BASES DE COOPERACION PARA LA EJECUCION DE LAS ACCIONES DEFINIDAS DENTRO DEL PROYECTO DENOMINADO : " PARTICIPACION COMUNITARIA Y PROCESOS DE ORGANIZACIÓN POLITICA EN AMERICA LATINA : LA EXPERIENCIA DE SUCRE-  CAUCA (1980-2009)</t>
  </si>
  <si>
    <t>SE ADQUIRIERON ELEMENTOS PARA DOTAR LAS JUNTAS DE ACCIÓN COMUNAL DIRIGIDO A FACILITAR EL TRABAJO EN LAS MINGAS COMUNITARIAS.</t>
  </si>
  <si>
    <t>VIVIENDA</t>
  </si>
  <si>
    <t>SE CONTRATÓ EL MEJORAMIENTO DE VIVIENDAS EN EL MUNICIPIO DE SUCRE CAUCA</t>
  </si>
  <si>
    <t xml:space="preserve">FORTALECIMIENTO INSTITUCIONAL </t>
  </si>
  <si>
    <t xml:space="preserve">SE FIRMÓ EL CONVENIO PARA FORTALECER LA LA ATENCIÓN EN LA COMISARIA DE FAMILIA EN EL MUNICIPIO DE SUCRE </t>
  </si>
  <si>
    <t xml:space="preserve">SE REALIZÓ LA CONTRATACIÓN PARA LA IDENTIFICACION PREDIAL, ESTUDIOS JURIDICOS Y TITULACION - ESCRITURAS PUBLICAS- DE 25 PREDIOS DESTINADOS AL SERVICIO OFICIAL EN EL MUNICIPIO DE SUCRE </t>
  </si>
  <si>
    <t xml:space="preserve">DISEÑO Y/ O ELABORACION DE 115 DIAGRAMAS DE FLUJO BASICO PARA EL MANUAL DE PROCESOS Y PROCEDIMIENTOS DE LA ALCALDIA MUNICIPAL DE SUCRE CAUCA, DE TAL MANERA QUE SE PUEDA HACER MAS FACIL Y AGIL SU COMPRENSION </t>
  </si>
  <si>
    <t>SE IMPLEMENTÓ EL CONTROL INTERNO EN LA ENTIDAD TERRITORIAL</t>
  </si>
  <si>
    <t>SE ADOPTÓ EL MANUAL DE PROCEDIMEINTOS</t>
  </si>
  <si>
    <t>PREVENCIÓN Y ATENCIÓN DE DESASTRES</t>
  </si>
  <si>
    <t xml:space="preserve">SE CONTRATÓ Y SE ENCUENTRA EN EJECUCIÓN LA CONSTRUCCION DEL PUENTE PEATONAL Y CABALLAR SOBRE EL RIO  MAZAMORRAS, MUNICIPIO DE SUCRE CAUCA . </t>
  </si>
  <si>
    <t xml:space="preserve">SE ADQUIRIÓ DOTACIÓN CON DESTINO A GRUPOS DE SOCORRISTAS DEL MUNICIPIO DE SUCRE </t>
  </si>
  <si>
    <t>SE ADQUIRIERON MATERIALES PARA LA ATENCION DE EMERGENCIAS EN EL MUNICIPIO DE SUCRE CAUCA</t>
  </si>
  <si>
    <t xml:space="preserve">INFANCIA Y ADOLESCENCIA </t>
  </si>
  <si>
    <t>SE IMPLEMENTÓ EL PROGRAMA CUIDADORES DE INFANCIA MEDIANTE CAPACITACION A 50 PERSONAS  LIDERES COMO MULTIPLICADORAS  DE LAS IDEAS Y PATRONES  DE CRIANZA POSITIVA DE LOS  NIÑOS Y NIÑAS.</t>
  </si>
  <si>
    <t>SE REALIZÓ LA CONSTRUCCION DEL HOGAR AGRUPADO PARA ATENDER A LA PRIMERA INFANCIA EN EL MUNICIPIO DE SUCRE CAUCA Y SE CONTRATÓ LA RESPECTIVA INTERVENTORÍA</t>
  </si>
  <si>
    <t>SE IMPLEMENTÓ LA ESTRATEGIA TODOS UNIDOS POR UNA INFANCIA FELIZ EN EL MUNICIPIO DE SUCRE CAUCA</t>
  </si>
  <si>
    <t>SE ENTREGARON MAS DE 1400 JUGUETES PARA LA CELEBRACION DE LA NAVIDAD CON LOS NIÑOS Y NIÑAS DE LA PRIMERA INFANCIA DEL MUNICIPIO DE SUCRE CAUCA</t>
  </si>
  <si>
    <t>MAYORES INGRESOS</t>
  </si>
  <si>
    <t xml:space="preserve">SE INCREMENTARON LOS INGRESOS TRIBUTARIOS DEL MUNICIPIO EN UN 31% RESPECTO DEL RECAUDO DEL AÑO ANTERIOR </t>
  </si>
  <si>
    <t>SE INCREMENTARON LOS INGRESOS NO TRIBUTARIOS DEL MUNICIPIO EN UN 30% RESPECTO DEL RECAUDO DEL AÑO ANTERIOR</t>
  </si>
  <si>
    <t>SE INCREMENTARON LOS INGRESOS CON DESTINACIÓN ESPECÍFICA (ESTAMPILLAS) EN UN 64% RESPECTO DEL AÑO ANTERIOR</t>
  </si>
  <si>
    <t xml:space="preserve">EN TOTAL SE RECAUDARON $ 1.953'685.704 MAS QUE EL RECAUDO DEL AÑO ANTERIOR, LO QUE REPRESENTA UN INCREMENTO DEL 42% </t>
  </si>
  <si>
    <t>GILDARDO HOYOS HOYOS</t>
  </si>
  <si>
    <t>Alcalde Municipal</t>
  </si>
</sst>
</file>

<file path=xl/styles.xml><?xml version="1.0" encoding="utf-8"?>
<styleSheet xmlns="http://schemas.openxmlformats.org/spreadsheetml/2006/main">
  <numFmts count="2">
    <numFmt numFmtId="43" formatCode="_(* #,##0.00_);_(* \(#,##0.00\);_(* &quot;-&quot;??_);_(@_)"/>
    <numFmt numFmtId="170" formatCode="#,##0;[Red]#,##0"/>
  </numFmts>
  <fonts count="8">
    <font>
      <sz val="11"/>
      <color theme="1"/>
      <name val="Calibri"/>
      <family val="2"/>
      <scheme val="minor"/>
    </font>
    <font>
      <sz val="10"/>
      <name val="Arial"/>
    </font>
    <font>
      <b/>
      <sz val="10"/>
      <name val="Arial"/>
      <family val="2"/>
    </font>
    <font>
      <b/>
      <sz val="12"/>
      <name val="Arial"/>
      <family val="2"/>
    </font>
    <font>
      <sz val="10"/>
      <name val="Arial"/>
      <family val="2"/>
    </font>
    <font>
      <sz val="12"/>
      <name val="Arial Narrow"/>
      <family val="2"/>
    </font>
    <font>
      <sz val="9"/>
      <name val="Arial"/>
      <family val="2"/>
    </font>
    <font>
      <b/>
      <sz val="1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35">
    <xf numFmtId="0" fontId="0" fillId="0" borderId="0" xfId="0"/>
    <xf numFmtId="0" fontId="1" fillId="0" borderId="0" xfId="2" applyAlignment="1">
      <alignment vertical="center"/>
    </xf>
    <xf numFmtId="0" fontId="1" fillId="0" borderId="0" xfId="2" applyFont="1" applyAlignment="1">
      <alignment vertical="center"/>
    </xf>
    <xf numFmtId="170" fontId="1" fillId="0" borderId="0" xfId="2" applyNumberFormat="1" applyAlignment="1">
      <alignment horizontal="center" vertical="center" wrapText="1"/>
    </xf>
    <xf numFmtId="0" fontId="4" fillId="0" borderId="1" xfId="2" applyFont="1" applyBorder="1" applyAlignment="1">
      <alignment vertical="center" wrapText="1"/>
    </xf>
    <xf numFmtId="170" fontId="1" fillId="0" borderId="1" xfId="2" applyNumberFormat="1" applyFont="1" applyBorder="1" applyAlignment="1">
      <alignment horizontal="center" vertical="center" wrapText="1"/>
    </xf>
    <xf numFmtId="0" fontId="1" fillId="0" borderId="1" xfId="2" applyFill="1" applyBorder="1" applyAlignment="1">
      <alignment vertical="center" wrapText="1"/>
    </xf>
    <xf numFmtId="3" fontId="4" fillId="0" borderId="1" xfId="2" applyNumberFormat="1" applyFont="1" applyFill="1" applyBorder="1" applyAlignment="1">
      <alignment vertical="center"/>
    </xf>
    <xf numFmtId="3" fontId="4" fillId="0" borderId="0" xfId="2" applyNumberFormat="1" applyFont="1" applyFill="1" applyBorder="1" applyAlignment="1">
      <alignment vertical="center"/>
    </xf>
    <xf numFmtId="0" fontId="1" fillId="0" borderId="1" xfId="2" applyBorder="1" applyAlignment="1">
      <alignment vertical="center" wrapText="1"/>
    </xf>
    <xf numFmtId="0" fontId="1" fillId="0" borderId="0" xfId="2" applyAlignment="1">
      <alignment vertical="center" wrapText="1"/>
    </xf>
    <xf numFmtId="170" fontId="1" fillId="0" borderId="0" xfId="2" applyNumberFormat="1" applyFont="1" applyAlignment="1">
      <alignment horizontal="center" vertical="center" wrapText="1"/>
    </xf>
    <xf numFmtId="0" fontId="1" fillId="0" borderId="0" xfId="2" applyBorder="1" applyAlignment="1">
      <alignment vertical="center"/>
    </xf>
    <xf numFmtId="3" fontId="2" fillId="0" borderId="1" xfId="2" applyNumberFormat="1" applyFont="1" applyBorder="1" applyAlignment="1">
      <alignment vertical="center"/>
    </xf>
    <xf numFmtId="0" fontId="5" fillId="0" borderId="0" xfId="2" applyFont="1" applyFill="1" applyBorder="1" applyAlignment="1">
      <alignment horizontal="left" vertical="center" wrapText="1"/>
    </xf>
    <xf numFmtId="3" fontId="2" fillId="0" borderId="1" xfId="2" applyNumberFormat="1" applyFont="1" applyFill="1" applyBorder="1" applyAlignment="1">
      <alignment vertical="center"/>
    </xf>
    <xf numFmtId="3" fontId="1" fillId="0" borderId="0" xfId="2" applyNumberFormat="1" applyFont="1" applyFill="1" applyBorder="1" applyAlignment="1">
      <alignment vertical="center"/>
    </xf>
    <xf numFmtId="3" fontId="1" fillId="0" borderId="1" xfId="2" applyNumberFormat="1" applyFont="1" applyFill="1" applyBorder="1" applyAlignment="1">
      <alignment vertical="center"/>
    </xf>
    <xf numFmtId="0" fontId="1" fillId="0" borderId="1" xfId="2" applyFill="1" applyBorder="1" applyAlignment="1">
      <alignment horizontal="justify" vertical="center" wrapText="1"/>
    </xf>
    <xf numFmtId="3" fontId="1" fillId="0" borderId="1" xfId="2" applyNumberFormat="1" applyFont="1" applyBorder="1" applyAlignment="1">
      <alignment vertical="center"/>
    </xf>
    <xf numFmtId="0" fontId="4" fillId="0" borderId="1" xfId="2" applyFont="1" applyFill="1" applyBorder="1" applyAlignment="1">
      <alignment horizontal="justify" vertical="center"/>
    </xf>
    <xf numFmtId="3" fontId="4" fillId="0" borderId="1" xfId="1" applyNumberFormat="1" applyFont="1" applyFill="1" applyBorder="1" applyAlignment="1" applyProtection="1">
      <alignment vertical="center"/>
    </xf>
    <xf numFmtId="0" fontId="1" fillId="0" borderId="1" xfId="2" applyFill="1" applyBorder="1" applyAlignment="1">
      <alignment horizontal="justify" vertical="center"/>
    </xf>
    <xf numFmtId="0" fontId="4" fillId="0" borderId="1" xfId="2" applyFont="1" applyFill="1" applyBorder="1" applyAlignment="1">
      <alignment vertical="center" wrapText="1"/>
    </xf>
    <xf numFmtId="3" fontId="1" fillId="0" borderId="1" xfId="2" applyNumberFormat="1" applyFill="1" applyBorder="1" applyAlignment="1">
      <alignment vertical="center"/>
    </xf>
    <xf numFmtId="0" fontId="1" fillId="0" borderId="0" xfId="2" applyFill="1" applyBorder="1" applyAlignment="1">
      <alignment vertical="center" wrapText="1"/>
    </xf>
    <xf numFmtId="3" fontId="1" fillId="0" borderId="0" xfId="2" applyNumberFormat="1" applyFill="1" applyBorder="1" applyAlignment="1">
      <alignment vertical="center"/>
    </xf>
    <xf numFmtId="0" fontId="6" fillId="0" borderId="1" xfId="2" applyFont="1" applyFill="1" applyBorder="1" applyAlignment="1">
      <alignment vertical="center" wrapText="1"/>
    </xf>
    <xf numFmtId="3" fontId="1" fillId="0" borderId="1" xfId="2" applyNumberFormat="1" applyFill="1" applyBorder="1" applyAlignment="1">
      <alignment vertical="center" wrapText="1"/>
    </xf>
    <xf numFmtId="0" fontId="1" fillId="0" borderId="1" xfId="2" applyBorder="1" applyAlignment="1">
      <alignment vertical="center"/>
    </xf>
    <xf numFmtId="3" fontId="1" fillId="0" borderId="0" xfId="2" applyNumberFormat="1" applyAlignment="1">
      <alignment vertical="center"/>
    </xf>
    <xf numFmtId="0" fontId="4" fillId="0" borderId="0" xfId="2" applyFont="1" applyAlignment="1">
      <alignment vertical="center"/>
    </xf>
    <xf numFmtId="0" fontId="7" fillId="0" borderId="0" xfId="2" applyFont="1" applyAlignment="1">
      <alignment vertical="center"/>
    </xf>
    <xf numFmtId="0" fontId="3" fillId="0" borderId="0" xfId="2" applyFont="1" applyAlignment="1">
      <alignment horizontal="center" vertical="center"/>
    </xf>
    <xf numFmtId="0" fontId="2" fillId="0" borderId="0" xfId="2" applyFont="1" applyAlignment="1">
      <alignment horizontal="center" vertical="center"/>
    </xf>
  </cellXfs>
  <cellStyles count="3">
    <cellStyle name="Millares 2" xfId="1"/>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19050</xdr:rowOff>
    </xdr:from>
    <xdr:to>
      <xdr:col>1</xdr:col>
      <xdr:colOff>600075</xdr:colOff>
      <xdr:row>3</xdr:row>
      <xdr:rowOff>152400</xdr:rowOff>
    </xdr:to>
    <xdr:pic>
      <xdr:nvPicPr>
        <xdr:cNvPr id="1025" name="Picture 1" descr="escudo sucre2"/>
        <xdr:cNvPicPr>
          <a:picLocks noChangeAspect="1" noChangeArrowheads="1"/>
        </xdr:cNvPicPr>
      </xdr:nvPicPr>
      <xdr:blipFill>
        <a:blip xmlns:r="http://schemas.openxmlformats.org/officeDocument/2006/relationships" r:embed="rId1" cstate="print"/>
        <a:srcRect/>
        <a:stretch>
          <a:fillRect/>
        </a:stretch>
      </xdr:blipFill>
      <xdr:spPr bwMode="auto">
        <a:xfrm>
          <a:off x="47625" y="19050"/>
          <a:ext cx="571500" cy="619125"/>
        </a:xfrm>
        <a:prstGeom prst="rect">
          <a:avLst/>
        </a:prstGeom>
        <a:noFill/>
        <a:ln w="9525">
          <a:noFill/>
          <a:miter lim="800000"/>
          <a:headEnd/>
          <a:tailEnd/>
        </a:ln>
      </xdr:spPr>
    </xdr:pic>
    <xdr:clientData/>
  </xdr:twoCellAnchor>
  <xdr:twoCellAnchor editAs="oneCell">
    <xdr:from>
      <xdr:col>2</xdr:col>
      <xdr:colOff>276225</xdr:colOff>
      <xdr:row>0</xdr:row>
      <xdr:rowOff>19050</xdr:rowOff>
    </xdr:from>
    <xdr:to>
      <xdr:col>2</xdr:col>
      <xdr:colOff>857250</xdr:colOff>
      <xdr:row>3</xdr:row>
      <xdr:rowOff>152400</xdr:rowOff>
    </xdr:to>
    <xdr:pic>
      <xdr:nvPicPr>
        <xdr:cNvPr id="1026" name="Picture 2" descr="ESCUDO SOMBRA low"/>
        <xdr:cNvPicPr>
          <a:picLocks noChangeAspect="1" noChangeArrowheads="1"/>
        </xdr:cNvPicPr>
      </xdr:nvPicPr>
      <xdr:blipFill>
        <a:blip xmlns:r="http://schemas.openxmlformats.org/officeDocument/2006/relationships" r:embed="rId2" cstate="print"/>
        <a:srcRect/>
        <a:stretch>
          <a:fillRect/>
        </a:stretch>
      </xdr:blipFill>
      <xdr:spPr bwMode="auto">
        <a:xfrm>
          <a:off x="7696200" y="19050"/>
          <a:ext cx="581025" cy="619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149"/>
  <sheetViews>
    <sheetView tabSelected="1" workbookViewId="0">
      <selection activeCell="B77" sqref="B77"/>
    </sheetView>
  </sheetViews>
  <sheetFormatPr baseColWidth="10" defaultRowHeight="12.75"/>
  <cols>
    <col min="1" max="1" width="0.28515625" style="1" customWidth="1"/>
    <col min="2" max="2" width="111" style="1" customWidth="1"/>
    <col min="3" max="3" width="13.42578125" style="2" customWidth="1"/>
    <col min="4" max="4" width="0.7109375" style="1" customWidth="1"/>
    <col min="5" max="16384" width="11.42578125" style="1"/>
  </cols>
  <sheetData>
    <row r="1" spans="1:3">
      <c r="B1" s="34" t="s">
        <v>0</v>
      </c>
      <c r="C1" s="34"/>
    </row>
    <row r="2" spans="1:3">
      <c r="B2" s="34" t="s">
        <v>1</v>
      </c>
      <c r="C2" s="34"/>
    </row>
    <row r="3" spans="1:3">
      <c r="B3" s="34" t="s">
        <v>2</v>
      </c>
      <c r="C3" s="34"/>
    </row>
    <row r="4" spans="1:3" ht="14.25" customHeight="1">
      <c r="B4" s="34" t="s">
        <v>3</v>
      </c>
      <c r="C4" s="34"/>
    </row>
    <row r="5" spans="1:3" ht="16.5" customHeight="1">
      <c r="B5" s="33" t="s">
        <v>4</v>
      </c>
      <c r="C5" s="33"/>
    </row>
    <row r="6" spans="1:3" ht="8.25" customHeight="1"/>
    <row r="7" spans="1:3" ht="18.75" customHeight="1">
      <c r="B7" s="33" t="s">
        <v>5</v>
      </c>
      <c r="C7" s="33"/>
    </row>
    <row r="8" spans="1:3" ht="84" customHeight="1">
      <c r="A8" s="3"/>
      <c r="B8" s="4" t="s">
        <v>6</v>
      </c>
      <c r="C8" s="5">
        <v>265237857</v>
      </c>
    </row>
    <row r="10" spans="1:3" ht="15.75">
      <c r="B10" s="33" t="s">
        <v>7</v>
      </c>
      <c r="C10" s="33"/>
    </row>
    <row r="11" spans="1:3" ht="108.75" customHeight="1">
      <c r="B11" s="6" t="s">
        <v>8</v>
      </c>
      <c r="C11" s="7">
        <v>447386147</v>
      </c>
    </row>
    <row r="12" spans="1:3" ht="6.75" customHeight="1">
      <c r="C12" s="8"/>
    </row>
    <row r="13" spans="1:3" ht="15.75">
      <c r="B13" s="33" t="s">
        <v>9</v>
      </c>
      <c r="C13" s="33"/>
    </row>
    <row r="14" spans="1:3" ht="106.5" customHeight="1">
      <c r="B14" s="9" t="s">
        <v>10</v>
      </c>
      <c r="C14" s="5">
        <v>187596997</v>
      </c>
    </row>
    <row r="15" spans="1:3" ht="9.75" customHeight="1">
      <c r="B15" s="10"/>
      <c r="C15" s="11"/>
    </row>
    <row r="16" spans="1:3" ht="21" customHeight="1">
      <c r="B16" s="33" t="s">
        <v>11</v>
      </c>
      <c r="C16" s="33"/>
    </row>
    <row r="17" spans="2:4" ht="130.5" customHeight="1">
      <c r="B17" s="9" t="s">
        <v>12</v>
      </c>
      <c r="C17" s="5">
        <v>474820432</v>
      </c>
    </row>
    <row r="18" spans="2:4" ht="26.25" customHeight="1">
      <c r="C18" s="8"/>
    </row>
    <row r="19" spans="2:4" ht="18" customHeight="1">
      <c r="B19" s="33" t="s">
        <v>13</v>
      </c>
      <c r="C19" s="33"/>
    </row>
    <row r="20" spans="2:4" ht="68.25" customHeight="1">
      <c r="B20" s="9" t="s">
        <v>14</v>
      </c>
      <c r="C20" s="7">
        <v>156521093</v>
      </c>
      <c r="D20" s="12"/>
    </row>
    <row r="21" spans="2:4" ht="24.75" customHeight="1"/>
    <row r="22" spans="2:4" ht="15.75" customHeight="1">
      <c r="B22" s="33" t="s">
        <v>15</v>
      </c>
      <c r="C22" s="33"/>
    </row>
    <row r="23" spans="2:4" ht="7.5" customHeight="1"/>
    <row r="24" spans="2:4" ht="136.5" customHeight="1">
      <c r="B24" s="6" t="s">
        <v>16</v>
      </c>
      <c r="C24" s="7">
        <f>43015375+27500000+23070800+16800000+5000000</f>
        <v>115386175</v>
      </c>
    </row>
    <row r="25" spans="2:4" ht="132" customHeight="1">
      <c r="B25" s="6" t="s">
        <v>17</v>
      </c>
      <c r="C25" s="7">
        <f>9000000+86581400+12500000</f>
        <v>108081400</v>
      </c>
    </row>
    <row r="26" spans="2:4" ht="63.75" customHeight="1">
      <c r="B26" s="6" t="s">
        <v>18</v>
      </c>
      <c r="C26" s="7">
        <f>6270000+25300000+520000</f>
        <v>32090000</v>
      </c>
    </row>
    <row r="27" spans="2:4" ht="30" customHeight="1">
      <c r="B27" s="6" t="s">
        <v>19</v>
      </c>
      <c r="C27" s="7">
        <f>2030000+1700000</f>
        <v>3730000</v>
      </c>
    </row>
    <row r="28" spans="2:4" ht="19.5" customHeight="1">
      <c r="C28" s="13">
        <f>SUM(C24:C27)</f>
        <v>259287575</v>
      </c>
    </row>
    <row r="29" spans="2:4" ht="16.5" customHeight="1">
      <c r="B29" s="33" t="s">
        <v>20</v>
      </c>
      <c r="C29" s="33"/>
    </row>
    <row r="30" spans="2:4" ht="25.5">
      <c r="B30" s="6" t="s">
        <v>21</v>
      </c>
      <c r="C30" s="7">
        <f>4000000+4000000+3000000+3000000+3000000+4500000+6500000+3000000</f>
        <v>31000000</v>
      </c>
    </row>
    <row r="31" spans="2:4" ht="63.75">
      <c r="B31" s="6" t="s">
        <v>22</v>
      </c>
      <c r="C31" s="7">
        <f>4768915+3000000+5000000</f>
        <v>12768915</v>
      </c>
    </row>
    <row r="32" spans="2:4" ht="25.5">
      <c r="B32" s="6" t="s">
        <v>23</v>
      </c>
      <c r="C32" s="7">
        <f>12500000+13500000</f>
        <v>26000000</v>
      </c>
    </row>
    <row r="33" spans="2:3">
      <c r="B33" s="6" t="s">
        <v>24</v>
      </c>
      <c r="C33" s="7">
        <v>89800000</v>
      </c>
    </row>
    <row r="34" spans="2:3" ht="20.25" customHeight="1">
      <c r="B34" s="14"/>
      <c r="C34" s="15">
        <f>SUM(C30:C33)</f>
        <v>159568915</v>
      </c>
    </row>
    <row r="35" spans="2:3" ht="15.75">
      <c r="B35" s="14"/>
      <c r="C35" s="16"/>
    </row>
    <row r="36" spans="2:3" ht="15.75" customHeight="1">
      <c r="B36" s="33" t="s">
        <v>25</v>
      </c>
      <c r="C36" s="33"/>
    </row>
    <row r="37" spans="2:3" ht="89.25">
      <c r="B37" s="6" t="s">
        <v>26</v>
      </c>
      <c r="C37" s="17">
        <v>25766208</v>
      </c>
    </row>
    <row r="38" spans="2:3" ht="25.5">
      <c r="B38" s="6" t="s">
        <v>27</v>
      </c>
      <c r="C38" s="17">
        <v>23060000</v>
      </c>
    </row>
    <row r="39" spans="2:3" ht="63.75">
      <c r="B39" s="6" t="s">
        <v>28</v>
      </c>
      <c r="C39" s="7">
        <v>307776713.30000001</v>
      </c>
    </row>
    <row r="40" spans="2:3" ht="51">
      <c r="B40" s="6" t="s">
        <v>29</v>
      </c>
      <c r="C40" s="17">
        <v>20861088</v>
      </c>
    </row>
    <row r="41" spans="2:3" ht="25.5">
      <c r="B41" s="6" t="s">
        <v>30</v>
      </c>
      <c r="C41" s="17">
        <v>55000000</v>
      </c>
    </row>
    <row r="42" spans="2:3" ht="25.5">
      <c r="B42" s="6" t="s">
        <v>31</v>
      </c>
      <c r="C42" s="17">
        <v>38000000</v>
      </c>
    </row>
    <row r="43" spans="2:3" ht="76.5">
      <c r="B43" s="6" t="s">
        <v>32</v>
      </c>
      <c r="C43" s="17">
        <f>24980015+24800000+10000000+13800000+8600000+13500000</f>
        <v>95680015</v>
      </c>
    </row>
    <row r="44" spans="2:3" ht="19.5" customHeight="1">
      <c r="B44" s="6" t="s">
        <v>33</v>
      </c>
      <c r="C44" s="7">
        <v>13500000</v>
      </c>
    </row>
    <row r="45" spans="2:3" ht="19.5" customHeight="1">
      <c r="B45" s="6" t="s">
        <v>34</v>
      </c>
      <c r="C45" s="7">
        <v>30000000</v>
      </c>
    </row>
    <row r="46" spans="2:3" ht="29.25" customHeight="1">
      <c r="B46" s="6" t="s">
        <v>35</v>
      </c>
      <c r="C46" s="17">
        <v>9999150</v>
      </c>
    </row>
    <row r="47" spans="2:3" ht="29.25" customHeight="1">
      <c r="B47" s="18" t="s">
        <v>36</v>
      </c>
      <c r="C47" s="19">
        <v>5000000</v>
      </c>
    </row>
    <row r="48" spans="2:3" ht="15.75" customHeight="1">
      <c r="B48" s="6" t="s">
        <v>37</v>
      </c>
      <c r="C48" s="17">
        <v>148382000</v>
      </c>
    </row>
    <row r="50" spans="2:3">
      <c r="C50" s="13">
        <f>SUM(C37:C49)</f>
        <v>773025174.29999995</v>
      </c>
    </row>
    <row r="51" spans="2:3" ht="16.5" customHeight="1">
      <c r="B51" s="33" t="s">
        <v>38</v>
      </c>
      <c r="C51" s="33"/>
    </row>
    <row r="52" spans="2:3">
      <c r="B52" s="20" t="s">
        <v>39</v>
      </c>
      <c r="C52" s="21">
        <f>11764061+5041741</f>
        <v>16805802</v>
      </c>
    </row>
    <row r="53" spans="2:3" ht="114.75">
      <c r="B53" s="22" t="s">
        <v>40</v>
      </c>
      <c r="C53" s="21">
        <v>57000000</v>
      </c>
    </row>
    <row r="54" spans="2:3" ht="38.25">
      <c r="B54" s="20" t="s">
        <v>41</v>
      </c>
      <c r="C54" s="21">
        <f>4000000+4200000+4200000+4000000+4760000+7500000</f>
        <v>28660000</v>
      </c>
    </row>
    <row r="55" spans="2:3" ht="61.5" customHeight="1">
      <c r="B55" s="20" t="s">
        <v>42</v>
      </c>
      <c r="C55" s="19">
        <f>11800000</f>
        <v>11800000</v>
      </c>
    </row>
    <row r="56" spans="2:3">
      <c r="B56" s="6" t="s">
        <v>43</v>
      </c>
      <c r="C56" s="7">
        <v>105000</v>
      </c>
    </row>
    <row r="57" spans="2:3" ht="38.25">
      <c r="B57" s="23" t="s">
        <v>44</v>
      </c>
      <c r="C57" s="7">
        <v>1371136799</v>
      </c>
    </row>
    <row r="59" spans="2:3">
      <c r="C59" s="13">
        <f>SUM(C52:C58)</f>
        <v>1485507601</v>
      </c>
    </row>
    <row r="61" spans="2:3" ht="15.75">
      <c r="B61" s="33" t="s">
        <v>45</v>
      </c>
      <c r="C61" s="33"/>
    </row>
    <row r="62" spans="2:3" ht="25.5">
      <c r="B62" s="23" t="s">
        <v>46</v>
      </c>
      <c r="C62" s="7">
        <f>6000000+19200000</f>
        <v>25200000</v>
      </c>
    </row>
    <row r="63" spans="2:3" ht="42.75" customHeight="1">
      <c r="B63" s="23" t="s">
        <v>47</v>
      </c>
      <c r="C63" s="17">
        <f>1628500+2000000+700000+11000000+6135000+13800000+7500000+13620000</f>
        <v>56383500</v>
      </c>
    </row>
    <row r="64" spans="2:3" ht="13.5" customHeight="1">
      <c r="B64" s="23" t="s">
        <v>48</v>
      </c>
      <c r="C64" s="17"/>
    </row>
    <row r="65" spans="2:3" ht="38.25">
      <c r="B65" s="23" t="s">
        <v>49</v>
      </c>
      <c r="C65" s="17">
        <f>2130000+2130000+2130000</f>
        <v>6390000</v>
      </c>
    </row>
    <row r="66" spans="2:3">
      <c r="B66" s="23" t="s">
        <v>50</v>
      </c>
      <c r="C66" s="19">
        <v>1000000</v>
      </c>
    </row>
    <row r="67" spans="2:3" ht="51">
      <c r="B67" s="23" t="s">
        <v>51</v>
      </c>
      <c r="C67" s="17">
        <v>2000000</v>
      </c>
    </row>
    <row r="68" spans="2:3" ht="25.5">
      <c r="B68" s="23" t="s">
        <v>52</v>
      </c>
      <c r="C68" s="19">
        <v>30661849</v>
      </c>
    </row>
    <row r="69" spans="2:3">
      <c r="C69" s="13">
        <f>SUM(C62:C68)</f>
        <v>121635349</v>
      </c>
    </row>
    <row r="70" spans="2:3" ht="22.5" customHeight="1">
      <c r="B70" s="33" t="s">
        <v>53</v>
      </c>
      <c r="C70" s="33"/>
    </row>
    <row r="71" spans="2:3" ht="25.5">
      <c r="B71" s="6" t="s">
        <v>54</v>
      </c>
      <c r="C71" s="24">
        <f>13500000+2200000+5000000+10000000+3226600+3237140+13678626</f>
        <v>50842366</v>
      </c>
    </row>
    <row r="72" spans="2:3" ht="25.5">
      <c r="B72" s="6" t="s">
        <v>55</v>
      </c>
      <c r="C72" s="17">
        <v>10996800</v>
      </c>
    </row>
    <row r="73" spans="2:3" ht="38.25">
      <c r="B73" s="6" t="s">
        <v>56</v>
      </c>
      <c r="C73" s="24">
        <f>10000000+3500000+2800000+3500000+6000000+1000000</f>
        <v>26800000</v>
      </c>
    </row>
    <row r="74" spans="2:3" ht="25.5">
      <c r="B74" s="6" t="s">
        <v>57</v>
      </c>
      <c r="C74" s="24">
        <f>4000000+3400000+1500000</f>
        <v>8900000</v>
      </c>
    </row>
    <row r="75" spans="2:3" ht="25.5">
      <c r="B75" s="6" t="s">
        <v>58</v>
      </c>
      <c r="C75" s="19">
        <v>9995000</v>
      </c>
    </row>
    <row r="76" spans="2:3" ht="25.5">
      <c r="B76" s="6" t="s">
        <v>59</v>
      </c>
      <c r="C76" s="17">
        <v>2000000</v>
      </c>
    </row>
    <row r="78" spans="2:3">
      <c r="C78" s="13">
        <f>SUM(C71:C77)</f>
        <v>109534166</v>
      </c>
    </row>
    <row r="80" spans="2:3" ht="15.75">
      <c r="B80" s="33" t="s">
        <v>60</v>
      </c>
      <c r="C80" s="33"/>
    </row>
    <row r="81" spans="2:3" ht="65.25" customHeight="1">
      <c r="B81" s="23" t="s">
        <v>61</v>
      </c>
      <c r="C81" s="24">
        <v>40000000</v>
      </c>
    </row>
    <row r="82" spans="2:3" ht="25.5">
      <c r="B82" s="23" t="s">
        <v>62</v>
      </c>
      <c r="C82" s="24">
        <v>12600000</v>
      </c>
    </row>
    <row r="83" spans="2:3">
      <c r="B83" s="6" t="s">
        <v>63</v>
      </c>
      <c r="C83" s="7">
        <v>13800000</v>
      </c>
    </row>
    <row r="84" spans="2:3" ht="25.5">
      <c r="B84" s="23" t="s">
        <v>64</v>
      </c>
      <c r="C84" s="24">
        <f>710000*12+6000000+3600000</f>
        <v>18120000</v>
      </c>
    </row>
    <row r="85" spans="2:3" ht="25.5">
      <c r="B85" s="23" t="s">
        <v>65</v>
      </c>
      <c r="C85" s="7">
        <f>13799955+3204564</f>
        <v>17004519</v>
      </c>
    </row>
    <row r="86" spans="2:3">
      <c r="B86" s="23" t="s">
        <v>66</v>
      </c>
      <c r="C86" s="24">
        <v>5827067</v>
      </c>
    </row>
    <row r="87" spans="2:3">
      <c r="B87" s="23" t="s">
        <v>67</v>
      </c>
      <c r="C87" s="24">
        <f>5000000+600000</f>
        <v>5600000</v>
      </c>
    </row>
    <row r="89" spans="2:3">
      <c r="C89" s="13">
        <f>SUM(C81:C88)</f>
        <v>112951586</v>
      </c>
    </row>
    <row r="91" spans="2:3" ht="17.25" customHeight="1">
      <c r="B91" s="33" t="s">
        <v>68</v>
      </c>
      <c r="C91" s="33"/>
    </row>
    <row r="92" spans="2:3" ht="38.25">
      <c r="B92" s="6" t="s">
        <v>69</v>
      </c>
      <c r="C92" s="7">
        <v>944233576.15999997</v>
      </c>
    </row>
    <row r="93" spans="2:3">
      <c r="B93" s="6" t="s">
        <v>70</v>
      </c>
      <c r="C93" s="7">
        <v>118995278</v>
      </c>
    </row>
    <row r="94" spans="2:3" ht="29.25" customHeight="1">
      <c r="B94" s="6" t="s">
        <v>71</v>
      </c>
      <c r="C94" s="7">
        <v>27700000</v>
      </c>
    </row>
    <row r="95" spans="2:3" ht="25.5">
      <c r="B95" s="6" t="s">
        <v>72</v>
      </c>
      <c r="C95" s="24">
        <f>100000000+20000000</f>
        <v>120000000</v>
      </c>
    </row>
    <row r="96" spans="2:3">
      <c r="B96" s="25"/>
      <c r="C96" s="26"/>
    </row>
    <row r="97" spans="2:3" ht="14.25" customHeight="1">
      <c r="B97" s="25"/>
      <c r="C97" s="15">
        <f>SUM(C92:C96)</f>
        <v>1210928854.1599998</v>
      </c>
    </row>
    <row r="99" spans="2:3" ht="15.75">
      <c r="B99" s="33" t="s">
        <v>73</v>
      </c>
      <c r="C99" s="33"/>
    </row>
    <row r="100" spans="2:3" ht="57" customHeight="1">
      <c r="B100" s="23" t="s">
        <v>74</v>
      </c>
      <c r="C100" s="24">
        <f>13600000+1600000+7000000</f>
        <v>22200000</v>
      </c>
    </row>
    <row r="101" spans="2:3" ht="36">
      <c r="B101" s="27" t="s">
        <v>75</v>
      </c>
      <c r="C101" s="7">
        <v>26973333</v>
      </c>
    </row>
    <row r="102" spans="2:3" ht="25.5">
      <c r="B102" s="23" t="s">
        <v>76</v>
      </c>
      <c r="C102" s="24">
        <v>7600000</v>
      </c>
    </row>
    <row r="104" spans="2:3">
      <c r="C104" s="13">
        <f>SUM(C100:C103)</f>
        <v>56773333</v>
      </c>
    </row>
    <row r="105" spans="2:3" ht="5.25" customHeight="1"/>
    <row r="106" spans="2:3" ht="15.75">
      <c r="B106" s="33" t="s">
        <v>77</v>
      </c>
      <c r="C106" s="33"/>
    </row>
    <row r="107" spans="2:3" ht="23.25" customHeight="1">
      <c r="B107" s="6" t="s">
        <v>78</v>
      </c>
      <c r="C107" s="15">
        <v>259794763</v>
      </c>
    </row>
    <row r="110" spans="2:3" ht="15.75">
      <c r="B110" s="33" t="s">
        <v>79</v>
      </c>
      <c r="C110" s="33"/>
    </row>
    <row r="111" spans="2:3" ht="25.5">
      <c r="B111" s="6" t="s">
        <v>80</v>
      </c>
      <c r="C111" s="21">
        <v>3200000</v>
      </c>
    </row>
    <row r="112" spans="2:3" ht="25.5">
      <c r="B112" s="6" t="s">
        <v>81</v>
      </c>
      <c r="C112" s="24">
        <v>15000000</v>
      </c>
    </row>
    <row r="113" spans="2:3" ht="38.25">
      <c r="B113" s="6" t="s">
        <v>82</v>
      </c>
      <c r="C113" s="24">
        <v>800000</v>
      </c>
    </row>
    <row r="114" spans="2:3">
      <c r="B114" s="6" t="s">
        <v>83</v>
      </c>
      <c r="C114" s="24">
        <v>7500000</v>
      </c>
    </row>
    <row r="115" spans="2:3">
      <c r="B115" s="6" t="s">
        <v>84</v>
      </c>
      <c r="C115" s="24">
        <v>0</v>
      </c>
    </row>
    <row r="117" spans="2:3">
      <c r="C117" s="13">
        <f>SUM(C111:C116)</f>
        <v>26500000</v>
      </c>
    </row>
    <row r="119" spans="2:3" ht="19.5" customHeight="1">
      <c r="B119" s="33" t="s">
        <v>85</v>
      </c>
      <c r="C119" s="33"/>
    </row>
    <row r="120" spans="2:3" ht="25.5">
      <c r="B120" s="6" t="s">
        <v>86</v>
      </c>
      <c r="C120" s="24">
        <v>98542812</v>
      </c>
    </row>
    <row r="121" spans="2:3">
      <c r="B121" s="6" t="s">
        <v>87</v>
      </c>
      <c r="C121" s="28">
        <v>4817000</v>
      </c>
    </row>
    <row r="122" spans="2:3">
      <c r="B122" s="6" t="s">
        <v>88</v>
      </c>
      <c r="C122" s="7">
        <v>13616000</v>
      </c>
    </row>
    <row r="124" spans="2:3" ht="17.25" customHeight="1">
      <c r="C124" s="13">
        <f>SUM(C120:C123)</f>
        <v>116975812</v>
      </c>
    </row>
    <row r="125" spans="2:3" ht="9" customHeight="1"/>
    <row r="126" spans="2:3" ht="15.75">
      <c r="B126" s="33" t="s">
        <v>89</v>
      </c>
      <c r="C126" s="33"/>
    </row>
    <row r="128" spans="2:3" ht="25.5">
      <c r="B128" s="6" t="s">
        <v>90</v>
      </c>
      <c r="C128" s="7">
        <v>6200000</v>
      </c>
    </row>
    <row r="129" spans="2:5" ht="28.5" customHeight="1">
      <c r="B129" s="6" t="s">
        <v>91</v>
      </c>
      <c r="C129" s="7">
        <f>119714205+57232101+10845000+3433920</f>
        <v>191225226</v>
      </c>
    </row>
    <row r="130" spans="2:5" ht="18" customHeight="1">
      <c r="B130" s="29" t="s">
        <v>92</v>
      </c>
      <c r="C130" s="7">
        <v>8607600</v>
      </c>
    </row>
    <row r="131" spans="2:5" ht="25.5">
      <c r="B131" s="6" t="s">
        <v>93</v>
      </c>
      <c r="C131" s="7">
        <v>8000000</v>
      </c>
    </row>
    <row r="133" spans="2:5">
      <c r="C133" s="13">
        <f>SUM(C128:C132)</f>
        <v>214032826</v>
      </c>
    </row>
    <row r="136" spans="2:5" ht="15.75">
      <c r="B136" s="33" t="s">
        <v>94</v>
      </c>
      <c r="C136" s="33"/>
    </row>
    <row r="138" spans="2:5" ht="25.5">
      <c r="B138" s="23" t="s">
        <v>95</v>
      </c>
      <c r="C138" s="7">
        <v>2500000</v>
      </c>
      <c r="E138" s="30"/>
    </row>
    <row r="139" spans="2:5" ht="25.5">
      <c r="B139" s="23" t="s">
        <v>96</v>
      </c>
      <c r="C139" s="7"/>
    </row>
    <row r="140" spans="2:5" ht="25.5">
      <c r="B140" s="23" t="s">
        <v>97</v>
      </c>
      <c r="C140" s="7"/>
    </row>
    <row r="141" spans="2:5" ht="25.5">
      <c r="B141" s="23" t="s">
        <v>98</v>
      </c>
      <c r="C141" s="7"/>
    </row>
    <row r="143" spans="2:5">
      <c r="C143" s="13">
        <f>SUM(C138:C142)</f>
        <v>2500000</v>
      </c>
    </row>
    <row r="144" spans="2:5">
      <c r="B144" s="31"/>
    </row>
    <row r="148" spans="2:2" ht="15">
      <c r="B148" s="32" t="s">
        <v>99</v>
      </c>
    </row>
    <row r="149" spans="2:2">
      <c r="B149" s="31" t="s">
        <v>100</v>
      </c>
    </row>
  </sheetData>
  <mergeCells count="24">
    <mergeCell ref="B106:C106"/>
    <mergeCell ref="B110:C110"/>
    <mergeCell ref="B119:C119"/>
    <mergeCell ref="B126:C126"/>
    <mergeCell ref="B19:C19"/>
    <mergeCell ref="B22:C22"/>
    <mergeCell ref="B136:C136"/>
    <mergeCell ref="B36:C36"/>
    <mergeCell ref="B51:C51"/>
    <mergeCell ref="B61:C61"/>
    <mergeCell ref="B70:C70"/>
    <mergeCell ref="B80:C80"/>
    <mergeCell ref="B91:C91"/>
    <mergeCell ref="B99:C99"/>
    <mergeCell ref="B29:C29"/>
    <mergeCell ref="B1:C1"/>
    <mergeCell ref="B2:C2"/>
    <mergeCell ref="B3:C3"/>
    <mergeCell ref="B4:C4"/>
    <mergeCell ref="B5:C5"/>
    <mergeCell ref="B7:C7"/>
    <mergeCell ref="B10:C10"/>
    <mergeCell ref="B13:C13"/>
    <mergeCell ref="B16:C16"/>
  </mergeCells>
  <pageMargins left="1" right="0.75" top="1" bottom="1" header="0.3" footer="0.55000000000000004"/>
  <pageSetup scale="70" orientation="portrait" r:id="rId1"/>
  <headerFooter alignWithMargins="0">
    <oddFooter>&amp;C"Por un verdadero proceso comunitairio con oportunidad para todos"
Carrera 2 # 1-19 Barrio Centro Sucre Cauca
alcaldia@sucre-cauca.gov.co    Telefax 092 8272815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GESTION 2009</vt:lpstr>
      <vt:lpstr>'INFORME GESTION 2009'!Títulos_a_imprimir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2012-05-17T16:32:50Z</dcterms:modified>
</cp:coreProperties>
</file>