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astos" sheetId="1" r:id="rId1"/>
    <sheet name="Ingres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<sst xmlns="http://schemas.openxmlformats.org/spreadsheetml/2006/main" count="80" uniqueCount="77">
  <si>
    <t>GESTIÓN SOCIAL</t>
  </si>
  <si>
    <t xml:space="preserve">1. </t>
  </si>
  <si>
    <t>Sector Educación</t>
  </si>
  <si>
    <t xml:space="preserve">1.1. </t>
  </si>
  <si>
    <t>Sector Salud</t>
  </si>
  <si>
    <t xml:space="preserve">1.2. </t>
  </si>
  <si>
    <t>Sector Cultura</t>
  </si>
  <si>
    <t xml:space="preserve">1.3. </t>
  </si>
  <si>
    <t xml:space="preserve">1.4. </t>
  </si>
  <si>
    <t>Deporte, Recreación y Aprovechamiento del Tiempo Libre</t>
  </si>
  <si>
    <t xml:space="preserve">1.5. </t>
  </si>
  <si>
    <t>Saneamiento Básico y Agua Potable</t>
  </si>
  <si>
    <t xml:space="preserve">1.6. </t>
  </si>
  <si>
    <t>PARTICIPACION CIUDADANA Y CONTROL   SOCIAL</t>
  </si>
  <si>
    <t xml:space="preserve">2.  </t>
  </si>
  <si>
    <t>DESARROLLO ECONÓMICO</t>
  </si>
  <si>
    <t xml:space="preserve">3. </t>
  </si>
  <si>
    <t>Vivienda</t>
  </si>
  <si>
    <t xml:space="preserve">3.1. </t>
  </si>
  <si>
    <t>Desarrollo Agrario</t>
  </si>
  <si>
    <t xml:space="preserve">3.2. </t>
  </si>
  <si>
    <t>Generación de Empleo</t>
  </si>
  <si>
    <t xml:space="preserve">3.3. </t>
  </si>
  <si>
    <t>Infraestructura</t>
  </si>
  <si>
    <t xml:space="preserve">3.4. </t>
  </si>
  <si>
    <t>Servicios Públicos</t>
  </si>
  <si>
    <t xml:space="preserve">3.5. </t>
  </si>
  <si>
    <t>GESTION ADMINISTRATIVA Y FINANCIERA</t>
  </si>
  <si>
    <t xml:space="preserve">4. </t>
  </si>
  <si>
    <t>SEGURIDAD CIUDADANA, PREVENCIÓN Y ATENCIÓN DE DESASTRES</t>
  </si>
  <si>
    <t xml:space="preserve">5. </t>
  </si>
  <si>
    <t xml:space="preserve">INFANCIA Y ADOLESCENCIA </t>
  </si>
  <si>
    <t xml:space="preserve">6.            </t>
  </si>
  <si>
    <t xml:space="preserve">Todos Vivos </t>
  </si>
  <si>
    <t xml:space="preserve">6.1. </t>
  </si>
  <si>
    <t xml:space="preserve"> Ninguno Sin Familia </t>
  </si>
  <si>
    <t>6.2.</t>
  </si>
  <si>
    <t>Todos Saludables</t>
  </si>
  <si>
    <t>6.3.</t>
  </si>
  <si>
    <t>6.4. </t>
  </si>
  <si>
    <t>Todos con Educación de Calidad y No Discriminante</t>
  </si>
  <si>
    <t>6.5. </t>
  </si>
  <si>
    <t xml:space="preserve">6.6. </t>
  </si>
  <si>
    <t xml:space="preserve">6.7. </t>
  </si>
  <si>
    <t xml:space="preserve">6.8. </t>
  </si>
  <si>
    <t xml:space="preserve">6.9.   </t>
  </si>
  <si>
    <t xml:space="preserve">6.10. </t>
  </si>
  <si>
    <t xml:space="preserve">6.11. </t>
  </si>
  <si>
    <t xml:space="preserve">6.12. </t>
  </si>
  <si>
    <t xml:space="preserve">Todos Jugando </t>
  </si>
  <si>
    <t xml:space="preserve">Todos capaces de manejar los afectos, las emociones y la sexualidad </t>
  </si>
  <si>
    <t xml:space="preserve">Todos participan en los espacios sociales </t>
  </si>
  <si>
    <t xml:space="preserve">Ninguno sin registro </t>
  </si>
  <si>
    <t xml:space="preserve">Ninguno maltratado o abusado </t>
  </si>
  <si>
    <t xml:space="preserve">Ninguno en actividad perjudicial </t>
  </si>
  <si>
    <t>Todos los adolescentes acusados de violar la Ley con debido proceso</t>
  </si>
  <si>
    <t>CONCEPTO</t>
  </si>
  <si>
    <t>TOTAL</t>
  </si>
  <si>
    <t>Sobretasa a la Gasolina</t>
  </si>
  <si>
    <t>Fondo Local de Salud</t>
  </si>
  <si>
    <t>Alimentación Escolar SGP</t>
  </si>
  <si>
    <t>Calidad Educativa SGP</t>
  </si>
  <si>
    <t>Agua Potable y Saneamiento Básico</t>
  </si>
  <si>
    <t>Deporte SGP</t>
  </si>
  <si>
    <t>Cultura SGP</t>
  </si>
  <si>
    <t>Recursos del Credito</t>
  </si>
  <si>
    <t>Cofinanciación Departamento</t>
  </si>
  <si>
    <t>Cofinanciación Nación</t>
  </si>
  <si>
    <t>CARDIQUE</t>
  </si>
  <si>
    <t>INVIAS</t>
  </si>
  <si>
    <t>Otros Ingresos</t>
  </si>
  <si>
    <t>Grupos de Población Vulnerable</t>
  </si>
  <si>
    <t>ITEM</t>
  </si>
  <si>
    <t>CONCEPTO DE INVERSION</t>
  </si>
  <si>
    <t>PLA PLURIANUAL DE INVERSIONES DEL PLAN DE DESARROLLO 2008 - 2011 "POR UN SOPLAVIENTO MEJOR"</t>
  </si>
  <si>
    <r>
      <t xml:space="preserve"> </t>
    </r>
    <r>
      <rPr>
        <sz val="9"/>
        <rFont val="Arial"/>
        <family val="2"/>
      </rPr>
      <t>Ninguno desnutrido o con hambre</t>
    </r>
  </si>
  <si>
    <t>ANEXO 001 PLAN PLURIANUAL DE INGRESOS DEL PLAN DE DESARROLLO 2008 - 2011 "POR UN SOPLAVIENTO MEJOR"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</si>
</sst>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$-240A]\ #,##0"/>
  </numFmts>
  <fonts count="4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6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168" fontId="4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168" fontId="3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6" fillId="33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68" fontId="6" fillId="34" borderId="13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68" fontId="7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justify"/>
    </xf>
    <xf numFmtId="168" fontId="6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indent="2"/>
    </xf>
    <xf numFmtId="0" fontId="6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34" borderId="10" xfId="0" applyFont="1" applyFill="1" applyBorder="1" applyAlignment="1">
      <alignment/>
    </xf>
    <xf numFmtId="168" fontId="6" fillId="34" borderId="10" xfId="0" applyNumberFormat="1" applyFont="1" applyFill="1" applyBorder="1" applyAlignment="1">
      <alignment/>
    </xf>
    <xf numFmtId="168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justify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justify"/>
    </xf>
    <xf numFmtId="168" fontId="6" fillId="33" borderId="12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37" sqref="J37"/>
    </sheetView>
  </sheetViews>
  <sheetFormatPr defaultColWidth="11.421875" defaultRowHeight="12.75"/>
  <cols>
    <col min="1" max="1" width="7.57421875" style="0" bestFit="1" customWidth="1"/>
    <col min="2" max="2" width="57.57421875" style="1" bestFit="1" customWidth="1"/>
    <col min="3" max="6" width="13.7109375" style="0" bestFit="1" customWidth="1"/>
    <col min="7" max="7" width="14.7109375" style="0" bestFit="1" customWidth="1"/>
  </cols>
  <sheetData>
    <row r="1" spans="1:7" ht="13.5" thickBot="1">
      <c r="A1" s="41" t="s">
        <v>74</v>
      </c>
      <c r="B1" s="42"/>
      <c r="C1" s="42"/>
      <c r="D1" s="42"/>
      <c r="E1" s="42"/>
      <c r="F1" s="42"/>
      <c r="G1" s="43"/>
    </row>
    <row r="2" spans="1:7" s="10" customFormat="1" ht="13.5" thickBot="1">
      <c r="A2" s="14" t="s">
        <v>72</v>
      </c>
      <c r="B2" s="14" t="s">
        <v>73</v>
      </c>
      <c r="C2" s="14">
        <v>2008</v>
      </c>
      <c r="D2" s="14">
        <v>2009</v>
      </c>
      <c r="E2" s="14">
        <v>2010</v>
      </c>
      <c r="F2" s="14">
        <v>2011</v>
      </c>
      <c r="G2" s="14" t="s">
        <v>57</v>
      </c>
    </row>
    <row r="3" spans="1:7" s="2" customFormat="1" ht="12.75">
      <c r="A3" s="15" t="s">
        <v>1</v>
      </c>
      <c r="B3" s="16" t="s">
        <v>0</v>
      </c>
      <c r="C3" s="17">
        <f>C5+C6+C7+C8+C9+C10</f>
        <v>2193000000</v>
      </c>
      <c r="D3" s="17">
        <f>D5+D6+D7+D8+D9+D10</f>
        <v>2305850000</v>
      </c>
      <c r="E3" s="17">
        <f>E5+E6+E7+E8+E9+E10</f>
        <v>2421142500</v>
      </c>
      <c r="F3" s="17">
        <f>F5+F6+F7+F8+F9+F10</f>
        <v>2542199625</v>
      </c>
      <c r="G3" s="17">
        <f>C3+D3+E3+F3</f>
        <v>9462192125</v>
      </c>
    </row>
    <row r="4" spans="1:7" ht="12.75">
      <c r="A4" s="18"/>
      <c r="B4" s="19"/>
      <c r="C4" s="20"/>
      <c r="D4" s="20"/>
      <c r="E4" s="20"/>
      <c r="F4" s="20"/>
      <c r="G4" s="20"/>
    </row>
    <row r="5" spans="1:7" ht="12.75">
      <c r="A5" s="21" t="s">
        <v>3</v>
      </c>
      <c r="B5" s="22" t="s">
        <v>2</v>
      </c>
      <c r="C5" s="20">
        <v>250000000</v>
      </c>
      <c r="D5" s="20">
        <f>C5*5%+C5</f>
        <v>262500000</v>
      </c>
      <c r="E5" s="20">
        <f>D5*5%+D5</f>
        <v>275625000</v>
      </c>
      <c r="F5" s="20">
        <f>E5*5%+E5</f>
        <v>289406250</v>
      </c>
      <c r="G5" s="20">
        <f aca="true" t="shared" si="0" ref="G5:G10">C5+D5+E5+F5</f>
        <v>1077531250</v>
      </c>
    </row>
    <row r="6" spans="1:7" s="2" customFormat="1" ht="12.75">
      <c r="A6" s="23" t="s">
        <v>5</v>
      </c>
      <c r="B6" s="24" t="s">
        <v>4</v>
      </c>
      <c r="C6" s="25">
        <v>1500000000</v>
      </c>
      <c r="D6" s="20">
        <f aca="true" t="shared" si="1" ref="D6:F10">C6*5%+C6</f>
        <v>1575000000</v>
      </c>
      <c r="E6" s="20">
        <f t="shared" si="1"/>
        <v>1653750000</v>
      </c>
      <c r="F6" s="20">
        <f t="shared" si="1"/>
        <v>1736437500</v>
      </c>
      <c r="G6" s="20">
        <f t="shared" si="0"/>
        <v>6465187500</v>
      </c>
    </row>
    <row r="7" spans="1:7" s="2" customFormat="1" ht="12.75">
      <c r="A7" s="23" t="s">
        <v>7</v>
      </c>
      <c r="B7" s="22" t="s">
        <v>6</v>
      </c>
      <c r="C7" s="25">
        <v>33000000</v>
      </c>
      <c r="D7" s="20">
        <f t="shared" si="1"/>
        <v>34650000</v>
      </c>
      <c r="E7" s="20">
        <f t="shared" si="1"/>
        <v>36382500</v>
      </c>
      <c r="F7" s="20">
        <f t="shared" si="1"/>
        <v>38201625</v>
      </c>
      <c r="G7" s="20">
        <f t="shared" si="0"/>
        <v>142234125</v>
      </c>
    </row>
    <row r="8" spans="1:7" s="2" customFormat="1" ht="12.75">
      <c r="A8" s="23" t="s">
        <v>8</v>
      </c>
      <c r="B8" s="22" t="s">
        <v>71</v>
      </c>
      <c r="C8" s="25">
        <v>16000000</v>
      </c>
      <c r="D8" s="20">
        <v>20000000</v>
      </c>
      <c r="E8" s="20">
        <f t="shared" si="1"/>
        <v>21000000</v>
      </c>
      <c r="F8" s="20">
        <f t="shared" si="1"/>
        <v>22050000</v>
      </c>
      <c r="G8" s="20">
        <f t="shared" si="0"/>
        <v>79050000</v>
      </c>
    </row>
    <row r="9" spans="1:7" s="2" customFormat="1" ht="12.75">
      <c r="A9" s="23" t="s">
        <v>10</v>
      </c>
      <c r="B9" s="24" t="s">
        <v>9</v>
      </c>
      <c r="C9" s="25">
        <v>44000000</v>
      </c>
      <c r="D9" s="20">
        <f t="shared" si="1"/>
        <v>46200000</v>
      </c>
      <c r="E9" s="20">
        <f t="shared" si="1"/>
        <v>48510000</v>
      </c>
      <c r="F9" s="20">
        <f t="shared" si="1"/>
        <v>50935500</v>
      </c>
      <c r="G9" s="20">
        <f t="shared" si="0"/>
        <v>189645500</v>
      </c>
    </row>
    <row r="10" spans="1:7" s="2" customFormat="1" ht="12.75">
      <c r="A10" s="23" t="s">
        <v>12</v>
      </c>
      <c r="B10" s="22" t="s">
        <v>11</v>
      </c>
      <c r="C10" s="25">
        <v>350000000</v>
      </c>
      <c r="D10" s="20">
        <f t="shared" si="1"/>
        <v>367500000</v>
      </c>
      <c r="E10" s="20">
        <f t="shared" si="1"/>
        <v>385875000</v>
      </c>
      <c r="F10" s="20">
        <f t="shared" si="1"/>
        <v>405168750</v>
      </c>
      <c r="G10" s="20">
        <f t="shared" si="0"/>
        <v>1508543750</v>
      </c>
    </row>
    <row r="11" spans="1:7" ht="12.75">
      <c r="A11" s="18"/>
      <c r="B11" s="22"/>
      <c r="C11" s="20"/>
      <c r="D11" s="20"/>
      <c r="E11" s="20"/>
      <c r="F11" s="20"/>
      <c r="G11" s="20"/>
    </row>
    <row r="12" spans="1:7" s="2" customFormat="1" ht="12.75">
      <c r="A12" s="26" t="s">
        <v>14</v>
      </c>
      <c r="B12" s="27" t="s">
        <v>13</v>
      </c>
      <c r="C12" s="28">
        <v>10000000</v>
      </c>
      <c r="D12" s="28">
        <v>20000000</v>
      </c>
      <c r="E12" s="28">
        <v>20000000</v>
      </c>
      <c r="F12" s="28">
        <v>20000000</v>
      </c>
      <c r="G12" s="28">
        <f>C12+D12+E12+F12</f>
        <v>70000000</v>
      </c>
    </row>
    <row r="13" spans="1:7" ht="12.75">
      <c r="A13" s="18"/>
      <c r="B13" s="29"/>
      <c r="C13" s="20"/>
      <c r="D13" s="20"/>
      <c r="E13" s="20"/>
      <c r="F13" s="20"/>
      <c r="G13" s="20"/>
    </row>
    <row r="14" spans="1:7" s="2" customFormat="1" ht="12.75">
      <c r="A14" s="26" t="s">
        <v>16</v>
      </c>
      <c r="B14" s="30" t="s">
        <v>15</v>
      </c>
      <c r="C14" s="28">
        <f>C20+C19+C18+C17+C16</f>
        <v>205000000</v>
      </c>
      <c r="D14" s="28">
        <f>D16+D17+D18+D19+D20</f>
        <v>271750000</v>
      </c>
      <c r="E14" s="28">
        <f>E16+E17+E18+E19+E20</f>
        <v>287837500</v>
      </c>
      <c r="F14" s="28">
        <f>F16+F17+F18+F19+F20</f>
        <v>308979375</v>
      </c>
      <c r="G14" s="28">
        <f>C14+D14+E14+F14</f>
        <v>1073566875</v>
      </c>
    </row>
    <row r="15" spans="1:7" ht="12.75">
      <c r="A15" s="18"/>
      <c r="B15" s="24"/>
      <c r="C15" s="20"/>
      <c r="D15" s="20"/>
      <c r="E15" s="20"/>
      <c r="F15" s="20"/>
      <c r="G15" s="20"/>
    </row>
    <row r="16" spans="1:7" s="2" customFormat="1" ht="12.75">
      <c r="A16" s="23" t="s">
        <v>18</v>
      </c>
      <c r="B16" s="22" t="s">
        <v>17</v>
      </c>
      <c r="C16" s="25">
        <v>20000000</v>
      </c>
      <c r="D16" s="25">
        <v>120000000</v>
      </c>
      <c r="E16" s="25">
        <v>130000000</v>
      </c>
      <c r="F16" s="25">
        <v>145000000</v>
      </c>
      <c r="G16" s="25">
        <f>C16+D16+E16+F16</f>
        <v>415000000</v>
      </c>
    </row>
    <row r="17" spans="1:7" s="2" customFormat="1" ht="12.75">
      <c r="A17" s="23" t="s">
        <v>20</v>
      </c>
      <c r="B17" s="22" t="s">
        <v>19</v>
      </c>
      <c r="C17" s="25">
        <v>10000000</v>
      </c>
      <c r="D17" s="25">
        <f aca="true" t="shared" si="2" ref="D17:E20">C17*5%+C17</f>
        <v>10500000</v>
      </c>
      <c r="E17" s="25">
        <f t="shared" si="2"/>
        <v>11025000</v>
      </c>
      <c r="F17" s="25">
        <f>E17*5%+E17</f>
        <v>11576250</v>
      </c>
      <c r="G17" s="25">
        <f>C17+D17+E17+F17</f>
        <v>43101250</v>
      </c>
    </row>
    <row r="18" spans="1:7" s="2" customFormat="1" ht="12.75">
      <c r="A18" s="23" t="s">
        <v>22</v>
      </c>
      <c r="B18" s="22" t="s">
        <v>21</v>
      </c>
      <c r="C18" s="25">
        <v>5000000</v>
      </c>
      <c r="D18" s="25">
        <f t="shared" si="2"/>
        <v>5250000</v>
      </c>
      <c r="E18" s="25">
        <f t="shared" si="2"/>
        <v>5512500</v>
      </c>
      <c r="F18" s="25">
        <f>E18*5%+E18</f>
        <v>5788125</v>
      </c>
      <c r="G18" s="25">
        <f>C18+D18+E18+F18</f>
        <v>21550625</v>
      </c>
    </row>
    <row r="19" spans="1:7" s="2" customFormat="1" ht="12.75">
      <c r="A19" s="23" t="s">
        <v>24</v>
      </c>
      <c r="B19" s="22" t="s">
        <v>23</v>
      </c>
      <c r="C19" s="31">
        <v>50000000</v>
      </c>
      <c r="D19" s="25">
        <v>130000000</v>
      </c>
      <c r="E19" s="25">
        <v>135000000</v>
      </c>
      <c r="F19" s="25">
        <v>140000000</v>
      </c>
      <c r="G19" s="25">
        <f>C19+D19+E19+F19</f>
        <v>455000000</v>
      </c>
    </row>
    <row r="20" spans="1:7" s="2" customFormat="1" ht="12.75">
      <c r="A20" s="23" t="s">
        <v>26</v>
      </c>
      <c r="B20" s="22" t="s">
        <v>25</v>
      </c>
      <c r="C20" s="25">
        <v>120000000</v>
      </c>
      <c r="D20" s="25">
        <f>C20*5%+C21</f>
        <v>6000000</v>
      </c>
      <c r="E20" s="25">
        <f t="shared" si="2"/>
        <v>6300000</v>
      </c>
      <c r="F20" s="25">
        <f>E20*5%+E20</f>
        <v>6615000</v>
      </c>
      <c r="G20" s="25">
        <f>C20+D20+E20+F20</f>
        <v>138915000</v>
      </c>
    </row>
    <row r="21" spans="1:7" ht="12.75">
      <c r="A21" s="18"/>
      <c r="B21" s="22"/>
      <c r="C21" s="20"/>
      <c r="D21" s="20"/>
      <c r="E21" s="20"/>
      <c r="F21" s="20"/>
      <c r="G21" s="20"/>
    </row>
    <row r="22" spans="1:7" ht="12.75">
      <c r="A22" s="32" t="s">
        <v>28</v>
      </c>
      <c r="B22" s="27" t="s">
        <v>27</v>
      </c>
      <c r="C22" s="33">
        <v>250000000</v>
      </c>
      <c r="D22" s="33">
        <v>250000000</v>
      </c>
      <c r="E22" s="33">
        <v>250000000</v>
      </c>
      <c r="F22" s="33">
        <v>250000000</v>
      </c>
      <c r="G22" s="28">
        <f>C22+D22+E22+F22</f>
        <v>1000000000</v>
      </c>
    </row>
    <row r="23" spans="1:7" ht="12.75">
      <c r="A23" s="18"/>
      <c r="B23" s="22"/>
      <c r="C23" s="20"/>
      <c r="D23" s="20"/>
      <c r="E23" s="20"/>
      <c r="F23" s="20"/>
      <c r="G23" s="20"/>
    </row>
    <row r="24" spans="1:7" s="2" customFormat="1" ht="12.75">
      <c r="A24" s="26" t="s">
        <v>30</v>
      </c>
      <c r="B24" s="27" t="s">
        <v>29</v>
      </c>
      <c r="C24" s="28">
        <v>40000000</v>
      </c>
      <c r="D24" s="28">
        <v>42000000</v>
      </c>
      <c r="E24" s="28">
        <v>45000000</v>
      </c>
      <c r="F24" s="28">
        <v>45000000</v>
      </c>
      <c r="G24" s="28">
        <f>C24+D24+E24+F24</f>
        <v>172000000</v>
      </c>
    </row>
    <row r="25" spans="1:7" ht="12.75">
      <c r="A25" s="18"/>
      <c r="B25" s="24"/>
      <c r="C25" s="20"/>
      <c r="D25" s="20"/>
      <c r="E25" s="20"/>
      <c r="F25" s="20"/>
      <c r="G25" s="20"/>
    </row>
    <row r="26" spans="1:7" s="2" customFormat="1" ht="12.75">
      <c r="A26" s="26" t="s">
        <v>32</v>
      </c>
      <c r="B26" s="27" t="s">
        <v>31</v>
      </c>
      <c r="C26" s="28">
        <f>C28+C29+C30+C31+C32+C33+C34+C35+C36+C37+C38+C39</f>
        <v>18000000</v>
      </c>
      <c r="D26" s="28">
        <f>D28+D29+D30+D31+D32+D33+D34+D35+D36+D37+D38+D39</f>
        <v>100575000</v>
      </c>
      <c r="E26" s="28">
        <f>E28+E29+E30+E31+E32+E33+E34+E35+E36+E37+E38+E39</f>
        <v>105603750</v>
      </c>
      <c r="F26" s="28">
        <f>F28+F29+F30+F31+F32+F33+F34+F35+F36+F37+F38+F39</f>
        <v>110883937.5</v>
      </c>
      <c r="G26" s="28">
        <f>C26+D26+E26+F26</f>
        <v>335062687.5</v>
      </c>
    </row>
    <row r="27" spans="1:7" ht="12.75">
      <c r="A27" s="18"/>
      <c r="B27" s="24"/>
      <c r="C27" s="20"/>
      <c r="D27" s="20"/>
      <c r="E27" s="20"/>
      <c r="F27" s="20"/>
      <c r="G27" s="20"/>
    </row>
    <row r="28" spans="1:7" s="2" customFormat="1" ht="12.75">
      <c r="A28" s="23" t="s">
        <v>34</v>
      </c>
      <c r="B28" s="24" t="s">
        <v>33</v>
      </c>
      <c r="C28" s="25">
        <v>1500000</v>
      </c>
      <c r="D28" s="34">
        <v>9000000</v>
      </c>
      <c r="E28" s="34">
        <f>D28*5%+D28</f>
        <v>9450000</v>
      </c>
      <c r="F28" s="34">
        <f>E28*5%+E28</f>
        <v>9922500</v>
      </c>
      <c r="G28" s="34">
        <f>C28+D28+E28+F28</f>
        <v>29872500</v>
      </c>
    </row>
    <row r="29" spans="1:7" s="2" customFormat="1" ht="12.75">
      <c r="A29" s="23" t="s">
        <v>36</v>
      </c>
      <c r="B29" s="24" t="s">
        <v>35</v>
      </c>
      <c r="C29" s="25">
        <v>1500000</v>
      </c>
      <c r="D29" s="34">
        <v>9000000</v>
      </c>
      <c r="E29" s="34">
        <f aca="true" t="shared" si="3" ref="D29:F39">D29*5%+D29</f>
        <v>9450000</v>
      </c>
      <c r="F29" s="34">
        <f t="shared" si="3"/>
        <v>9922500</v>
      </c>
      <c r="G29" s="34">
        <f aca="true" t="shared" si="4" ref="G29:G39">C29+D29+E29+F29</f>
        <v>29872500</v>
      </c>
    </row>
    <row r="30" spans="1:7" s="2" customFormat="1" ht="12.75">
      <c r="A30" s="23" t="s">
        <v>38</v>
      </c>
      <c r="B30" s="24" t="s">
        <v>37</v>
      </c>
      <c r="C30" s="25">
        <v>1500000</v>
      </c>
      <c r="D30" s="34">
        <v>9000000</v>
      </c>
      <c r="E30" s="34">
        <f t="shared" si="3"/>
        <v>9450000</v>
      </c>
      <c r="F30" s="34">
        <f t="shared" si="3"/>
        <v>9922500</v>
      </c>
      <c r="G30" s="34">
        <f t="shared" si="4"/>
        <v>29872500</v>
      </c>
    </row>
    <row r="31" spans="1:7" s="2" customFormat="1" ht="12.75">
      <c r="A31" s="23" t="s">
        <v>39</v>
      </c>
      <c r="B31" s="35" t="s">
        <v>75</v>
      </c>
      <c r="C31" s="25">
        <v>1500000</v>
      </c>
      <c r="D31" s="34">
        <v>9000000</v>
      </c>
      <c r="E31" s="34">
        <f t="shared" si="3"/>
        <v>9450000</v>
      </c>
      <c r="F31" s="34">
        <f t="shared" si="3"/>
        <v>9922500</v>
      </c>
      <c r="G31" s="34">
        <f t="shared" si="4"/>
        <v>29872500</v>
      </c>
    </row>
    <row r="32" spans="1:7" s="2" customFormat="1" ht="12.75">
      <c r="A32" s="23" t="s">
        <v>41</v>
      </c>
      <c r="B32" s="24" t="s">
        <v>40</v>
      </c>
      <c r="C32" s="25">
        <v>1500000</v>
      </c>
      <c r="D32" s="34">
        <v>9000000</v>
      </c>
      <c r="E32" s="34">
        <f t="shared" si="3"/>
        <v>9450000</v>
      </c>
      <c r="F32" s="34">
        <f t="shared" si="3"/>
        <v>9922500</v>
      </c>
      <c r="G32" s="34">
        <f t="shared" si="4"/>
        <v>29872500</v>
      </c>
    </row>
    <row r="33" spans="1:7" s="2" customFormat="1" ht="12.75">
      <c r="A33" s="23" t="s">
        <v>42</v>
      </c>
      <c r="B33" s="24" t="s">
        <v>49</v>
      </c>
      <c r="C33" s="25">
        <v>1500000</v>
      </c>
      <c r="D33" s="34">
        <v>9000000</v>
      </c>
      <c r="E33" s="34">
        <f t="shared" si="3"/>
        <v>9450000</v>
      </c>
      <c r="F33" s="34">
        <f t="shared" si="3"/>
        <v>9922500</v>
      </c>
      <c r="G33" s="34">
        <f t="shared" si="4"/>
        <v>29872500</v>
      </c>
    </row>
    <row r="34" spans="1:7" s="2" customFormat="1" ht="12.75">
      <c r="A34" s="23" t="s">
        <v>43</v>
      </c>
      <c r="B34" s="24" t="s">
        <v>50</v>
      </c>
      <c r="C34" s="25">
        <v>1500000</v>
      </c>
      <c r="D34" s="34">
        <v>9000000</v>
      </c>
      <c r="E34" s="34">
        <f t="shared" si="3"/>
        <v>9450000</v>
      </c>
      <c r="F34" s="34">
        <f t="shared" si="3"/>
        <v>9922500</v>
      </c>
      <c r="G34" s="34">
        <f t="shared" si="4"/>
        <v>29872500</v>
      </c>
    </row>
    <row r="35" spans="1:7" s="2" customFormat="1" ht="12.75">
      <c r="A35" s="23" t="s">
        <v>44</v>
      </c>
      <c r="B35" s="24" t="s">
        <v>51</v>
      </c>
      <c r="C35" s="25">
        <v>1500000</v>
      </c>
      <c r="D35" s="34">
        <v>9000000</v>
      </c>
      <c r="E35" s="34">
        <f t="shared" si="3"/>
        <v>9450000</v>
      </c>
      <c r="F35" s="34">
        <f t="shared" si="3"/>
        <v>9922500</v>
      </c>
      <c r="G35" s="34">
        <f t="shared" si="4"/>
        <v>29872500</v>
      </c>
    </row>
    <row r="36" spans="1:7" s="2" customFormat="1" ht="12.75">
      <c r="A36" s="23" t="s">
        <v>45</v>
      </c>
      <c r="B36" s="24" t="s">
        <v>52</v>
      </c>
      <c r="C36" s="25">
        <v>1500000</v>
      </c>
      <c r="D36" s="34">
        <v>9000000</v>
      </c>
      <c r="E36" s="34">
        <f t="shared" si="3"/>
        <v>9450000</v>
      </c>
      <c r="F36" s="34">
        <f t="shared" si="3"/>
        <v>9922500</v>
      </c>
      <c r="G36" s="34">
        <f t="shared" si="4"/>
        <v>29872500</v>
      </c>
    </row>
    <row r="37" spans="1:7" s="2" customFormat="1" ht="12.75">
      <c r="A37" s="23" t="s">
        <v>46</v>
      </c>
      <c r="B37" s="24" t="s">
        <v>53</v>
      </c>
      <c r="C37" s="25">
        <v>1500000</v>
      </c>
      <c r="D37" s="34">
        <v>9000000</v>
      </c>
      <c r="E37" s="34">
        <f t="shared" si="3"/>
        <v>9450000</v>
      </c>
      <c r="F37" s="34">
        <f t="shared" si="3"/>
        <v>9922500</v>
      </c>
      <c r="G37" s="34">
        <f t="shared" si="4"/>
        <v>29872500</v>
      </c>
    </row>
    <row r="38" spans="1:7" s="2" customFormat="1" ht="12.75">
      <c r="A38" s="23" t="s">
        <v>47</v>
      </c>
      <c r="B38" s="24" t="s">
        <v>54</v>
      </c>
      <c r="C38" s="25">
        <v>1500000</v>
      </c>
      <c r="D38" s="34">
        <v>9000000</v>
      </c>
      <c r="E38" s="34">
        <f t="shared" si="3"/>
        <v>9450000</v>
      </c>
      <c r="F38" s="34">
        <f t="shared" si="3"/>
        <v>9922500</v>
      </c>
      <c r="G38" s="34">
        <f t="shared" si="4"/>
        <v>29872500</v>
      </c>
    </row>
    <row r="39" spans="1:7" s="2" customFormat="1" ht="13.5" thickBot="1">
      <c r="A39" s="36" t="s">
        <v>48</v>
      </c>
      <c r="B39" s="37" t="s">
        <v>55</v>
      </c>
      <c r="C39" s="25">
        <v>1500000</v>
      </c>
      <c r="D39" s="34">
        <f t="shared" si="3"/>
        <v>1575000</v>
      </c>
      <c r="E39" s="34">
        <f t="shared" si="3"/>
        <v>1653750</v>
      </c>
      <c r="F39" s="34">
        <f t="shared" si="3"/>
        <v>1736437.5</v>
      </c>
      <c r="G39" s="34">
        <f t="shared" si="4"/>
        <v>6465187.5</v>
      </c>
    </row>
    <row r="40" spans="1:7" ht="13.5" thickBot="1">
      <c r="A40" s="39" t="s">
        <v>57</v>
      </c>
      <c r="B40" s="40"/>
      <c r="C40" s="38">
        <f>C26+C24+C22+C14+C12+C3</f>
        <v>2716000000</v>
      </c>
      <c r="D40" s="38">
        <f>D26+D24+D22+D14+D12+D3</f>
        <v>2990175000</v>
      </c>
      <c r="E40" s="38">
        <f>E26+E24+E22+E14+E12+E3</f>
        <v>3129583750</v>
      </c>
      <c r="F40" s="38">
        <f>F26+F24+F22+F14+F12+F3</f>
        <v>3277062937.5</v>
      </c>
      <c r="G40" s="38">
        <f>C40+D40+E40+F40</f>
        <v>12112821687.5</v>
      </c>
    </row>
  </sheetData>
  <sheetProtection/>
  <mergeCells count="2">
    <mergeCell ref="A40:B40"/>
    <mergeCell ref="A1:G1"/>
  </mergeCells>
  <printOptions/>
  <pageMargins left="0.35" right="0.7874015748031497" top="0.984251968503937" bottom="0.984251968503937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90" workbookViewId="0" topLeftCell="B1">
      <selection activeCell="H21" sqref="H21"/>
    </sheetView>
  </sheetViews>
  <sheetFormatPr defaultColWidth="11.421875" defaultRowHeight="12.75"/>
  <cols>
    <col min="1" max="1" width="35.28125" style="0" bestFit="1" customWidth="1"/>
    <col min="2" max="4" width="20.8515625" style="0" bestFit="1" customWidth="1"/>
    <col min="5" max="6" width="20.421875" style="0" bestFit="1" customWidth="1"/>
  </cols>
  <sheetData>
    <row r="1" spans="1:6" ht="13.5" thickBot="1">
      <c r="A1" s="44" t="s">
        <v>76</v>
      </c>
      <c r="B1" s="45"/>
      <c r="C1" s="45"/>
      <c r="D1" s="45"/>
      <c r="E1" s="45"/>
      <c r="F1" s="46"/>
    </row>
    <row r="2" spans="1:6" ht="15.75" thickBot="1">
      <c r="A2" s="7" t="s">
        <v>56</v>
      </c>
      <c r="B2" s="7">
        <v>2008</v>
      </c>
      <c r="C2" s="7">
        <v>2009</v>
      </c>
      <c r="D2" s="7">
        <v>2010</v>
      </c>
      <c r="E2" s="7">
        <v>2011</v>
      </c>
      <c r="F2" s="7" t="s">
        <v>57</v>
      </c>
    </row>
    <row r="3" spans="1:6" ht="14.25">
      <c r="A3" s="3" t="s">
        <v>58</v>
      </c>
      <c r="B3" s="4"/>
      <c r="C3" s="4">
        <f aca="true" t="shared" si="0" ref="C3:E9">B3*5%+B3</f>
        <v>0</v>
      </c>
      <c r="D3" s="4">
        <f t="shared" si="0"/>
        <v>0</v>
      </c>
      <c r="E3" s="4">
        <f t="shared" si="0"/>
        <v>0</v>
      </c>
      <c r="F3" s="4">
        <f aca="true" t="shared" si="1" ref="F3:F16">SUM(B3:E3)</f>
        <v>0</v>
      </c>
    </row>
    <row r="4" spans="1:6" ht="14.25">
      <c r="A4" s="3" t="s">
        <v>59</v>
      </c>
      <c r="B4" s="4">
        <v>1500000000</v>
      </c>
      <c r="C4" s="4">
        <f t="shared" si="0"/>
        <v>1575000000</v>
      </c>
      <c r="D4" s="4">
        <f t="shared" si="0"/>
        <v>1653750000</v>
      </c>
      <c r="E4" s="4">
        <f t="shared" si="0"/>
        <v>1736437500</v>
      </c>
      <c r="F4" s="4">
        <f t="shared" si="1"/>
        <v>6465187500</v>
      </c>
    </row>
    <row r="5" spans="1:6" ht="14.25">
      <c r="A5" s="3" t="s">
        <v>60</v>
      </c>
      <c r="B5" s="4">
        <v>50000000</v>
      </c>
      <c r="C5" s="4">
        <f t="shared" si="0"/>
        <v>52500000</v>
      </c>
      <c r="D5" s="4">
        <f t="shared" si="0"/>
        <v>55125000</v>
      </c>
      <c r="E5" s="4">
        <f t="shared" si="0"/>
        <v>57881250</v>
      </c>
      <c r="F5" s="4">
        <f t="shared" si="1"/>
        <v>215506250</v>
      </c>
    </row>
    <row r="6" spans="1:6" ht="14.25">
      <c r="A6" s="3" t="s">
        <v>61</v>
      </c>
      <c r="B6" s="4">
        <v>200000000</v>
      </c>
      <c r="C6" s="4">
        <f t="shared" si="0"/>
        <v>210000000</v>
      </c>
      <c r="D6" s="4">
        <f t="shared" si="0"/>
        <v>220500000</v>
      </c>
      <c r="E6" s="4">
        <f t="shared" si="0"/>
        <v>231525000</v>
      </c>
      <c r="F6" s="4">
        <f t="shared" si="1"/>
        <v>862025000</v>
      </c>
    </row>
    <row r="7" spans="1:6" ht="14.25">
      <c r="A7" s="3" t="s">
        <v>62</v>
      </c>
      <c r="B7" s="4">
        <v>350000000</v>
      </c>
      <c r="C7" s="4">
        <f t="shared" si="0"/>
        <v>367500000</v>
      </c>
      <c r="D7" s="4">
        <f t="shared" si="0"/>
        <v>385875000</v>
      </c>
      <c r="E7" s="4">
        <f t="shared" si="0"/>
        <v>405168750</v>
      </c>
      <c r="F7" s="4">
        <f t="shared" si="1"/>
        <v>1508543750</v>
      </c>
    </row>
    <row r="8" spans="1:6" ht="14.25">
      <c r="A8" s="3" t="s">
        <v>63</v>
      </c>
      <c r="B8" s="4">
        <v>44000000</v>
      </c>
      <c r="C8" s="4">
        <f t="shared" si="0"/>
        <v>46200000</v>
      </c>
      <c r="D8" s="4">
        <f t="shared" si="0"/>
        <v>48510000</v>
      </c>
      <c r="E8" s="4">
        <f>D8*5%+D8+5000000</f>
        <v>55935500</v>
      </c>
      <c r="F8" s="4">
        <f t="shared" si="1"/>
        <v>194645500</v>
      </c>
    </row>
    <row r="9" spans="1:6" ht="14.25">
      <c r="A9" s="3" t="s">
        <v>64</v>
      </c>
      <c r="B9" s="4">
        <v>33000000</v>
      </c>
      <c r="C9" s="4">
        <f t="shared" si="0"/>
        <v>34650000</v>
      </c>
      <c r="D9" s="4">
        <f t="shared" si="0"/>
        <v>36382500</v>
      </c>
      <c r="E9" s="4">
        <f>D9*5%+D9+249450</f>
        <v>38451075</v>
      </c>
      <c r="F9" s="4">
        <f t="shared" si="1"/>
        <v>142483575</v>
      </c>
    </row>
    <row r="10" spans="1:6" ht="14.25">
      <c r="A10" s="3" t="s">
        <v>65</v>
      </c>
      <c r="B10" s="4">
        <v>0</v>
      </c>
      <c r="C10" s="11">
        <v>100000000</v>
      </c>
      <c r="D10" s="11">
        <v>100000000</v>
      </c>
      <c r="E10" s="11">
        <v>200000000</v>
      </c>
      <c r="F10" s="4">
        <f t="shared" si="1"/>
        <v>400000000</v>
      </c>
    </row>
    <row r="11" spans="1:6" ht="14.25">
      <c r="A11" s="3" t="s">
        <v>66</v>
      </c>
      <c r="B11" s="4">
        <v>50000000</v>
      </c>
      <c r="C11" s="11">
        <v>120000000</v>
      </c>
      <c r="D11" s="11">
        <v>80000000</v>
      </c>
      <c r="E11" s="11">
        <v>150000000</v>
      </c>
      <c r="F11" s="4">
        <f t="shared" si="1"/>
        <v>400000000</v>
      </c>
    </row>
    <row r="12" spans="1:6" ht="14.25">
      <c r="A12" s="3" t="s">
        <v>67</v>
      </c>
      <c r="B12" s="4">
        <v>0</v>
      </c>
      <c r="C12" s="11">
        <v>150000000</v>
      </c>
      <c r="D12" s="11">
        <v>120000000</v>
      </c>
      <c r="E12" s="11">
        <v>130000000</v>
      </c>
      <c r="F12" s="4">
        <f t="shared" si="1"/>
        <v>400000000</v>
      </c>
    </row>
    <row r="13" spans="1:6" ht="14.25">
      <c r="A13" s="3" t="s">
        <v>68</v>
      </c>
      <c r="B13" s="4">
        <v>180000000</v>
      </c>
      <c r="C13" s="11">
        <v>180000000</v>
      </c>
      <c r="D13" s="11">
        <v>180000000</v>
      </c>
      <c r="E13" s="11">
        <v>200000000</v>
      </c>
      <c r="F13" s="4">
        <f t="shared" si="1"/>
        <v>740000000</v>
      </c>
    </row>
    <row r="14" spans="1:6" ht="14.25">
      <c r="A14" s="3" t="s">
        <v>69</v>
      </c>
      <c r="B14" s="4">
        <v>145000000</v>
      </c>
      <c r="C14" s="11">
        <v>150000000</v>
      </c>
      <c r="D14" s="11">
        <v>150000000</v>
      </c>
      <c r="E14" s="11">
        <v>150000000</v>
      </c>
      <c r="F14" s="4">
        <f t="shared" si="1"/>
        <v>595000000</v>
      </c>
    </row>
    <row r="15" spans="1:6" ht="15" thickBot="1">
      <c r="A15" s="5" t="s">
        <v>70</v>
      </c>
      <c r="B15" s="6">
        <v>50000000</v>
      </c>
      <c r="C15" s="12">
        <f>B15*5%+B15</f>
        <v>52500000</v>
      </c>
      <c r="D15" s="12">
        <f>C15*5%+C15</f>
        <v>55125000</v>
      </c>
      <c r="E15" s="12">
        <v>31805113</v>
      </c>
      <c r="F15" s="4">
        <f t="shared" si="1"/>
        <v>189430113</v>
      </c>
    </row>
    <row r="16" spans="1:6" ht="15.75" thickBot="1">
      <c r="A16" s="8" t="s">
        <v>57</v>
      </c>
      <c r="B16" s="9">
        <f>SUM(B3:B15)</f>
        <v>2602000000</v>
      </c>
      <c r="C16" s="9">
        <f>SUM(C3:C15)</f>
        <v>3038350000</v>
      </c>
      <c r="D16" s="9">
        <f>SUM(D3:D15)</f>
        <v>3085267500</v>
      </c>
      <c r="E16" s="9">
        <f>SUM(E3:E15)</f>
        <v>3387204188</v>
      </c>
      <c r="F16" s="9">
        <f t="shared" si="1"/>
        <v>12112821688</v>
      </c>
    </row>
    <row r="18" ht="12.75">
      <c r="F18" s="13"/>
    </row>
    <row r="19" ht="12.75">
      <c r="F19" s="13"/>
    </row>
  </sheetData>
  <sheetProtection/>
  <mergeCells count="1">
    <mergeCell ref="A1:F1"/>
  </mergeCells>
  <printOptions horizontalCentered="1" verticalCentered="1"/>
  <pageMargins left="0.1968503937007874" right="0.5118110236220472" top="0.984251968503937" bottom="0.984251968503937" header="0" footer="0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</dc:creator>
  <cp:keywords/>
  <dc:description/>
  <cp:lastModifiedBy>Administrator</cp:lastModifiedBy>
  <cp:lastPrinted>2008-08-04T17:14:59Z</cp:lastPrinted>
  <dcterms:created xsi:type="dcterms:W3CDTF">2008-05-12T20:51:56Z</dcterms:created>
  <dcterms:modified xsi:type="dcterms:W3CDTF">2008-08-04T17:15:05Z</dcterms:modified>
  <cp:category/>
  <cp:version/>
  <cp:contentType/>
  <cp:contentStatus/>
</cp:coreProperties>
</file>