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95" windowHeight="7935" activeTab="1"/>
  </bookViews>
  <sheets>
    <sheet name="POLITICA 1" sheetId="1" r:id="rId1"/>
    <sheet name="POLITICA 2-3" sheetId="2" r:id="rId2"/>
    <sheet name="Hoja4" sheetId="3" r:id="rId3"/>
    <sheet name="Hoja3" sheetId="4" r:id="rId4"/>
  </sheets>
  <definedNames>
    <definedName name="_xlnm.Print_Area" localSheetId="1">'POLITICA 2-3'!$A$1:$I$59</definedName>
    <definedName name="_xlnm.Print_Titles" localSheetId="0">'POLITICA 1'!$1:$4</definedName>
  </definedNames>
  <calcPr fullCalcOnLoad="1"/>
</workbook>
</file>

<file path=xl/sharedStrings.xml><?xml version="1.0" encoding="utf-8"?>
<sst xmlns="http://schemas.openxmlformats.org/spreadsheetml/2006/main" count="161" uniqueCount="129">
  <si>
    <t>ESTRATEGIA</t>
  </si>
  <si>
    <t>PROGRAMAS</t>
  </si>
  <si>
    <t>SUBPROGRAMAS</t>
  </si>
  <si>
    <t>PROYECTOS</t>
  </si>
  <si>
    <t>1. UNA FORMACION EN COMPETENCIAS CIUDADANAS</t>
  </si>
  <si>
    <t>EDUCACION PARA TODOS</t>
  </si>
  <si>
    <t>1. Censo Educativo</t>
  </si>
  <si>
    <t>2. Primera Infancia</t>
  </si>
  <si>
    <t>3.Basica y Media</t>
  </si>
  <si>
    <t>4. Poblacion Vulnerable</t>
  </si>
  <si>
    <t>5. Adultos</t>
  </si>
  <si>
    <t>6. Dotacion, Internado y Transporte</t>
  </si>
  <si>
    <t>SUBTOTAL</t>
  </si>
  <si>
    <t>NI UNO MENOS</t>
  </si>
  <si>
    <t>1. Todos en la Escuela</t>
  </si>
  <si>
    <t>LA CALIDAD UN RESPONSABILIDAD Y COMPROMISOS DE TODOS</t>
  </si>
  <si>
    <t>1. Estandares y Competencias en los planes de estudios</t>
  </si>
  <si>
    <t>2. Evaluemos competancias para mejorar</t>
  </si>
  <si>
    <t>3. Mejoramientos continuo y Permanente</t>
  </si>
  <si>
    <t>4. Actualizacion Permanente de Docentes</t>
  </si>
  <si>
    <t>MODERNIZACION DEL SECTOR EDUCATIVO EN EL MUNICIPIO DE PTO CARREÑO</t>
  </si>
  <si>
    <t>1. Certificacion del Municipio de Pto Carreño para administrar el sector educactivo</t>
  </si>
  <si>
    <t>2. Modernizacion con fines de acreditacion de la Secretaria de Educacion</t>
  </si>
  <si>
    <t>3. Modernizacion con  fines  de acreditacion de instituciones  Educativas Oficiales</t>
  </si>
  <si>
    <t>4. Sistema de Informacion de Calidad</t>
  </si>
  <si>
    <t>5. Adecuacion de la Secretaria de Educacion</t>
  </si>
  <si>
    <t>6. Uso de Tegnologia</t>
  </si>
  <si>
    <t>EDUCACION LABORAL</t>
  </si>
  <si>
    <t>1. Fortalecimiento y/o creacion de programas de educacion media tecnica en los establecimientos educativos del municipio</t>
  </si>
  <si>
    <t>2. Artuculacion de la educacion media tecnica y la educacion para el trabajo</t>
  </si>
  <si>
    <t>3. Dotacion de harrimientas tecnologicas para el desarrollo del programa investigando ando.</t>
  </si>
  <si>
    <t>2. LA SALUD UN DESARROLLO HUMANO INTEGRAL</t>
  </si>
  <si>
    <t>FORTALECER EL SISTEMA DE ASEGURAMIENTO</t>
  </si>
  <si>
    <t>Depuracion de bases de Datos</t>
  </si>
  <si>
    <t>1. Ampliacion de la Cobertura al regimen subsidiado</t>
  </si>
  <si>
    <t>FORTALECER ACCIONES DE SALUD PUBLICA</t>
  </si>
  <si>
    <t>Acciones de Vigilancia y Control en Salud Publica</t>
  </si>
  <si>
    <t>Manejo de residuos y demas factores de riesgo sanitario</t>
  </si>
  <si>
    <t>Promocion de Estilos de Vida Saludable y Salud Mental</t>
  </si>
  <si>
    <t>Mejoramiento de la Calidad de los Servicios de Salud</t>
  </si>
  <si>
    <t>Enfermedades Inmunoprevenibles prevalentes de la Infancia y Mortalidad Infantil</t>
  </si>
  <si>
    <t>Implementacion de acciones de vigilancia y control del medio ambiente , de alimentos</t>
  </si>
  <si>
    <t>Desarrollo Politica Municipal de Reduccion de la Demanda de Sustancia psicoactivas  y reduccion en la poblacion mas vulnerables</t>
  </si>
  <si>
    <t>Elaboracion de Planes locales de salud mental</t>
  </si>
  <si>
    <t>Salud Sexual y Reproductiva (SSR)</t>
  </si>
  <si>
    <t>Seguridad Alimentaria y Nutricional</t>
  </si>
  <si>
    <t>Planes y Proyectos territoriales de promocion y fortalecimiento de la alimentacion de la nutricion sana y fomento de la lactancia materna</t>
  </si>
  <si>
    <t>Adoptar el programa de " Un Dia por la Nutricion"</t>
  </si>
  <si>
    <t>3. CULTURA: UNA FORMA DE FORTALECER NUESTROS VALORES</t>
  </si>
  <si>
    <t>SERVICIOS CULTURALES E INSTITUCIONALIDAD</t>
  </si>
  <si>
    <t>MEMORIA Y PATRIMONIO</t>
  </si>
  <si>
    <t>4. AUTONOMIA Y DESARROLLO DE LOS PUEBLOS INDIGENAS</t>
  </si>
  <si>
    <t>VIVIENDA Y MEJORAMIENTO DEL ENTORNO</t>
  </si>
  <si>
    <t>5. RECREACION Y DEPORTE UN APROVECHAMIENTO DEL TIEMPO LIBRE</t>
  </si>
  <si>
    <t>ESCUELAS DE FORMACION DEPORTIVA</t>
  </si>
  <si>
    <t>CONSTRUCCION, MATENIMIENTO Y ADECUACION DE ESCENARIOS DEPORTIVOS Y REREATIVOS</t>
  </si>
  <si>
    <t>PUERTO CARREÑO EN MOVIMIENTO</t>
  </si>
  <si>
    <t>6. SEGURIDAD, COVIVENCIA Y BIENESTAR SOCIAL</t>
  </si>
  <si>
    <t>ATENCION A GRUPOS POBLACIONALES</t>
  </si>
  <si>
    <t>EQUIDAD DE GENERO</t>
  </si>
  <si>
    <t>ORGANIZACIÓN Y PARTICIPACION DE LA JUVENTUD</t>
  </si>
  <si>
    <t>SEGURIDAD CIUDADANA Y CONVIVENCIA</t>
  </si>
  <si>
    <t>7. INFANCIA, ADOLECENCIA Y FAMILIA</t>
  </si>
  <si>
    <t>TODOS LOS NIÑOS Y NIÑAS MERECEN UN BUEN COMIENZO EN LA VIDA</t>
  </si>
  <si>
    <t>Derecho  a una Identidad</t>
  </si>
  <si>
    <t>REESTABLECIENDO LOS DERECHOS VULNERADOS</t>
  </si>
  <si>
    <t>8. VIVIENDA Y HABITAD</t>
  </si>
  <si>
    <t>HABITAD RURAL SOSTENIBLE</t>
  </si>
  <si>
    <t>Mejoramiento de Vivienda rural de Interes Social</t>
  </si>
  <si>
    <t>NUEVOS DESARROLLO HABITACIONALES</t>
  </si>
  <si>
    <t>Construccion y adquicision de Vivienda nueva y usada</t>
  </si>
  <si>
    <t>POLITICA 2. PUERTO CARREÑO ECONOMICO, CONSTRUCCION DE LA IDENTIDAD ECONOMICA Y CULTURAL HACIA</t>
  </si>
  <si>
    <t>OPORTUNIDADES DE MAYOR PRODUCTIVIDAD Y COMPETITIVIDAD</t>
  </si>
  <si>
    <t>1. TRANSPORTE E INFRAESTRUCTURA DESARROLLO PARA NUESTRO TERRITORIO</t>
  </si>
  <si>
    <t>INTEGRAR Y ARTICULAR TERRITORIALMENTE A PTO CARREÑO</t>
  </si>
  <si>
    <t>Vias Para el Desarrollo</t>
  </si>
  <si>
    <t>Fortalecimiento al Transporte Fluvial</t>
  </si>
  <si>
    <t>SERVICIOS PUBLICOS PARA TODOS</t>
  </si>
  <si>
    <t>2. PRODUCTIVIDAD Y AMBIENTE SOSTENIBLE</t>
  </si>
  <si>
    <t>TIERRA PRODUCTIVIDAD</t>
  </si>
  <si>
    <t>PLANIFICACION, ORDENAMIENTO Y EDUCACION AMBIENTAL</t>
  </si>
  <si>
    <t>SANEAMIENTO Y AGUA POTABLE</t>
  </si>
  <si>
    <t>FORESTACION</t>
  </si>
  <si>
    <t>3. TURISMO, DESARROLLO EMPRESARIAL, CIENCIA Y TECNOLOGIA</t>
  </si>
  <si>
    <t>PUERTO CARREÑO EMPRESARIAL</t>
  </si>
  <si>
    <t>PUERTO CARREÑO TURISTICO</t>
  </si>
  <si>
    <t>CIENCIA Y TECNOLOGIA</t>
  </si>
  <si>
    <t>POLITICA 3. PUERTO CARREÑO, UN MUNICIPIO INSTITUCIONAL Y DE PARTICIPACION CIUDADANA</t>
  </si>
  <si>
    <t>1. FINANZAS</t>
  </si>
  <si>
    <t>GESTION FINANCIERA</t>
  </si>
  <si>
    <t>2. FRONTERA SIN LIMITE</t>
  </si>
  <si>
    <t>COMPONENTE DE FRONTERA</t>
  </si>
  <si>
    <t>3. ORDENEMOS LA CASA</t>
  </si>
  <si>
    <t>DESARROLLO INSTITUCIONAL</t>
  </si>
  <si>
    <t>PARTICIPACION CIUDADANA</t>
  </si>
  <si>
    <t>INTEGRAL, EQUITATIVO Y SOSTENIBLE</t>
  </si>
  <si>
    <t xml:space="preserve">POLITICA 1 PUERTO CARREÑO SOCIAL PROMICION DEL CAMBIO PARA UN DESARROLLO HUMANO, </t>
  </si>
  <si>
    <t>TOTAL POLITICA</t>
  </si>
  <si>
    <t>TOTAL</t>
  </si>
  <si>
    <t>TOTAL PLAN DE DESARROLLO 2008 -2011</t>
  </si>
  <si>
    <t>TOTAL DE LA POLITICA</t>
  </si>
  <si>
    <t>INVESTIGANDO ANDO</t>
  </si>
  <si>
    <t>Diseño y ejecucion de proyectos productivos  como requicito de grado para los estidiantes de educacion media</t>
  </si>
  <si>
    <t>Investigando docente</t>
  </si>
  <si>
    <t>Creacion de centros de investigacion institucionales</t>
  </si>
  <si>
    <t>METAS</t>
  </si>
  <si>
    <t>Material didáctico en lengua indígena</t>
  </si>
  <si>
    <t>Educación para el adulto mayor indígena</t>
  </si>
  <si>
    <t>DESARROLLO ETNOEDUCATIVO</t>
  </si>
  <si>
    <t>Apoyar los procesos de formación de etnoeducación en marcha (coordinación N. S. F LL. A)</t>
  </si>
  <si>
    <t>Inclusión de la enseñanza obligatira de la lengua materna en los establecimientos educativos</t>
  </si>
  <si>
    <t>Capacitación docentes bilingües</t>
  </si>
  <si>
    <t>Población indígena atendida y satisfecha mediante encuentros municipales</t>
  </si>
  <si>
    <t>Depuración 100 % bases de datos afiliados al regimen subsidiado y ampliación del número de cupos liberados a nuevos afiliados al año 2010</t>
  </si>
  <si>
    <t>Consolidación de la base de datos municipal del SISBEN</t>
  </si>
  <si>
    <t>Ampliación de la cobertura del SISBEN al 100 % de la población</t>
  </si>
  <si>
    <t>MEJORAR EL ACCESO A LA PRESTACION DE SERVICIOS DE SALUD</t>
  </si>
  <si>
    <t>Acreditación del 100 % de las EPS presentes en el municipio</t>
  </si>
  <si>
    <t>Apoyo a todas ESE presentes en el municipio en el fortalecimiento de infraestructura y dotación</t>
  </si>
  <si>
    <t>Fortalecer el acceso de niños al servicio de salud</t>
  </si>
  <si>
    <t>FORMACION CULTURAL Y ARTISTICA DE LA REGIÓN</t>
  </si>
  <si>
    <t>Proyecto de vivienda concertado con las comunidades indígenas</t>
  </si>
  <si>
    <t>Mejoramiento condiciones de saneamiento básico y agua potable en comunidades indígenas</t>
  </si>
  <si>
    <t>PROMOCIÓN DE EVENTOS RECREATIVOS Y DEPORTIVOS</t>
  </si>
  <si>
    <t>Apoyar y fortalcer el registro civi en zona urbana y rural</t>
  </si>
  <si>
    <t>realizar campañas interititucionales que promocionen el registro civil</t>
  </si>
  <si>
    <t>Realizar en la zona urbana y rural constantemente campañas de registro civil  coordinando con la comunidad para este proceso</t>
  </si>
  <si>
    <t>Proteccion especial de los niños, niñas y adolescentes en situacion de vulnerabilidad</t>
  </si>
  <si>
    <t>CULTURA CIUDADANA Y DERECHOS HUMANOS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</si>
</sst>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[$-240A]dddd\,\ dd&quot; de &quot;mmmm&quot; de &quot;yyyy"/>
    <numFmt numFmtId="186" formatCode="[$-240A]hh:mm:ss\ AM/PM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Castellar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7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0" fontId="2" fillId="8" borderId="10" xfId="0" applyFont="1" applyFill="1" applyBorder="1" applyAlignment="1">
      <alignment horizontal="left" vertical="center" wrapText="1"/>
    </xf>
    <xf numFmtId="0" fontId="0" fillId="8" borderId="13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/>
    </xf>
    <xf numFmtId="0" fontId="3" fillId="22" borderId="0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22" borderId="16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0" fontId="2" fillId="22" borderId="19" xfId="0" applyFont="1" applyFill="1" applyBorder="1" applyAlignment="1">
      <alignment/>
    </xf>
    <xf numFmtId="0" fontId="2" fillId="7" borderId="20" xfId="0" applyFont="1" applyFill="1" applyBorder="1" applyAlignment="1">
      <alignment horizontal="center"/>
    </xf>
    <xf numFmtId="0" fontId="2" fillId="22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9" fontId="0" fillId="0" borderId="0" xfId="48" applyFont="1" applyAlignment="1">
      <alignment/>
    </xf>
    <xf numFmtId="179" fontId="7" fillId="8" borderId="13" xfId="48" applyFont="1" applyFill="1" applyBorder="1" applyAlignment="1">
      <alignment/>
    </xf>
    <xf numFmtId="179" fontId="7" fillId="8" borderId="21" xfId="48" applyFont="1" applyFill="1" applyBorder="1" applyAlignment="1">
      <alignment/>
    </xf>
    <xf numFmtId="179" fontId="7" fillId="8" borderId="22" xfId="48" applyFont="1" applyFill="1" applyBorder="1" applyAlignment="1">
      <alignment/>
    </xf>
    <xf numFmtId="179" fontId="5" fillId="15" borderId="10" xfId="48" applyFont="1" applyFill="1" applyBorder="1" applyAlignment="1">
      <alignment/>
    </xf>
    <xf numFmtId="179" fontId="5" fillId="15" borderId="11" xfId="48" applyFont="1" applyFill="1" applyBorder="1" applyAlignment="1">
      <alignment/>
    </xf>
    <xf numFmtId="179" fontId="5" fillId="15" borderId="15" xfId="48" applyFont="1" applyFill="1" applyBorder="1" applyAlignment="1">
      <alignment/>
    </xf>
    <xf numFmtId="179" fontId="7" fillId="8" borderId="23" xfId="48" applyFont="1" applyFill="1" applyBorder="1" applyAlignment="1">
      <alignment/>
    </xf>
    <xf numFmtId="179" fontId="5" fillId="5" borderId="10" xfId="48" applyFont="1" applyFill="1" applyBorder="1" applyAlignment="1">
      <alignment/>
    </xf>
    <xf numFmtId="179" fontId="5" fillId="5" borderId="15" xfId="48" applyFont="1" applyFill="1" applyBorder="1" applyAlignment="1">
      <alignment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8" borderId="11" xfId="0" applyFill="1" applyBorder="1" applyAlignment="1">
      <alignment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179" fontId="0" fillId="0" borderId="32" xfId="48" applyFont="1" applyBorder="1" applyAlignment="1">
      <alignment/>
    </xf>
    <xf numFmtId="0" fontId="0" fillId="0" borderId="32" xfId="0" applyBorder="1" applyAlignment="1">
      <alignment/>
    </xf>
    <xf numFmtId="179" fontId="7" fillId="8" borderId="32" xfId="48" applyFont="1" applyFill="1" applyBorder="1" applyAlignment="1">
      <alignment/>
    </xf>
    <xf numFmtId="179" fontId="5" fillId="8" borderId="32" xfId="0" applyNumberFormat="1" applyFont="1" applyFill="1" applyBorder="1" applyAlignment="1">
      <alignment/>
    </xf>
    <xf numFmtId="179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79" fontId="7" fillId="8" borderId="34" xfId="48" applyFont="1" applyFill="1" applyBorder="1" applyAlignment="1">
      <alignment/>
    </xf>
    <xf numFmtId="179" fontId="7" fillId="8" borderId="35" xfId="48" applyFont="1" applyFill="1" applyBorder="1" applyAlignment="1">
      <alignment/>
    </xf>
    <xf numFmtId="0" fontId="0" fillId="0" borderId="33" xfId="0" applyBorder="1" applyAlignment="1">
      <alignment horizontal="left" vertical="top" wrapText="1"/>
    </xf>
    <xf numFmtId="179" fontId="7" fillId="8" borderId="36" xfId="48" applyFont="1" applyFill="1" applyBorder="1" applyAlignment="1">
      <alignment/>
    </xf>
    <xf numFmtId="179" fontId="7" fillId="8" borderId="0" xfId="48" applyFont="1" applyFill="1" applyBorder="1" applyAlignment="1">
      <alignment/>
    </xf>
    <xf numFmtId="179" fontId="7" fillId="8" borderId="37" xfId="48" applyFont="1" applyFill="1" applyBorder="1" applyAlignment="1">
      <alignment/>
    </xf>
    <xf numFmtId="179" fontId="5" fillId="8" borderId="38" xfId="0" applyNumberFormat="1" applyFont="1" applyFill="1" applyBorder="1" applyAlignment="1">
      <alignment/>
    </xf>
    <xf numFmtId="179" fontId="7" fillId="0" borderId="32" xfId="48" applyFont="1" applyBorder="1" applyAlignment="1">
      <alignment/>
    </xf>
    <xf numFmtId="179" fontId="7" fillId="0" borderId="32" xfId="0" applyNumberFormat="1" applyFont="1" applyBorder="1" applyAlignment="1">
      <alignment/>
    </xf>
    <xf numFmtId="0" fontId="0" fillId="0" borderId="26" xfId="0" applyBorder="1" applyAlignment="1">
      <alignment horizontal="left" vertical="top" wrapText="1"/>
    </xf>
    <xf numFmtId="179" fontId="5" fillId="8" borderId="39" xfId="0" applyNumberFormat="1" applyFont="1" applyFill="1" applyBorder="1" applyAlignment="1">
      <alignment/>
    </xf>
    <xf numFmtId="0" fontId="0" fillId="0" borderId="3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0" xfId="0" applyBorder="1" applyAlignment="1">
      <alignment horizontal="left" vertical="top" wrapText="1"/>
    </xf>
    <xf numFmtId="0" fontId="0" fillId="0" borderId="32" xfId="0" applyFill="1" applyBorder="1" applyAlignment="1">
      <alignment vertical="top" wrapText="1"/>
    </xf>
    <xf numFmtId="179" fontId="7" fillId="0" borderId="32" xfId="48" applyFont="1" applyFill="1" applyBorder="1" applyAlignment="1">
      <alignment/>
    </xf>
    <xf numFmtId="179" fontId="7" fillId="0" borderId="32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vertical="center" wrapText="1"/>
    </xf>
    <xf numFmtId="0" fontId="0" fillId="8" borderId="31" xfId="0" applyFill="1" applyBorder="1" applyAlignment="1">
      <alignment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26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179" fontId="7" fillId="8" borderId="42" xfId="48" applyFont="1" applyFill="1" applyBorder="1" applyAlignment="1">
      <alignment/>
    </xf>
    <xf numFmtId="179" fontId="7" fillId="8" borderId="43" xfId="48" applyFont="1" applyFill="1" applyBorder="1" applyAlignment="1">
      <alignment/>
    </xf>
    <xf numFmtId="179" fontId="7" fillId="8" borderId="28" xfId="48" applyFont="1" applyFill="1" applyBorder="1" applyAlignment="1">
      <alignment/>
    </xf>
    <xf numFmtId="179" fontId="7" fillId="8" borderId="44" xfId="48" applyFont="1" applyFill="1" applyBorder="1" applyAlignment="1">
      <alignment/>
    </xf>
    <xf numFmtId="179" fontId="5" fillId="8" borderId="45" xfId="0" applyNumberFormat="1" applyFont="1" applyFill="1" applyBorder="1" applyAlignment="1">
      <alignment/>
    </xf>
    <xf numFmtId="0" fontId="0" fillId="8" borderId="42" xfId="0" applyFill="1" applyBorder="1" applyAlignment="1">
      <alignment/>
    </xf>
    <xf numFmtId="0" fontId="2" fillId="8" borderId="20" xfId="0" applyFont="1" applyFill="1" applyBorder="1" applyAlignment="1">
      <alignment/>
    </xf>
    <xf numFmtId="0" fontId="0" fillId="8" borderId="46" xfId="0" applyFill="1" applyBorder="1" applyAlignment="1">
      <alignment/>
    </xf>
    <xf numFmtId="179" fontId="7" fillId="8" borderId="47" xfId="48" applyFont="1" applyFill="1" applyBorder="1" applyAlignment="1">
      <alignment/>
    </xf>
    <xf numFmtId="179" fontId="5" fillId="8" borderId="48" xfId="0" applyNumberFormat="1" applyFont="1" applyFill="1" applyBorder="1" applyAlignment="1">
      <alignment/>
    </xf>
    <xf numFmtId="0" fontId="0" fillId="0" borderId="27" xfId="0" applyBorder="1" applyAlignment="1">
      <alignment horizontal="left" vertical="center" wrapText="1"/>
    </xf>
    <xf numFmtId="0" fontId="2" fillId="7" borderId="46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179" fontId="5" fillId="8" borderId="45" xfId="48" applyFont="1" applyFill="1" applyBorder="1" applyAlignment="1">
      <alignment/>
    </xf>
    <xf numFmtId="179" fontId="5" fillId="8" borderId="48" xfId="48" applyFont="1" applyFill="1" applyBorder="1" applyAlignment="1">
      <alignment/>
    </xf>
    <xf numFmtId="179" fontId="7" fillId="8" borderId="30" xfId="48" applyFont="1" applyFill="1" applyBorder="1" applyAlignment="1">
      <alignment/>
    </xf>
    <xf numFmtId="179" fontId="5" fillId="8" borderId="34" xfId="48" applyFont="1" applyFill="1" applyBorder="1" applyAlignment="1">
      <alignment/>
    </xf>
    <xf numFmtId="179" fontId="5" fillId="8" borderId="35" xfId="48" applyFont="1" applyFill="1" applyBorder="1" applyAlignment="1">
      <alignment/>
    </xf>
    <xf numFmtId="179" fontId="5" fillId="8" borderId="44" xfId="48" applyFont="1" applyFill="1" applyBorder="1" applyAlignment="1">
      <alignment/>
    </xf>
    <xf numFmtId="4" fontId="7" fillId="0" borderId="32" xfId="0" applyNumberFormat="1" applyFont="1" applyBorder="1" applyAlignment="1">
      <alignment/>
    </xf>
    <xf numFmtId="179" fontId="5" fillId="8" borderId="49" xfId="0" applyNumberFormat="1" applyFont="1" applyFill="1" applyBorder="1" applyAlignment="1">
      <alignment/>
    </xf>
    <xf numFmtId="0" fontId="0" fillId="8" borderId="28" xfId="0" applyFill="1" applyBorder="1" applyAlignment="1">
      <alignment/>
    </xf>
    <xf numFmtId="0" fontId="0" fillId="0" borderId="50" xfId="0" applyFill="1" applyBorder="1" applyAlignment="1">
      <alignment vertical="top" wrapText="1"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vertical="center" wrapText="1"/>
    </xf>
    <xf numFmtId="0" fontId="0" fillId="8" borderId="44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51" xfId="0" applyFill="1" applyBorder="1" applyAlignment="1">
      <alignment/>
    </xf>
    <xf numFmtId="0" fontId="2" fillId="8" borderId="16" xfId="0" applyFont="1" applyFill="1" applyBorder="1" applyAlignment="1">
      <alignment/>
    </xf>
    <xf numFmtId="0" fontId="0" fillId="8" borderId="41" xfId="0" applyFill="1" applyBorder="1" applyAlignment="1">
      <alignment/>
    </xf>
    <xf numFmtId="0" fontId="2" fillId="8" borderId="41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179" fontId="0" fillId="0" borderId="52" xfId="48" applyFont="1" applyBorder="1" applyAlignment="1">
      <alignment/>
    </xf>
    <xf numFmtId="179" fontId="7" fillId="8" borderId="52" xfId="48" applyFont="1" applyFill="1" applyBorder="1" applyAlignment="1">
      <alignment/>
    </xf>
    <xf numFmtId="179" fontId="7" fillId="0" borderId="52" xfId="48" applyFont="1" applyBorder="1" applyAlignment="1">
      <alignment/>
    </xf>
    <xf numFmtId="179" fontId="7" fillId="0" borderId="52" xfId="48" applyFont="1" applyFill="1" applyBorder="1" applyAlignment="1">
      <alignment/>
    </xf>
    <xf numFmtId="0" fontId="2" fillId="7" borderId="32" xfId="0" applyFont="1" applyFill="1" applyBorder="1" applyAlignment="1">
      <alignment horizontal="center"/>
    </xf>
    <xf numFmtId="0" fontId="0" fillId="8" borderId="32" xfId="0" applyFill="1" applyBorder="1" applyAlignment="1">
      <alignment/>
    </xf>
    <xf numFmtId="0" fontId="0" fillId="0" borderId="32" xfId="0" applyBorder="1" applyAlignment="1">
      <alignment horizontal="left" vertical="top" wrapText="1"/>
    </xf>
    <xf numFmtId="0" fontId="0" fillId="0" borderId="32" xfId="0" applyFill="1" applyBorder="1" applyAlignment="1">
      <alignment horizontal="left" vertical="center" wrapText="1"/>
    </xf>
    <xf numFmtId="0" fontId="2" fillId="8" borderId="32" xfId="0" applyFont="1" applyFill="1" applyBorder="1" applyAlignment="1">
      <alignment/>
    </xf>
    <xf numFmtId="0" fontId="0" fillId="8" borderId="47" xfId="0" applyFill="1" applyBorder="1" applyAlignment="1">
      <alignment/>
    </xf>
    <xf numFmtId="179" fontId="7" fillId="8" borderId="53" xfId="48" applyFont="1" applyFill="1" applyBorder="1" applyAlignment="1">
      <alignment/>
    </xf>
    <xf numFmtId="179" fontId="7" fillId="24" borderId="32" xfId="48" applyFont="1" applyFill="1" applyBorder="1" applyAlignment="1">
      <alignment/>
    </xf>
    <xf numFmtId="179" fontId="5" fillId="24" borderId="32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24" borderId="32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179" fontId="5" fillId="8" borderId="48" xfId="0" applyNumberFormat="1" applyFont="1" applyFill="1" applyBorder="1" applyAlignment="1">
      <alignment/>
    </xf>
    <xf numFmtId="179" fontId="7" fillId="0" borderId="32" xfId="48" applyFont="1" applyBorder="1" applyAlignment="1">
      <alignment wrapText="1"/>
    </xf>
    <xf numFmtId="0" fontId="0" fillId="0" borderId="26" xfId="0" applyBorder="1" applyAlignment="1">
      <alignment horizontal="center" wrapText="1"/>
    </xf>
    <xf numFmtId="179" fontId="7" fillId="0" borderId="32" xfId="48" applyFont="1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50" xfId="0" applyFont="1" applyBorder="1" applyAlignment="1">
      <alignment vertical="top" wrapText="1"/>
    </xf>
    <xf numFmtId="179" fontId="0" fillId="8" borderId="46" xfId="0" applyNumberFormat="1" applyFill="1" applyBorder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9" fontId="7" fillId="0" borderId="53" xfId="48" applyFont="1" applyBorder="1" applyAlignment="1">
      <alignment horizontal="center"/>
    </xf>
    <xf numFmtId="179" fontId="7" fillId="0" borderId="37" xfId="48" applyFont="1" applyBorder="1" applyAlignment="1">
      <alignment horizontal="center"/>
    </xf>
    <xf numFmtId="179" fontId="7" fillId="0" borderId="24" xfId="48" applyFont="1" applyBorder="1" applyAlignment="1">
      <alignment horizontal="center"/>
    </xf>
    <xf numFmtId="179" fontId="7" fillId="0" borderId="53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171" fontId="7" fillId="0" borderId="53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" fontId="7" fillId="0" borderId="53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4" xfId="0" applyFont="1" applyBorder="1" applyAlignment="1">
      <alignment/>
    </xf>
    <xf numFmtId="0" fontId="0" fillId="24" borderId="31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4" fontId="7" fillId="0" borderId="59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60" xfId="0" applyFont="1" applyBorder="1" applyAlignment="1">
      <alignment/>
    </xf>
    <xf numFmtId="179" fontId="7" fillId="0" borderId="59" xfId="48" applyFont="1" applyBorder="1" applyAlignment="1">
      <alignment horizontal="center"/>
    </xf>
    <xf numFmtId="179" fontId="7" fillId="0" borderId="60" xfId="48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179" fontId="7" fillId="0" borderId="53" xfId="48" applyFont="1" applyBorder="1" applyAlignment="1">
      <alignment horizontal="center"/>
    </xf>
    <xf numFmtId="179" fontId="7" fillId="0" borderId="24" xfId="48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22" borderId="41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4" fillId="22" borderId="18" xfId="0" applyFont="1" applyFill="1" applyBorder="1" applyAlignment="1">
      <alignment horizontal="center"/>
    </xf>
    <xf numFmtId="0" fontId="4" fillId="22" borderId="19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4" fillId="22" borderId="51" xfId="0" applyFont="1" applyFill="1" applyBorder="1" applyAlignment="1">
      <alignment horizontal="center"/>
    </xf>
    <xf numFmtId="0" fontId="4" fillId="22" borderId="29" xfId="0" applyFont="1" applyFill="1" applyBorder="1" applyAlignment="1">
      <alignment horizontal="center"/>
    </xf>
    <xf numFmtId="0" fontId="4" fillId="22" borderId="68" xfId="0" applyFont="1" applyFill="1" applyBorder="1" applyAlignment="1">
      <alignment horizontal="center"/>
    </xf>
    <xf numFmtId="0" fontId="0" fillId="0" borderId="37" xfId="0" applyBorder="1" applyAlignment="1">
      <alignment horizontal="center" vertical="top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79" fontId="0" fillId="0" borderId="53" xfId="48" applyFont="1" applyBorder="1" applyAlignment="1">
      <alignment horizontal="center"/>
    </xf>
    <xf numFmtId="179" fontId="0" fillId="0" borderId="24" xfId="48" applyFont="1" applyBorder="1" applyAlignment="1">
      <alignment horizontal="center"/>
    </xf>
    <xf numFmtId="171" fontId="0" fillId="0" borderId="5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1" fontId="0" fillId="0" borderId="24" xfId="0" applyNumberFormat="1" applyFont="1" applyBorder="1" applyAlignment="1">
      <alignment horizontal="center"/>
    </xf>
    <xf numFmtId="179" fontId="7" fillId="0" borderId="32" xfId="48" applyFont="1" applyBorder="1" applyAlignment="1">
      <alignment horizontal="center"/>
    </xf>
    <xf numFmtId="179" fontId="7" fillId="0" borderId="69" xfId="48" applyFont="1" applyBorder="1" applyAlignment="1">
      <alignment horizontal="center"/>
    </xf>
    <xf numFmtId="179" fontId="0" fillId="0" borderId="53" xfId="0" applyNumberFormat="1" applyFont="1" applyBorder="1" applyAlignment="1">
      <alignment horizontal="center"/>
    </xf>
    <xf numFmtId="179" fontId="0" fillId="0" borderId="53" xfId="48" applyFont="1" applyBorder="1" applyAlignment="1">
      <alignment horizontal="center"/>
    </xf>
    <xf numFmtId="179" fontId="0" fillId="0" borderId="24" xfId="48" applyFont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179" fontId="7" fillId="0" borderId="52" xfId="48" applyFont="1" applyBorder="1" applyAlignment="1">
      <alignment horizontal="center"/>
    </xf>
    <xf numFmtId="179" fontId="7" fillId="0" borderId="70" xfId="48" applyFont="1" applyBorder="1" applyAlignment="1">
      <alignment horizontal="center"/>
    </xf>
    <xf numFmtId="179" fontId="7" fillId="0" borderId="24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79" fontId="7" fillId="0" borderId="71" xfId="48" applyFont="1" applyBorder="1" applyAlignment="1">
      <alignment horizontal="center"/>
    </xf>
    <xf numFmtId="179" fontId="7" fillId="0" borderId="49" xfId="48" applyFont="1" applyBorder="1" applyAlignment="1">
      <alignment horizontal="center"/>
    </xf>
    <xf numFmtId="179" fontId="7" fillId="0" borderId="72" xfId="48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3" fillId="22" borderId="51" xfId="0" applyFont="1" applyFill="1" applyBorder="1" applyAlignment="1">
      <alignment horizontal="center"/>
    </xf>
    <xf numFmtId="0" fontId="3" fillId="22" borderId="29" xfId="0" applyFont="1" applyFill="1" applyBorder="1" applyAlignment="1">
      <alignment horizontal="center"/>
    </xf>
    <xf numFmtId="0" fontId="3" fillId="22" borderId="68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38" xfId="0" applyFont="1" applyFill="1" applyBorder="1" applyAlignment="1">
      <alignment horizontal="center"/>
    </xf>
    <xf numFmtId="0" fontId="2" fillId="4" borderId="76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1"/>
  <sheetViews>
    <sheetView view="pageBreakPreview" zoomScale="60" zoomScalePageLayoutView="0" workbookViewId="0" topLeftCell="C95">
      <selection activeCell="G116" sqref="G116"/>
    </sheetView>
  </sheetViews>
  <sheetFormatPr defaultColWidth="11.421875" defaultRowHeight="12.75"/>
  <cols>
    <col min="1" max="1" width="20.7109375" style="0" customWidth="1"/>
    <col min="2" max="2" width="30.140625" style="0" customWidth="1"/>
    <col min="3" max="3" width="22.00390625" style="0" customWidth="1"/>
    <col min="4" max="4" width="37.421875" style="0" customWidth="1"/>
    <col min="5" max="5" width="27.421875" style="0" customWidth="1"/>
    <col min="6" max="6" width="23.140625" style="35" customWidth="1"/>
    <col min="7" max="7" width="22.140625" style="35" customWidth="1"/>
    <col min="8" max="9" width="27.140625" style="35" customWidth="1"/>
    <col min="10" max="10" width="27.421875" style="0" customWidth="1"/>
  </cols>
  <sheetData>
    <row r="1" ht="13.5" thickBot="1"/>
    <row r="2" spans="1:10" ht="15.75" thickTop="1">
      <c r="A2" s="233" t="s">
        <v>96</v>
      </c>
      <c r="B2" s="234"/>
      <c r="C2" s="234"/>
      <c r="D2" s="234"/>
      <c r="E2" s="234"/>
      <c r="F2" s="234"/>
      <c r="G2" s="234"/>
      <c r="H2" s="234"/>
      <c r="I2" s="234"/>
      <c r="J2" s="235"/>
    </row>
    <row r="3" spans="1:10" ht="15.75" thickBot="1">
      <c r="A3" s="191" t="s">
        <v>95</v>
      </c>
      <c r="B3" s="192"/>
      <c r="C3" s="193"/>
      <c r="D3" s="193"/>
      <c r="E3" s="192"/>
      <c r="F3" s="193"/>
      <c r="G3" s="193"/>
      <c r="H3" s="193"/>
      <c r="I3" s="193"/>
      <c r="J3" s="194"/>
    </row>
    <row r="4" spans="1:10" ht="14.25" thickBot="1" thickTop="1">
      <c r="A4" s="6" t="s">
        <v>0</v>
      </c>
      <c r="B4" s="6" t="s">
        <v>1</v>
      </c>
      <c r="C4" s="8" t="s">
        <v>2</v>
      </c>
      <c r="D4" s="8" t="s">
        <v>3</v>
      </c>
      <c r="E4" s="121" t="s">
        <v>105</v>
      </c>
      <c r="F4" s="51">
        <v>2008</v>
      </c>
      <c r="G4" s="50">
        <v>2009</v>
      </c>
      <c r="H4" s="51">
        <v>2010</v>
      </c>
      <c r="I4" s="52">
        <v>2011</v>
      </c>
      <c r="J4" s="53" t="s">
        <v>98</v>
      </c>
    </row>
    <row r="5" spans="1:10" ht="12" customHeight="1" thickTop="1">
      <c r="A5" s="197" t="s">
        <v>4</v>
      </c>
      <c r="B5" s="226" t="s">
        <v>5</v>
      </c>
      <c r="C5" s="195"/>
      <c r="D5" s="46" t="s">
        <v>6</v>
      </c>
      <c r="E5" s="81"/>
      <c r="F5" s="117">
        <v>5000</v>
      </c>
      <c r="G5" s="54">
        <v>5250</v>
      </c>
      <c r="H5" s="54">
        <v>5512.5</v>
      </c>
      <c r="I5" s="54">
        <v>5787.6</v>
      </c>
      <c r="J5" s="58">
        <f aca="true" t="shared" si="0" ref="J5:J12">SUM(F5:I5)</f>
        <v>21550.1</v>
      </c>
    </row>
    <row r="6" spans="1:10" ht="12.75">
      <c r="A6" s="198"/>
      <c r="B6" s="201"/>
      <c r="C6" s="187"/>
      <c r="D6" s="47" t="s">
        <v>7</v>
      </c>
      <c r="E6" s="81"/>
      <c r="F6" s="117">
        <v>5000</v>
      </c>
      <c r="G6" s="54">
        <v>5250</v>
      </c>
      <c r="H6" s="54">
        <v>5512.5</v>
      </c>
      <c r="I6" s="54">
        <v>5787.6</v>
      </c>
      <c r="J6" s="58">
        <f t="shared" si="0"/>
        <v>21550.1</v>
      </c>
    </row>
    <row r="7" spans="1:10" ht="12.75">
      <c r="A7" s="198"/>
      <c r="B7" s="201"/>
      <c r="C7" s="187"/>
      <c r="D7" s="47" t="s">
        <v>8</v>
      </c>
      <c r="E7" s="81"/>
      <c r="F7" s="117">
        <v>10000</v>
      </c>
      <c r="G7" s="54">
        <v>10500</v>
      </c>
      <c r="H7" s="54">
        <v>11025</v>
      </c>
      <c r="I7" s="54">
        <v>11576.25</v>
      </c>
      <c r="J7" s="58">
        <f t="shared" si="0"/>
        <v>43101.25</v>
      </c>
    </row>
    <row r="8" spans="1:10" ht="12.75">
      <c r="A8" s="198"/>
      <c r="B8" s="201"/>
      <c r="C8" s="187"/>
      <c r="D8" s="47" t="s">
        <v>9</v>
      </c>
      <c r="E8" s="81"/>
      <c r="F8" s="117">
        <v>30000</v>
      </c>
      <c r="G8" s="54">
        <v>31500</v>
      </c>
      <c r="H8" s="54">
        <v>33075</v>
      </c>
      <c r="I8" s="54">
        <v>34728.75</v>
      </c>
      <c r="J8" s="58">
        <f t="shared" si="0"/>
        <v>129303.75</v>
      </c>
    </row>
    <row r="9" spans="1:10" ht="12.75">
      <c r="A9" s="198"/>
      <c r="B9" s="201"/>
      <c r="C9" s="187"/>
      <c r="D9" s="47" t="s">
        <v>10</v>
      </c>
      <c r="E9" s="81"/>
      <c r="F9" s="117">
        <v>20000</v>
      </c>
      <c r="G9" s="54">
        <v>21000</v>
      </c>
      <c r="H9" s="54">
        <v>22050</v>
      </c>
      <c r="I9" s="54">
        <v>23152.5</v>
      </c>
      <c r="J9" s="58">
        <f t="shared" si="0"/>
        <v>86202.5</v>
      </c>
    </row>
    <row r="10" spans="1:10" ht="13.5" thickBot="1">
      <c r="A10" s="198"/>
      <c r="B10" s="227"/>
      <c r="C10" s="196"/>
      <c r="D10" s="48" t="s">
        <v>11</v>
      </c>
      <c r="E10" s="81"/>
      <c r="F10" s="117">
        <v>30000</v>
      </c>
      <c r="G10" s="54">
        <v>31500</v>
      </c>
      <c r="H10" s="54">
        <v>33075</v>
      </c>
      <c r="I10" s="54">
        <v>34728.75</v>
      </c>
      <c r="J10" s="58">
        <f t="shared" si="0"/>
        <v>129303.75</v>
      </c>
    </row>
    <row r="11" spans="1:10" ht="17.25" thickBot="1" thickTop="1">
      <c r="A11" s="198"/>
      <c r="B11" s="7" t="s">
        <v>12</v>
      </c>
      <c r="C11" s="12"/>
      <c r="D11" s="49"/>
      <c r="E11" s="122"/>
      <c r="F11" s="118">
        <v>100000</v>
      </c>
      <c r="G11" s="56">
        <f>SUM(G5:G10)</f>
        <v>105000</v>
      </c>
      <c r="H11" s="56">
        <f>SUM(H5:H10)</f>
        <v>110250</v>
      </c>
      <c r="I11" s="56">
        <f>SUM(I5:I10)</f>
        <v>115761.45</v>
      </c>
      <c r="J11" s="57">
        <f t="shared" si="0"/>
        <v>431011.45</v>
      </c>
    </row>
    <row r="12" spans="1:10" ht="13.5" thickTop="1">
      <c r="A12" s="198"/>
      <c r="B12" s="226" t="s">
        <v>13</v>
      </c>
      <c r="C12" s="195"/>
      <c r="D12" s="59" t="s">
        <v>14</v>
      </c>
      <c r="E12" s="81"/>
      <c r="F12" s="117">
        <v>100000</v>
      </c>
      <c r="G12" s="54">
        <v>105000</v>
      </c>
      <c r="H12" s="54">
        <v>110250</v>
      </c>
      <c r="I12" s="54">
        <v>115762.5</v>
      </c>
      <c r="J12" s="58">
        <f t="shared" si="0"/>
        <v>431012.5</v>
      </c>
    </row>
    <row r="13" spans="1:10" ht="13.5" thickBot="1">
      <c r="A13" s="198"/>
      <c r="B13" s="227"/>
      <c r="C13" s="196"/>
      <c r="D13" s="48"/>
      <c r="E13" s="81"/>
      <c r="F13" s="117"/>
      <c r="G13" s="54"/>
      <c r="H13" s="54"/>
      <c r="I13" s="54"/>
      <c r="J13" s="55"/>
    </row>
    <row r="14" spans="1:10" ht="17.25" thickBot="1" thickTop="1">
      <c r="A14" s="198"/>
      <c r="B14" s="7" t="s">
        <v>12</v>
      </c>
      <c r="C14" s="12"/>
      <c r="D14" s="49"/>
      <c r="E14" s="122"/>
      <c r="F14" s="63">
        <v>100000</v>
      </c>
      <c r="G14" s="64">
        <v>105000</v>
      </c>
      <c r="H14" s="65">
        <v>110250</v>
      </c>
      <c r="I14" s="64">
        <v>115762.5</v>
      </c>
      <c r="J14" s="105">
        <f>SUM(F14:I14)</f>
        <v>431012.5</v>
      </c>
    </row>
    <row r="15" spans="1:10" ht="26.25" thickTop="1">
      <c r="A15" s="198"/>
      <c r="B15" s="226" t="s">
        <v>15</v>
      </c>
      <c r="C15" s="195"/>
      <c r="D15" s="62" t="s">
        <v>16</v>
      </c>
      <c r="E15" s="123"/>
      <c r="F15" s="119">
        <v>15000</v>
      </c>
      <c r="G15" s="67">
        <v>15750</v>
      </c>
      <c r="H15" s="67">
        <v>16538</v>
      </c>
      <c r="I15" s="67">
        <v>17364</v>
      </c>
      <c r="J15" s="68">
        <f>SUM(F15:I15)</f>
        <v>64652</v>
      </c>
    </row>
    <row r="16" spans="1:10" ht="12.75" customHeight="1">
      <c r="A16" s="198"/>
      <c r="B16" s="201"/>
      <c r="C16" s="187"/>
      <c r="D16" s="47" t="s">
        <v>17</v>
      </c>
      <c r="E16" s="81"/>
      <c r="F16" s="119">
        <v>10000</v>
      </c>
      <c r="G16" s="67">
        <v>10500</v>
      </c>
      <c r="H16" s="67">
        <v>11025</v>
      </c>
      <c r="I16" s="67">
        <v>11576</v>
      </c>
      <c r="J16" s="68">
        <f>SUM(F16:I16)</f>
        <v>43101</v>
      </c>
    </row>
    <row r="17" spans="1:10" ht="12.75" customHeight="1">
      <c r="A17" s="198"/>
      <c r="B17" s="201"/>
      <c r="C17" s="187"/>
      <c r="D17" s="47" t="s">
        <v>18</v>
      </c>
      <c r="E17" s="81"/>
      <c r="F17" s="119">
        <v>15000</v>
      </c>
      <c r="G17" s="67">
        <v>15750</v>
      </c>
      <c r="H17" s="67">
        <v>16538</v>
      </c>
      <c r="I17" s="67">
        <v>17364</v>
      </c>
      <c r="J17" s="68">
        <f>SUM(F17:I17)</f>
        <v>64652</v>
      </c>
    </row>
    <row r="18" spans="1:10" ht="13.5" customHeight="1" thickBot="1">
      <c r="A18" s="198"/>
      <c r="B18" s="227"/>
      <c r="C18" s="196"/>
      <c r="D18" s="48" t="s">
        <v>19</v>
      </c>
      <c r="E18" s="81"/>
      <c r="F18" s="119">
        <v>10000</v>
      </c>
      <c r="G18" s="67">
        <v>10500</v>
      </c>
      <c r="H18" s="67">
        <v>11025</v>
      </c>
      <c r="I18" s="67">
        <v>11576</v>
      </c>
      <c r="J18" s="68">
        <f>SUM(F18:I18)</f>
        <v>43101</v>
      </c>
    </row>
    <row r="19" spans="1:10" ht="17.25" thickBot="1" thickTop="1">
      <c r="A19" s="198"/>
      <c r="B19" s="7" t="s">
        <v>12</v>
      </c>
      <c r="C19" s="12"/>
      <c r="D19" s="49"/>
      <c r="E19" s="122"/>
      <c r="F19" s="63">
        <v>50000</v>
      </c>
      <c r="G19" s="64">
        <f>SUM(G15:G18)</f>
        <v>52500</v>
      </c>
      <c r="H19" s="65">
        <f>SUM(H15:H18)</f>
        <v>55126</v>
      </c>
      <c r="I19" s="64">
        <f>SUM(I15:I18)</f>
        <v>57880</v>
      </c>
      <c r="J19" s="70">
        <f>SUM(J15:J18)</f>
        <v>215506</v>
      </c>
    </row>
    <row r="20" spans="1:10" ht="39" thickTop="1">
      <c r="A20" s="198"/>
      <c r="B20" s="226" t="s">
        <v>20</v>
      </c>
      <c r="C20" s="195"/>
      <c r="D20" s="62" t="s">
        <v>21</v>
      </c>
      <c r="E20" s="123"/>
      <c r="F20" s="119">
        <v>20000</v>
      </c>
      <c r="G20" s="67">
        <v>21000</v>
      </c>
      <c r="H20" s="67">
        <v>22050</v>
      </c>
      <c r="I20" s="67">
        <v>23153</v>
      </c>
      <c r="J20" s="68">
        <f>SUM(F20:I20)</f>
        <v>86203</v>
      </c>
    </row>
    <row r="21" spans="1:10" ht="39" customHeight="1">
      <c r="A21" s="198"/>
      <c r="B21" s="201"/>
      <c r="C21" s="187"/>
      <c r="D21" s="69" t="s">
        <v>22</v>
      </c>
      <c r="E21" s="123"/>
      <c r="F21" s="119">
        <v>20000</v>
      </c>
      <c r="G21" s="67">
        <v>21000</v>
      </c>
      <c r="H21" s="67">
        <v>22050</v>
      </c>
      <c r="I21" s="67">
        <v>23153</v>
      </c>
      <c r="J21" s="104">
        <v>86203</v>
      </c>
    </row>
    <row r="22" spans="1:10" ht="38.25">
      <c r="A22" s="198"/>
      <c r="B22" s="201"/>
      <c r="C22" s="187"/>
      <c r="D22" s="69" t="s">
        <v>23</v>
      </c>
      <c r="E22" s="123"/>
      <c r="F22" s="119">
        <v>20000</v>
      </c>
      <c r="G22" s="67">
        <v>21000</v>
      </c>
      <c r="H22" s="67">
        <v>22050</v>
      </c>
      <c r="I22" s="67">
        <v>23153</v>
      </c>
      <c r="J22" s="68">
        <f aca="true" t="shared" si="1" ref="J22:J46">SUM(F22:I22)</f>
        <v>86203</v>
      </c>
    </row>
    <row r="23" spans="1:10" ht="12.75" customHeight="1">
      <c r="A23" s="198"/>
      <c r="B23" s="201"/>
      <c r="C23" s="187"/>
      <c r="D23" s="47" t="s">
        <v>24</v>
      </c>
      <c r="E23" s="81"/>
      <c r="F23" s="119">
        <v>10000</v>
      </c>
      <c r="G23" s="67">
        <v>10500</v>
      </c>
      <c r="H23" s="67">
        <v>11025</v>
      </c>
      <c r="I23" s="67">
        <v>11576</v>
      </c>
      <c r="J23" s="68">
        <f t="shared" si="1"/>
        <v>43101</v>
      </c>
    </row>
    <row r="24" spans="1:10" ht="26.25" customHeight="1">
      <c r="A24" s="198"/>
      <c r="B24" s="201"/>
      <c r="C24" s="187"/>
      <c r="D24" s="137" t="s">
        <v>25</v>
      </c>
      <c r="E24" s="81"/>
      <c r="F24" s="119">
        <v>10000</v>
      </c>
      <c r="G24" s="67">
        <v>10500</v>
      </c>
      <c r="H24" s="67">
        <v>11025</v>
      </c>
      <c r="I24" s="67">
        <v>11576</v>
      </c>
      <c r="J24" s="68">
        <f t="shared" si="1"/>
        <v>43101</v>
      </c>
    </row>
    <row r="25" spans="1:10" ht="13.5" customHeight="1" thickBot="1">
      <c r="A25" s="198"/>
      <c r="B25" s="227"/>
      <c r="C25" s="196"/>
      <c r="D25" s="48" t="s">
        <v>26</v>
      </c>
      <c r="E25" s="81"/>
      <c r="F25" s="119">
        <v>20000</v>
      </c>
      <c r="G25" s="67">
        <v>21000</v>
      </c>
      <c r="H25" s="67">
        <v>22050</v>
      </c>
      <c r="I25" s="67">
        <v>23153</v>
      </c>
      <c r="J25" s="68">
        <f t="shared" si="1"/>
        <v>86203</v>
      </c>
    </row>
    <row r="26" spans="1:10" ht="17.25" thickBot="1" thickTop="1">
      <c r="A26" s="198"/>
      <c r="B26" s="7" t="s">
        <v>12</v>
      </c>
      <c r="C26" s="12"/>
      <c r="D26" s="49"/>
      <c r="E26" s="122"/>
      <c r="F26" s="63">
        <v>100000</v>
      </c>
      <c r="G26" s="64">
        <f>SUM(G20:G25)</f>
        <v>105000</v>
      </c>
      <c r="H26" s="65">
        <f>SUM(H20:H25)</f>
        <v>110250</v>
      </c>
      <c r="I26" s="56">
        <f>SUM(I20:I25)</f>
        <v>115764</v>
      </c>
      <c r="J26" s="66">
        <f t="shared" si="1"/>
        <v>431014</v>
      </c>
    </row>
    <row r="27" spans="1:10" ht="51.75" thickTop="1">
      <c r="A27" s="198"/>
      <c r="B27" s="226" t="s">
        <v>27</v>
      </c>
      <c r="C27" s="195"/>
      <c r="D27" s="71" t="s">
        <v>28</v>
      </c>
      <c r="E27" s="80"/>
      <c r="F27" s="119">
        <v>20000</v>
      </c>
      <c r="G27" s="67">
        <v>21000</v>
      </c>
      <c r="H27" s="67">
        <v>22050</v>
      </c>
      <c r="I27" s="67">
        <v>23153</v>
      </c>
      <c r="J27" s="68">
        <f t="shared" si="1"/>
        <v>86203</v>
      </c>
    </row>
    <row r="28" spans="1:10" ht="25.5">
      <c r="A28" s="198"/>
      <c r="B28" s="201"/>
      <c r="C28" s="187"/>
      <c r="D28" s="72" t="s">
        <v>29</v>
      </c>
      <c r="E28" s="80"/>
      <c r="F28" s="119">
        <v>10000</v>
      </c>
      <c r="G28" s="67">
        <v>10500</v>
      </c>
      <c r="H28" s="67">
        <v>11025</v>
      </c>
      <c r="I28" s="67">
        <v>11576</v>
      </c>
      <c r="J28" s="68">
        <f t="shared" si="1"/>
        <v>43101</v>
      </c>
    </row>
    <row r="29" spans="1:10" ht="39" thickBot="1">
      <c r="A29" s="198"/>
      <c r="B29" s="227"/>
      <c r="C29" s="196"/>
      <c r="D29" s="73" t="s">
        <v>30</v>
      </c>
      <c r="E29" s="123"/>
      <c r="F29" s="119">
        <v>20000</v>
      </c>
      <c r="G29" s="67">
        <v>21000</v>
      </c>
      <c r="H29" s="67">
        <v>22050</v>
      </c>
      <c r="I29" s="67">
        <v>23153</v>
      </c>
      <c r="J29" s="68">
        <f t="shared" si="1"/>
        <v>86203</v>
      </c>
    </row>
    <row r="30" spans="1:10" ht="17.25" thickBot="1" thickTop="1">
      <c r="A30" s="198"/>
      <c r="B30" s="7" t="s">
        <v>12</v>
      </c>
      <c r="C30" s="9"/>
      <c r="D30" s="106"/>
      <c r="E30" s="122"/>
      <c r="F30" s="63">
        <v>50000</v>
      </c>
      <c r="G30" s="64">
        <f>SUM(G27:G29)</f>
        <v>52500</v>
      </c>
      <c r="H30" s="65">
        <f>SUM(H27:H29)</f>
        <v>55125</v>
      </c>
      <c r="I30" s="56">
        <f>SUM(I27:I29)</f>
        <v>57882</v>
      </c>
      <c r="J30" s="66">
        <f t="shared" si="1"/>
        <v>215507</v>
      </c>
    </row>
    <row r="31" spans="1:10" ht="39" thickTop="1">
      <c r="A31" s="198"/>
      <c r="B31" s="228" t="s">
        <v>101</v>
      </c>
      <c r="C31" s="230"/>
      <c r="D31" s="107" t="s">
        <v>102</v>
      </c>
      <c r="E31" s="74"/>
      <c r="F31" s="120">
        <v>35000</v>
      </c>
      <c r="G31" s="75">
        <v>36750</v>
      </c>
      <c r="H31" s="75">
        <v>38588</v>
      </c>
      <c r="I31" s="75">
        <v>40517</v>
      </c>
      <c r="J31" s="76">
        <f t="shared" si="1"/>
        <v>150855</v>
      </c>
    </row>
    <row r="32" spans="1:10" ht="15">
      <c r="A32" s="198"/>
      <c r="B32" s="229"/>
      <c r="C32" s="231"/>
      <c r="D32" s="108" t="s">
        <v>103</v>
      </c>
      <c r="E32" s="77"/>
      <c r="F32" s="120">
        <v>20000</v>
      </c>
      <c r="G32" s="75">
        <v>21000</v>
      </c>
      <c r="H32" s="75">
        <v>22050</v>
      </c>
      <c r="I32" s="75">
        <v>23153</v>
      </c>
      <c r="J32" s="76">
        <f t="shared" si="1"/>
        <v>86203</v>
      </c>
    </row>
    <row r="33" spans="1:10" ht="26.25" thickBot="1">
      <c r="A33" s="198"/>
      <c r="B33" s="229"/>
      <c r="C33" s="231"/>
      <c r="D33" s="109" t="s">
        <v>104</v>
      </c>
      <c r="E33" s="78"/>
      <c r="F33" s="120">
        <v>45000</v>
      </c>
      <c r="G33" s="75">
        <v>47250</v>
      </c>
      <c r="H33" s="75">
        <v>49612</v>
      </c>
      <c r="I33" s="75">
        <v>52093</v>
      </c>
      <c r="J33" s="76">
        <f t="shared" si="1"/>
        <v>193955</v>
      </c>
    </row>
    <row r="34" spans="1:10" ht="17.25" thickBot="1" thickTop="1">
      <c r="A34" s="198"/>
      <c r="B34" s="7" t="s">
        <v>12</v>
      </c>
      <c r="C34" s="11"/>
      <c r="D34" s="110"/>
      <c r="E34" s="122"/>
      <c r="F34" s="63">
        <v>100000</v>
      </c>
      <c r="G34" s="64">
        <f>SUM(G31:G33)</f>
        <v>105000</v>
      </c>
      <c r="H34" s="65">
        <f>SUM(H31:H33)</f>
        <v>110250</v>
      </c>
      <c r="I34" s="127">
        <f>SUM(I31:I33)</f>
        <v>115763</v>
      </c>
      <c r="J34" s="66">
        <f t="shared" si="1"/>
        <v>431013</v>
      </c>
    </row>
    <row r="35" spans="1:10" ht="52.5" customHeight="1" thickTop="1">
      <c r="A35" s="232"/>
      <c r="B35" s="166" t="s">
        <v>108</v>
      </c>
      <c r="C35" s="168"/>
      <c r="D35" s="170"/>
      <c r="E35" s="131" t="s">
        <v>109</v>
      </c>
      <c r="F35" s="128">
        <v>10000</v>
      </c>
      <c r="G35" s="128">
        <v>10500</v>
      </c>
      <c r="H35" s="128">
        <v>11025</v>
      </c>
      <c r="I35" s="128">
        <v>11576</v>
      </c>
      <c r="J35" s="129">
        <f t="shared" si="1"/>
        <v>43101</v>
      </c>
    </row>
    <row r="36" spans="1:10" ht="55.5" customHeight="1">
      <c r="A36" s="232"/>
      <c r="B36" s="167"/>
      <c r="C36" s="169"/>
      <c r="D36" s="171"/>
      <c r="E36" s="132" t="s">
        <v>110</v>
      </c>
      <c r="F36" s="128">
        <v>8000</v>
      </c>
      <c r="G36" s="128">
        <v>8400</v>
      </c>
      <c r="H36" s="128">
        <v>8820</v>
      </c>
      <c r="I36" s="128">
        <v>9702</v>
      </c>
      <c r="J36" s="129">
        <f t="shared" si="1"/>
        <v>34922</v>
      </c>
    </row>
    <row r="37" spans="1:10" ht="42" customHeight="1">
      <c r="A37" s="232"/>
      <c r="B37" s="167"/>
      <c r="C37" s="169"/>
      <c r="D37" s="171"/>
      <c r="E37" s="130" t="s">
        <v>112</v>
      </c>
      <c r="F37" s="128">
        <v>7000</v>
      </c>
      <c r="G37" s="128">
        <v>7035</v>
      </c>
      <c r="H37" s="128">
        <v>7387</v>
      </c>
      <c r="I37" s="128">
        <v>7757</v>
      </c>
      <c r="J37" s="129">
        <f t="shared" si="1"/>
        <v>29179</v>
      </c>
    </row>
    <row r="38" spans="1:10" ht="27" customHeight="1">
      <c r="A38" s="232"/>
      <c r="B38" s="167"/>
      <c r="C38" s="169"/>
      <c r="D38" s="171"/>
      <c r="E38" s="133" t="s">
        <v>111</v>
      </c>
      <c r="F38" s="128">
        <v>10000</v>
      </c>
      <c r="G38" s="128">
        <v>10500</v>
      </c>
      <c r="H38" s="128">
        <v>11025</v>
      </c>
      <c r="I38" s="128">
        <v>11576</v>
      </c>
      <c r="J38" s="129">
        <f t="shared" si="1"/>
        <v>43101</v>
      </c>
    </row>
    <row r="39" spans="1:10" ht="32.25" customHeight="1">
      <c r="A39" s="232"/>
      <c r="B39" s="167"/>
      <c r="C39" s="169"/>
      <c r="D39" s="171"/>
      <c r="E39" s="133" t="s">
        <v>107</v>
      </c>
      <c r="F39" s="128">
        <v>10000</v>
      </c>
      <c r="G39" s="128">
        <v>10500</v>
      </c>
      <c r="H39" s="128">
        <v>11025</v>
      </c>
      <c r="I39" s="128">
        <v>11576</v>
      </c>
      <c r="J39" s="129">
        <f t="shared" si="1"/>
        <v>43101</v>
      </c>
    </row>
    <row r="40" spans="1:10" ht="32.25" customHeight="1" thickBot="1">
      <c r="A40" s="232"/>
      <c r="B40" s="167"/>
      <c r="C40" s="169"/>
      <c r="D40" s="171"/>
      <c r="E40" s="133" t="s">
        <v>106</v>
      </c>
      <c r="F40" s="128">
        <v>5000</v>
      </c>
      <c r="G40" s="128">
        <v>5250</v>
      </c>
      <c r="H40" s="128">
        <v>5512</v>
      </c>
      <c r="I40" s="128">
        <v>5788</v>
      </c>
      <c r="J40" s="129">
        <f t="shared" si="1"/>
        <v>21550</v>
      </c>
    </row>
    <row r="41" spans="1:10" ht="17.25" thickBot="1" thickTop="1">
      <c r="A41" s="199"/>
      <c r="B41" s="10" t="s">
        <v>12</v>
      </c>
      <c r="C41" s="11"/>
      <c r="D41" s="111"/>
      <c r="E41" s="122"/>
      <c r="F41" s="63">
        <v>50000</v>
      </c>
      <c r="G41" s="65">
        <f>SUM(G35:G40)</f>
        <v>52185</v>
      </c>
      <c r="H41" s="65">
        <f>SUM(H35:H40)</f>
        <v>54794</v>
      </c>
      <c r="I41" s="92">
        <f>SUM(I35:I40)</f>
        <v>57975</v>
      </c>
      <c r="J41" s="135">
        <f t="shared" si="1"/>
        <v>214954</v>
      </c>
    </row>
    <row r="42" spans="1:10" ht="69.75" customHeight="1" thickTop="1">
      <c r="A42" s="213" t="s">
        <v>31</v>
      </c>
      <c r="B42" s="225" t="s">
        <v>32</v>
      </c>
      <c r="C42" s="226" t="s">
        <v>33</v>
      </c>
      <c r="D42" s="223" t="s">
        <v>34</v>
      </c>
      <c r="E42" s="134" t="s">
        <v>113</v>
      </c>
      <c r="F42" s="136">
        <v>100000</v>
      </c>
      <c r="G42" s="67">
        <v>105000</v>
      </c>
      <c r="H42" s="67">
        <v>110250</v>
      </c>
      <c r="I42" s="67">
        <v>115763</v>
      </c>
      <c r="J42" s="68">
        <f t="shared" si="1"/>
        <v>431013</v>
      </c>
    </row>
    <row r="43" spans="1:10" ht="29.25" customHeight="1">
      <c r="A43" s="214"/>
      <c r="B43" s="218"/>
      <c r="C43" s="201"/>
      <c r="D43" s="224"/>
      <c r="E43" s="131" t="s">
        <v>114</v>
      </c>
      <c r="F43" s="136">
        <v>100000</v>
      </c>
      <c r="G43" s="67">
        <v>105000</v>
      </c>
      <c r="H43" s="67">
        <v>110250</v>
      </c>
      <c r="I43" s="67">
        <v>115763</v>
      </c>
      <c r="J43" s="68">
        <f t="shared" si="1"/>
        <v>431013</v>
      </c>
    </row>
    <row r="44" spans="1:10" ht="41.25" customHeight="1" thickBot="1">
      <c r="A44" s="214"/>
      <c r="B44" s="218"/>
      <c r="C44" s="201"/>
      <c r="D44" s="224"/>
      <c r="E44" s="131" t="s">
        <v>115</v>
      </c>
      <c r="F44" s="136">
        <v>170000</v>
      </c>
      <c r="G44" s="67">
        <v>178500</v>
      </c>
      <c r="H44" s="67">
        <v>187425</v>
      </c>
      <c r="I44" s="67">
        <v>196796</v>
      </c>
      <c r="J44" s="68">
        <f t="shared" si="1"/>
        <v>732721</v>
      </c>
    </row>
    <row r="45" spans="1:10" ht="17.25" thickBot="1" thickTop="1">
      <c r="A45" s="214"/>
      <c r="B45" s="7" t="s">
        <v>12</v>
      </c>
      <c r="C45" s="12"/>
      <c r="D45" s="112"/>
      <c r="E45" s="122"/>
      <c r="F45" s="63">
        <v>370000</v>
      </c>
      <c r="G45" s="65">
        <f>SUM(G42:G44)</f>
        <v>388500</v>
      </c>
      <c r="H45" s="65">
        <f>SUM(H42:H44)</f>
        <v>407925</v>
      </c>
      <c r="I45" s="92">
        <f>SUM(I42:I44)</f>
        <v>428322</v>
      </c>
      <c r="J45" s="93">
        <f t="shared" si="1"/>
        <v>1594747</v>
      </c>
    </row>
    <row r="46" spans="1:10" ht="30.75" customHeight="1" thickTop="1">
      <c r="A46" s="214"/>
      <c r="B46" s="217" t="s">
        <v>35</v>
      </c>
      <c r="C46" s="205" t="s">
        <v>40</v>
      </c>
      <c r="D46" s="150"/>
      <c r="E46" s="150"/>
      <c r="F46" s="144">
        <v>200000</v>
      </c>
      <c r="G46" s="144">
        <v>210000</v>
      </c>
      <c r="H46" s="144">
        <v>220500</v>
      </c>
      <c r="I46" s="144">
        <v>231525</v>
      </c>
      <c r="J46" s="147">
        <f t="shared" si="1"/>
        <v>862025</v>
      </c>
    </row>
    <row r="47" spans="1:10" ht="12.75" customHeight="1">
      <c r="A47" s="214"/>
      <c r="B47" s="218"/>
      <c r="C47" s="206"/>
      <c r="D47" s="172"/>
      <c r="E47" s="172"/>
      <c r="F47" s="145"/>
      <c r="G47" s="145"/>
      <c r="H47" s="145"/>
      <c r="I47" s="145"/>
      <c r="J47" s="148"/>
    </row>
    <row r="48" spans="1:10" ht="12.75" customHeight="1">
      <c r="A48" s="214"/>
      <c r="B48" s="218"/>
      <c r="C48" s="206"/>
      <c r="D48" s="172"/>
      <c r="E48" s="172"/>
      <c r="F48" s="145"/>
      <c r="G48" s="145"/>
      <c r="H48" s="145"/>
      <c r="I48" s="145"/>
      <c r="J48" s="148"/>
    </row>
    <row r="49" spans="1:10" ht="12.75" customHeight="1">
      <c r="A49" s="214"/>
      <c r="B49" s="218"/>
      <c r="C49" s="206"/>
      <c r="D49" s="151"/>
      <c r="E49" s="151"/>
      <c r="F49" s="146"/>
      <c r="G49" s="146"/>
      <c r="H49" s="146"/>
      <c r="I49" s="146"/>
      <c r="J49" s="149"/>
    </row>
    <row r="50" spans="1:10" ht="36.75" customHeight="1">
      <c r="A50" s="214"/>
      <c r="B50" s="218"/>
      <c r="C50" s="201" t="s">
        <v>36</v>
      </c>
      <c r="D50" s="72" t="s">
        <v>41</v>
      </c>
      <c r="E50" s="80"/>
      <c r="F50" s="119">
        <v>50000</v>
      </c>
      <c r="G50" s="67">
        <v>52500</v>
      </c>
      <c r="H50" s="67">
        <v>55125</v>
      </c>
      <c r="I50" s="67">
        <v>57881</v>
      </c>
      <c r="J50" s="68">
        <f>SUM(F50:I50)</f>
        <v>215506</v>
      </c>
    </row>
    <row r="51" spans="1:10" ht="25.5">
      <c r="A51" s="214"/>
      <c r="B51" s="218"/>
      <c r="C51" s="201"/>
      <c r="D51" s="72" t="s">
        <v>37</v>
      </c>
      <c r="E51" s="80"/>
      <c r="F51" s="119">
        <v>50000</v>
      </c>
      <c r="G51" s="67">
        <v>52500</v>
      </c>
      <c r="H51" s="67">
        <v>55125</v>
      </c>
      <c r="I51" s="67">
        <v>57881</v>
      </c>
      <c r="J51" s="68">
        <f>SUM(F51:I51)</f>
        <v>215506</v>
      </c>
    </row>
    <row r="52" spans="1:10" ht="51">
      <c r="A52" s="214"/>
      <c r="B52" s="218"/>
      <c r="C52" s="201" t="s">
        <v>38</v>
      </c>
      <c r="D52" s="69" t="s">
        <v>42</v>
      </c>
      <c r="E52" s="123"/>
      <c r="F52" s="119">
        <v>200000</v>
      </c>
      <c r="G52" s="67">
        <v>210000</v>
      </c>
      <c r="H52" s="67">
        <v>220500</v>
      </c>
      <c r="I52" s="138">
        <v>231525</v>
      </c>
      <c r="J52" s="68">
        <f>SUM(F52:I52)</f>
        <v>862025</v>
      </c>
    </row>
    <row r="53" spans="1:10" ht="25.5" customHeight="1">
      <c r="A53" s="214"/>
      <c r="B53" s="218"/>
      <c r="C53" s="201"/>
      <c r="D53" s="72" t="s">
        <v>43</v>
      </c>
      <c r="E53" s="80"/>
      <c r="F53" s="119">
        <v>50000</v>
      </c>
      <c r="G53" s="67">
        <v>52500</v>
      </c>
      <c r="H53" s="67">
        <v>55125</v>
      </c>
      <c r="I53" s="67">
        <v>57881</v>
      </c>
      <c r="J53" s="68">
        <f>SUM(F53:I53)</f>
        <v>215506</v>
      </c>
    </row>
    <row r="54" spans="1:10" ht="45" customHeight="1">
      <c r="A54" s="214"/>
      <c r="B54" s="218"/>
      <c r="C54" s="201" t="s">
        <v>44</v>
      </c>
      <c r="D54" s="204"/>
      <c r="E54" s="188"/>
      <c r="F54" s="144">
        <v>180000</v>
      </c>
      <c r="G54" s="144">
        <v>189000</v>
      </c>
      <c r="H54" s="144">
        <v>198450</v>
      </c>
      <c r="I54" s="144">
        <v>208372</v>
      </c>
      <c r="J54" s="147">
        <f>SUM(F54:I54)</f>
        <v>775822</v>
      </c>
    </row>
    <row r="55" spans="1:10" ht="2.25" customHeight="1">
      <c r="A55" s="214"/>
      <c r="B55" s="218"/>
      <c r="C55" s="201"/>
      <c r="D55" s="222"/>
      <c r="E55" s="189"/>
      <c r="F55" s="145"/>
      <c r="G55" s="145"/>
      <c r="H55" s="145"/>
      <c r="I55" s="145"/>
      <c r="J55" s="148"/>
    </row>
    <row r="56" spans="1:10" ht="1.5" customHeight="1">
      <c r="A56" s="214"/>
      <c r="B56" s="218"/>
      <c r="C56" s="201"/>
      <c r="D56" s="222"/>
      <c r="E56" s="189"/>
      <c r="F56" s="145"/>
      <c r="G56" s="145"/>
      <c r="H56" s="145"/>
      <c r="I56" s="145"/>
      <c r="J56" s="148"/>
    </row>
    <row r="57" spans="1:10" ht="30" customHeight="1" hidden="1">
      <c r="A57" s="214"/>
      <c r="B57" s="218"/>
      <c r="C57" s="201"/>
      <c r="D57" s="222"/>
      <c r="E57" s="189"/>
      <c r="F57" s="145"/>
      <c r="G57" s="145"/>
      <c r="H57" s="145"/>
      <c r="I57" s="145"/>
      <c r="J57" s="148"/>
    </row>
    <row r="58" spans="1:10" ht="30" customHeight="1" hidden="1">
      <c r="A58" s="214"/>
      <c r="B58" s="218"/>
      <c r="C58" s="201"/>
      <c r="D58" s="222"/>
      <c r="E58" s="189"/>
      <c r="F58" s="145"/>
      <c r="G58" s="145"/>
      <c r="H58" s="145"/>
      <c r="I58" s="145"/>
      <c r="J58" s="148"/>
    </row>
    <row r="59" spans="1:10" ht="30" customHeight="1" hidden="1">
      <c r="A59" s="214"/>
      <c r="B59" s="218"/>
      <c r="C59" s="201"/>
      <c r="D59" s="222"/>
      <c r="E59" s="189"/>
      <c r="F59" s="145"/>
      <c r="G59" s="145"/>
      <c r="H59" s="145"/>
      <c r="I59" s="145"/>
      <c r="J59" s="148"/>
    </row>
    <row r="60" spans="1:10" ht="30" customHeight="1" hidden="1">
      <c r="A60" s="214"/>
      <c r="B60" s="218"/>
      <c r="C60" s="201"/>
      <c r="D60" s="222"/>
      <c r="E60" s="189"/>
      <c r="F60" s="145"/>
      <c r="G60" s="145"/>
      <c r="H60" s="145"/>
      <c r="I60" s="145"/>
      <c r="J60" s="148"/>
    </row>
    <row r="61" spans="1:10" ht="12.75" customHeight="1" hidden="1">
      <c r="A61" s="214"/>
      <c r="B61" s="218"/>
      <c r="C61" s="201"/>
      <c r="D61" s="212"/>
      <c r="E61" s="190"/>
      <c r="F61" s="146"/>
      <c r="G61" s="146"/>
      <c r="H61" s="146"/>
      <c r="I61" s="146"/>
      <c r="J61" s="149"/>
    </row>
    <row r="62" spans="1:10" ht="51">
      <c r="A62" s="214"/>
      <c r="B62" s="218"/>
      <c r="C62" s="201" t="s">
        <v>45</v>
      </c>
      <c r="D62" s="82" t="s">
        <v>46</v>
      </c>
      <c r="E62" s="124"/>
      <c r="F62" s="119">
        <v>100000</v>
      </c>
      <c r="G62" s="67">
        <v>105000</v>
      </c>
      <c r="H62" s="67">
        <v>110250</v>
      </c>
      <c r="I62" s="67">
        <v>115763</v>
      </c>
      <c r="J62" s="68">
        <f aca="true" t="shared" si="2" ref="J62:J67">SUM(F62:I62)</f>
        <v>431013</v>
      </c>
    </row>
    <row r="63" spans="1:10" ht="26.25" thickBot="1">
      <c r="A63" s="214"/>
      <c r="B63" s="218"/>
      <c r="C63" s="201"/>
      <c r="D63" s="83" t="s">
        <v>47</v>
      </c>
      <c r="E63" s="124"/>
      <c r="F63" s="119">
        <v>100000</v>
      </c>
      <c r="G63" s="67">
        <v>105000</v>
      </c>
      <c r="H63" s="67">
        <v>110250</v>
      </c>
      <c r="I63" s="67">
        <v>115763</v>
      </c>
      <c r="J63" s="68">
        <f t="shared" si="2"/>
        <v>431013</v>
      </c>
    </row>
    <row r="64" spans="1:10" ht="17.25" thickBot="1" thickTop="1">
      <c r="A64" s="214"/>
      <c r="B64" s="15" t="s">
        <v>12</v>
      </c>
      <c r="C64" s="14"/>
      <c r="D64" s="112"/>
      <c r="E64" s="122"/>
      <c r="F64" s="63">
        <f>SUM(F46:F63)</f>
        <v>930000</v>
      </c>
      <c r="G64" s="65">
        <f>SUM(G46:G63)</f>
        <v>976500</v>
      </c>
      <c r="H64" s="65">
        <f>SUM(H46:H63)</f>
        <v>1025325</v>
      </c>
      <c r="I64" s="92">
        <f>SUM(I46:I63)</f>
        <v>1076591</v>
      </c>
      <c r="J64" s="93">
        <f t="shared" si="2"/>
        <v>4008416</v>
      </c>
    </row>
    <row r="65" spans="1:10" ht="30.75" customHeight="1" thickTop="1">
      <c r="A65" s="214"/>
      <c r="B65" s="221" t="s">
        <v>116</v>
      </c>
      <c r="C65" s="219" t="s">
        <v>39</v>
      </c>
      <c r="D65" s="220"/>
      <c r="E65" s="139" t="s">
        <v>117</v>
      </c>
      <c r="F65" s="67">
        <v>50000</v>
      </c>
      <c r="G65" s="67">
        <v>52500</v>
      </c>
      <c r="H65" s="67">
        <v>55125</v>
      </c>
      <c r="I65" s="67">
        <v>57881</v>
      </c>
      <c r="J65" s="68">
        <f t="shared" si="2"/>
        <v>215506</v>
      </c>
    </row>
    <row r="66" spans="1:10" ht="56.25" customHeight="1">
      <c r="A66" s="214"/>
      <c r="B66" s="218"/>
      <c r="C66" s="219"/>
      <c r="D66" s="220"/>
      <c r="E66" s="139" t="s">
        <v>118</v>
      </c>
      <c r="F66" s="67">
        <v>50000</v>
      </c>
      <c r="G66" s="67">
        <v>52500</v>
      </c>
      <c r="H66" s="67">
        <v>55125</v>
      </c>
      <c r="I66" s="67">
        <v>57881</v>
      </c>
      <c r="J66" s="68">
        <f t="shared" si="2"/>
        <v>215506</v>
      </c>
    </row>
    <row r="67" spans="1:10" ht="30.75" customHeight="1" thickBot="1">
      <c r="A67" s="214"/>
      <c r="B67" s="218"/>
      <c r="C67" s="219"/>
      <c r="D67" s="220"/>
      <c r="E67" s="139" t="s">
        <v>119</v>
      </c>
      <c r="F67" s="67">
        <v>100000</v>
      </c>
      <c r="G67" s="67">
        <v>105000</v>
      </c>
      <c r="H67" s="67">
        <v>110250</v>
      </c>
      <c r="I67" s="67">
        <v>115763</v>
      </c>
      <c r="J67" s="68">
        <f t="shared" si="2"/>
        <v>431013</v>
      </c>
    </row>
    <row r="68" spans="1:10" ht="25.5" customHeight="1" thickBot="1" thickTop="1">
      <c r="A68" s="215"/>
      <c r="B68" s="16" t="s">
        <v>12</v>
      </c>
      <c r="C68" s="89"/>
      <c r="D68" s="126"/>
      <c r="E68" s="122"/>
      <c r="F68" s="63">
        <f>SUM(F65:F67)</f>
        <v>200000</v>
      </c>
      <c r="G68" s="65">
        <f>SUM(G65:G67)</f>
        <v>210000</v>
      </c>
      <c r="H68" s="65">
        <f>SUM(H65:H67)</f>
        <v>220500</v>
      </c>
      <c r="I68" s="92">
        <f>SUM(I65:I67)</f>
        <v>231525</v>
      </c>
      <c r="J68" s="93">
        <f>SUM(J65:J67)</f>
        <v>862025</v>
      </c>
    </row>
    <row r="69" spans="1:10" ht="13.5" customHeight="1" thickTop="1">
      <c r="A69" s="197" t="s">
        <v>48</v>
      </c>
      <c r="B69" s="216" t="s">
        <v>49</v>
      </c>
      <c r="C69" s="155"/>
      <c r="D69" s="175"/>
      <c r="E69" s="155"/>
      <c r="F69" s="181">
        <v>20000</v>
      </c>
      <c r="G69" s="144">
        <v>21000</v>
      </c>
      <c r="H69" s="144">
        <v>22050</v>
      </c>
      <c r="I69" s="144">
        <v>23152</v>
      </c>
      <c r="J69" s="147">
        <f>SUM(F69:I69)</f>
        <v>86202</v>
      </c>
    </row>
    <row r="70" spans="1:10" ht="12.75" customHeight="1">
      <c r="A70" s="198"/>
      <c r="B70" s="206"/>
      <c r="C70" s="174"/>
      <c r="D70" s="177"/>
      <c r="E70" s="157"/>
      <c r="F70" s="182"/>
      <c r="G70" s="146"/>
      <c r="H70" s="146"/>
      <c r="I70" s="146"/>
      <c r="J70" s="149"/>
    </row>
    <row r="71" spans="1:10" ht="12.75" customHeight="1">
      <c r="A71" s="198"/>
      <c r="B71" s="206" t="s">
        <v>50</v>
      </c>
      <c r="C71" s="155"/>
      <c r="D71" s="175"/>
      <c r="E71" s="155"/>
      <c r="F71" s="163">
        <v>10000</v>
      </c>
      <c r="G71" s="163">
        <v>10500</v>
      </c>
      <c r="H71" s="163">
        <v>11025</v>
      </c>
      <c r="I71" s="163">
        <v>11572</v>
      </c>
      <c r="J71" s="163">
        <f>SUM(F71:I71)</f>
        <v>43097</v>
      </c>
    </row>
    <row r="72" spans="1:10" ht="12.75" customHeight="1">
      <c r="A72" s="198"/>
      <c r="B72" s="206"/>
      <c r="C72" s="173"/>
      <c r="D72" s="176"/>
      <c r="E72" s="156"/>
      <c r="F72" s="164"/>
      <c r="G72" s="164"/>
      <c r="H72" s="164"/>
      <c r="I72" s="164"/>
      <c r="J72" s="164"/>
    </row>
    <row r="73" spans="1:10" ht="12.75" customHeight="1">
      <c r="A73" s="198"/>
      <c r="B73" s="206"/>
      <c r="C73" s="174"/>
      <c r="D73" s="177"/>
      <c r="E73" s="157"/>
      <c r="F73" s="165"/>
      <c r="G73" s="165"/>
      <c r="H73" s="165"/>
      <c r="I73" s="165"/>
      <c r="J73" s="165"/>
    </row>
    <row r="74" spans="1:10" ht="12.75" customHeight="1">
      <c r="A74" s="198"/>
      <c r="B74" s="208" t="s">
        <v>120</v>
      </c>
      <c r="C74" s="155"/>
      <c r="D74" s="175"/>
      <c r="E74" s="155"/>
      <c r="F74" s="178">
        <v>20000</v>
      </c>
      <c r="G74" s="163">
        <v>21000</v>
      </c>
      <c r="H74" s="163">
        <v>22050</v>
      </c>
      <c r="I74" s="163">
        <v>23152</v>
      </c>
      <c r="J74" s="163">
        <f>SUM(F74:I74)</f>
        <v>86202</v>
      </c>
    </row>
    <row r="75" spans="1:10" ht="12.75" customHeight="1">
      <c r="A75" s="198"/>
      <c r="B75" s="206"/>
      <c r="C75" s="173"/>
      <c r="D75" s="176"/>
      <c r="E75" s="156"/>
      <c r="F75" s="179"/>
      <c r="G75" s="164"/>
      <c r="H75" s="164"/>
      <c r="I75" s="164"/>
      <c r="J75" s="164"/>
    </row>
    <row r="76" spans="1:10" ht="13.5" customHeight="1" thickBot="1">
      <c r="A76" s="198"/>
      <c r="B76" s="207"/>
      <c r="C76" s="174"/>
      <c r="D76" s="177"/>
      <c r="E76" s="157"/>
      <c r="F76" s="180"/>
      <c r="G76" s="165"/>
      <c r="H76" s="165"/>
      <c r="I76" s="165"/>
      <c r="J76" s="165"/>
    </row>
    <row r="77" spans="1:10" ht="17.25" thickBot="1" thickTop="1">
      <c r="A77" s="199"/>
      <c r="B77" s="7" t="s">
        <v>12</v>
      </c>
      <c r="C77" s="90"/>
      <c r="D77" s="113"/>
      <c r="E77" s="125"/>
      <c r="F77" s="63">
        <v>50000</v>
      </c>
      <c r="G77" s="65">
        <f>SUM(G69:G76)</f>
        <v>52500</v>
      </c>
      <c r="H77" s="65">
        <f>SUM(H69:H76)</f>
        <v>55125</v>
      </c>
      <c r="I77" s="92">
        <f>SUM(I69:I76)</f>
        <v>57876</v>
      </c>
      <c r="J77" s="93">
        <f>SUM(F77:I77)</f>
        <v>215501</v>
      </c>
    </row>
    <row r="78" spans="1:10" ht="12.75" customHeight="1" thickTop="1">
      <c r="A78" s="197" t="s">
        <v>51</v>
      </c>
      <c r="B78" s="160" t="s">
        <v>52</v>
      </c>
      <c r="C78" s="209"/>
      <c r="D78" s="212"/>
      <c r="E78" s="183" t="s">
        <v>121</v>
      </c>
      <c r="F78" s="185">
        <v>25000</v>
      </c>
      <c r="G78" s="185">
        <v>26250</v>
      </c>
      <c r="H78" s="185">
        <v>27562</v>
      </c>
      <c r="I78" s="185">
        <v>28941</v>
      </c>
      <c r="J78" s="185">
        <f>SUM(F78:I78)</f>
        <v>107753</v>
      </c>
    </row>
    <row r="79" spans="1:10" ht="35.25" customHeight="1">
      <c r="A79" s="198"/>
      <c r="B79" s="160"/>
      <c r="C79" s="210"/>
      <c r="D79" s="203"/>
      <c r="E79" s="184"/>
      <c r="F79" s="186"/>
      <c r="G79" s="186"/>
      <c r="H79" s="186"/>
      <c r="I79" s="186"/>
      <c r="J79" s="186"/>
    </row>
    <row r="80" spans="1:10" ht="12.75" customHeight="1">
      <c r="A80" s="198"/>
      <c r="B80" s="160"/>
      <c r="C80" s="210"/>
      <c r="D80" s="203"/>
      <c r="E80" s="183" t="s">
        <v>122</v>
      </c>
      <c r="F80" s="185">
        <v>25000</v>
      </c>
      <c r="G80" s="185">
        <v>26250</v>
      </c>
      <c r="H80" s="185">
        <v>27562</v>
      </c>
      <c r="I80" s="185">
        <v>28941</v>
      </c>
      <c r="J80" s="185">
        <f>SUM(F80:I80)</f>
        <v>107753</v>
      </c>
    </row>
    <row r="81" spans="1:10" ht="72" customHeight="1" thickBot="1">
      <c r="A81" s="198"/>
      <c r="B81" s="160"/>
      <c r="C81" s="211"/>
      <c r="D81" s="204"/>
      <c r="E81" s="184"/>
      <c r="F81" s="186"/>
      <c r="G81" s="186"/>
      <c r="H81" s="186"/>
      <c r="I81" s="186"/>
      <c r="J81" s="186"/>
    </row>
    <row r="82" spans="1:10" ht="25.5" customHeight="1" thickBot="1" thickTop="1">
      <c r="A82" s="199"/>
      <c r="B82" s="7" t="s">
        <v>12</v>
      </c>
      <c r="C82" s="79"/>
      <c r="D82" s="112"/>
      <c r="E82" s="122"/>
      <c r="F82" s="63">
        <v>50000</v>
      </c>
      <c r="G82" s="65">
        <f>SUM(G78:G81)</f>
        <v>52500</v>
      </c>
      <c r="H82" s="65">
        <f>SUM(H78:H81)</f>
        <v>55124</v>
      </c>
      <c r="I82" s="92">
        <f>SUM(I78:I81)</f>
        <v>57882</v>
      </c>
      <c r="J82" s="93">
        <f>SUM(J78:J81)</f>
        <v>215506</v>
      </c>
    </row>
    <row r="83" spans="1:10" ht="13.5" customHeight="1" thickTop="1">
      <c r="A83" s="197" t="s">
        <v>53</v>
      </c>
      <c r="B83" s="205" t="s">
        <v>54</v>
      </c>
      <c r="C83" s="155"/>
      <c r="D83" s="155"/>
      <c r="E83" s="155"/>
      <c r="F83" s="144">
        <v>10000</v>
      </c>
      <c r="G83" s="144">
        <v>10500</v>
      </c>
      <c r="H83" s="144">
        <v>11025</v>
      </c>
      <c r="I83" s="144">
        <v>11576</v>
      </c>
      <c r="J83" s="147">
        <f>SUM(F83:I83)</f>
        <v>43101</v>
      </c>
    </row>
    <row r="84" spans="1:10" ht="12.75" customHeight="1">
      <c r="A84" s="198"/>
      <c r="B84" s="206"/>
      <c r="C84" s="156"/>
      <c r="D84" s="156"/>
      <c r="E84" s="156"/>
      <c r="F84" s="145"/>
      <c r="G84" s="145"/>
      <c r="H84" s="145"/>
      <c r="I84" s="145"/>
      <c r="J84" s="148"/>
    </row>
    <row r="85" spans="1:10" ht="12.75" customHeight="1">
      <c r="A85" s="198"/>
      <c r="B85" s="206"/>
      <c r="C85" s="157"/>
      <c r="D85" s="157"/>
      <c r="E85" s="157"/>
      <c r="F85" s="146"/>
      <c r="G85" s="146"/>
      <c r="H85" s="146"/>
      <c r="I85" s="146"/>
      <c r="J85" s="149"/>
    </row>
    <row r="86" spans="1:10" ht="12.75" customHeight="1">
      <c r="A86" s="198"/>
      <c r="B86" s="208" t="s">
        <v>123</v>
      </c>
      <c r="C86" s="155"/>
      <c r="D86" s="155"/>
      <c r="E86" s="155"/>
      <c r="F86" s="144">
        <v>20000</v>
      </c>
      <c r="G86" s="144">
        <v>21000</v>
      </c>
      <c r="H86" s="144">
        <v>22050</v>
      </c>
      <c r="I86" s="144">
        <v>23152</v>
      </c>
      <c r="J86" s="147">
        <f>SUM(F86:I86)</f>
        <v>86202</v>
      </c>
    </row>
    <row r="87" spans="1:10" ht="12.75" customHeight="1">
      <c r="A87" s="198"/>
      <c r="B87" s="206"/>
      <c r="C87" s="156"/>
      <c r="D87" s="156"/>
      <c r="E87" s="156"/>
      <c r="F87" s="145"/>
      <c r="G87" s="145"/>
      <c r="H87" s="145"/>
      <c r="I87" s="145"/>
      <c r="J87" s="148"/>
    </row>
    <row r="88" spans="1:10" ht="12.75" customHeight="1">
      <c r="A88" s="198"/>
      <c r="B88" s="206"/>
      <c r="C88" s="157"/>
      <c r="D88" s="157"/>
      <c r="E88" s="157"/>
      <c r="F88" s="146"/>
      <c r="G88" s="146"/>
      <c r="H88" s="146"/>
      <c r="I88" s="146"/>
      <c r="J88" s="149"/>
    </row>
    <row r="89" spans="1:10" ht="12.75" customHeight="1">
      <c r="A89" s="198"/>
      <c r="B89" s="206" t="s">
        <v>55</v>
      </c>
      <c r="C89" s="155"/>
      <c r="D89" s="155"/>
      <c r="E89" s="155"/>
      <c r="F89" s="144">
        <v>20000</v>
      </c>
      <c r="G89" s="144">
        <v>21000</v>
      </c>
      <c r="H89" s="144">
        <v>22050</v>
      </c>
      <c r="I89" s="144">
        <v>23152</v>
      </c>
      <c r="J89" s="147">
        <f>SUM(F89:I89)</f>
        <v>86202</v>
      </c>
    </row>
    <row r="90" spans="1:10" ht="12.75" customHeight="1">
      <c r="A90" s="198"/>
      <c r="B90" s="206"/>
      <c r="C90" s="156"/>
      <c r="D90" s="156"/>
      <c r="E90" s="156"/>
      <c r="F90" s="145"/>
      <c r="G90" s="145"/>
      <c r="H90" s="145"/>
      <c r="I90" s="145"/>
      <c r="J90" s="148"/>
    </row>
    <row r="91" spans="1:10" ht="12.75" customHeight="1">
      <c r="A91" s="198"/>
      <c r="B91" s="206"/>
      <c r="C91" s="157"/>
      <c r="D91" s="157"/>
      <c r="E91" s="157"/>
      <c r="F91" s="146"/>
      <c r="G91" s="146"/>
      <c r="H91" s="146"/>
      <c r="I91" s="146"/>
      <c r="J91" s="149"/>
    </row>
    <row r="92" spans="1:10" ht="12.75" customHeight="1">
      <c r="A92" s="198"/>
      <c r="B92" s="206" t="s">
        <v>56</v>
      </c>
      <c r="C92" s="155"/>
      <c r="D92" s="155"/>
      <c r="E92" s="155"/>
      <c r="F92" s="163">
        <v>10000</v>
      </c>
      <c r="G92" s="163">
        <v>10500</v>
      </c>
      <c r="H92" s="163">
        <v>11025</v>
      </c>
      <c r="I92" s="163">
        <v>11572</v>
      </c>
      <c r="J92" s="163">
        <f>SUM(F92:I92)</f>
        <v>43097</v>
      </c>
    </row>
    <row r="93" spans="1:10" ht="12.75" customHeight="1">
      <c r="A93" s="198"/>
      <c r="B93" s="206"/>
      <c r="C93" s="156"/>
      <c r="D93" s="156"/>
      <c r="E93" s="156"/>
      <c r="F93" s="164"/>
      <c r="G93" s="164"/>
      <c r="H93" s="164"/>
      <c r="I93" s="164"/>
      <c r="J93" s="164"/>
    </row>
    <row r="94" spans="1:10" ht="13.5" customHeight="1" thickBot="1">
      <c r="A94" s="198"/>
      <c r="B94" s="207"/>
      <c r="C94" s="157"/>
      <c r="D94" s="157"/>
      <c r="E94" s="157"/>
      <c r="F94" s="165"/>
      <c r="G94" s="165"/>
      <c r="H94" s="165"/>
      <c r="I94" s="165"/>
      <c r="J94" s="165"/>
    </row>
    <row r="95" spans="1:10" ht="17.25" thickBot="1" thickTop="1">
      <c r="A95" s="199"/>
      <c r="B95" s="7" t="s">
        <v>12</v>
      </c>
      <c r="C95" s="91"/>
      <c r="D95" s="114"/>
      <c r="E95" s="122"/>
      <c r="F95" s="63">
        <v>60000</v>
      </c>
      <c r="G95" s="65">
        <f>SUM(G83:G94)</f>
        <v>63000</v>
      </c>
      <c r="H95" s="65">
        <f>SUM(H83:H94)</f>
        <v>66150</v>
      </c>
      <c r="I95" s="92">
        <f>SUM(I83:I94)</f>
        <v>69452</v>
      </c>
      <c r="J95" s="93">
        <f>SUM(J83:J94)</f>
        <v>258602</v>
      </c>
    </row>
    <row r="96" spans="1:10" ht="13.5" customHeight="1" thickTop="1">
      <c r="A96" s="197" t="s">
        <v>57</v>
      </c>
      <c r="B96" s="205" t="s">
        <v>58</v>
      </c>
      <c r="C96" s="155"/>
      <c r="D96" s="155"/>
      <c r="E96" s="155"/>
      <c r="F96" s="144">
        <v>25000</v>
      </c>
      <c r="G96" s="144">
        <f>F96*5/100+F96</f>
        <v>26250</v>
      </c>
      <c r="H96" s="144">
        <f>G96*5/100+G96</f>
        <v>27562.5</v>
      </c>
      <c r="I96" s="144">
        <f>H96*5/100+H96</f>
        <v>28940.625</v>
      </c>
      <c r="J96" s="158">
        <f>F96+G96+H96+I96</f>
        <v>107753.125</v>
      </c>
    </row>
    <row r="97" spans="1:10" ht="12.75" customHeight="1">
      <c r="A97" s="198"/>
      <c r="B97" s="206"/>
      <c r="C97" s="156"/>
      <c r="D97" s="156"/>
      <c r="E97" s="156"/>
      <c r="F97" s="145"/>
      <c r="G97" s="145"/>
      <c r="H97" s="145"/>
      <c r="I97" s="145"/>
      <c r="J97" s="148"/>
    </row>
    <row r="98" spans="1:10" ht="12.75" customHeight="1">
      <c r="A98" s="198"/>
      <c r="B98" s="206"/>
      <c r="C98" s="157"/>
      <c r="D98" s="157"/>
      <c r="E98" s="157"/>
      <c r="F98" s="146"/>
      <c r="G98" s="146"/>
      <c r="H98" s="146"/>
      <c r="I98" s="146"/>
      <c r="J98" s="149"/>
    </row>
    <row r="99" spans="1:10" ht="12.75" customHeight="1">
      <c r="A99" s="198"/>
      <c r="B99" s="206" t="s">
        <v>59</v>
      </c>
      <c r="C99" s="155"/>
      <c r="D99" s="155"/>
      <c r="E99" s="155"/>
      <c r="F99" s="144">
        <v>20000</v>
      </c>
      <c r="G99" s="144">
        <f>F99*5/100+F99</f>
        <v>21000</v>
      </c>
      <c r="H99" s="144">
        <f>G99*5/100+G99</f>
        <v>22050</v>
      </c>
      <c r="I99" s="144">
        <f>H99*5/100+H99</f>
        <v>23152.5</v>
      </c>
      <c r="J99" s="158">
        <f>F99+G99+H99+I99</f>
        <v>86202.5</v>
      </c>
    </row>
    <row r="100" spans="1:10" ht="12.75" customHeight="1">
      <c r="A100" s="198"/>
      <c r="B100" s="206"/>
      <c r="C100" s="156"/>
      <c r="D100" s="156"/>
      <c r="E100" s="156"/>
      <c r="F100" s="145"/>
      <c r="G100" s="145"/>
      <c r="H100" s="145"/>
      <c r="I100" s="145"/>
      <c r="J100" s="148"/>
    </row>
    <row r="101" spans="1:10" ht="12.75" customHeight="1">
      <c r="A101" s="198"/>
      <c r="B101" s="206"/>
      <c r="C101" s="157"/>
      <c r="D101" s="157"/>
      <c r="E101" s="157"/>
      <c r="F101" s="146"/>
      <c r="G101" s="146"/>
      <c r="H101" s="146"/>
      <c r="I101" s="146"/>
      <c r="J101" s="149"/>
    </row>
    <row r="102" spans="1:10" ht="12.75" customHeight="1">
      <c r="A102" s="198"/>
      <c r="B102" s="206" t="s">
        <v>60</v>
      </c>
      <c r="C102" s="155"/>
      <c r="D102" s="155"/>
      <c r="E102" s="155"/>
      <c r="F102" s="144">
        <v>15000</v>
      </c>
      <c r="G102" s="144">
        <f>F102*5/100+F102</f>
        <v>15750</v>
      </c>
      <c r="H102" s="144">
        <f>G102*5/100+G102</f>
        <v>16537.5</v>
      </c>
      <c r="I102" s="144">
        <f>H102*5/100+H102</f>
        <v>17364.375</v>
      </c>
      <c r="J102" s="158">
        <f>F102+G102+H102+I102</f>
        <v>64651.875</v>
      </c>
    </row>
    <row r="103" spans="1:10" ht="12.75" customHeight="1">
      <c r="A103" s="198"/>
      <c r="B103" s="206"/>
      <c r="C103" s="156"/>
      <c r="D103" s="156"/>
      <c r="E103" s="156"/>
      <c r="F103" s="145"/>
      <c r="G103" s="145"/>
      <c r="H103" s="145"/>
      <c r="I103" s="145"/>
      <c r="J103" s="148"/>
    </row>
    <row r="104" spans="1:10" ht="12.75" customHeight="1">
      <c r="A104" s="198"/>
      <c r="B104" s="206"/>
      <c r="C104" s="157"/>
      <c r="D104" s="157"/>
      <c r="E104" s="157"/>
      <c r="F104" s="146"/>
      <c r="G104" s="146"/>
      <c r="H104" s="146"/>
      <c r="I104" s="146"/>
      <c r="J104" s="149"/>
    </row>
    <row r="105" spans="1:10" ht="12.75" customHeight="1">
      <c r="A105" s="198"/>
      <c r="B105" s="206" t="s">
        <v>61</v>
      </c>
      <c r="C105" s="155"/>
      <c r="D105" s="155"/>
      <c r="E105" s="155"/>
      <c r="F105" s="144">
        <v>10000</v>
      </c>
      <c r="G105" s="144">
        <f>F105*5/100+F105</f>
        <v>10500</v>
      </c>
      <c r="H105" s="144">
        <f>G105*5/100+G105</f>
        <v>11025</v>
      </c>
      <c r="I105" s="144">
        <f>H105*5/100+H105</f>
        <v>11576.25</v>
      </c>
      <c r="J105" s="158">
        <f>F105+G105+H105+I105</f>
        <v>43101.25</v>
      </c>
    </row>
    <row r="106" spans="1:10" ht="12.75" customHeight="1">
      <c r="A106" s="198"/>
      <c r="B106" s="206"/>
      <c r="C106" s="156"/>
      <c r="D106" s="156"/>
      <c r="E106" s="156"/>
      <c r="F106" s="145"/>
      <c r="G106" s="145"/>
      <c r="H106" s="145"/>
      <c r="I106" s="145"/>
      <c r="J106" s="148"/>
    </row>
    <row r="107" spans="1:10" ht="13.5" customHeight="1" thickBot="1">
      <c r="A107" s="198"/>
      <c r="B107" s="207"/>
      <c r="C107" s="157"/>
      <c r="D107" s="157"/>
      <c r="E107" s="157"/>
      <c r="F107" s="146"/>
      <c r="G107" s="146"/>
      <c r="H107" s="146"/>
      <c r="I107" s="146"/>
      <c r="J107" s="149"/>
    </row>
    <row r="108" spans="1:10" ht="17.25" thickBot="1" thickTop="1">
      <c r="A108" s="199"/>
      <c r="B108" s="7" t="s">
        <v>12</v>
      </c>
      <c r="C108" s="90"/>
      <c r="D108" s="115"/>
      <c r="E108" s="125"/>
      <c r="F108" s="63">
        <f>SUM(F96:F107)</f>
        <v>70000</v>
      </c>
      <c r="G108" s="65">
        <f>SUM(G96:G107)</f>
        <v>73500</v>
      </c>
      <c r="H108" s="65">
        <f>SUM(H96:H107)</f>
        <v>77175</v>
      </c>
      <c r="I108" s="92">
        <f>SUM(I96:I107)</f>
        <v>81033.75</v>
      </c>
      <c r="J108" s="93">
        <f>SUM(F108:I108)</f>
        <v>301708.75</v>
      </c>
    </row>
    <row r="109" spans="1:10" ht="13.5" customHeight="1" thickTop="1">
      <c r="A109" s="197" t="s">
        <v>62</v>
      </c>
      <c r="B109" s="159" t="s">
        <v>63</v>
      </c>
      <c r="C109" s="142" t="s">
        <v>64</v>
      </c>
      <c r="D109" s="161" t="s">
        <v>124</v>
      </c>
      <c r="E109" s="155"/>
      <c r="F109" s="144">
        <v>10000</v>
      </c>
      <c r="G109" s="144">
        <v>10500</v>
      </c>
      <c r="H109" s="144">
        <v>10501</v>
      </c>
      <c r="I109" s="144">
        <v>10502</v>
      </c>
      <c r="J109" s="147">
        <f>SUM(F109:I109)</f>
        <v>41503</v>
      </c>
    </row>
    <row r="110" spans="1:10" ht="12.75" customHeight="1">
      <c r="A110" s="198"/>
      <c r="B110" s="160"/>
      <c r="C110" s="152"/>
      <c r="D110" s="162"/>
      <c r="E110" s="157"/>
      <c r="F110" s="146"/>
      <c r="G110" s="146"/>
      <c r="H110" s="146"/>
      <c r="I110" s="146"/>
      <c r="J110" s="149"/>
    </row>
    <row r="111" spans="1:10" ht="26.25" customHeight="1">
      <c r="A111" s="198"/>
      <c r="B111" s="160"/>
      <c r="C111" s="152"/>
      <c r="D111" s="140" t="s">
        <v>125</v>
      </c>
      <c r="E111" s="55"/>
      <c r="F111" s="119">
        <v>10000</v>
      </c>
      <c r="G111" s="67">
        <f aca="true" t="shared" si="3" ref="G111:I113">F111*5/100+F111</f>
        <v>10500</v>
      </c>
      <c r="H111" s="67">
        <f t="shared" si="3"/>
        <v>11025</v>
      </c>
      <c r="I111" s="67">
        <f t="shared" si="3"/>
        <v>11576.25</v>
      </c>
      <c r="J111" s="68">
        <f>SUM(F111:I111)</f>
        <v>43101.25</v>
      </c>
    </row>
    <row r="112" spans="1:10" ht="57.75" customHeight="1">
      <c r="A112" s="198"/>
      <c r="B112" s="160"/>
      <c r="C112" s="143"/>
      <c r="D112" s="140" t="s">
        <v>126</v>
      </c>
      <c r="E112" s="55"/>
      <c r="F112" s="119">
        <v>10000</v>
      </c>
      <c r="G112" s="67">
        <f t="shared" si="3"/>
        <v>10500</v>
      </c>
      <c r="H112" s="67">
        <f t="shared" si="3"/>
        <v>11025</v>
      </c>
      <c r="I112" s="67">
        <f t="shared" si="3"/>
        <v>11576.25</v>
      </c>
      <c r="J112" s="68">
        <f>SUM(F112:I112)</f>
        <v>43101.25</v>
      </c>
    </row>
    <row r="113" spans="1:10" ht="12.75" customHeight="1">
      <c r="A113" s="198"/>
      <c r="B113" s="201" t="s">
        <v>65</v>
      </c>
      <c r="C113" s="203"/>
      <c r="D113" s="155"/>
      <c r="E113" s="153" t="s">
        <v>127</v>
      </c>
      <c r="F113" s="144">
        <v>20000</v>
      </c>
      <c r="G113" s="144">
        <f t="shared" si="3"/>
        <v>21000</v>
      </c>
      <c r="H113" s="144">
        <f t="shared" si="3"/>
        <v>22050</v>
      </c>
      <c r="I113" s="144">
        <f t="shared" si="3"/>
        <v>23152.5</v>
      </c>
      <c r="J113" s="147">
        <f>SUM(F113:I113)</f>
        <v>86202.5</v>
      </c>
    </row>
    <row r="114" spans="1:10" ht="12.75" customHeight="1">
      <c r="A114" s="198"/>
      <c r="B114" s="201"/>
      <c r="C114" s="203"/>
      <c r="D114" s="156"/>
      <c r="E114" s="154"/>
      <c r="F114" s="145"/>
      <c r="G114" s="145"/>
      <c r="H114" s="145"/>
      <c r="I114" s="145"/>
      <c r="J114" s="148"/>
    </row>
    <row r="115" spans="1:10" ht="15" customHeight="1" thickBot="1">
      <c r="A115" s="198"/>
      <c r="B115" s="202"/>
      <c r="C115" s="204"/>
      <c r="D115" s="157"/>
      <c r="E115" s="45"/>
      <c r="F115" s="146"/>
      <c r="G115" s="146"/>
      <c r="H115" s="146"/>
      <c r="I115" s="146"/>
      <c r="J115" s="149"/>
    </row>
    <row r="116" spans="1:10" ht="17.25" thickBot="1" thickTop="1">
      <c r="A116" s="199"/>
      <c r="B116" s="7" t="s">
        <v>12</v>
      </c>
      <c r="C116" s="7"/>
      <c r="D116" s="113"/>
      <c r="E116" s="125"/>
      <c r="F116" s="63">
        <f>SUM(F109:F115)</f>
        <v>50000</v>
      </c>
      <c r="G116" s="65">
        <f>SUM(G109:G115)</f>
        <v>52500</v>
      </c>
      <c r="H116" s="65">
        <f>SUM(H109:H115)</f>
        <v>54601</v>
      </c>
      <c r="I116" s="92">
        <f>SUM(I109:I115)</f>
        <v>56807</v>
      </c>
      <c r="J116" s="93">
        <f>SUM(J109:J115)</f>
        <v>213908</v>
      </c>
    </row>
    <row r="117" spans="1:10" ht="26.25" customHeight="1" thickTop="1">
      <c r="A117" s="197" t="s">
        <v>66</v>
      </c>
      <c r="B117" s="200" t="s">
        <v>67</v>
      </c>
      <c r="C117" s="187"/>
      <c r="D117" s="142" t="s">
        <v>68</v>
      </c>
      <c r="E117" s="150"/>
      <c r="F117" s="144">
        <v>50000</v>
      </c>
      <c r="G117" s="144">
        <f>F117*5/100+F117</f>
        <v>52500</v>
      </c>
      <c r="H117" s="144">
        <f>G117*5/100+G117</f>
        <v>55125</v>
      </c>
      <c r="I117" s="144">
        <f>H117*5/100+H117</f>
        <v>57881.25</v>
      </c>
      <c r="J117" s="147">
        <f>SUM(F117:I117)</f>
        <v>215506.25</v>
      </c>
    </row>
    <row r="118" spans="1:10" ht="12.75" customHeight="1">
      <c r="A118" s="198"/>
      <c r="B118" s="201"/>
      <c r="C118" s="187"/>
      <c r="D118" s="143"/>
      <c r="E118" s="151"/>
      <c r="F118" s="146"/>
      <c r="G118" s="146"/>
      <c r="H118" s="146"/>
      <c r="I118" s="146"/>
      <c r="J118" s="149"/>
    </row>
    <row r="119" spans="1:10" ht="26.25" thickBot="1">
      <c r="A119" s="198"/>
      <c r="B119" s="13" t="s">
        <v>69</v>
      </c>
      <c r="C119" s="187"/>
      <c r="D119" s="94" t="s">
        <v>70</v>
      </c>
      <c r="E119" s="80"/>
      <c r="F119" s="119">
        <v>50000</v>
      </c>
      <c r="G119" s="67">
        <f>F119*5/100+F119</f>
        <v>52500</v>
      </c>
      <c r="H119" s="67">
        <f>G119*5/100+G119</f>
        <v>55125</v>
      </c>
      <c r="I119" s="67">
        <f>H119*5/100+H119</f>
        <v>57881.25</v>
      </c>
      <c r="J119" s="68">
        <f>SUM(F119:I119)</f>
        <v>215506.25</v>
      </c>
    </row>
    <row r="120" spans="1:10" ht="17.25" thickBot="1" thickTop="1">
      <c r="A120" s="199"/>
      <c r="B120" s="7" t="s">
        <v>12</v>
      </c>
      <c r="C120" s="7"/>
      <c r="D120" s="116"/>
      <c r="E120" s="125"/>
      <c r="F120" s="60">
        <v>100000</v>
      </c>
      <c r="G120" s="61">
        <f>SUM(G117:G119)</f>
        <v>105000</v>
      </c>
      <c r="H120" s="61">
        <f>SUM(H117:H119)</f>
        <v>110250</v>
      </c>
      <c r="I120" s="87">
        <f>SUM(I117:I119)</f>
        <v>115762.5</v>
      </c>
      <c r="J120" s="88">
        <f>SUM(J117:J119)</f>
        <v>431012.5</v>
      </c>
    </row>
    <row r="121" spans="1:10" ht="31.5" customHeight="1" thickBot="1" thickTop="1">
      <c r="A121" s="33" t="s">
        <v>100</v>
      </c>
      <c r="B121" s="34"/>
      <c r="C121" s="32"/>
      <c r="D121" s="32"/>
      <c r="E121" s="81"/>
      <c r="F121" s="41">
        <f>F11+F14+F19+F30+F34+F41+F45+F64+F68+F77+F82+F95+F108+F116+F120</f>
        <v>2330000</v>
      </c>
      <c r="G121" s="41">
        <f>G11+G14+G19+G30+G34+G41+G45+G64+G68+G77+G82+G95+G108+G116+G120</f>
        <v>2446185</v>
      </c>
      <c r="H121" s="41">
        <f>H11+H14+H19+H30+H34+H41+H45+H64+H68+H77+H82+H95+H108+H116+H120</f>
        <v>2567970</v>
      </c>
      <c r="I121" s="41">
        <f>I11+I14+I19+I30+I34+I41+I45+I64+I68+I77+I82+I95+I108+I116+I120</f>
        <v>2696275.2</v>
      </c>
      <c r="J121" s="39">
        <f>SUM(F121:I121)</f>
        <v>10040430.2</v>
      </c>
    </row>
    <row r="122" ht="13.5" thickTop="1"/>
  </sheetData>
  <sheetProtection/>
  <mergeCells count="192">
    <mergeCell ref="A2:J2"/>
    <mergeCell ref="H102:H104"/>
    <mergeCell ref="I102:I104"/>
    <mergeCell ref="J102:J104"/>
    <mergeCell ref="B20:B25"/>
    <mergeCell ref="J99:J101"/>
    <mergeCell ref="C102:C104"/>
    <mergeCell ref="D102:D104"/>
    <mergeCell ref="E102:E104"/>
    <mergeCell ref="F102:F104"/>
    <mergeCell ref="G102:G104"/>
    <mergeCell ref="B31:B33"/>
    <mergeCell ref="C31:C33"/>
    <mergeCell ref="B27:B29"/>
    <mergeCell ref="J96:J98"/>
    <mergeCell ref="C99:C101"/>
    <mergeCell ref="D99:D101"/>
    <mergeCell ref="E99:E101"/>
    <mergeCell ref="F99:F101"/>
    <mergeCell ref="G99:G101"/>
    <mergeCell ref="H99:H101"/>
    <mergeCell ref="I99:I101"/>
    <mergeCell ref="G92:G94"/>
    <mergeCell ref="H92:H94"/>
    <mergeCell ref="I92:I94"/>
    <mergeCell ref="J92:J94"/>
    <mergeCell ref="D42:D44"/>
    <mergeCell ref="B42:B44"/>
    <mergeCell ref="C42:C44"/>
    <mergeCell ref="F92:F94"/>
    <mergeCell ref="C46:C49"/>
    <mergeCell ref="C62:C63"/>
    <mergeCell ref="D54:D61"/>
    <mergeCell ref="C92:C94"/>
    <mergeCell ref="D92:D94"/>
    <mergeCell ref="C52:C53"/>
    <mergeCell ref="C65:C67"/>
    <mergeCell ref="D65:D67"/>
    <mergeCell ref="B65:B67"/>
    <mergeCell ref="I96:I98"/>
    <mergeCell ref="A42:A68"/>
    <mergeCell ref="A69:A77"/>
    <mergeCell ref="B69:B70"/>
    <mergeCell ref="B71:B73"/>
    <mergeCell ref="B74:B76"/>
    <mergeCell ref="A78:A82"/>
    <mergeCell ref="B46:B63"/>
    <mergeCell ref="C54:C61"/>
    <mergeCell ref="C50:C51"/>
    <mergeCell ref="E96:E98"/>
    <mergeCell ref="F96:F98"/>
    <mergeCell ref="G96:G98"/>
    <mergeCell ref="H96:H98"/>
    <mergeCell ref="B78:B81"/>
    <mergeCell ref="C78:C81"/>
    <mergeCell ref="D78:D81"/>
    <mergeCell ref="C96:C98"/>
    <mergeCell ref="D96:D98"/>
    <mergeCell ref="G89:G91"/>
    <mergeCell ref="H89:H91"/>
    <mergeCell ref="I89:I91"/>
    <mergeCell ref="J89:J91"/>
    <mergeCell ref="E89:E91"/>
    <mergeCell ref="F89:F91"/>
    <mergeCell ref="A83:A95"/>
    <mergeCell ref="B83:B85"/>
    <mergeCell ref="B86:B88"/>
    <mergeCell ref="B89:B91"/>
    <mergeCell ref="B92:B94"/>
    <mergeCell ref="E92:E94"/>
    <mergeCell ref="A96:A108"/>
    <mergeCell ref="B96:B98"/>
    <mergeCell ref="B99:B101"/>
    <mergeCell ref="B102:B104"/>
    <mergeCell ref="B105:B107"/>
    <mergeCell ref="J83:J85"/>
    <mergeCell ref="C86:C88"/>
    <mergeCell ref="D86:D88"/>
    <mergeCell ref="E86:E88"/>
    <mergeCell ref="F86:F88"/>
    <mergeCell ref="G86:G88"/>
    <mergeCell ref="H86:H88"/>
    <mergeCell ref="I86:I88"/>
    <mergeCell ref="J86:J88"/>
    <mergeCell ref="J80:J81"/>
    <mergeCell ref="A109:A116"/>
    <mergeCell ref="B113:B115"/>
    <mergeCell ref="C113:C115"/>
    <mergeCell ref="C83:C85"/>
    <mergeCell ref="D83:D85"/>
    <mergeCell ref="E83:E85"/>
    <mergeCell ref="F83:F85"/>
    <mergeCell ref="G83:G85"/>
    <mergeCell ref="H83:H85"/>
    <mergeCell ref="C20:C25"/>
    <mergeCell ref="C27:C29"/>
    <mergeCell ref="J54:J61"/>
    <mergeCell ref="A117:A120"/>
    <mergeCell ref="B117:B118"/>
    <mergeCell ref="H78:H79"/>
    <mergeCell ref="I78:I79"/>
    <mergeCell ref="J78:J79"/>
    <mergeCell ref="F80:F81"/>
    <mergeCell ref="G80:G81"/>
    <mergeCell ref="A3:J3"/>
    <mergeCell ref="C5:C10"/>
    <mergeCell ref="C12:C13"/>
    <mergeCell ref="C15:C18"/>
    <mergeCell ref="B5:B10"/>
    <mergeCell ref="B12:B13"/>
    <mergeCell ref="B15:B18"/>
    <mergeCell ref="A5:A41"/>
    <mergeCell ref="I46:I49"/>
    <mergeCell ref="J46:J49"/>
    <mergeCell ref="E54:E61"/>
    <mergeCell ref="F54:F61"/>
    <mergeCell ref="G54:G61"/>
    <mergeCell ref="H54:H61"/>
    <mergeCell ref="I54:I61"/>
    <mergeCell ref="E80:E81"/>
    <mergeCell ref="F78:F79"/>
    <mergeCell ref="C117:C119"/>
    <mergeCell ref="I69:I70"/>
    <mergeCell ref="G78:G79"/>
    <mergeCell ref="H80:H81"/>
    <mergeCell ref="I80:I81"/>
    <mergeCell ref="I83:I85"/>
    <mergeCell ref="C89:C91"/>
    <mergeCell ref="D89:D91"/>
    <mergeCell ref="F69:F70"/>
    <mergeCell ref="G69:G70"/>
    <mergeCell ref="H69:H70"/>
    <mergeCell ref="E78:E79"/>
    <mergeCell ref="E69:E70"/>
    <mergeCell ref="E71:E73"/>
    <mergeCell ref="C69:C70"/>
    <mergeCell ref="D69:D70"/>
    <mergeCell ref="I74:I76"/>
    <mergeCell ref="E74:E76"/>
    <mergeCell ref="J69:J70"/>
    <mergeCell ref="C71:C73"/>
    <mergeCell ref="D71:D73"/>
    <mergeCell ref="F71:F73"/>
    <mergeCell ref="G71:G73"/>
    <mergeCell ref="H71:H73"/>
    <mergeCell ref="I71:I73"/>
    <mergeCell ref="J71:J73"/>
    <mergeCell ref="D74:D76"/>
    <mergeCell ref="F74:F76"/>
    <mergeCell ref="G74:G76"/>
    <mergeCell ref="H74:H76"/>
    <mergeCell ref="J74:J76"/>
    <mergeCell ref="B35:B40"/>
    <mergeCell ref="C35:C40"/>
    <mergeCell ref="D35:D40"/>
    <mergeCell ref="D46:D49"/>
    <mergeCell ref="E46:E49"/>
    <mergeCell ref="F46:F49"/>
    <mergeCell ref="G46:G49"/>
    <mergeCell ref="H46:H49"/>
    <mergeCell ref="C74:C76"/>
    <mergeCell ref="J109:J110"/>
    <mergeCell ref="C105:C107"/>
    <mergeCell ref="D105:D107"/>
    <mergeCell ref="E105:E107"/>
    <mergeCell ref="F105:F107"/>
    <mergeCell ref="G105:G107"/>
    <mergeCell ref="H105:H107"/>
    <mergeCell ref="H113:H115"/>
    <mergeCell ref="I105:I107"/>
    <mergeCell ref="J105:J107"/>
    <mergeCell ref="B109:B112"/>
    <mergeCell ref="D109:D110"/>
    <mergeCell ref="E109:E110"/>
    <mergeCell ref="F109:F110"/>
    <mergeCell ref="G109:G110"/>
    <mergeCell ref="H109:H110"/>
    <mergeCell ref="I109:I110"/>
    <mergeCell ref="C109:C112"/>
    <mergeCell ref="E113:E115"/>
    <mergeCell ref="D113:D115"/>
    <mergeCell ref="F113:F115"/>
    <mergeCell ref="D117:D118"/>
    <mergeCell ref="I113:I115"/>
    <mergeCell ref="J113:J115"/>
    <mergeCell ref="E117:E118"/>
    <mergeCell ref="F117:F118"/>
    <mergeCell ref="G117:G118"/>
    <mergeCell ref="H117:H118"/>
    <mergeCell ref="I117:I118"/>
    <mergeCell ref="J117:J118"/>
    <mergeCell ref="G113:G115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scale="45" r:id="rId1"/>
  <rowBreaks count="2" manualBreakCount="2">
    <brk id="41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58"/>
  <sheetViews>
    <sheetView tabSelected="1" view="pageBreakPreview" zoomScale="60" zoomScalePageLayoutView="0" workbookViewId="0" topLeftCell="A25">
      <selection activeCell="F46" sqref="F46"/>
    </sheetView>
  </sheetViews>
  <sheetFormatPr defaultColWidth="11.421875" defaultRowHeight="12.75"/>
  <cols>
    <col min="1" max="1" width="26.57421875" style="0" customWidth="1"/>
    <col min="2" max="2" width="21.57421875" style="0" customWidth="1"/>
    <col min="3" max="3" width="21.421875" style="0" customWidth="1"/>
    <col min="4" max="4" width="24.57421875" style="0" customWidth="1"/>
    <col min="5" max="5" width="19.140625" style="0" customWidth="1"/>
    <col min="6" max="6" width="19.7109375" style="0" customWidth="1"/>
    <col min="7" max="8" width="18.8515625" style="0" customWidth="1"/>
    <col min="9" max="9" width="20.7109375" style="0" customWidth="1"/>
    <col min="10" max="10" width="17.8515625" style="0" customWidth="1"/>
    <col min="11" max="16384" width="11.421875" style="2" customWidth="1"/>
  </cols>
  <sheetData>
    <row r="1" ht="13.5" thickBot="1"/>
    <row r="2" spans="1:10" ht="15.75" thickTop="1">
      <c r="A2" s="259" t="s">
        <v>71</v>
      </c>
      <c r="B2" s="260"/>
      <c r="C2" s="260"/>
      <c r="D2" s="260"/>
      <c r="E2" s="260"/>
      <c r="F2" s="260"/>
      <c r="G2" s="260"/>
      <c r="H2" s="260"/>
      <c r="I2" s="261"/>
      <c r="J2" s="17"/>
    </row>
    <row r="3" spans="1:10" ht="15">
      <c r="A3" s="268" t="s">
        <v>72</v>
      </c>
      <c r="B3" s="269"/>
      <c r="C3" s="269"/>
      <c r="D3" s="269"/>
      <c r="E3" s="269"/>
      <c r="F3" s="269"/>
      <c r="G3" s="269"/>
      <c r="H3" s="269"/>
      <c r="I3" s="270"/>
      <c r="J3" s="17"/>
    </row>
    <row r="4" spans="1:10" ht="13.5" thickBot="1">
      <c r="A4" s="20"/>
      <c r="B4" s="21"/>
      <c r="C4" s="21"/>
      <c r="D4" s="21"/>
      <c r="E4" s="21"/>
      <c r="F4" s="21"/>
      <c r="G4" s="21"/>
      <c r="H4" s="21"/>
      <c r="I4" s="22"/>
      <c r="J4" s="24"/>
    </row>
    <row r="5" spans="1:256" ht="14.25" thickBot="1" thickTop="1">
      <c r="A5" s="18" t="s">
        <v>0</v>
      </c>
      <c r="B5" s="18" t="s">
        <v>1</v>
      </c>
      <c r="C5" s="23" t="s">
        <v>2</v>
      </c>
      <c r="D5" s="95" t="s">
        <v>3</v>
      </c>
      <c r="E5" s="96">
        <v>2008</v>
      </c>
      <c r="F5" s="96">
        <v>2009</v>
      </c>
      <c r="G5" s="95">
        <v>2010</v>
      </c>
      <c r="H5" s="97">
        <v>2011</v>
      </c>
      <c r="I5" s="97" t="s">
        <v>98</v>
      </c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0" ht="13.5" customHeight="1" thickTop="1">
      <c r="A6" s="271" t="s">
        <v>73</v>
      </c>
      <c r="B6" s="274" t="s">
        <v>74</v>
      </c>
      <c r="C6" s="237" t="s">
        <v>75</v>
      </c>
      <c r="D6" s="239"/>
      <c r="E6" s="241">
        <v>100000</v>
      </c>
      <c r="F6" s="241">
        <f>E6*5/100+E6</f>
        <v>105000</v>
      </c>
      <c r="G6" s="241">
        <f>F6*5/100+F6</f>
        <v>110250</v>
      </c>
      <c r="H6" s="241">
        <f>G6*5/100+G6</f>
        <v>115762.5</v>
      </c>
      <c r="I6" s="246">
        <f>SUM(D6:H6)</f>
        <v>431012.5</v>
      </c>
      <c r="J6" s="1"/>
    </row>
    <row r="7" spans="1:10" ht="12.75" customHeight="1">
      <c r="A7" s="272"/>
      <c r="B7" s="275"/>
      <c r="C7" s="238"/>
      <c r="D7" s="240"/>
      <c r="E7" s="242"/>
      <c r="F7" s="243"/>
      <c r="G7" s="243"/>
      <c r="H7" s="243"/>
      <c r="I7" s="242"/>
      <c r="J7" s="1"/>
    </row>
    <row r="8" spans="1:10" ht="25.5">
      <c r="A8" s="272"/>
      <c r="B8" s="275"/>
      <c r="C8" s="72" t="s">
        <v>76</v>
      </c>
      <c r="D8" s="54"/>
      <c r="E8" s="67">
        <v>50000</v>
      </c>
      <c r="F8" s="67">
        <f aca="true" t="shared" si="0" ref="F8:H9">E8*5/100+E8</f>
        <v>52500</v>
      </c>
      <c r="G8" s="67">
        <f t="shared" si="0"/>
        <v>55125</v>
      </c>
      <c r="H8" s="67">
        <f t="shared" si="0"/>
        <v>57881.25</v>
      </c>
      <c r="I8" s="67">
        <f>SUM(D8:H8)</f>
        <v>215506.25</v>
      </c>
      <c r="J8" s="1"/>
    </row>
    <row r="9" spans="1:10" ht="12.75" customHeight="1">
      <c r="A9" s="272"/>
      <c r="B9" s="275" t="s">
        <v>77</v>
      </c>
      <c r="C9" s="222"/>
      <c r="D9" s="247"/>
      <c r="E9" s="144">
        <v>50000</v>
      </c>
      <c r="F9" s="144">
        <f t="shared" si="0"/>
        <v>52500</v>
      </c>
      <c r="G9" s="144">
        <f t="shared" si="0"/>
        <v>55125</v>
      </c>
      <c r="H9" s="144">
        <f t="shared" si="0"/>
        <v>57881.25</v>
      </c>
      <c r="I9" s="144">
        <f>SUM(D9:H9)</f>
        <v>215506.25</v>
      </c>
      <c r="J9" s="1"/>
    </row>
    <row r="10" spans="1:10" ht="13.5" customHeight="1" thickBot="1">
      <c r="A10" s="272"/>
      <c r="B10" s="276"/>
      <c r="C10" s="222"/>
      <c r="D10" s="248"/>
      <c r="E10" s="146"/>
      <c r="F10" s="146"/>
      <c r="G10" s="146"/>
      <c r="H10" s="146"/>
      <c r="I10" s="146"/>
      <c r="J10" s="1"/>
    </row>
    <row r="11" spans="1:10" ht="17.25" thickBot="1" thickTop="1">
      <c r="A11" s="273"/>
      <c r="B11" s="7" t="s">
        <v>12</v>
      </c>
      <c r="C11" s="79"/>
      <c r="D11" s="141"/>
      <c r="E11" s="63">
        <f>SUM(E6:E10)</f>
        <v>200000</v>
      </c>
      <c r="F11" s="65">
        <f>SUM(F6:F10)</f>
        <v>210000</v>
      </c>
      <c r="G11" s="65">
        <f>SUM(G6:G10)</f>
        <v>220500</v>
      </c>
      <c r="H11" s="92">
        <f>SUM(H6:H10)</f>
        <v>231525</v>
      </c>
      <c r="I11" s="99">
        <f>SUM(I6:I10)</f>
        <v>862025</v>
      </c>
      <c r="J11" s="26"/>
    </row>
    <row r="12" spans="1:10" ht="13.5" customHeight="1" thickTop="1">
      <c r="A12" s="213" t="s">
        <v>78</v>
      </c>
      <c r="B12" s="265" t="s">
        <v>79</v>
      </c>
      <c r="C12" s="155"/>
      <c r="D12" s="155"/>
      <c r="E12" s="144">
        <v>140000</v>
      </c>
      <c r="F12" s="158">
        <f>E12*5/100+E12</f>
        <v>147000</v>
      </c>
      <c r="G12" s="158">
        <f>F12*5/100+F12</f>
        <v>154350</v>
      </c>
      <c r="H12" s="158">
        <f>G12*5/100+G12</f>
        <v>162067.5</v>
      </c>
      <c r="I12" s="147">
        <f>SUM(E12:H12)</f>
        <v>603417.5</v>
      </c>
      <c r="J12" s="1"/>
    </row>
    <row r="13" spans="1:10" ht="12.75" customHeight="1">
      <c r="A13" s="214"/>
      <c r="B13" s="266"/>
      <c r="C13" s="156"/>
      <c r="D13" s="156"/>
      <c r="E13" s="145"/>
      <c r="F13" s="148"/>
      <c r="G13" s="148"/>
      <c r="H13" s="148"/>
      <c r="I13" s="148"/>
      <c r="J13" s="1"/>
    </row>
    <row r="14" spans="1:10" ht="12.75" customHeight="1">
      <c r="A14" s="214"/>
      <c r="B14" s="266"/>
      <c r="C14" s="157"/>
      <c r="D14" s="157"/>
      <c r="E14" s="146"/>
      <c r="F14" s="149"/>
      <c r="G14" s="149"/>
      <c r="H14" s="149"/>
      <c r="I14" s="149"/>
      <c r="J14" s="1"/>
    </row>
    <row r="15" spans="1:10" ht="12.75" customHeight="1">
      <c r="A15" s="214"/>
      <c r="B15" s="266" t="s">
        <v>80</v>
      </c>
      <c r="C15" s="155"/>
      <c r="D15" s="155"/>
      <c r="E15" s="144">
        <v>50000</v>
      </c>
      <c r="F15" s="158">
        <f>E15*5/100+E15</f>
        <v>52500</v>
      </c>
      <c r="G15" s="158">
        <f>F15*5/100+F15</f>
        <v>55125</v>
      </c>
      <c r="H15" s="158">
        <f>G15*5/100+G15</f>
        <v>57881.25</v>
      </c>
      <c r="I15" s="147">
        <f>SUM(E15:H15)</f>
        <v>215506.25</v>
      </c>
      <c r="J15" s="1"/>
    </row>
    <row r="16" spans="1:10" ht="12.75" customHeight="1">
      <c r="A16" s="214"/>
      <c r="B16" s="266"/>
      <c r="C16" s="156"/>
      <c r="D16" s="156"/>
      <c r="E16" s="145"/>
      <c r="F16" s="148"/>
      <c r="G16" s="148"/>
      <c r="H16" s="148"/>
      <c r="I16" s="148"/>
      <c r="J16" s="1"/>
    </row>
    <row r="17" spans="1:10" ht="12.75" customHeight="1">
      <c r="A17" s="214"/>
      <c r="B17" s="266"/>
      <c r="C17" s="157"/>
      <c r="D17" s="157"/>
      <c r="E17" s="146"/>
      <c r="F17" s="149"/>
      <c r="G17" s="149"/>
      <c r="H17" s="149"/>
      <c r="I17" s="149"/>
      <c r="J17" s="1"/>
    </row>
    <row r="18" spans="1:10" ht="12.75" customHeight="1">
      <c r="A18" s="214"/>
      <c r="B18" s="266" t="s">
        <v>81</v>
      </c>
      <c r="C18" s="155"/>
      <c r="D18" s="155"/>
      <c r="E18" s="144">
        <v>190000</v>
      </c>
      <c r="F18" s="158">
        <f>E18*5/100+E18</f>
        <v>199500</v>
      </c>
      <c r="G18" s="158">
        <f>F18*5/100+F18</f>
        <v>209475</v>
      </c>
      <c r="H18" s="158">
        <f>G18*5/100+G18</f>
        <v>219948.75</v>
      </c>
      <c r="I18" s="158">
        <f>H18*5/100+H18</f>
        <v>230946.1875</v>
      </c>
      <c r="J18" s="1"/>
    </row>
    <row r="19" spans="1:10" ht="12.75" customHeight="1">
      <c r="A19" s="214"/>
      <c r="B19" s="266"/>
      <c r="C19" s="156"/>
      <c r="D19" s="156"/>
      <c r="E19" s="145"/>
      <c r="F19" s="148"/>
      <c r="G19" s="148"/>
      <c r="H19" s="148"/>
      <c r="I19" s="148"/>
      <c r="J19" s="1"/>
    </row>
    <row r="20" spans="1:10" ht="12.75" customHeight="1">
      <c r="A20" s="214"/>
      <c r="B20" s="266"/>
      <c r="C20" s="157"/>
      <c r="D20" s="157"/>
      <c r="E20" s="146"/>
      <c r="F20" s="149"/>
      <c r="G20" s="149"/>
      <c r="H20" s="149"/>
      <c r="I20" s="149"/>
      <c r="J20" s="1"/>
    </row>
    <row r="21" spans="1:10" ht="12.75" customHeight="1">
      <c r="A21" s="214"/>
      <c r="B21" s="266" t="s">
        <v>82</v>
      </c>
      <c r="C21" s="155"/>
      <c r="D21" s="155"/>
      <c r="E21" s="144">
        <v>70000</v>
      </c>
      <c r="F21" s="158">
        <f>E21*5/100+E21</f>
        <v>73500</v>
      </c>
      <c r="G21" s="158">
        <f>F21*5/100+F21</f>
        <v>77175</v>
      </c>
      <c r="H21" s="158">
        <f>G21*5/100+G21</f>
        <v>81033.75</v>
      </c>
      <c r="I21" s="158">
        <f>H21*5/100+H21</f>
        <v>85085.4375</v>
      </c>
      <c r="J21" s="1"/>
    </row>
    <row r="22" spans="1:10" ht="12.75" customHeight="1">
      <c r="A22" s="214"/>
      <c r="B22" s="266"/>
      <c r="C22" s="156"/>
      <c r="D22" s="156"/>
      <c r="E22" s="145"/>
      <c r="F22" s="148"/>
      <c r="G22" s="148"/>
      <c r="H22" s="148"/>
      <c r="I22" s="148"/>
      <c r="J22" s="1"/>
    </row>
    <row r="23" spans="1:10" ht="13.5" customHeight="1" thickBot="1">
      <c r="A23" s="214"/>
      <c r="B23" s="267"/>
      <c r="C23" s="157"/>
      <c r="D23" s="157"/>
      <c r="E23" s="146"/>
      <c r="F23" s="149"/>
      <c r="G23" s="149"/>
      <c r="H23" s="149"/>
      <c r="I23" s="149"/>
      <c r="J23" s="1"/>
    </row>
    <row r="24" spans="1:10" ht="17.25" thickBot="1" thickTop="1">
      <c r="A24" s="215"/>
      <c r="B24" s="7" t="s">
        <v>12</v>
      </c>
      <c r="C24" s="91"/>
      <c r="D24" s="91"/>
      <c r="E24" s="63">
        <f>SUM(E12:E23)</f>
        <v>450000</v>
      </c>
      <c r="F24" s="65">
        <f>SUM(F12:F23)</f>
        <v>472500</v>
      </c>
      <c r="G24" s="65">
        <f>SUM(G12:G23)</f>
        <v>496125</v>
      </c>
      <c r="H24" s="92">
        <f>SUM(H12:H23)</f>
        <v>520931.25</v>
      </c>
      <c r="I24" s="93">
        <f>SUM(I12:I23)</f>
        <v>1134955.375</v>
      </c>
      <c r="J24" s="26"/>
    </row>
    <row r="25" spans="1:10" ht="13.5" customHeight="1" thickTop="1">
      <c r="A25" s="197" t="s">
        <v>83</v>
      </c>
      <c r="B25" s="265" t="s">
        <v>84</v>
      </c>
      <c r="C25" s="155"/>
      <c r="D25" s="155"/>
      <c r="E25" s="144">
        <v>10000</v>
      </c>
      <c r="F25" s="144">
        <f>E25*5/100+E25</f>
        <v>10500</v>
      </c>
      <c r="G25" s="144">
        <f>F25*5/100+F25</f>
        <v>11025</v>
      </c>
      <c r="H25" s="144">
        <f>G25*5/100+G25</f>
        <v>11576.25</v>
      </c>
      <c r="I25" s="147">
        <f>SUM(E25:H25)</f>
        <v>43101.25</v>
      </c>
      <c r="J25" s="1"/>
    </row>
    <row r="26" spans="1:10" ht="12.75" customHeight="1">
      <c r="A26" s="198"/>
      <c r="B26" s="266"/>
      <c r="C26" s="156"/>
      <c r="D26" s="156"/>
      <c r="E26" s="145"/>
      <c r="F26" s="145"/>
      <c r="G26" s="145"/>
      <c r="H26" s="145"/>
      <c r="I26" s="148"/>
      <c r="J26" s="1"/>
    </row>
    <row r="27" spans="1:10" ht="12.75" customHeight="1">
      <c r="A27" s="198"/>
      <c r="B27" s="266"/>
      <c r="C27" s="157"/>
      <c r="D27" s="157"/>
      <c r="E27" s="146"/>
      <c r="F27" s="146"/>
      <c r="G27" s="146"/>
      <c r="H27" s="146"/>
      <c r="I27" s="149"/>
      <c r="J27" s="1"/>
    </row>
    <row r="28" spans="1:10" ht="12.75" customHeight="1">
      <c r="A28" s="198"/>
      <c r="B28" s="266" t="s">
        <v>85</v>
      </c>
      <c r="C28" s="155"/>
      <c r="D28" s="155"/>
      <c r="E28" s="144">
        <v>20000</v>
      </c>
      <c r="F28" s="158">
        <f>E28*5/100+E28</f>
        <v>21000</v>
      </c>
      <c r="G28" s="158">
        <f>F28*5/100+F28</f>
        <v>22050</v>
      </c>
      <c r="H28" s="158">
        <f>G28*5/100+G28</f>
        <v>23152.5</v>
      </c>
      <c r="I28" s="147">
        <f>SUM(E28:H28)</f>
        <v>86202.5</v>
      </c>
      <c r="J28" s="1"/>
    </row>
    <row r="29" spans="1:10" ht="12.75" customHeight="1">
      <c r="A29" s="198"/>
      <c r="B29" s="266"/>
      <c r="C29" s="157"/>
      <c r="D29" s="157"/>
      <c r="E29" s="146"/>
      <c r="F29" s="149"/>
      <c r="G29" s="149"/>
      <c r="H29" s="149"/>
      <c r="I29" s="149"/>
      <c r="J29" s="1"/>
    </row>
    <row r="30" spans="1:10" ht="12.75" customHeight="1">
      <c r="A30" s="198"/>
      <c r="B30" s="266" t="s">
        <v>86</v>
      </c>
      <c r="C30" s="155"/>
      <c r="D30" s="155"/>
      <c r="E30" s="144">
        <v>20000</v>
      </c>
      <c r="F30" s="144">
        <f>E30*5/100+E30</f>
        <v>21000</v>
      </c>
      <c r="G30" s="144">
        <f>F30*5/100+F30</f>
        <v>22050</v>
      </c>
      <c r="H30" s="144">
        <f>G30*5/100+G30</f>
        <v>23152.5</v>
      </c>
      <c r="I30" s="147">
        <f>SUM(E30:H30)</f>
        <v>86202.5</v>
      </c>
      <c r="J30" s="1"/>
    </row>
    <row r="31" spans="1:10" ht="12.75" customHeight="1">
      <c r="A31" s="198"/>
      <c r="B31" s="266"/>
      <c r="C31" s="156"/>
      <c r="D31" s="156"/>
      <c r="E31" s="145"/>
      <c r="F31" s="145"/>
      <c r="G31" s="145"/>
      <c r="H31" s="145"/>
      <c r="I31" s="148"/>
      <c r="J31" s="1"/>
    </row>
    <row r="32" spans="1:10" ht="13.5" customHeight="1" thickBot="1">
      <c r="A32" s="198"/>
      <c r="B32" s="267"/>
      <c r="C32" s="157"/>
      <c r="D32" s="157"/>
      <c r="E32" s="146"/>
      <c r="F32" s="146"/>
      <c r="G32" s="146"/>
      <c r="H32" s="146"/>
      <c r="I32" s="149"/>
      <c r="J32" s="1"/>
    </row>
    <row r="33" spans="1:10" ht="17.25" thickBot="1" thickTop="1">
      <c r="A33" s="199"/>
      <c r="B33" s="7" t="s">
        <v>12</v>
      </c>
      <c r="C33" s="90"/>
      <c r="D33" s="90"/>
      <c r="E33" s="60">
        <f>SUM(E25:E32)</f>
        <v>50000</v>
      </c>
      <c r="F33" s="61">
        <f>SUM(F25:F32)</f>
        <v>52500</v>
      </c>
      <c r="G33" s="61">
        <f>SUM(G25:G32)</f>
        <v>55125</v>
      </c>
      <c r="H33" s="87">
        <f>SUM(H25:H32)</f>
        <v>57881.25</v>
      </c>
      <c r="I33" s="98">
        <f>SUM(I25:I32)</f>
        <v>215506.25</v>
      </c>
      <c r="J33" s="27"/>
    </row>
    <row r="34" spans="1:10" ht="17.25" thickBot="1" thickTop="1">
      <c r="A34" s="30" t="s">
        <v>97</v>
      </c>
      <c r="B34" s="28"/>
      <c r="C34" s="28"/>
      <c r="D34" s="29"/>
      <c r="E34" s="40">
        <f>E11+E24+E33</f>
        <v>700000</v>
      </c>
      <c r="F34" s="40">
        <f>F11+F24+F33</f>
        <v>735000</v>
      </c>
      <c r="G34" s="40">
        <f>G11+G24+G33</f>
        <v>771750</v>
      </c>
      <c r="H34" s="40">
        <f>H11+H24+H33</f>
        <v>810337.5</v>
      </c>
      <c r="I34" s="41">
        <f>SUM(E34:H34)</f>
        <v>3017087.5</v>
      </c>
      <c r="J34" s="5"/>
    </row>
    <row r="35" spans="1:10" ht="14.25" thickBot="1" thickTop="1">
      <c r="A35" s="4"/>
      <c r="B35" s="5"/>
      <c r="C35" s="5"/>
      <c r="D35" s="5"/>
      <c r="E35" s="5"/>
      <c r="F35" s="5"/>
      <c r="G35" s="5"/>
      <c r="H35" s="5"/>
      <c r="I35" s="5"/>
      <c r="J35" s="5"/>
    </row>
    <row r="36" spans="1:10" ht="15.75" thickTop="1">
      <c r="A36" s="259" t="s">
        <v>87</v>
      </c>
      <c r="B36" s="260"/>
      <c r="C36" s="260"/>
      <c r="D36" s="260"/>
      <c r="E36" s="260"/>
      <c r="F36" s="260"/>
      <c r="G36" s="260"/>
      <c r="H36" s="260"/>
      <c r="I36" s="261"/>
      <c r="J36" s="17"/>
    </row>
    <row r="37" spans="1:10" ht="15.75" thickBot="1">
      <c r="A37" s="262"/>
      <c r="B37" s="263"/>
      <c r="C37" s="263"/>
      <c r="D37" s="263"/>
      <c r="E37" s="263"/>
      <c r="F37" s="263"/>
      <c r="G37" s="263"/>
      <c r="H37" s="263"/>
      <c r="I37" s="264"/>
      <c r="J37" s="17"/>
    </row>
    <row r="38" spans="1:10" ht="14.25" thickBot="1" thickTop="1">
      <c r="A38" s="8" t="s">
        <v>0</v>
      </c>
      <c r="B38" s="6" t="s">
        <v>1</v>
      </c>
      <c r="C38" s="19" t="s">
        <v>2</v>
      </c>
      <c r="D38" s="6" t="s">
        <v>3</v>
      </c>
      <c r="E38" s="19">
        <v>2008</v>
      </c>
      <c r="F38" s="8">
        <v>2009</v>
      </c>
      <c r="G38" s="8">
        <v>2010</v>
      </c>
      <c r="H38" s="8">
        <v>2011</v>
      </c>
      <c r="I38" s="6" t="s">
        <v>98</v>
      </c>
      <c r="J38" s="25"/>
    </row>
    <row r="39" spans="1:10" ht="13.5" customHeight="1" thickTop="1">
      <c r="A39" s="213" t="s">
        <v>88</v>
      </c>
      <c r="B39" s="200" t="s">
        <v>89</v>
      </c>
      <c r="C39" s="209"/>
      <c r="D39" s="209"/>
      <c r="E39" s="182">
        <v>50000</v>
      </c>
      <c r="F39" s="146">
        <f>E39*5/100+E39</f>
        <v>52500</v>
      </c>
      <c r="G39" s="146">
        <f>F39*5/100+F39</f>
        <v>55125</v>
      </c>
      <c r="H39" s="146">
        <f>G39*5/100+G39</f>
        <v>57881.25</v>
      </c>
      <c r="I39" s="252">
        <f>SUM(E39:H39)</f>
        <v>215506.25</v>
      </c>
      <c r="J39" s="1"/>
    </row>
    <row r="40" spans="1:10" ht="12.75" customHeight="1">
      <c r="A40" s="214"/>
      <c r="B40" s="201"/>
      <c r="C40" s="210"/>
      <c r="D40" s="210"/>
      <c r="E40" s="250"/>
      <c r="F40" s="244"/>
      <c r="G40" s="244"/>
      <c r="H40" s="244"/>
      <c r="I40" s="253"/>
      <c r="J40" s="1"/>
    </row>
    <row r="41" spans="1:10" ht="13.5" customHeight="1" thickBot="1">
      <c r="A41" s="214"/>
      <c r="B41" s="202"/>
      <c r="C41" s="211"/>
      <c r="D41" s="211"/>
      <c r="E41" s="181"/>
      <c r="F41" s="144"/>
      <c r="G41" s="144"/>
      <c r="H41" s="144"/>
      <c r="I41" s="254"/>
      <c r="J41" s="1"/>
    </row>
    <row r="42" spans="1:10" ht="16.5" thickBot="1" thickTop="1">
      <c r="A42" s="215"/>
      <c r="B42" s="7" t="s">
        <v>12</v>
      </c>
      <c r="C42" s="12"/>
      <c r="D42" s="12"/>
      <c r="E42" s="36">
        <v>50000</v>
      </c>
      <c r="F42" s="37">
        <f>SUM(F39)</f>
        <v>52500</v>
      </c>
      <c r="G42" s="37">
        <f>SUM(G39)</f>
        <v>55125</v>
      </c>
      <c r="H42" s="38">
        <f>SUM(H39)</f>
        <v>57881.25</v>
      </c>
      <c r="I42" s="42">
        <f>SUM(I39)</f>
        <v>215506.25</v>
      </c>
      <c r="J42" s="26"/>
    </row>
    <row r="43" spans="1:10" ht="13.5" customHeight="1" thickTop="1">
      <c r="A43" s="197" t="s">
        <v>90</v>
      </c>
      <c r="B43" s="200" t="s">
        <v>91</v>
      </c>
      <c r="C43" s="209"/>
      <c r="D43" s="209"/>
      <c r="E43" s="182">
        <v>50000</v>
      </c>
      <c r="F43" s="146">
        <f>E43*5/100+E43</f>
        <v>52500</v>
      </c>
      <c r="G43" s="146">
        <f>F43*5/100+F43</f>
        <v>55125</v>
      </c>
      <c r="H43" s="146">
        <f>G43*5/100+G43</f>
        <v>57881.25</v>
      </c>
      <c r="I43" s="255">
        <f>SUM(E43:H43)</f>
        <v>215506.25</v>
      </c>
      <c r="J43" s="1"/>
    </row>
    <row r="44" spans="1:10" ht="12.75" customHeight="1">
      <c r="A44" s="198"/>
      <c r="B44" s="201"/>
      <c r="C44" s="210"/>
      <c r="D44" s="210"/>
      <c r="E44" s="250"/>
      <c r="F44" s="244"/>
      <c r="G44" s="244"/>
      <c r="H44" s="244"/>
      <c r="I44" s="256"/>
      <c r="J44" s="1"/>
    </row>
    <row r="45" spans="1:10" ht="13.5" customHeight="1" thickBot="1">
      <c r="A45" s="198"/>
      <c r="B45" s="227"/>
      <c r="C45" s="258"/>
      <c r="D45" s="258"/>
      <c r="E45" s="251"/>
      <c r="F45" s="245"/>
      <c r="G45" s="245"/>
      <c r="H45" s="245"/>
      <c r="I45" s="257"/>
      <c r="J45" s="1"/>
    </row>
    <row r="46" spans="1:10" ht="16.5" thickBot="1" thickTop="1">
      <c r="A46" s="199"/>
      <c r="B46" s="7" t="s">
        <v>12</v>
      </c>
      <c r="C46" s="79"/>
      <c r="D46" s="79"/>
      <c r="E46" s="84">
        <f>SUM(E43)</f>
        <v>50000</v>
      </c>
      <c r="F46" s="85">
        <f>SUM(F43)</f>
        <v>52500</v>
      </c>
      <c r="G46" s="85">
        <f>SUM(G43)</f>
        <v>55125</v>
      </c>
      <c r="H46" s="86">
        <f>SUM(H43)</f>
        <v>57881.25</v>
      </c>
      <c r="I46" s="100">
        <f>SUM(I43)</f>
        <v>215506.25</v>
      </c>
      <c r="J46" s="26"/>
    </row>
    <row r="47" spans="1:10" ht="13.5" customHeight="1" thickTop="1">
      <c r="A47" s="197" t="s">
        <v>92</v>
      </c>
      <c r="B47" s="205" t="s">
        <v>93</v>
      </c>
      <c r="C47" s="155"/>
      <c r="D47" s="155"/>
      <c r="E47" s="144">
        <v>550000</v>
      </c>
      <c r="F47" s="144">
        <f>E47*5/100+E47</f>
        <v>577500</v>
      </c>
      <c r="G47" s="144">
        <f>F47*5/100+F47</f>
        <v>606375</v>
      </c>
      <c r="H47" s="144">
        <f>G47*5/100+G47</f>
        <v>636693.75</v>
      </c>
      <c r="I47" s="144">
        <f>SUM(E47:H47)</f>
        <v>2370568.75</v>
      </c>
      <c r="J47" s="1"/>
    </row>
    <row r="48" spans="1:10" ht="12.75" customHeight="1">
      <c r="A48" s="198"/>
      <c r="B48" s="206"/>
      <c r="C48" s="156"/>
      <c r="D48" s="156"/>
      <c r="E48" s="145"/>
      <c r="F48" s="145"/>
      <c r="G48" s="145"/>
      <c r="H48" s="145"/>
      <c r="I48" s="145"/>
      <c r="J48" s="1"/>
    </row>
    <row r="49" spans="1:10" ht="12.75" customHeight="1">
      <c r="A49" s="198"/>
      <c r="B49" s="206"/>
      <c r="C49" s="157"/>
      <c r="D49" s="157"/>
      <c r="E49" s="146"/>
      <c r="F49" s="146"/>
      <c r="G49" s="146"/>
      <c r="H49" s="146"/>
      <c r="I49" s="146"/>
      <c r="J49" s="1"/>
    </row>
    <row r="50" spans="1:10" ht="12.75" customHeight="1">
      <c r="A50" s="198"/>
      <c r="B50" s="206" t="s">
        <v>94</v>
      </c>
      <c r="C50" s="155"/>
      <c r="D50" s="155"/>
      <c r="E50" s="144">
        <v>50000</v>
      </c>
      <c r="F50" s="144">
        <f>E50*5/100+E50</f>
        <v>52500</v>
      </c>
      <c r="G50" s="144">
        <f>F50*5/100+F50</f>
        <v>55125</v>
      </c>
      <c r="H50" s="144">
        <f>G50*5/100+G50</f>
        <v>57881.25</v>
      </c>
      <c r="I50" s="144">
        <f>SUM(E50:H50)</f>
        <v>215506.25</v>
      </c>
      <c r="J50" s="1"/>
    </row>
    <row r="51" spans="1:10" ht="12.75" customHeight="1">
      <c r="A51" s="198"/>
      <c r="B51" s="206"/>
      <c r="C51" s="156"/>
      <c r="D51" s="156"/>
      <c r="E51" s="145"/>
      <c r="F51" s="145"/>
      <c r="G51" s="145"/>
      <c r="H51" s="145"/>
      <c r="I51" s="145"/>
      <c r="J51" s="1"/>
    </row>
    <row r="52" spans="1:10" ht="12.75" customHeight="1">
      <c r="A52" s="198"/>
      <c r="B52" s="207"/>
      <c r="C52" s="157"/>
      <c r="D52" s="157"/>
      <c r="E52" s="146"/>
      <c r="F52" s="146"/>
      <c r="G52" s="146"/>
      <c r="H52" s="146"/>
      <c r="I52" s="146"/>
      <c r="J52" s="1"/>
    </row>
    <row r="53" spans="1:10" ht="25.5" customHeight="1">
      <c r="A53" s="249"/>
      <c r="B53" s="161" t="s">
        <v>128</v>
      </c>
      <c r="C53" s="155"/>
      <c r="D53" s="155"/>
      <c r="E53" s="144">
        <v>100000</v>
      </c>
      <c r="F53" s="144">
        <f>E53*5/100+E53</f>
        <v>105000</v>
      </c>
      <c r="G53" s="144">
        <f>F53*5/100+F53</f>
        <v>110250</v>
      </c>
      <c r="H53" s="144">
        <f>G53*5/100+G53</f>
        <v>115762.5</v>
      </c>
      <c r="I53" s="144">
        <f>SUM(E53:H53)</f>
        <v>431012.5</v>
      </c>
      <c r="J53" s="1"/>
    </row>
    <row r="54" spans="1:10" ht="12.75" customHeight="1">
      <c r="A54" s="249"/>
      <c r="B54" s="236"/>
      <c r="C54" s="156"/>
      <c r="D54" s="156"/>
      <c r="E54" s="145"/>
      <c r="F54" s="145"/>
      <c r="G54" s="145"/>
      <c r="H54" s="145"/>
      <c r="I54" s="145"/>
      <c r="J54" s="1"/>
    </row>
    <row r="55" spans="1:10" ht="13.5" customHeight="1">
      <c r="A55" s="249"/>
      <c r="B55" s="162"/>
      <c r="C55" s="157"/>
      <c r="D55" s="157"/>
      <c r="E55" s="146"/>
      <c r="F55" s="146"/>
      <c r="G55" s="146"/>
      <c r="H55" s="146"/>
      <c r="I55" s="146"/>
      <c r="J55" s="1"/>
    </row>
    <row r="56" spans="1:10" ht="16.5" thickBot="1">
      <c r="A56" s="199"/>
      <c r="B56" s="90" t="s">
        <v>12</v>
      </c>
      <c r="C56" s="90"/>
      <c r="D56" s="90"/>
      <c r="E56" s="101">
        <v>700000</v>
      </c>
      <c r="F56" s="102">
        <v>500000</v>
      </c>
      <c r="G56" s="102">
        <v>100000</v>
      </c>
      <c r="H56" s="103">
        <v>100000</v>
      </c>
      <c r="I56" s="98">
        <f>SUM(E56:H56)</f>
        <v>1400000</v>
      </c>
      <c r="J56" s="27"/>
    </row>
    <row r="57" spans="1:9" ht="17.25" thickBot="1" thickTop="1">
      <c r="A57" s="30" t="s">
        <v>97</v>
      </c>
      <c r="B57" s="28"/>
      <c r="C57" s="28"/>
      <c r="D57" s="29"/>
      <c r="E57" s="40">
        <f>SUM(E42:E56)</f>
        <v>1550000</v>
      </c>
      <c r="F57" s="40">
        <f>SUM(F42:F56)</f>
        <v>1392500</v>
      </c>
      <c r="G57" s="40">
        <f>SUM(G42:G56)</f>
        <v>1037125</v>
      </c>
      <c r="H57" s="39">
        <f>SUM(H42:H56)</f>
        <v>1083981.25</v>
      </c>
      <c r="I57" s="41">
        <f>SUM(I42:I56)</f>
        <v>5063606.25</v>
      </c>
    </row>
    <row r="58" spans="1:9" ht="19.5" thickBot="1" thickTop="1">
      <c r="A58" s="31" t="s">
        <v>99</v>
      </c>
      <c r="B58" s="32"/>
      <c r="C58" s="32"/>
      <c r="D58" s="32"/>
      <c r="E58" s="43">
        <f>'POLITICA 1'!F121+'POLITICA 2-3'!E34+'POLITICA 2-3'!E57</f>
        <v>4580000</v>
      </c>
      <c r="F58" s="43">
        <f>'POLITICA 1'!G121+'POLITICA 2-3'!F34+'POLITICA 2-3'!F57</f>
        <v>4573685</v>
      </c>
      <c r="G58" s="43">
        <f>'POLITICA 1'!H121+'POLITICA 2-3'!G34+'POLITICA 2-3'!G57</f>
        <v>4376845</v>
      </c>
      <c r="H58" s="43">
        <f>'POLITICA 1'!I121+'POLITICA 2-3'!H34+'POLITICA 2-3'!H57</f>
        <v>4590593.95</v>
      </c>
      <c r="I58" s="44">
        <f>'POLITICA 1'!J121+'POLITICA 2-3'!I34+'POLITICA 2-3'!I57</f>
        <v>18121123.95</v>
      </c>
    </row>
    <row r="59" ht="13.5" thickTop="1"/>
  </sheetData>
  <sheetProtection/>
  <mergeCells count="121">
    <mergeCell ref="E21:E23"/>
    <mergeCell ref="F21:F23"/>
    <mergeCell ref="G21:G23"/>
    <mergeCell ref="A2:I2"/>
    <mergeCell ref="A3:I3"/>
    <mergeCell ref="A6:A11"/>
    <mergeCell ref="B6:B8"/>
    <mergeCell ref="B9:B10"/>
    <mergeCell ref="C9:C10"/>
    <mergeCell ref="I12:I14"/>
    <mergeCell ref="F15:F17"/>
    <mergeCell ref="G15:G17"/>
    <mergeCell ref="A12:A24"/>
    <mergeCell ref="B12:B14"/>
    <mergeCell ref="B15:B17"/>
    <mergeCell ref="B18:B20"/>
    <mergeCell ref="B21:B23"/>
    <mergeCell ref="H15:H17"/>
    <mergeCell ref="D21:D23"/>
    <mergeCell ref="E39:E41"/>
    <mergeCell ref="F39:F41"/>
    <mergeCell ref="C28:C29"/>
    <mergeCell ref="D28:D29"/>
    <mergeCell ref="E28:E29"/>
    <mergeCell ref="I39:I41"/>
    <mergeCell ref="I43:I45"/>
    <mergeCell ref="A43:A46"/>
    <mergeCell ref="B43:B45"/>
    <mergeCell ref="C43:C45"/>
    <mergeCell ref="D43:D45"/>
    <mergeCell ref="H39:H41"/>
    <mergeCell ref="H43:H45"/>
    <mergeCell ref="A39:A42"/>
    <mergeCell ref="B39:B41"/>
    <mergeCell ref="E43:E45"/>
    <mergeCell ref="C12:C14"/>
    <mergeCell ref="E12:E14"/>
    <mergeCell ref="C15:C17"/>
    <mergeCell ref="D15:D17"/>
    <mergeCell ref="E15:E17"/>
    <mergeCell ref="C21:C23"/>
    <mergeCell ref="A36:I37"/>
    <mergeCell ref="C39:C41"/>
    <mergeCell ref="D39:D41"/>
    <mergeCell ref="D12:D14"/>
    <mergeCell ref="A47:A56"/>
    <mergeCell ref="B47:B49"/>
    <mergeCell ref="B50:B52"/>
    <mergeCell ref="A25:A33"/>
    <mergeCell ref="B25:B27"/>
    <mergeCell ref="B28:B29"/>
    <mergeCell ref="B30:B32"/>
    <mergeCell ref="I6:I7"/>
    <mergeCell ref="D9:D10"/>
    <mergeCell ref="E9:E10"/>
    <mergeCell ref="F9:F10"/>
    <mergeCell ref="G9:G10"/>
    <mergeCell ref="H9:H10"/>
    <mergeCell ref="I9:I10"/>
    <mergeCell ref="G6:G7"/>
    <mergeCell ref="H6:H7"/>
    <mergeCell ref="F43:F45"/>
    <mergeCell ref="G43:G45"/>
    <mergeCell ref="G39:G41"/>
    <mergeCell ref="F12:F14"/>
    <mergeCell ref="G12:G14"/>
    <mergeCell ref="H12:H14"/>
    <mergeCell ref="C6:C7"/>
    <mergeCell ref="D6:D7"/>
    <mergeCell ref="E6:E7"/>
    <mergeCell ref="F6:F7"/>
    <mergeCell ref="I15:I17"/>
    <mergeCell ref="C18:C20"/>
    <mergeCell ref="D18:D20"/>
    <mergeCell ref="E18:E20"/>
    <mergeCell ref="F18:F20"/>
    <mergeCell ref="G18:G20"/>
    <mergeCell ref="H18:H20"/>
    <mergeCell ref="I18:I20"/>
    <mergeCell ref="H30:H32"/>
    <mergeCell ref="H21:H23"/>
    <mergeCell ref="I21:I23"/>
    <mergeCell ref="C25:C27"/>
    <mergeCell ref="D25:D27"/>
    <mergeCell ref="E25:E27"/>
    <mergeCell ref="F25:F27"/>
    <mergeCell ref="G25:G27"/>
    <mergeCell ref="H25:H27"/>
    <mergeCell ref="I25:I27"/>
    <mergeCell ref="D30:D32"/>
    <mergeCell ref="E30:E32"/>
    <mergeCell ref="F30:F32"/>
    <mergeCell ref="G30:G32"/>
    <mergeCell ref="F28:F29"/>
    <mergeCell ref="G28:G29"/>
    <mergeCell ref="H28:H29"/>
    <mergeCell ref="I28:I29"/>
    <mergeCell ref="H53:H55"/>
    <mergeCell ref="I30:I32"/>
    <mergeCell ref="C47:C49"/>
    <mergeCell ref="D47:D49"/>
    <mergeCell ref="E47:E49"/>
    <mergeCell ref="F47:F49"/>
    <mergeCell ref="G47:G49"/>
    <mergeCell ref="H47:H49"/>
    <mergeCell ref="I47:I49"/>
    <mergeCell ref="C30:C32"/>
    <mergeCell ref="D53:D55"/>
    <mergeCell ref="E53:E55"/>
    <mergeCell ref="F53:F55"/>
    <mergeCell ref="G53:G55"/>
    <mergeCell ref="I53:I55"/>
    <mergeCell ref="B53:B55"/>
    <mergeCell ref="C50:C52"/>
    <mergeCell ref="D50:D52"/>
    <mergeCell ref="E50:E52"/>
    <mergeCell ref="F50:F52"/>
    <mergeCell ref="G50:G52"/>
    <mergeCell ref="H50:H52"/>
    <mergeCell ref="I50:I52"/>
    <mergeCell ref="C53:C5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3" r:id="rId1"/>
  <rowBreaks count="1" manualBreakCount="1">
    <brk id="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A&amp;M LONDOÑO ARQUITECTOS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IVONNE</dc:creator>
  <cp:keywords/>
  <dc:description/>
  <cp:lastModifiedBy>Argente</cp:lastModifiedBy>
  <cp:lastPrinted>2008-06-20T23:25:07Z</cp:lastPrinted>
  <dcterms:created xsi:type="dcterms:W3CDTF">2008-06-10T19:07:09Z</dcterms:created>
  <dcterms:modified xsi:type="dcterms:W3CDTF">2008-06-20T23:31:30Z</dcterms:modified>
  <cp:category/>
  <cp:version/>
  <cp:contentType/>
  <cp:contentStatus/>
</cp:coreProperties>
</file>