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66" activeTab="1"/>
  </bookViews>
  <sheets>
    <sheet name="PLAN INDICATIVO" sheetId="1" r:id="rId1"/>
    <sheet name="plan accion 20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<sst xmlns="http://schemas.openxmlformats.org/spreadsheetml/2006/main" count="1383" uniqueCount="786">
  <si>
    <t>PONDERADOR</t>
  </si>
  <si>
    <t>LINEA BASE</t>
  </si>
  <si>
    <t>RESULTADO CUATRIENIO</t>
  </si>
  <si>
    <t>PROGRAMA</t>
  </si>
  <si>
    <t>META PRODUCTO</t>
  </si>
  <si>
    <t>INDICADOR DE PRODUCTO</t>
  </si>
  <si>
    <t xml:space="preserve">RECURSOS POR  FUENTE DE FINANCIACION  PARA CADA VIGENCIA </t>
  </si>
  <si>
    <t xml:space="preserve">TOTAL </t>
  </si>
  <si>
    <t>NOMBRE INDICADOR</t>
  </si>
  <si>
    <t>ESPERADO CUATRIENIO</t>
  </si>
  <si>
    <t>SGP</t>
  </si>
  <si>
    <t>ICLD</t>
  </si>
  <si>
    <t>OTROS</t>
  </si>
  <si>
    <t>TOTAL</t>
  </si>
  <si>
    <t>Planificacion Estrategica</t>
  </si>
  <si>
    <t>Pag 1 de 1</t>
  </si>
  <si>
    <t>Codigo: ES-PE-RG-09</t>
  </si>
  <si>
    <t xml:space="preserve">          Gobernación de Santander</t>
  </si>
  <si>
    <t>Version: 0</t>
  </si>
  <si>
    <t>REGALIAS</t>
  </si>
  <si>
    <t>CODIGO SSEPPI</t>
  </si>
  <si>
    <t>PROYECTO</t>
  </si>
  <si>
    <t xml:space="preserve">INDICADOR </t>
  </si>
  <si>
    <t>ESTRATEGIAS / ACTIVIDADES</t>
  </si>
  <si>
    <t>RESPONSABLE</t>
  </si>
  <si>
    <t>FECHA DE TERMINACION DE LA ACTIVIDAD</t>
  </si>
  <si>
    <t>SECTOR</t>
  </si>
  <si>
    <t>PROGRAMACION  POR VIGENCIA</t>
  </si>
  <si>
    <t>POL</t>
  </si>
  <si>
    <t>SEC</t>
  </si>
  <si>
    <t>Garantizar la cobertura de afiliación al régimen subsidiado al +100/100 de la población que según la normatividad vigente se encuentra en niveles bajos del SISBEN</t>
  </si>
  <si>
    <t>Garantizar la vigilancia y control del régimen subsidiado</t>
  </si>
  <si>
    <t>Elaboración del Plan decenal de Salud Pública</t>
  </si>
  <si>
    <t>Gestionar la realización de dos brigadas de salud al año en las diferentes veredas del Municipio.</t>
  </si>
  <si>
    <t xml:space="preserve"> Lograr el 100%  de las actividades del Plan de Salud Pública.</t>
  </si>
  <si>
    <t xml:space="preserve">Prestar el Servicio de salud al 100% de las personas SISBENIZADAS. </t>
  </si>
  <si>
    <t>Mantenimiento, remodelación y adecuación de 30 m2 del puesto de salud local y/o dispensarios.</t>
  </si>
  <si>
    <t>Dotar de material didáctico a los dos centros educativos del municipio.</t>
  </si>
  <si>
    <t>Aumentar en un +20/1000 el numero de estudiantes bajo la modalidad SAT y otros programas similares.</t>
  </si>
  <si>
    <t>Gestionar y apoyar 2 programas técnicos y/o tecnológicos y/o profesionales y/o no formales, en convenios con el SENA, Instituciones de Educación Superior u otras entidades.</t>
  </si>
  <si>
    <t>Gestionar 2 convenios con universidades publicas para apoyar economicamente a estudiantes de bajos recursos.</t>
  </si>
  <si>
    <t>Desarrollar cuatro campañas en el cuatrienio de alfabetización dirigidos especialmente a los adultos entre los 37 y 57 años.</t>
  </si>
  <si>
    <t>Garantizar el transporte escolar al 100% de los estudiantes que lo requieran.</t>
  </si>
  <si>
    <t>Gestionar adquisición bus escolar, para el transporte estudiantil</t>
  </si>
  <si>
    <t>Mantenimiento y/o remodelación la infraestructura de los dos centros educativos del Municipio.</t>
  </si>
  <si>
    <t>Fortalecer los dos centros educativos del Municipio mediante el pago de los servicios públicos de acueducto, alcantarillado, aseo y energía eléctrica.</t>
  </si>
  <si>
    <t>Apoyar la capacitación a los alumnos de 10° y 11° en pruebas de estado.</t>
  </si>
  <si>
    <t>Capacitar 5 docentes en procesos de formación y/o capacitación.</t>
  </si>
  <si>
    <t>Apoyar con material didactico y educativo a 600 estudiantes.</t>
  </si>
  <si>
    <t>Mantener la cobertura de programas nutricionales a estudiantes.</t>
  </si>
  <si>
    <t>Gestionar el Mejoramiento y adecuación de 6 viviendas urbanas.</t>
  </si>
  <si>
    <t>Gestionar el Mejoramiento y adecuación de 10 viviendas rurales.</t>
  </si>
  <si>
    <t>Gestionar la construcción de 4 viviendas de interés social urbana.</t>
  </si>
  <si>
    <t>Gestionar la construcción de 48 viviendas de interés social rural.</t>
  </si>
  <si>
    <t>Gestionar la construcción, Mantenimiento, mejoramiento y/o adecuación de dos escenarios deportivos o Parques infantiles.</t>
  </si>
  <si>
    <t>Dotar de implementos deportivos a tres escenarios o a la escuela de formación deportiva.</t>
  </si>
  <si>
    <t>Creación y dotación de la escuela de Formación deportiva.</t>
  </si>
  <si>
    <t>Realización de cuatro olimpiadas campesinas en el cuatrienio.</t>
  </si>
  <si>
    <t>Realización de dos encuentros interveredales en el cuatrienio.</t>
  </si>
  <si>
    <t>Promocionar cuatro encuentros deportivos para la integración de las escuelas y comunidad en general durante el cuatrienio. (municipales e intermunicipales)</t>
  </si>
  <si>
    <t>Desarrollar 5 Encuentros deportivos al año en coordinación con el Instructor de deporte.</t>
  </si>
  <si>
    <t>Crear y desarrollar cuatro programas para la Educación Física para las Instituciones Educativas públicas (pre-escolar primaria y secundaria del municipio).</t>
  </si>
  <si>
    <t>Realizar cuatro caminatas ecológicas y recreativas cada año en fomento a la buena utilización del tiempo libre y fomentando el turismo en la región.</t>
  </si>
  <si>
    <t xml:space="preserve">Gestionar la creación de la Oficina del gestor cultural, como un mecanismo de Fortalecimiento de las políticas de rescate nuestra identidad cultural y recuperación del patrimonio cultural del municipio. </t>
  </si>
  <si>
    <t>Programa recuperación del Patrimonio historico y cultural, material e inmaterial del Municipio.</t>
  </si>
  <si>
    <t>Gestionar recursos para apoyar y promover la constitución de organizaciones de artistas.</t>
  </si>
  <si>
    <t>Apoyar y/o realizar cuatro encuentros socioculturales y artísticos  en el cuatrienio que integran a la comunidad y fortalecen la identidad cultural.</t>
  </si>
  <si>
    <t>Realizar siete bazar artes en el cuatrienio que fortalezcan la identidad cultural del municipio.</t>
  </si>
  <si>
    <t>Realizar cuatro domingos culturales en el cuatrienio que fortalezcan la identidad cultural del municipio.</t>
  </si>
  <si>
    <t>Promover una vez al año la celebración cultural del día internacional de la mujer como un espacio de reconocimiento de actividades culturales que fomente, fortalezca y rescate nuestras costumbres e idiosincrasia.</t>
  </si>
  <si>
    <t>Capacitación y apoyo en comercialización de productos a 20 artesanos</t>
  </si>
  <si>
    <t>Gestionar, Promover y fortalecer dos medios de comunicación público, ciudadano y/o comunitario, sistema de divulgación y comunicación que garanticen la difusión, promoción y/o comercialización de las expresiones culturales de Palmas del Socorro.</t>
  </si>
  <si>
    <t>Gestionar la construcción de la biblioteca municipal.</t>
  </si>
  <si>
    <t>Dotación de la Biblioteca Municipal.</t>
  </si>
  <si>
    <t>Gestionar la remodelación o restauración de la Casa de la cultura municipal.</t>
  </si>
  <si>
    <t>Dotación de la Casa de la cultura Municipal.</t>
  </si>
  <si>
    <t>Pagar los salarios y prestaciones sociales del inspector de policía municipal.</t>
  </si>
  <si>
    <t>Instalación de un  circuito cerrado de televisión para la prevención de delitos en el casco urbano del Municipio de Palmas del Socorro</t>
  </si>
  <si>
    <t>Promoción, conformación, fortalecimiento y Apoyo al Consejo Municipal de justicia en Equidad</t>
  </si>
  <si>
    <t>Operar, mantener y adecuar Cuatro veces el vehículo de la policía durante el cuatrienio.</t>
  </si>
  <si>
    <t>Pagar los servicios públicos domiciliarios de la estación de policía Municipal.</t>
  </si>
  <si>
    <t>Mantener o adecuar al menos 100 m2 de la estación de policía Municipal.</t>
  </si>
  <si>
    <t>Dotar dos veces al año de material necesario para el funcionamiento de la Estación de Policía.</t>
  </si>
  <si>
    <t>Promoción, conformación, fortalecimiento y Apoyo  de las redes constructoras de paz.</t>
  </si>
  <si>
    <t>Capacitar a 10 personas de la comunidad como Conciliadores en Equidad  y gestores de convivencia
Ciudadana.</t>
  </si>
  <si>
    <t>Ejecutar el Plan Integral de Seguridad Ciudadana y Convivencia ciudadana para Palmas del Socorro de la Policía Nacional - Ver Anexo</t>
  </si>
  <si>
    <t>Realizar cuatro consejos de seguridad municipal y de orden público.</t>
  </si>
  <si>
    <t>Desarrollar cuatro planes operativos para la expedición de medidas administrativas para prevenir la comisión de los delitos y contravenciones.</t>
  </si>
  <si>
    <t>Realizar cuatro campañas de Prevención, promoción y protección de los derechos Humanos.</t>
  </si>
  <si>
    <t>Elaboración del Plan de Prevención y Protección en derechos humanos y derecho internacional humanitario.</t>
  </si>
  <si>
    <t>Creación y/o fortalecimiento del Comité Municipales de DDHH y DIH.</t>
  </si>
  <si>
    <t>Mantenimiento y Apoyo Comisaria de Familia Municipal.</t>
  </si>
  <si>
    <t>Realizar 8 campañas y capacitaciones sobre prevención de mortalidad materna, mortalidad infantil y beneficios de la lactancia materna.</t>
  </si>
  <si>
    <t>Fortalecimiento y apoyo para la conformación del Consejo de Juventudes.</t>
  </si>
  <si>
    <t>Realizar siete campañas de prevención que permitan fortalecer familias sanas, felices y en paz.</t>
  </si>
  <si>
    <t>Realizar siete campañas de Salud Sexual y Reproductiva. (Adolescentes y Padres de Familia)</t>
  </si>
  <si>
    <t>Realizar 4 campañas "TODOS JUGANDO".</t>
  </si>
  <si>
    <t>Realizar 4 campañas "TODOS CON REGISTRO CIVIL Y NUIP".</t>
  </si>
  <si>
    <t>Gestionar la constitución de un hogar de paso.</t>
  </si>
  <si>
    <t>Realizar cuatro campañas de Divulgación en forma didáctica, en detalle y en todos los niveles de la población, las disposiciones contenidas en la Ley 1257 de 2008.</t>
  </si>
  <si>
    <t>Programa prevención y atención para las mujeres víctimas de la violencia</t>
  </si>
  <si>
    <t>Mantener la cobertura del subsidio de alimentación escolar.</t>
  </si>
  <si>
    <t>Atender 25 niños al año con el PROGRAMA DE COMPLEMENTACIÓN ALIMENTARIA.</t>
  </si>
  <si>
    <t>Mantenimiento, reparación y adecuación de 4 restaurantes escolares.</t>
  </si>
  <si>
    <t>Apoyo estrategia red unidos. (30% de los programas sociales)</t>
  </si>
  <si>
    <t>Realizar 4 Actividades ludico - recreativas a los adultos mayores.</t>
  </si>
  <si>
    <t>Mantener la cobertura de personas vinculados al subsidio del programa PROSPERAR o similar.</t>
  </si>
  <si>
    <t>Fortalecer la identidad del adulto mayor mediante la recuperación de la tradición oral, los saberes y su memoria histórica para ser difundidos, mediante cuatro campañas.</t>
  </si>
  <si>
    <t>Gestionar la Creación y/o construcción del Centro vida para atender a la población del adulto mayor.</t>
  </si>
  <si>
    <t>Actualizar e implementar en un 100% el plan integrado único PIU 2012-2015.</t>
  </si>
  <si>
    <t>Proporcionar ayuda inmediata y de emergencia al 100% de las familias en condición de desplazamiento de acuerdo con la normatividad vigente.</t>
  </si>
  <si>
    <t>Garantizar que el 100% de las familias en condición de desplazamiento reciban acompañamiento psicosocial.</t>
  </si>
  <si>
    <t>Gestionar un proyecto de vivienda de interés social urbana o rural para las familias en condición de desplazamiento en el Municipio de Palmas del Socorro.</t>
  </si>
  <si>
    <t>Desarrollar dos proyectos productivos de generación de ingresos para las familias en condición de desplazamiento del municipio de Palmas del Socorro.</t>
  </si>
  <si>
    <t xml:space="preserve">Garantizar la atención integral  básica al 100% de las familias en condición de desplazamiento del municipio de palmas del socorro, de acuerdo al enfoque diferencial. </t>
  </si>
  <si>
    <t xml:space="preserve">Crear un enlace municipal de atención a víctimas del conflicto </t>
  </si>
  <si>
    <t>Prestar asistencia funeraria al 100% de las víctimas del conflicto en Palmas del Socorro  que lo  requieran.</t>
  </si>
  <si>
    <t xml:space="preserve">Realizar 2 talleres psicosociales de reconstrucción de proyecto de vida a familias víctimas con enfoque diferencial. </t>
  </si>
  <si>
    <t>Realizar el 100% de los Censo en caso de atentados o desplazamientos masivos, que se presenten en el Municipio de Palmas del Socorro.</t>
  </si>
  <si>
    <t>Realizar y ejecutar el plan de acción de atención y asistencia  a las víctimas del conflicto en el municipio de Palmas del Socorro.</t>
  </si>
  <si>
    <t xml:space="preserve">Apoyar las mesas temáticas que conforman el consejo territorial de justicia transicional del Municipio de Palmas del Socorro. </t>
  </si>
  <si>
    <t xml:space="preserve">Apoyar al 100% de personas desmovilizadas o reintegradas, residentes en el municipio de palmas del socorro, de acuerdo con los lineamientos de la alta consejería para la reintegración de la presidencia de la República. </t>
  </si>
  <si>
    <t xml:space="preserve">Realizar 2 actividades de promoción de la tolerancia y de la no discriminación por identidad de género y orientación sexual </t>
  </si>
  <si>
    <t>Lograr 50 niños con bonos de subsidio económico. (Subsidio Alimentario)</t>
  </si>
  <si>
    <t>Apoyar con bono alimentario a 23 personas en condicion de discapacidad y madres cabeza de hogar.</t>
  </si>
  <si>
    <t>Realizar cuatro talleres educativos y/o actividades lúdico - recreativas como complemento al programa de desayunos infantiles.</t>
  </si>
  <si>
    <t>Apoyo del Comité Municipal de discapacidad</t>
  </si>
  <si>
    <t>Atender el 100% de los desastres presentados en el Municipio.</t>
  </si>
  <si>
    <t>Realizar el programa fortalecimiento del CONSEJO MUNICIPAL DE LA GESTIÓN DEL RIESGO.</t>
  </si>
  <si>
    <t>Capacitar al 100% de los integrantes del CONSEJO MUNICIPAL DE LA GESTIÓN DEL RIESGO.</t>
  </si>
  <si>
    <t>Realizar el programa prevención de incendios y calamidades conexas.</t>
  </si>
  <si>
    <t>Realizar el programa Fortalecimiento tecnico y administtrativo de las entidades que conforman el CONSEJO MUNICIPAL DE LA GESTIÓN DEL RIESGO.</t>
  </si>
  <si>
    <t>Gestionar la conformación de comisiones interinstitucionales para la atención y preveción de desastres. (Tecnica, educativa y operativa)</t>
  </si>
  <si>
    <t>Realizar el inventario de viviendas localizadas en zonas de alto riesgo de conformidad con lo exigido por el artículo 5 de la Ley 2 de 1991</t>
  </si>
  <si>
    <t>Revisar y desarrollas los programas del Estudio de Amenazas y riesgos municipal.</t>
  </si>
  <si>
    <t>Mantener y construir 100 m2 de vías urbanas.</t>
  </si>
  <si>
    <t>Mantener 40 Km de vías al año.</t>
  </si>
  <si>
    <t>Realizar el desmonte de 8 Hectáreas de zona no boscosa en el año.</t>
  </si>
  <si>
    <t>Mantener 1000 metros de Caminos reales que conducen a sitios turisticos.</t>
  </si>
  <si>
    <t>Gestionar la Adquisición de Motoniveladora o maquinaria pesada para el mantenimiento de las vías terciarias.</t>
  </si>
  <si>
    <t>Gestionar la apertura de una nueva via municipal.</t>
  </si>
  <si>
    <t>Gestionar el Mantenimiento de 2 Kilómetros de la Vía secundaria Palmas del Socorro – Socorro</t>
  </si>
  <si>
    <t>Construir 1000 metros de placa huellas.</t>
  </si>
  <si>
    <t>Construir diez alcantarillas y/o box culbert y/u obras de arte en el cuatrienio.</t>
  </si>
  <si>
    <t>Gestionar la construcción de un puente vehicular durante el cuatrienio.</t>
  </si>
  <si>
    <t>Realizar el mantenimiento de  2 puentes peatonales durante el cuatrienio.</t>
  </si>
  <si>
    <t>Gestionar la consecución de Internet Social.</t>
  </si>
  <si>
    <t xml:space="preserve">Gestionar la dotación de equipos de computo y tecnológicos para los dos centros educativos del municipio. </t>
  </si>
  <si>
    <t>Apoyar formación de cinco investigadores activos en Palmas del Socorro.</t>
  </si>
  <si>
    <t>Apoyar la realización de tres foros o capacitaciones o eventos de Ciencia y Tecnología en el municipio.</t>
  </si>
  <si>
    <t>Capacitar 30 productores campesinos  en programas Agropecuarios.</t>
  </si>
  <si>
    <t>Apoyar en la conformación de una cadena productiva.</t>
  </si>
  <si>
    <t>Asesorar y capacitar 25 pequeños productores en colectivos de producción, comercialización y de prestación de servicios.</t>
  </si>
  <si>
    <t>Gestión y apoyo de dos programas de microcrédito a través del gobierno Nacional.</t>
  </si>
  <si>
    <t>Capacitar 50 habitantes del municipio en proyectos productivos.</t>
  </si>
  <si>
    <t>Gestionar la realización de un proyecto de mejoramiento Genetico.</t>
  </si>
  <si>
    <t>Adelantar en el 100% de los vacunos las campañas de prevención y control de enfermedades.</t>
  </si>
  <si>
    <t>Brindar asistencia técnica agropecuaria al 100% de la población.</t>
  </si>
  <si>
    <t>Realizar dos Proyectos productivos durante el cuatrienio.</t>
  </si>
  <si>
    <t>Gestionar dos Proyectos productivos y microempresariales a productos de economía campesina y mujer rural, con prioridad en seguridad alimentaria y cultivos semestrales.</t>
  </si>
  <si>
    <t>Gestionar dos Proyectos para la siembra de nuevos cultivos.</t>
  </si>
  <si>
    <t>Gestionar dos proyectos agropecuarios modelos del sector.</t>
  </si>
  <si>
    <t>Gestionar un proyecto de distrito de riego en el cuatrienio.</t>
  </si>
  <si>
    <t>Realizar dos programas de capacitación en producción y comercialización.</t>
  </si>
  <si>
    <t>Apoyo en la creación de la asociación de comerciantes.</t>
  </si>
  <si>
    <t>Capacitación a 12 Comerciantes de la región.</t>
  </si>
  <si>
    <t>Capacitar a 20 personas en producción manufacturera y artesanal durante el cuatrienio.</t>
  </si>
  <si>
    <t>Exaltación de cinco sitios turísticos a nivel municipal, regional y nacional.</t>
  </si>
  <si>
    <t>Realización del Plan de desarrollo turístico Municipal.</t>
  </si>
  <si>
    <t>Identificar y Adecuar cinco senderos eco turístico.</t>
  </si>
  <si>
    <t>Apoyo en la Conformación del Consejo Municipal de turismo.</t>
  </si>
  <si>
    <t>Realización de cuatro eventos especiales y fiestas folclóricas en el Municipio.</t>
  </si>
  <si>
    <t>Apoyo y establecimiento de una alianzas estratégicas para el desarrollo de programas de recuperación, adecuación, monitoreo y control de escenarios naturales y sitios patrimoniales de uso común en la cadena de turismo.</t>
  </si>
  <si>
    <t>Realizar cuatro capacitaciones en sensibilización y concientización de los operadores y prestadores turísticos.</t>
  </si>
  <si>
    <t>Desarrollar cuatro foros, eventos o acciones dirigidas a la comunidad para concientizar las conveniencias que ofrece la actividad turística desde el punto de vista cultural, económico y de comercio.</t>
  </si>
  <si>
    <t>Desarrollar el programa de electrificación rural, mediante la electrificación de 20 Nuevas viviendas de familias de escasos recursos.</t>
  </si>
  <si>
    <t>Desarrollar el programa mantenimiento y/o ampliación del alumbrado público.</t>
  </si>
  <si>
    <t>Mantenimiento y mejoramiento de 40 m2 de la Infraestructura física de la Alcaldía Municipal.</t>
  </si>
  <si>
    <t>Fortalecer y ampliar el sistema de información para el módulo de activos fijos que permita integrar las diferentes áreas.</t>
  </si>
  <si>
    <t>Fortalecimiento y seguimiento al Modelo Estándar de Control Interno MECI en el subsistema control estratégico componentes ambiente de control (Acuerdos, compromisos o protocolos éticos y Desarrollo del Talento Humano) y direccionamiento estratégico (estructura Organizacional).</t>
  </si>
  <si>
    <t>Adquisición de seis equipos de cómputo para el fortalecimiento de las secretarias de despacho.</t>
  </si>
  <si>
    <t>Elaboración del Plan de desarrollo Municipal "PALMAS SOMOS TODOS 2012 -2015"</t>
  </si>
  <si>
    <t>Actualización del Esquema de Ordenamiento Territorial.</t>
  </si>
  <si>
    <t>Realizar la actualización de la estratificación Rural.</t>
  </si>
  <si>
    <t>Revisión total y seguimiento a través del expediente Municipal al Esquema de Ordenamiento territorial.</t>
  </si>
  <si>
    <t>Actualizar dos veces durante el cuatrienio la Base de datos del SISBEN.</t>
  </si>
  <si>
    <t>Programa actualización de base de Datos de PASIVOCOL.</t>
  </si>
  <si>
    <t>Realizar dos acciones al año encaminadas al fortalecimiento en la eficiencia de las Secretarias de despacho.</t>
  </si>
  <si>
    <t>Capacitar a tres funcionarios de la administración al año.</t>
  </si>
  <si>
    <t>Creación del Consejo Municipal de Desarrollo Rural, como instancia de concertación entre las autoridades locales y las entidades públicas en materia de desarrollo rural.</t>
  </si>
  <si>
    <t>Fortalecer el Consejo Municipal de Política Social. (Capacitaciones  violencia contra las mujeres y otros)</t>
  </si>
  <si>
    <t>Programa Apoyo administrativo y logístico para el buen funcionamiento del Consejo Territorial de Planeación.</t>
  </si>
  <si>
    <t>Capacitar a nueve integrantes del Consejo Territorial de Planeación.</t>
  </si>
  <si>
    <t>Fortalecer y apoyar a cuatro juntas de acción comunal en el cuatrienio.</t>
  </si>
  <si>
    <t>Elaboración de un informe por año de seguimiento al plan de manejo de riesgos.</t>
  </si>
  <si>
    <t>Desarrollar y brindar acompañamiento en proyectos a las diferentes convocatorias de orden regional, nacional e internacional.</t>
  </si>
  <si>
    <t>Realizar cuatro eventos “LA ALCALDIA CUENTA”.</t>
  </si>
  <si>
    <t>Diseñar e implementar el centro de atención al ciudadano.</t>
  </si>
  <si>
    <t>Implementación y seguimiento al sistema integrado de información al plan anualizado de Caja.</t>
  </si>
  <si>
    <t>Realizar el control financiero de los convenios de cofinanciación.</t>
  </si>
  <si>
    <t>Realizar tres campañas de sensibilización del pago oportuno de impuestos.</t>
  </si>
  <si>
    <t>Gestionar Actualización Catastral Municipal</t>
  </si>
  <si>
    <t>Actualización de un proceso administrativo para el mejoramiento del desempeño fiscal.</t>
  </si>
  <si>
    <t>Estructurar en un 100% el Sistema municipal de Áreas Protegidas en coordinación con las autoridades ambientales.</t>
  </si>
  <si>
    <t>Incrementar en 5000 m2 las áreas de protección de microcuencas abastecedoras de acueductos.</t>
  </si>
  <si>
    <t>Gestionar la creación de la empresa de agroturismo y ecoturismo en áreas protegidas.</t>
  </si>
  <si>
    <t xml:space="preserve">Implementación de un modelo para la producción sostenible (agroforestales, silvopastoriles y bienes y servicios ambientales). </t>
  </si>
  <si>
    <t>Desarrollar el programa de control sobre la extracción de madera, tala y quema indiscriminada de bosques con la policía y la autoridad ambiental.</t>
  </si>
  <si>
    <t>Realizar cuatro capacitaciones sobre el cuidado del medio ambiente y los recursos naturales en el cuatrienio.</t>
  </si>
  <si>
    <t>Proteger dos fuentes hídricas que abastecen acueductos veredales. (Reforestación y otros)</t>
  </si>
  <si>
    <t>Adquisición de un predio para reforestación que abastece de agua a los acueductos municipales.</t>
  </si>
  <si>
    <t xml:space="preserve">Gestionar la Creación de la empresa de reciclaje liderada por las madres cabeza de hogar. </t>
  </si>
  <si>
    <t>Capacitar a 15 personas en la protección y preservación de los recursos de fauna y flora.</t>
  </si>
  <si>
    <t>Realizar el mantenimiento y limpieza de 4000 m2 de parques y zonas verdes del municipio al año.</t>
  </si>
  <si>
    <t>Mantenimiento de la Planta de Sacrificio animal, conforme la normatividad vigente.</t>
  </si>
  <si>
    <t>Mantenimiento y adecuación del cementerio municipal con el apoyo de otras instituciones, conforme la normatividad vigente.</t>
  </si>
  <si>
    <t>Creación de comité local ambiental.</t>
  </si>
  <si>
    <t>Atender a 40 pequeños y medianos productores con asistencia técnica ambiental.</t>
  </si>
  <si>
    <t>Desarrollar el programa de gestión ambiental del municipio (Concertando con la comunidad y todos los sectores las acciones de prevención, formación y control)</t>
  </si>
  <si>
    <t>Construcción y/o puesta en funcionamiento de tres plantas de tratamiento de Agua Potable.</t>
  </si>
  <si>
    <t>Realizar la Ampliación del Acueducto Urbano en 2 Usuarios.</t>
  </si>
  <si>
    <t>Realizar la Ampliación de los Acueducto Rurales en 50 Usuarios.</t>
  </si>
  <si>
    <t>Realizar el Programa de Micromedición Urbano y rural.</t>
  </si>
  <si>
    <t>Dotación de un kit (2 utensilios) de laboratorio que mejore los procedimientos de operación de las Plantas de Tratamiento de agua potable.</t>
  </si>
  <si>
    <t>Gestionar el Mejoramiento del Alcantarillado Municipal en 100%.</t>
  </si>
  <si>
    <t>Fortalecer los programas del PSMV</t>
  </si>
  <si>
    <t>Realizar la ampliación del Alcantarillado Municipal a 2 nuevos usuarios.</t>
  </si>
  <si>
    <t>Realizar el Mantenimiento y Mejoramiento de la Planta de Tratamiento de Aguas Residuales del Casco Urbano.</t>
  </si>
  <si>
    <t>Creación y/o restructuración de las empresas prestadoras de servicios públicos con los parámetros establecidos en la Ley 142 de 1994.</t>
  </si>
  <si>
    <t>Publicación del 100% de la información correspondiente a los servicios públicos en el SUI.</t>
  </si>
  <si>
    <t>Realizar cuatro capacitaciones a todas  las Entidades Administradoras de servicios públicos domiciliarios, en el mejoramiento de calidad del agua y manejo de sistemas de tratamiento.</t>
  </si>
  <si>
    <t>Seguimiento del programa AYUEDA para el ahorro y uso eficiente del agua.</t>
  </si>
  <si>
    <t>Realizar cuatro caracterizaciones de agua durante el cuatrienio de acuerdo a lo establecido por la CAS.</t>
  </si>
  <si>
    <t>Gestionar la integración a la Empresa de Servicios públicos EMSA</t>
  </si>
  <si>
    <t>Beneficiar al 100% de familias de estratos 1, 2 y 3 con los subsidios de Acueducto, Alcantarillado y Aseo.</t>
  </si>
  <si>
    <t>Seguimiento al 100% del Programa Integral de Residuos sólidos. (Incluyendo la ampliación de cobertura)</t>
  </si>
  <si>
    <t>Realizar cuatro capacitaciones y campañas en separación en la fuente de residuos solidos.</t>
  </si>
  <si>
    <t>Construcción de 5 Pozos Sépticos en la Zona Rural del Municipio.</t>
  </si>
  <si>
    <t>POLITICA</t>
  </si>
  <si>
    <t>META RESULTADO</t>
  </si>
  <si>
    <t>PALMAS DEL SOCORRO; VELA POR SU GENTE</t>
  </si>
  <si>
    <t>PALMAS DEL SOCORRO COMPETITIVA CON DESARROLLO ECONÓMICO SOSTENIBLE Y COMPROMISO SOCIAL.</t>
  </si>
  <si>
    <t>ADMINISTRACIÓN MUNICIPAL A LA MANO DE TODOS</t>
  </si>
  <si>
    <t>PALMAS DEL SOCORRO MUNICIPIO AMBIENTALMENTE RESPONSABLE</t>
  </si>
  <si>
    <t>PALMAS DEL SOCORRO SALUDABLE</t>
  </si>
  <si>
    <t>EDUCACIÓN EJE DE DESARROLLO SOCIAL Y ECONÓMICO: MEJORAMIENTO EN LA CALIDAD DE LA EDUCACIÓN EN TODOS LOS NIVELES, PARA GARANTIZAR MEJORES OPORTUNIDADES A LOS JÓVENES DE PALMAS DEL SOCORRO EN EL MERCADO LABORAL.</t>
  </si>
  <si>
    <t>SECTOR VIVIENDA</t>
  </si>
  <si>
    <t>DEPORTE Y RECREACIÓN PARA UN FUTURO MEJOR.</t>
  </si>
  <si>
    <t>BASE DE NUESTRA IDENTIDAD, MEMORIA CONVIVENCIA Y DEMOCRACIA.</t>
  </si>
  <si>
    <t>PALMAS DEL SOCORRO CIUDAD AMABLE QUE CONVIVE EN PAZ</t>
  </si>
  <si>
    <t>PROTECCIÓN A LA POBLACIÓN VULNERABLE</t>
  </si>
  <si>
    <t>CONECTIVIDAD PARA EL DESARROLLO</t>
  </si>
  <si>
    <t>CIENCIA Y TECNOLOGÍA</t>
  </si>
  <si>
    <t>GENERACIÓN DE NUEVAS FUENTES DE EMPLEO.</t>
  </si>
  <si>
    <t>DESARROLLO DEL TURISMO: COMO FUENTE ALTERNATIVA DE GENERACIÓN DE INGRESOS</t>
  </si>
  <si>
    <t>FORTALECIMIENTO DE LA COBERTURA DEL SERVICIO DE ENERGIA ELECTRICA.</t>
  </si>
  <si>
    <t>MODERNIZACIÓN DE PROCESOS Y SISTEMATIZACIÓN DE LA ADMINISTRACIÓN PÚBLICA.</t>
  </si>
  <si>
    <t>GESTIÓN TRANSPARENTE Y EFICIENTE</t>
  </si>
  <si>
    <t>INCENTIVAR LA PARTICIPACIÓN CIUDADANA</t>
  </si>
  <si>
    <t>FORTALECIMIENTO DE LAS FINANZAS MUNICIPALES</t>
  </si>
  <si>
    <t>PROMOCIÓN DEL DESARROLLO SOSTENIBLE</t>
  </si>
  <si>
    <t>CONSERVACIÓN DEL PATRIMONIO NATURAL</t>
  </si>
  <si>
    <t>ACUEDUCTO, ALCANTARILLADO Y ASEO EN CADA RINCÓN DEL MUNICIPIO</t>
  </si>
  <si>
    <t>SANEAMIENTO BÁSICO RURAL.</t>
  </si>
  <si>
    <t>PROMOCION DE LA AFILIACION AL SGSSS</t>
  </si>
  <si>
    <t>MANTENIMIENTO DE LA INFRAESTRUCTURA Y DOTACIÓN DEL CENTRO DE SALUD</t>
  </si>
  <si>
    <t>MEJORAMIENTO Y DOTACIÓN DE AYUDAS DIDACTICAS EN LAS INSTALACIONES EDUCATIVAS DEL MUNICIPIO</t>
  </si>
  <si>
    <t>FORTALECIMIENTO DE LOS PROGRAMAS DE EDUCACIÓN FORMAL Y NO FORMAL A LA POBLACIÓN ADULTA</t>
  </si>
  <si>
    <t>TRANSPORTE ESCOLAR</t>
  </si>
  <si>
    <t>MANTENIMIENTO Y/O REMODELACIÓN DE LOS PLANTELES EDUCATIVOS.</t>
  </si>
  <si>
    <t>PAGO DE SERVICIOS PUBLICOS INSTALACIONES EDUCATIVAS</t>
  </si>
  <si>
    <t xml:space="preserve">CAPACITACIÓN </t>
  </si>
  <si>
    <t>APOYO A LA POBLACIÓN ESCOLAR DEL MUNICIPIO</t>
  </si>
  <si>
    <t>MEJORAMIENTO  DE  VIVIENDA.</t>
  </si>
  <si>
    <t>CONSTRUCCIÓN DE VIVIENDA DE INTERES DE SOCIAL.</t>
  </si>
  <si>
    <t>MANTENIMIENTO Y MEJORAMIENTO DE ESCENARIOS DEPORTIVOS.</t>
  </si>
  <si>
    <t>DOTACIÓN DE ESCENARIOS DEPORTIVOS.</t>
  </si>
  <si>
    <t>FOMENTO A LA PRÁCTICA DEL DEPORTE Y LA RECREACIÓN.</t>
  </si>
  <si>
    <t>CREACIÓN OFICINA DEL GESTOR CULTURAL</t>
  </si>
  <si>
    <t>PROMOCIÓN DE LOS VALORES ARTISTICOS Y CULTURALES.</t>
  </si>
  <si>
    <t>CONSTRUCCIÓN Y DOTACIÓN DE LA BIBLIOTECA MUNICIPAL.</t>
  </si>
  <si>
    <t>REMODELACIÓN Y DOTACIÓN DE LA CASA DE LA CULTURA.</t>
  </si>
  <si>
    <t>FORTALECIMIENTO A LA SEGURIDAD CIUDADANA.</t>
  </si>
  <si>
    <t>FORTALECIMIENTO DE LOS DERECHOS HUMANOS.</t>
  </si>
  <si>
    <t>FUNCIONAMIENTO DE LA COMISARÍA DE FAMILIA</t>
  </si>
  <si>
    <t>ATENCIÓN A LA INFANCIA, ADOLESCENCIA Y FAMILIA</t>
  </si>
  <si>
    <t>ALIMENTACIÓN ESCOLAR</t>
  </si>
  <si>
    <t>PROGRAMA DE COMPLEMENTACIÓN ALIMENTARIA.</t>
  </si>
  <si>
    <t>CONSTRUCCIÓN Y MANTENIMIENTO DE LA INFRAESTRUCTURA DE RESTAURANTES ESCOLARES.</t>
  </si>
  <si>
    <t>APOYO A LA RED UNIDOS</t>
  </si>
  <si>
    <t>PROTECCIÓN Y ATENCIÓN DE LA POBLACION DE ADULTOS MAYORES</t>
  </si>
  <si>
    <t>ASISTENCIA Y ATENCIÓN A LA POBLACION VICTIMA DEL CONFICTO</t>
  </si>
  <si>
    <t>PROGRAMA POR LA REINTEGRACIÓN DE LA POBLACIÓN DESMOVILIZADA, REINSERTADA Y REINCORPORADA EN EL MUNICIPIO DE PALMAS DEL SOCORRO</t>
  </si>
  <si>
    <t>INCLUSIÓN Y RESPETO DE LAS PERSONAS CONSIDERADAS LGBTI</t>
  </si>
  <si>
    <t>PROGRAMA DE ATENCIÓN A LA POBLACION INFANTIL, MADRES CABEZA DE HOGAR Y POBLACION CON DEFICIENCIA Y DISCAPACIDAD</t>
  </si>
  <si>
    <t>ATENCIÓN Y PREVENCIÓN DE DESASTRES.</t>
  </si>
  <si>
    <t>MANTENIMIENTO Y AMPLIACIÓN DEL EMPEDRADO MUNICIPAL EN EL CASCO URBANO</t>
  </si>
  <si>
    <t xml:space="preserve">MANTENIMIENTO Y MEJORAMIENTO DE LA INFRAESTRUCTURA VIAL MUNICIPAL. </t>
  </si>
  <si>
    <t>CONSTRUCCIÓN DE HUELLAS DE CONCRETO, BOX CULVERT Y OBRAS DE ARTE EN LAS VIAS TERCIARIAS MUNICIPALES.</t>
  </si>
  <si>
    <t>MANTENIMIENTO Y REPARACIÓN DE INFRAESTRUCTURA DE PUENTES.</t>
  </si>
  <si>
    <t>FORMACIÓN Y CAPACITACIÓN DE TALENTO HUMANO.</t>
  </si>
  <si>
    <t>PROMOCIÓN DE MECANISMOS DE ASOCIACION Y ALIANZA DE PRODUCTORES</t>
  </si>
  <si>
    <t>ASISTENCIA TÉCNICA Y CAPACITACIÓN A PRODUCTORES AGROPECUARIOS</t>
  </si>
  <si>
    <t>PROGRAMAS Y PROYECTOS DE ASISTENCIA TECNICA AGROPECUARIA.</t>
  </si>
  <si>
    <t>CONCESION DE ESPACIO PARA INVESTIGACIÓN</t>
  </si>
  <si>
    <t>APOYO Y CONSOLIDACIÓN DE LA ACTIVIDAD COMERCIAL</t>
  </si>
  <si>
    <t>PRODUCCIÓN MANUFACTURERA Y ARTESANAL</t>
  </si>
  <si>
    <t>PLAN MUNICIPAL DE TURISMO.</t>
  </si>
  <si>
    <t>AMPLIACIÓN DE REDES DE ELECTRIFICACIÓN RURAL</t>
  </si>
  <si>
    <t xml:space="preserve">MANTENIMIENTO Y AMPLIACIÓN DEL ALUMBRADO PÚBLICO. </t>
  </si>
  <si>
    <t>MODERNIZACIÓN DE PROCESOS Y SISTEMATIZACION DE LA ADMINISTRACION PÚBLICA.</t>
  </si>
  <si>
    <t>GESTION TRANSPARENTE Y EFICIENTE</t>
  </si>
  <si>
    <t>DESARROLLO COMUNITARIO</t>
  </si>
  <si>
    <t>FORTALECIMIENTO FISCAL</t>
  </si>
  <si>
    <t>SISTEMA MUNICIPAL DE AREAS PROTEGIDAS</t>
  </si>
  <si>
    <t>PROTECCIÓN DE MICROCUENCAS Y HUMEDALES</t>
  </si>
  <si>
    <t>ECOSISTEMAS ESTRATEGICO</t>
  </si>
  <si>
    <t>CALIDAD DEL AIRE, AGUA Y SUELO.</t>
  </si>
  <si>
    <t>PROTECCIÓN DE RECURSOS DE FAUNA Y FLORA.</t>
  </si>
  <si>
    <t>AMPLIACIÓN Y MEJORAMIENTO DE LA RED DE ACUEDUCTO URBANO Y RURAL Y SISTEMAS DE TRATAMIENTO.</t>
  </si>
  <si>
    <t>AMPLIACIÓN Y MEJORAMIENTO DE LA RED DE ALCANTARILLADO URBANO Y SISTEMAS DE TRATAMIENTO.</t>
  </si>
  <si>
    <t>IMPLEMENTACIÓN DE ESQUEMAS ORGANIZACIONALES PARA LA ADMINISTRACIÓN DE LOS SISTEMAS DE ACUEDUCTO Y ALCANTARILLADO.</t>
  </si>
  <si>
    <t>SUBSIDIOS DE SERVICIOS PUBLICOS DOMICILIARIOS.</t>
  </si>
  <si>
    <t>MANEJO INTEGRAL DE RESIDUOS SÓLIDOS.</t>
  </si>
  <si>
    <t>PRESTACIÓN DE SERVICIOS DE SALUD A POBLACIÓN POBRE Y VULNERABLE, MEDIANTE CAMPAÑAS  DE SALUD EN ACCIONES NO POS-S.</t>
  </si>
  <si>
    <t>Garantizar la cobertura de afiliación al régimen subsidiado al +100/100 de la población en Niveles 1 y 2 del SISBEN de acuerdo a los rangos de puntaje establecidos en la normatividad.</t>
  </si>
  <si>
    <t>Garantizar la accesibilidad y oportunidad en condiciones de igualdad y calidad del portafolio de servicios para toda la población.</t>
  </si>
  <si>
    <t>Mantener la Tasa y número de casos de mortalidad por enfermedad diarreica aguda en niños y niñas menores de cinco años. (Infancia y adolescencia)</t>
  </si>
  <si>
    <t>Mantener la Tasa y número de casos de mortalidad por infección respiratoria aguda en niños y niñas menores de cinco años. (Infancia y adolescencia)</t>
  </si>
  <si>
    <t>Aumentar la tasa Cobertura de vacunación en +5/1000. (Infancia y adolescencia)</t>
  </si>
  <si>
    <t>Disminuir la tasa Desnutrición crónica en niños menores de cinco años en un -60/1000. (Infancia y adolescencia)</t>
  </si>
  <si>
    <t>Disminuir la Desnutrición global en niños menores de cinco años en un - 40/1000. (Infancia y adolescencia)</t>
  </si>
  <si>
    <r>
      <t xml:space="preserve">Aumentar en un Porcentaje 1% los menores de un año vacunados con DPT. </t>
    </r>
    <r>
      <rPr>
        <b/>
        <sz val="10"/>
        <color indexed="8"/>
        <rFont val="Arial"/>
        <family val="2"/>
      </rPr>
      <t>(Infancia y adolescencia)</t>
    </r>
  </si>
  <si>
    <r>
      <t xml:space="preserve">Aumentar en un Porcentaje del 1% de menores de un año vacunados triple viral (sarampión, paperas y rubéola). </t>
    </r>
    <r>
      <rPr>
        <b/>
        <sz val="10"/>
        <color indexed="8"/>
        <rFont val="Arial"/>
        <family val="2"/>
      </rPr>
      <t>(Infancia y adolescencia)</t>
    </r>
  </si>
  <si>
    <r>
      <t xml:space="preserve">Disminuir la tasa de mortalidad general en un – 5/1000. </t>
    </r>
    <r>
      <rPr>
        <b/>
        <sz val="10"/>
        <color indexed="8"/>
        <rFont val="Arial"/>
        <family val="2"/>
      </rPr>
      <t>(Infancia y adolescencia)</t>
    </r>
  </si>
  <si>
    <t>Promocionar la estrategia de vacunación sin barreras en la población objeto.</t>
  </si>
  <si>
    <r>
      <t xml:space="preserve">Fortalecer las redes sociales para la promoción y garantía del derecho al ejercicio responsable de la sexualidad de los derechos y deberes en salud sexual y reproductiva. </t>
    </r>
    <r>
      <rPr>
        <b/>
        <sz val="10"/>
        <color indexed="8"/>
        <rFont val="Arial"/>
        <family val="2"/>
      </rPr>
      <t>(Infancia y adolescencia)</t>
    </r>
  </si>
  <si>
    <r>
      <t xml:space="preserve">Formular una política pública municipal para la promoción de hábitos de vida saludable en los diferentes espacios. </t>
    </r>
    <r>
      <rPr>
        <b/>
        <sz val="10"/>
        <color indexed="8"/>
        <rFont val="Arial"/>
        <family val="2"/>
      </rPr>
      <t>(Infancia y adolescencia)</t>
    </r>
  </si>
  <si>
    <t>Desarrollar una estrategia de educación, información, comunicación y movilización social para la promoción de patrones alimentarios saludables.</t>
  </si>
  <si>
    <t>Capacitar  cuatro diferentes organismos de control, vigilancia y seguimiento de la prestación del servicio de salud.</t>
  </si>
  <si>
    <t>Aumentar el Puntaje promedio en las pruebas SABER en un +20/1000</t>
  </si>
  <si>
    <t>Garantizar la prestación del servicio de salud subsidiado al 100% de la población, a través de recursos de demanda a la oferta. (Infancia y adolescencia)</t>
  </si>
  <si>
    <t>Mantenimiento de un puesto de salud.</t>
  </si>
  <si>
    <t>Aumentar en 8 el Número de adultos alfabetizados.</t>
  </si>
  <si>
    <t>Aumentar la Cobertura de educación media en +50/1000. (Infancia y adolescencia)</t>
  </si>
  <si>
    <t>Aumentar en 15 el número de adultos con educación técnica.</t>
  </si>
  <si>
    <t>Aumentar en 10 el número de estudiantes que ingresan a la Educación Superior.</t>
  </si>
  <si>
    <t>Disminuir la tasa de analfabetismo en un punto</t>
  </si>
  <si>
    <t>Disminuir en - 10/1000 la tasa de deserción escolar.  (Infancia y adolescencia)</t>
  </si>
  <si>
    <t>Aumentar la Cobertura de educación media en +8/1000. (Infancia y adolescencia)</t>
  </si>
  <si>
    <t>Aumentar la tasa de cobertura bruta en educación básica + 8/1000. (Infancia y adolescencia)</t>
  </si>
  <si>
    <t>Mantener en 2.22 los m2 de aula en buen estado por estudiante.</t>
  </si>
  <si>
    <t>Mantener en 6.39 m2 de Estructura educativa en buen estado por estudiante.</t>
  </si>
  <si>
    <t>Lograr que el colegio la inmaculada tenga resultados medios o altos en el examen ICFES.</t>
  </si>
  <si>
    <t>Aumentar el puntaje promedio en las pruebas saber en un + 20/1000</t>
  </si>
  <si>
    <t>Disminuir el número de viviendas inadecuadas en un -5/100.</t>
  </si>
  <si>
    <t>Disminuir los NBI en -30/1000</t>
  </si>
  <si>
    <t>Mejorar el índice de espacio público efectivo por habitante en +50/1000. (m2/hab).</t>
  </si>
  <si>
    <t>Lograr que el 100% de los escenarios deportivos se encuentren en buen estado y dotados.</t>
  </si>
  <si>
    <t>Aumentar en un + 50/1000 la actividad física global promedio de los habitantes, para mejorar la salud mental y reducir el consumo de sustancia psicoactivas.</t>
  </si>
  <si>
    <t>Aumentar en un +1000/1000 el número de turistas.</t>
  </si>
  <si>
    <t>Lograr 100 personas visiten la Casa de la cultura al año</t>
  </si>
  <si>
    <t>% Estado de Avance de la recuperación de los bienes históricos y culturales del Municipio.</t>
  </si>
  <si>
    <t>Apoyar en la conformación de una Agrupaciones musicales y orquestas sinfónicas, bandas musicales, grupos culturales y artísticos juveniles e infantiles en el cuatrienio.</t>
  </si>
  <si>
    <t>Realizar y/o apoyar 12 Eventos artísticos y culturales.</t>
  </si>
  <si>
    <t>Aumentar en + 60/1000 el número de Visitantes a la biblioteca municipal en el año.</t>
  </si>
  <si>
    <t>Mantener la casa de la cultural.</t>
  </si>
  <si>
    <t>Disminuir el numero de casos delictivos presentado en el Municipio en - 50/1000</t>
  </si>
  <si>
    <t>Mantener en cero el número de casos de violación de derechos humanos en el Municipio.</t>
  </si>
  <si>
    <t>Mantener el número de casos de mortalidad materna en cero</t>
  </si>
  <si>
    <t>Mantener el número de casos de mortalidad infantil en cero</t>
  </si>
  <si>
    <t>Llevar el porcentaje de lactancia materna hasta los seis meses al 100% durante el cuatrienio.</t>
  </si>
  <si>
    <t>Lograr la participación comunitaria de 100 Jóvenes en los espacios de planeación participativa.</t>
  </si>
  <si>
    <t>Disminuir la tasa de violencia Intrafamiliar en - 24/1000</t>
  </si>
  <si>
    <t>Disminuir en un - 6/1000 el número de casos de adolescentes embarazadas</t>
  </si>
  <si>
    <t>Disminuir la deserción escolar en -10/1000.</t>
  </si>
  <si>
    <t>lograr que el 100% de los niños del municipio estén registrado y que aquellos mayores de ocho años tenga su tarjeta de identidad</t>
  </si>
  <si>
    <t>Brindar protección integral en forma inmediata a los niños, niñas y adolescentes
ubicados en forma provisional y que lo requieren.</t>
  </si>
  <si>
    <t>Mantener la cobertura en la prestación del servicio del programa de restaurantes escolares. (Infancia y adolescencia)</t>
  </si>
  <si>
    <t>Disminuir la desnutrición global en niños entre 5 y 14 años en un -40/1000. (Infancia y adolescencia)</t>
  </si>
  <si>
    <t>Mantener la cobertura en la prestación del servicio del programa de restaurantes escolares.</t>
  </si>
  <si>
    <t>Aumentar en un 2% Los menores entre 0 y 7 años con registro civil, los niños entre 7 y 18 años con tarjeta de identidad, y las personas mayores de 18 años con cedula o contraseña certificada</t>
  </si>
  <si>
    <t>Aumentar en un 9% Los hombres entre 18 y 50 años con libreta militar.</t>
  </si>
  <si>
    <t>Aumentar en un 10% Los niños y niñas menores de 5 años vinculados a algún programa de atención integral en cuidado, nutrición y educación inicial.</t>
  </si>
  <si>
    <t>Aumentar en un 5% Los menores en edad escolar (desde los 5 hasta los 17 años), que no hayan terminado el ciclo básico (hasta 9° grado),  atendidos por el servicio educativo formal o en un sistema alternativo, que les permita el desarrollo de sus competencias.</t>
  </si>
  <si>
    <t>Aumentar en un 10% Los adultos entre 18 y 65 años (incluidos aquellos en situación de discapacidad) alfabetizados.</t>
  </si>
  <si>
    <t>Aumentar en un 10% Las personas que lo deseen, una vez concluido el ciclo básico, vinculados en la educación media, técnica, tecnológica o universitaria.</t>
  </si>
  <si>
    <t>Disminuir en 1.5% Los niños y niñas menores de 15 años, vinculados a actividades laborales.</t>
  </si>
  <si>
    <t>Aumentar en un 2.5% Los adolescentes y adultos, de ambos sexos, capacitados en métodos de planificación familiar.</t>
  </si>
  <si>
    <t>Aumentar en un 4% Los niños y niñas de la familia a los 12 meses de edad con tres dosis de vacuna pentavalente (DPT, HB y Hib), los niños y niñas entre 1 y 2 años con una dosis de vacuna SRP (Sarampión, rubeola y paperas), y los niños y niñas con seis años de edad con dos refuerzos de polio y DPT y uno de SRP (Sarampión, rubeola y paperas).</t>
  </si>
  <si>
    <t>Aumentar en un 50% Los menores de 10 años de la familia inscritos y en consultas para la detención temprana de alteraciones de crecimiento y desarrollo.</t>
  </si>
  <si>
    <t>Aumentar en un 1.5% Las mujeres de la familia que asisten a los programas de tamizaje de cáncer de cuello uterino y seno y conocen los resultados.</t>
  </si>
  <si>
    <t>Aumentar en un 8% Las personas con discapacidad que tienen acceso a los programas de rehabilitación (en particular aquellos basados en la comunidad) y a las ayudas técnicas necesarias para su autonomía.</t>
  </si>
  <si>
    <t>Aumentar en un 30% la cobertura en campañas para la practica hábitos saludables en la manipulación y preparación de alimentos en las familias.</t>
  </si>
  <si>
    <t>Aumentar en un 10% la cobertura de las campañas para el consumo de alimentos variados y de manera saludable</t>
  </si>
  <si>
    <t>Aumentar en un 30% la cobertura de Agua Potable</t>
  </si>
  <si>
    <t>Aumentar en un 15% la cobertura de disposición o transformación de las basuras.</t>
  </si>
  <si>
    <t>Aumentar en 1.5% la cobertura de energía eléctrica.</t>
  </si>
  <si>
    <t>Aumentar en un 1.5% la cobertura de mejoramiento de vivienda (espacios diferenciados  baño, cocina, lavadero y dormitorios.)</t>
  </si>
  <si>
    <t>Disminuir las tasa de hacinamiento crítico en un 1%.</t>
  </si>
  <si>
    <t>Aumentar en un 15% la cobertura de las campañas de acceso a la información y servicios de detención temprana, atención y recuperación de las victimas de violencia intrafamiliar y sexual.</t>
  </si>
  <si>
    <t>Aumentar la cobertura en un 10% de la campaña de  conocimiento de los espacios y oportunidades para acceder a programas y servicios disponibles en su localidad (organizaciones comunitarias, espacios de recreación y cultura, clubes deportivos, centros de recreación para niños, jóvenes y para adultos mayores, asociaciones de padres de familia, centros de educación, ludotecas, etc.) y participan en algunos de ellos.</t>
  </si>
  <si>
    <t>Aumentar la cobertura en un 10% de la campaña de aplicación de pautas de crianza con los menores de 6 años</t>
  </si>
  <si>
    <t>Aumentar la cobertura en un 20% de integración social y cuidado de las personas en situación de discapacidad.</t>
  </si>
  <si>
    <t>Aumentar en un 5% la cultura de ahorro en el sistema financiero o de mecanismos no formales.</t>
  </si>
  <si>
    <t>Aumentar la cobertura en un 30% de las campañas de conocimiento de los servicios financieros.</t>
  </si>
  <si>
    <t>Aumentar en un 10% la cobertura de las campañas de conocimiento de necesidades jurídicas y las diferentes alternativas.</t>
  </si>
  <si>
    <t>Aumentar la cobertura en un 15% de accequibilidad y conocimiento de los Mecanismos Alternativos de Solución de conflictos.</t>
  </si>
  <si>
    <t>Garantizar el 100% de atención al adulto mayor en situación vulnerable.</t>
  </si>
  <si>
    <t>Aumentar al 100% la cobertura de atención integral a la población en situación de desplazamiento y reinsertados en el Municipio de Palmas del Socorro.</t>
  </si>
  <si>
    <t>Lograr que el 100% de la población victima del conflicto con necesidades en salud cuenten con afiliación al SGSSS.</t>
  </si>
  <si>
    <t xml:space="preserve">Lograr que el 100% de las familias victimas del conflicto con vivienda inadecua obtengan subsidio de vivienda. </t>
  </si>
  <si>
    <t>Lograr que el 100% de las familias victimas del conflicto obtengan atención psicosocial.</t>
  </si>
  <si>
    <t>Lograr que todos los niños victimas del conflicto con la edad establecida cuenten con esquema completo de vacunación.</t>
  </si>
  <si>
    <t>Lograr que todas las Mujeres victimas del conflicto en periodo de gestación asistan a control prenatal.</t>
  </si>
  <si>
    <t>Lograr que el total de niños entre 5 y 16 años victimas del conflicto sean atendidos en el sector educativo.</t>
  </si>
  <si>
    <t>Lograr que todos los adultos mayores victimas del conflicto sean beneficiarios con complemento alimentario.</t>
  </si>
  <si>
    <t>Lograr que la totalidad de los niños pertenecientes a las familias victimas del conflicto estén incluidos al menos en un programa de atención al menor.</t>
  </si>
  <si>
    <t>Lograr que el 100% de las familias victimas del conflicto estén incluidas en algún programa de desarrollo económico.</t>
  </si>
  <si>
    <t>Lograr que la totalidad de los miembros de las familias victimas del conflicto cuenten con documento de identificación.</t>
  </si>
  <si>
    <t>Lograr que el 100% de las personas victimas del conflicto con riesgo extremo o riesgo extraordinario y que lo soliciten cuenten con protección.</t>
  </si>
  <si>
    <t>Logar que todas las familias victimas del conflicto presentes en el Municipio cuenten con capacitación del Ministerio Publico sobre sus derechos y deberes.</t>
  </si>
  <si>
    <t>Lograr que las familias victimas del conflicto cumplan gradualmente con los nueve criterios de estabilización.</t>
  </si>
  <si>
    <t>Lograr que el 100% de las familias victima del conflicto que lo soliciten se encuentren incluidas dentro de la estrategia RED UNIDOS</t>
  </si>
  <si>
    <t>Mantener al 100% la cobertura de atención integral a la población reinsertada en el Municipio de Palmas del Socorro.</t>
  </si>
  <si>
    <t>Mantener al 100% la inclusión de las personas consideradas LGBTI en la protección de sus derechos.</t>
  </si>
  <si>
    <t>Mantener la cobertura de niños con subsidio alimentario</t>
  </si>
  <si>
    <t>Aumentar a + 110/1000 el subsidiado de mujeres cabeza de hogar y discapacitados beneficiados con Subsidio económico.</t>
  </si>
  <si>
    <t>Disminución de la tasa de desnutrición Global en -40/1000</t>
  </si>
  <si>
    <t>Lograr que el 250/1000 de los discapacitados tenga acceso a programas sociales.</t>
  </si>
  <si>
    <t>Disminuir a la mitad la tasa de desastres prevenibles.</t>
  </si>
  <si>
    <t>Aumentar en un +30/1000 el porcentaje de vías urbanas pavimentadas.</t>
  </si>
  <si>
    <t>Disminuir el tiempo de recorrido en un -10/100 en todas las vías municipales.</t>
  </si>
  <si>
    <t>Aumentar en un +1000/1000 el número de turistas en el municipio.</t>
  </si>
  <si>
    <t>Disminuir el tiempo de recorrido en un -10/100 en todas las vías municipales</t>
  </si>
  <si>
    <t>Mantener 3 puentes en buen estado durante el cuatrienio.</t>
  </si>
  <si>
    <t xml:space="preserve">Aumentar en un + 100/1000 la cobertura de acceso al servicio de internet. </t>
  </si>
  <si>
    <t>Realizar seis talleres, capacitaciones, foros de ciencia y tecnología desarrollados en el cuatrienio.</t>
  </si>
  <si>
    <t>Aumentar los ingresos familiares de los agricultores en un +110/1000</t>
  </si>
  <si>
    <t>Disminuir en un punto la tasa de desempleo global</t>
  </si>
  <si>
    <t>Aumentar los ingresos familiares de los agricultores en un +110/1000, aumentando la productividad de los cultivos. vacunos y especies menores</t>
  </si>
  <si>
    <t>Disminuir la tasa de desempleo en un punto</t>
  </si>
  <si>
    <t>Aumentar la cobertura del servicio de energía eléctrica en las zonas rurales en un + 50/1000</t>
  </si>
  <si>
    <t>Aumentar la cobertura del Servicio de Alumbrado publico en la zona urbana en un + 30/1000</t>
  </si>
  <si>
    <t>Mantener y/o mejorar 40 m2 de Infraestructura física</t>
  </si>
  <si>
    <t>Desarrollar cuatro estrategias para el fortalecimiento institucional</t>
  </si>
  <si>
    <t>Implementar cuatro herramientas para el desarrollo territorial.</t>
  </si>
  <si>
    <t>Grado de cumplimiento (%) del CONPES Social 055 de 2001.</t>
  </si>
  <si>
    <t>Garantizar el 60% del Pasivo pensional en el FONPET</t>
  </si>
  <si>
    <t>Capacitar a 50 Personas para mejorar la participación comunitaria</t>
  </si>
  <si>
    <t>Desarrollar y brindar acompañamiento en proyectos a las diferentes convocatorias de orden regional, nacional e internacional</t>
  </si>
  <si>
    <t xml:space="preserve">Lograr que 200 personas al año participen en los espacios de planeación.
Numero de personas participantes en los espacios de planeación.
</t>
  </si>
  <si>
    <t>Atender las solicitudes, quejas, sugerencias y reclamos del 100% de la población.</t>
  </si>
  <si>
    <t>Lograr un índice de desempeño fiscal que garantice la posición a nivel departamental inferior a la numero 35.</t>
  </si>
  <si>
    <t>Garantizar el cumplimiento del sistema municipal de áreas protegidas</t>
  </si>
  <si>
    <t>Proteger 30.000 m2 de microcuencas y humedales.</t>
  </si>
  <si>
    <t>Reforestar 5000 m2 de microcuencas que abastecen los acueductos municipales.</t>
  </si>
  <si>
    <t>Lograr que dos microcuencas abastecedoras cuenten con planes de ordenamiento y manejo en operación.</t>
  </si>
  <si>
    <t>Aumentar en + 60/1000 las viviendas con disposición final y transformación de residuos solidos.</t>
  </si>
  <si>
    <t>Capacitación de 30 personas en protección y preservación de Fauna y Flora.</t>
  </si>
  <si>
    <t>Atención de 40 productores con asistencia técnica ambiental</t>
  </si>
  <si>
    <t>Disminuir la tasa de IRCA al 5.0%</t>
  </si>
  <si>
    <t>Aumentar la tasa de cobertura de acueducto urbano al 100%.</t>
  </si>
  <si>
    <t>Lograr el cumplimiento de todos los requisitos para la calidad del agua (IRCA e IRABA) al 95%.</t>
  </si>
  <si>
    <t>Aumentar la tasa de cobertura de Alcantarillado Urbano al 100%.</t>
  </si>
  <si>
    <t>Mantener la existencia de tratamiento de aguas residuales en buenas condiciones.</t>
  </si>
  <si>
    <t>Lograr el 100% de Cumplimiento de la directiva 015 de 2005 y 0005 de 2008 de la procuraduría General de la Nación.</t>
  </si>
  <si>
    <t>Lograr la autonomía financiera de 6 asociaciones que atienden el servicio de AAA en el Municipio.</t>
  </si>
  <si>
    <t xml:space="preserve">Fortalecer seis organizaciones de acueductos comunitarios para la prestación eficiente de sus servicios. </t>
  </si>
  <si>
    <t>Mejorar la prestación del servicios de Acueducto, Alcantarillado y Aseo a un +750/1000</t>
  </si>
  <si>
    <t>Lograr que el 100% de los residuos sólidos recolectados, seleccionados en la fuente y dispuestos en un relleno sanitario.</t>
  </si>
  <si>
    <t>Aumentar la tasa de cobertura del servicio de recolección de residuos sólidos en un +70/1000</t>
  </si>
  <si>
    <t>Aumentar la cobertura de Pozos sépticos en + 7/1000</t>
  </si>
  <si>
    <t>Porcentaje de la población con cobertura de afiliación al régimen subsidiado según la normatividad establecida ( Meta de Mantenimiento )</t>
  </si>
  <si>
    <t>Numero de Personas encargadas de la vigilancia y control del régimen subsidiado (Meta de Mantenimiento)</t>
  </si>
  <si>
    <t>Numero de Plan de Salud Publica elaborados</t>
  </si>
  <si>
    <t>Numero de Brigadas de salud realizadas en las diferentes Veredas del Municipio</t>
  </si>
  <si>
    <t xml:space="preserve">Porcentaje de las actividades de Salud Publica Realizados ( Meta de Mantenimiento </t>
  </si>
  <si>
    <t>Porcentaje de personas sisbenizadas en niveles bajos  con servicio de Salud ( Meta de Mantenimiento)</t>
  </si>
  <si>
    <t>Numero de Metros cuadrados de remodelación y mantenimiento del puesto de salud y/o dispensarios realizados</t>
  </si>
  <si>
    <t>Numero de centros educativos del Municipio dotados con material didáctico</t>
  </si>
  <si>
    <t xml:space="preserve">Porcentaje de aumento estudiantes bajo la modalidad SAT </t>
  </si>
  <si>
    <t>Numero de programas Técnicos y/o tecnológicos y/o profesionales no formales gestionados y apoyados</t>
  </si>
  <si>
    <t>Numero de Convenios con universidades publicas gestionados para apoyar económicamente los estudiantes de bajos recursos</t>
  </si>
  <si>
    <t>Numero de campañas de alfabetización dirigidos a los adultos entre 37 y 57 años realizados</t>
  </si>
  <si>
    <t>Porcentaje de estudiantes que requieran transporte escolar con el servicio garantizado ( Meta de Mantenimiento)</t>
  </si>
  <si>
    <t>Numero de buses escolares adquiridos en el Municipio mediante gestion</t>
  </si>
  <si>
    <t xml:space="preserve">Numero de centros educativos mantenidos y remodelados en el municipio </t>
  </si>
  <si>
    <t>Numero de Centros educativos fortalecidos mediante el pago de los servicios públicos ( Meta de mantenimiento)</t>
  </si>
  <si>
    <t>Porcentaje de alumnos de 10° y 11° capacitados en pruebas de estado (Meta de mantenimiento)</t>
  </si>
  <si>
    <t xml:space="preserve">Numero de Docentes formados y/o capacitados </t>
  </si>
  <si>
    <t>Numero de estudiantes apoyados con material didáctico y educativo</t>
  </si>
  <si>
    <t>Porcentaje de estudiantes con cobertura en programas nutricionales Meta de Mantenimiento</t>
  </si>
  <si>
    <t>Numero de viviendas urbanas mejoradas y adecuadas</t>
  </si>
  <si>
    <t>Numero de Viviendas del sector rural mejoradas y adecuadas</t>
  </si>
  <si>
    <t>Numero de viviendas de interés social urbana construidas</t>
  </si>
  <si>
    <t>Numero de viviendas de interés social rural construidas</t>
  </si>
  <si>
    <t xml:space="preserve">Numero de escenarios Deportivos y parques mantenidos, mejorados y/o adecuados </t>
  </si>
  <si>
    <t>Numero de escenarios deportivos y escuelas deportivas Dotadas con implementos</t>
  </si>
  <si>
    <t>Numero de escuelas de formación deportiva creadas y dotadas</t>
  </si>
  <si>
    <t>Numero de olimpiadas campesinas realizadas en el Municipio</t>
  </si>
  <si>
    <t>Numero de encuentros deportivos interveredales realizados en el Municipio</t>
  </si>
  <si>
    <t>Numero de encuentros deportivos para la integración de las escuelas y comunidad en general realizados en el Municipio</t>
  </si>
  <si>
    <t>Numero de encuentros deportivos realizados en coordinación con el instructor de deportes</t>
  </si>
  <si>
    <t>Numero de programas para la educación física creados y desarrollados en las instituciones educativas</t>
  </si>
  <si>
    <t>Numero de Caminatas ecológicas y recreativas realizadas al año para la buena utilización del tiempo libre y fomentando el turismo en la región</t>
  </si>
  <si>
    <t>Numero de oficinas de gestor cultural creadas para el fortalecimiento de las políticas de rescate de la identidad cultural y recuperación del patrimonio cultural del municipio.</t>
  </si>
  <si>
    <t>Porcentaje del Programa de recuperación del patrimonio histórico y cultural creado</t>
  </si>
  <si>
    <t xml:space="preserve">Numero de organizaciones artísticas apoyadas económicamente </t>
  </si>
  <si>
    <t>Numero de encuentros socioculturales y artísticos que integran a la comunidad y fortalecen la identidad cultural realizados en el Municipio</t>
  </si>
  <si>
    <t>Numero de bazares de artes que fortalezcan la identidad cultural realizados en el Municipio</t>
  </si>
  <si>
    <t>Numero de Domingos culturales que fortalezcan la identidad cultural realizados en el  municipio</t>
  </si>
  <si>
    <t>Numero de celebraciones del día de la mujer realizados en el Municipio</t>
  </si>
  <si>
    <t xml:space="preserve">Numero de personas capacitadas en comercialización de productos artesanales </t>
  </si>
  <si>
    <t>Numero de medios de comunicación fortalecidos para garantizar la difusión, promoción y/o comercialización de las expresiones culturales de Palmas del Socorro.</t>
  </si>
  <si>
    <t>Numero de Bibliotecas construidas en el Municipio mediante gestión</t>
  </si>
  <si>
    <t>Numero de Bibliotecas dotadas</t>
  </si>
  <si>
    <t xml:space="preserve">Numero de casas de la cultura remodeladas y/o restauradas </t>
  </si>
  <si>
    <t>Numero de casas de la cultura dotadas en el Municipio</t>
  </si>
  <si>
    <t>Numero de meses de pago salarios y prestaciones sociales del inspector policía Municipal</t>
  </si>
  <si>
    <t>Porcentaje estado de avance Instalación del circuito cerrado de televisión para la prevención de delitos en el casco urbano del Municipio de Palmas del Socorro.</t>
  </si>
  <si>
    <t>Porcentaje estado de avance en la conformación, fortalecimiento y apoyo al consejo Municipal de justicia en Equidad</t>
  </si>
  <si>
    <t>Numero de mantenimientos y adecuaciones realizados al carro de la policía nacional</t>
  </si>
  <si>
    <t>: Numero de estaciones de policía con el pago de servicios públicos por parte de municipio ( Meta de Mantenimiento)</t>
  </si>
  <si>
    <t>Numero de metros cuadrados mantenidos y adecuados de la estación de policía Municipal</t>
  </si>
  <si>
    <t>Numero de veces que se dota a la policía nacional con material necesario para su funcionamiento</t>
  </si>
  <si>
    <t xml:space="preserve">Numero de redes constructoras de paz conformadas – promocionadas y fortalecidas </t>
  </si>
  <si>
    <t>Numero de Personas capacitadas como mediadores sociales y gestores de convivencia ciudadana</t>
  </si>
  <si>
    <t>Porcentaje de Plan Integral de seguridad ciudadana y convivencia ejecutados en el Municipio</t>
  </si>
  <si>
    <t>Numero de Concejos de seguridad y orden publico realizados en el Municipio</t>
  </si>
  <si>
    <t>Numero de planes operativos para la expedición de medidas administrativas para prevenir la comisión de los delitos y contravenciones realizados en el Municipio</t>
  </si>
  <si>
    <t>Numero de Campañas de Prevención, promoción y protección de los DH realizados</t>
  </si>
  <si>
    <t>Porcentaje de la elaboración del Plan de Prevención y Protección en derechos humanos y derecho internacional humanitario</t>
  </si>
  <si>
    <t>Numero de Comité Municipales de DDHH y DIH. Creados y fortalecidos en el Municipio</t>
  </si>
  <si>
    <t>Numero de comisarías de Familia mantenidas y apoyadas (Meta de Mantenimiento)</t>
  </si>
  <si>
    <t>Numero de campañas y capacitaciones sobre prevención de mortalidad materna, mortalidad infantil y beneficios de la lactancia materna realizadas</t>
  </si>
  <si>
    <t>Numero de concejo de juventudes fortalecidos y apoyados</t>
  </si>
  <si>
    <t>Numero de campañas de prevención que permitan tener familias sanas, felices y en paz</t>
  </si>
  <si>
    <t>Numero de campañas de salud sexual y reproductiva realizadas en el Municipio</t>
  </si>
  <si>
    <t>Numero de campañas TODOS JUGANDO realizados en el Municipio</t>
  </si>
  <si>
    <t>Numero de Campañas "TODOS CON REGISTRO CIVIL Y NUIP" realizadas en el Municipio</t>
  </si>
  <si>
    <t>Numero de hogares de pasos constituidos a través de Gestión.</t>
  </si>
  <si>
    <t>Numero de Campañas de las disposiciones de la ley 1257 de 2008 realizadas en el Municipio</t>
  </si>
  <si>
    <t>Numero de programas de prevención y atención para las mujeres víctimas de la violencia realizados en el Municipio</t>
  </si>
  <si>
    <t>Porcentaje de estudiantes con cobertura de alimentación escolar (Meta de Mantenimiento)</t>
  </si>
  <si>
    <t>Numero de niños con el programa de complementación alimentaría atendidos (Meta de Mantenimiento)</t>
  </si>
  <si>
    <t>Numero de restaurantes escolares mantenidos, reparados y adecuados en el Municipio</t>
  </si>
  <si>
    <t>Numero de estrategias Red Unidos apoyadas ( Meta de Mantenimiento)</t>
  </si>
  <si>
    <t>Numero de actividades lúdico – recreativas a los adultos mayores realizadas en el Municipio</t>
  </si>
  <si>
    <t>Numero de Personas vinculadas al programa PROSPERAR (Meta de Mantenimiento)</t>
  </si>
  <si>
    <t>Numero de campañas tradición oral, los saberes y su memoria histórica del municipio realizadas con los adultos mayores</t>
  </si>
  <si>
    <t>Numero de centros vida creados y/o construidos en el Municipio para atender al adulto mayor</t>
  </si>
  <si>
    <t>Porcentaje del Plan integrado unico 2012-20125 actualizado e implementado</t>
  </si>
  <si>
    <t>Porcentaje de Población en condición de desplazamiento a la cual se le proporciona ayuda inmediata y de emergencia de acuerdo a la normatividad vigente. (Meta de Mantenimiento)</t>
  </si>
  <si>
    <t>Porcentaje de familias en condición de desplazamiento con acompañamiento psicosocial.</t>
  </si>
  <si>
    <t>Porcentaje estado de avance de la Gestión realizada referente a un proyecto de vivienda de interés social urbana o rural para las familias en condición de desplazamiento.</t>
  </si>
  <si>
    <t>Número de proyectos productivos de generación de ingresos para las familias en condición de desplazamiento.</t>
  </si>
  <si>
    <t>Porcentaje de familias en condición de desplazamiento con atención integral básica garantizada de acuerdo al enfoque diferencial</t>
  </si>
  <si>
    <t>Porcentaje estado de avance de la creación del enlace municipal de atención a victimas del conflicto</t>
  </si>
  <si>
    <t>Porcentaje de victimas del conflicto con asistencia funeraria. (Cuando se requiere)</t>
  </si>
  <si>
    <t>Número de talleres psicosociales desarrollados de reconstrucción de proyecto vida a familias víctimas con enfoque diferencial.</t>
  </si>
  <si>
    <t>Porcentaje de censos desarrollados en caso de atentados o desplazamientos masivos presentados.</t>
  </si>
  <si>
    <t>Porcentaje estado de avance de la realización y ejecución del plan de acción de atención y asistencia a las victimas del conflicto.</t>
  </si>
  <si>
    <t>Porcentaje de las mesas temáticas que conforman el consejo territorial de justicia transicional apoyadas.</t>
  </si>
  <si>
    <t>Indicador: Numero de programas de fortalecimiento del CONSEJO MUNICIPAL DE LA GESTIÓN DEL RIESGO realizados en el Municipio</t>
  </si>
  <si>
    <t xml:space="preserve">porcentaje de personas desmovilizadas o reintegradas apoyas, de acuerdo con los lineamientos de la alta consejería para la reintegración de la presidencia de la República. </t>
  </si>
  <si>
    <t>No. de actividades  de promoción de la tolerancia y de la no discriminación por identidad de género y orientación sexual</t>
  </si>
  <si>
    <t>Numero de niños con bonos de subsidio económico – alimentario (Meta de Mantenimiento)</t>
  </si>
  <si>
    <t>Numero de personas en condición de discapacidad y madres cabeza de hogar con bono alimentario ( Meta de mantenimiento)</t>
  </si>
  <si>
    <t>Numero de talleres realizados educativos y/o actividades lúdico - recreativas como complemento al programa de desayunos infantiles</t>
  </si>
  <si>
    <t>Numero de comités de discapacidad apoyados en el Municipio</t>
  </si>
  <si>
    <t>Porcentaje de desastres atendidos en el Municipio</t>
  </si>
  <si>
    <t>Porcentaje de integrantes del CONSEJO MUNICIPAL DE LA GESTIÓN DEL RIESGO capacitados en el Municipio</t>
  </si>
  <si>
    <r>
      <t xml:space="preserve">Numero de programas de </t>
    </r>
    <r>
      <rPr>
        <sz val="10"/>
        <color indexed="8"/>
        <rFont val="Arial"/>
        <family val="2"/>
      </rPr>
      <t>prevención de incendios y calamidades conexas realizados en el Municipio</t>
    </r>
  </si>
  <si>
    <t>Numero de programas de fortalecimiento técnico y administrativo de las entidades que conforman el CONSEJO MUNICIPAL DE LA GESTIÓN DEL RIESGO</t>
  </si>
  <si>
    <t>Numero de comisiones interinstitucionales  conformadas para la atención y prevención de desastres</t>
  </si>
  <si>
    <t>Numero de inventarios de viviendas localizadas en zonas de alto riesgo realizadas en el municipio</t>
  </si>
  <si>
    <t xml:space="preserve">Numero de estudios de amenazas y riesgos revisados y desarrollados en el Municipio </t>
  </si>
  <si>
    <t>100% </t>
  </si>
  <si>
    <t>2 </t>
  </si>
  <si>
    <t>25 </t>
  </si>
  <si>
    <t>15 </t>
  </si>
  <si>
    <t>23 </t>
  </si>
  <si>
    <t> 0</t>
  </si>
  <si>
    <t>4 </t>
  </si>
  <si>
    <t>0 </t>
  </si>
  <si>
    <t>1 </t>
  </si>
  <si>
    <t>70 </t>
  </si>
  <si>
    <t>100 </t>
  </si>
  <si>
    <t>3 </t>
  </si>
  <si>
    <t>Numero de metros cuadrados de vías urbanas mantenidas y construidas</t>
  </si>
  <si>
    <t>Numero de Kilómetros de vías mantenidas en el Municipio ( Meta de Mantenimiento)</t>
  </si>
  <si>
    <t>Numero de Hectáreas de zona no boscosa realizadas en las vías del Municipio ( Meta de Mantenimiento )</t>
  </si>
  <si>
    <t>Numero de metros lineales de caminos reales mantenidos en el Municipio</t>
  </si>
  <si>
    <t>Numero de motoniveladoras o maquinaria pesada adquirida  para mantenimiento de vías</t>
  </si>
  <si>
    <t>Numero de vías nuevas aperturadas en el Municipio</t>
  </si>
  <si>
    <t>Numero de kilómetros de la via secundaria Palmas del Socorro – Socorro mantenida</t>
  </si>
  <si>
    <t>Numero de metros lineales de placa huellas construidas</t>
  </si>
  <si>
    <t>Numero de Puentes vehiculares construidos en el Municipio</t>
  </si>
  <si>
    <t>Numero de puentes peatonales mantenidos en el Municipio</t>
  </si>
  <si>
    <t>40 </t>
  </si>
  <si>
    <t>8 </t>
  </si>
  <si>
    <t>1000 </t>
  </si>
  <si>
    <t>4000 </t>
  </si>
  <si>
    <t>5000 </t>
  </si>
  <si>
    <t xml:space="preserve">Numero de programas de Internet social gestionados </t>
  </si>
  <si>
    <t>Numero de centros educativos dotados con equipos de computo</t>
  </si>
  <si>
    <t>Numero de personas con formación en investigación activos en el Municipio</t>
  </si>
  <si>
    <t>Numero de foros o capacitaciones de ciencia y tecnología realizados en el Municipio</t>
  </si>
  <si>
    <t>Numero de campesinos capacitados en programas agropecuarios</t>
  </si>
  <si>
    <t>Numero de cadenas productivas apoyadas y conformadas</t>
  </si>
  <si>
    <r>
      <t xml:space="preserve">Numero de pequeños productores asesorados y capacitados en </t>
    </r>
    <r>
      <rPr>
        <sz val="10"/>
        <color indexed="8"/>
        <rFont val="Arial"/>
        <family val="2"/>
      </rPr>
      <t>producción, comercialización y  prestación de servicios.</t>
    </r>
  </si>
  <si>
    <t>Numero de programas de microcrédito  gestionados a través del Gobierno Nacional</t>
  </si>
  <si>
    <t>Numero de habitantes del Municipio capacitados en proyectos productivos</t>
  </si>
  <si>
    <t>Numero de proyectos de mejoramiento genético realizados en el Municipio</t>
  </si>
  <si>
    <t>Porcentaje de vacunos en campañas de prevención y control de enfermedades</t>
  </si>
  <si>
    <t>Porcentaje de la población productora con asistencia técnica agropecuaria ( Meta de Mantenimiento)</t>
  </si>
  <si>
    <t>Numero de proyectos productivos realizados en el Municipio</t>
  </si>
  <si>
    <r>
      <t xml:space="preserve">Numero de Proyectos </t>
    </r>
    <r>
      <rPr>
        <sz val="10"/>
        <color indexed="8"/>
        <rFont val="Arial"/>
        <family val="2"/>
      </rPr>
      <t>productivos y microempresariales a productos de economía campesina y mujer rural, con prioridad en seguridad alimentaria y cultivos semestrales realizados en el Municipio</t>
    </r>
  </si>
  <si>
    <t>Numero de Proyectos para la siembra de nuevos cultivos realizados en el Municipio</t>
  </si>
  <si>
    <t>Numero de Proyectos agropecuarios modelos del sector realizados</t>
  </si>
  <si>
    <t>Numero de proyectos de distrito de riego realizados en el Municipio</t>
  </si>
  <si>
    <t>Numero de programas de capacitación en producción y comercialización realizados en el Municipio</t>
  </si>
  <si>
    <t xml:space="preserve">Numero de asociaciones de comerciantes creadas </t>
  </si>
  <si>
    <t xml:space="preserve">Numero de comerciantes de la región capacitados </t>
  </si>
  <si>
    <t>Numero de personas capacitadas en producción manufacturera y artesanal</t>
  </si>
  <si>
    <t>30 </t>
  </si>
  <si>
    <t>50 </t>
  </si>
  <si>
    <t> 100</t>
  </si>
  <si>
    <t>12 </t>
  </si>
  <si>
    <t>20 </t>
  </si>
  <si>
    <t>Numero de Sitios turísticos exaltados a nivel Municipal, Regional y Nacional</t>
  </si>
  <si>
    <t>Numero de Plan de desarrollo turístico Realizados en el Municipio</t>
  </si>
  <si>
    <t>Numero de senderes eco turísticos identificados y adecuados</t>
  </si>
  <si>
    <t>Numero de concejos Municipales de Turismo apoyados y conformados</t>
  </si>
  <si>
    <t>Numero de eventos especiales y fiestas folclóricas realizadas en el Municipio</t>
  </si>
  <si>
    <t>Numero de programas de recuperación, adecuación, monitoreo y control de escenarios naturales y sitios patrimoniales de uso común en la cadena de turismo  apoyados con alianzas estratégicas</t>
  </si>
  <si>
    <t>Numero de capacitaciones realizadas para la sensibilización y concientización de los operadores y prestadores turísticos</t>
  </si>
  <si>
    <r>
      <t xml:space="preserve">Numero de foros, eventos u acciones realizadas </t>
    </r>
    <r>
      <rPr>
        <sz val="10"/>
        <color indexed="8"/>
        <rFont val="Arial"/>
        <family val="2"/>
      </rPr>
      <t>para concientizar las conveniencias que ofrece la actividad turística desde el punto de vista cultural, económico y de comercio</t>
    </r>
  </si>
  <si>
    <t>5 </t>
  </si>
  <si>
    <t xml:space="preserve">Numero de viviendas  familias de escasos recursos con el beneficio de electrificación rural </t>
  </si>
  <si>
    <t>Numero de programas de mantenimiento y ampliación del alumbrado publico realizados</t>
  </si>
  <si>
    <t>Numero de metros cuadrados de infraestructura de la alcaldía  mantenidas y mejoradas</t>
  </si>
  <si>
    <t>Numero de sistemas de información fortalecidos y ampliados realizados en el administración municipal</t>
  </si>
  <si>
    <t>Numero de programas MECI fortalecidos y con seguimientos dentro de la administración</t>
  </si>
  <si>
    <t>Numero de equipos de computo adquiridos para el fortalecimiento de las secretarias de despacho</t>
  </si>
  <si>
    <t>Numero de Planes de desarrollo elaborados en el Municipio</t>
  </si>
  <si>
    <t>Numero de EOT actualizados en el Municipio</t>
  </si>
  <si>
    <t>Porcentaje de actualización rural realizado</t>
  </si>
  <si>
    <t>Numero de EOT revisados y con seguimiento a través del Expediente Municipal</t>
  </si>
  <si>
    <t>Numero de Actualizaciones realizadas en la base de datos del SISBEN</t>
  </si>
  <si>
    <t>Numero de bases de datos de PASIVOCOL actualizado ( Meta de Mantenimiento )</t>
  </si>
  <si>
    <t xml:space="preserve">Numero de Funcionarios de la administración capacitados </t>
  </si>
  <si>
    <t>Numero de concejos de desarrollo rural creados en el Municipio</t>
  </si>
  <si>
    <t>Numero de comités de política social fortalecidos en el Municipio</t>
  </si>
  <si>
    <t xml:space="preserve">Numero de CTP fortalecidos con apoyo administrativo y logístico </t>
  </si>
  <si>
    <t>Numero de Integrantes CTP capacitados en el Municipio</t>
  </si>
  <si>
    <t>Numero de JAC apoyadas y fortalecidas en el Municipio</t>
  </si>
  <si>
    <t>Numero de informes de seguimiento de plan de manejo de riesgos realizados en el Municipio</t>
  </si>
  <si>
    <t>Porcentaje de Proyectos de las convocatorias del orden nacional, regional e internacional acompañados</t>
  </si>
  <si>
    <t>10 </t>
  </si>
  <si>
    <t>80 </t>
  </si>
  <si>
    <t>9 </t>
  </si>
  <si>
    <t> 20</t>
  </si>
  <si>
    <t> 50</t>
  </si>
  <si>
    <t>Numero de eventos de LA ALCALDIA CUENTA Realizados en el Municipio</t>
  </si>
  <si>
    <t>Numero de centros de atención al ciudadano diseñados e implementados en el Municipio</t>
  </si>
  <si>
    <t>Numero de sistemas de información del plan anualizados de caja implementados en el Municipio</t>
  </si>
  <si>
    <t>Porcentaje de convenios de cofinanciación a los cuales se les hace control financiero</t>
  </si>
  <si>
    <t>Numero de campañas de sensibilización realizadas para el pago oportuno de impuestos</t>
  </si>
  <si>
    <t>Porcentaje de actualización del catastro Municipal</t>
  </si>
  <si>
    <t>Número de procesos administrativos actualizados.</t>
  </si>
  <si>
    <t>Porcentaje de áreas protegidas vinculadas al sistema en conjunto con las autoridades ambientales</t>
  </si>
  <si>
    <t>Numero de metros cuadrados de áreas de protección de microcuencas abastecedoras de acueducto incrementadas</t>
  </si>
  <si>
    <t>Numero de empresas de agroturismo y ecoturismo creadas en el Municipio</t>
  </si>
  <si>
    <r>
      <t xml:space="preserve">Numero de modelos para </t>
    </r>
    <r>
      <rPr>
        <sz val="10"/>
        <color indexed="8"/>
        <rFont val="Arial"/>
        <family val="2"/>
      </rPr>
      <t>la producción sostenible (agroforestales, silvopastoriles y bienes y servicios ambientales) implementados en el Municipio</t>
    </r>
  </si>
  <si>
    <r>
      <t xml:space="preserve">Numero de Programas de </t>
    </r>
    <r>
      <rPr>
        <sz val="10"/>
        <color indexed="8"/>
        <rFont val="Arial"/>
        <family val="2"/>
      </rPr>
      <t>control sobre la extracción de madera, tala y quema indiscriminada de bosques con la policía y la autoridad ambiental realizados en el Municipio</t>
    </r>
  </si>
  <si>
    <t>Numero de Capacitaciones sobre cuidado del Medio ambiente realizados en el Municipio</t>
  </si>
  <si>
    <t>Numero de Fuentes hídricas que abastecen los acueductos protegidas en el Municipio</t>
  </si>
  <si>
    <t>Numero de Predios para la reforestación que abastecen los acueductos adquiridos en el Municipio</t>
  </si>
  <si>
    <t>Numero de empresas de reciclaje lideradas por madres cabeza de hogar  creadas en el municipio</t>
  </si>
  <si>
    <t>8000 </t>
  </si>
  <si>
    <t>13000 </t>
  </si>
  <si>
    <t>Numero de Personas capacitadas en protección y preservación de los recursos de fauna y flora</t>
  </si>
  <si>
    <t>Numero de m2 de parques y zonas verdes mantenidas en el Municipio</t>
  </si>
  <si>
    <t>Numero de Plantas de beneficio animal con mantenimiento en el Municipio</t>
  </si>
  <si>
    <t>Numero de cementerios Municipales adecuados y mantenidos en el Municipio</t>
  </si>
  <si>
    <t>Numero de Comités ambientales creados en el Municipio</t>
  </si>
  <si>
    <t>Numero de pequeños y medianos productores con asistencia técnica ambiental</t>
  </si>
  <si>
    <t>Numero de Programas de gestión ambiental desarrollados en el Municipio</t>
  </si>
  <si>
    <t>Numero de pozos sépticos construidos en la zona rural del Municipio</t>
  </si>
  <si>
    <t>Numero de campañas de separación en la fuente realizadas en el Municipio</t>
  </si>
  <si>
    <t>Porcentaje de programas del PGIRS con seguimiento</t>
  </si>
  <si>
    <r>
      <t xml:space="preserve">porcentaje de familias beneficiadas con subsidios para </t>
    </r>
    <r>
      <rPr>
        <sz val="10"/>
        <color indexed="8"/>
        <rFont val="Arial"/>
        <family val="2"/>
      </rPr>
      <t>Acueducto, Alcantarillado y Aseo</t>
    </r>
  </si>
  <si>
    <t>Numero de  empresas de servicios públicos vinculadas a EMSA</t>
  </si>
  <si>
    <t>Numero de caracterizaciones de agua realizadas en el municipio para entregar a la CAS</t>
  </si>
  <si>
    <t>Numero de programas AYUEDA con seguimiento en el Municipio</t>
  </si>
  <si>
    <t>Porcentaje de la información requerida por el SUI Publicada</t>
  </si>
  <si>
    <t>Numero de empresas de servicios públicos creadas y/o reestructuradas en el Municipio</t>
  </si>
  <si>
    <t>Numero de PTAR mantenidas y mejoradas en el Municipio</t>
  </si>
  <si>
    <t xml:space="preserve">Numero de usuarios de Ampliación del alcantarillado Municipal </t>
  </si>
  <si>
    <t>Numero de programas del PSMV fortalecidos en el Municipio</t>
  </si>
  <si>
    <t>Porcentaje del alcantarillado Municipal Mejorado en el Municipio</t>
  </si>
  <si>
    <t>Numero de Kits de laboratorio adquiridos para la dotación de la PTAP</t>
  </si>
  <si>
    <t>Numero de programas de micromedicion urbano y rural implementados</t>
  </si>
  <si>
    <t>Numero de usuarios nuevos de acueductos rurales mediante ampliacion</t>
  </si>
  <si>
    <t xml:space="preserve"> Numero de nuevos usuarios del acueducto urbano mediante ampliación</t>
  </si>
  <si>
    <t>Numero de Plantas de tratamiento construidas y/o puestas en funcionamiento</t>
  </si>
  <si>
    <t>Numero de acciones de fortalecimiento realizadas para el fortalecimiento de las secretarias de despacho</t>
  </si>
  <si>
    <r>
      <t xml:space="preserve">Numero de obras de arte  </t>
    </r>
    <r>
      <rPr>
        <sz val="10"/>
        <color indexed="8"/>
        <rFont val="Arial"/>
        <family val="2"/>
      </rPr>
      <t>alcantarillas y/o box culbert construidas en el Municipio</t>
    </r>
  </si>
  <si>
    <r>
      <t>Numero de capacitaciones a las entidades administradoras de servicios públicos</t>
    </r>
    <r>
      <rPr>
        <sz val="10"/>
        <color indexed="8"/>
        <rFont val="Arial"/>
        <family val="2"/>
      </rPr>
      <t xml:space="preserve"> en el mejoramiento de calidad del agua y manejo de sistemas de tratamiento  realizadas en el Municipio</t>
    </r>
  </si>
  <si>
    <t xml:space="preserve">META PRODUCTO </t>
  </si>
  <si>
    <t>Valor Programado para la vigencia (2014)</t>
  </si>
  <si>
    <t>Valor ejecutado en la vigencia (2014)</t>
  </si>
  <si>
    <t>Verificar que la EPS contrate la red de servicios en los niveles 1,2,3,4 y alto costo para la atencion de los benefiarios del regimen subsidiado…..Realizar compromiso pesupuestal  de los recursos del regimen subsidiadopara el periodo del 1 enero al 31 diciembre de 2014</t>
  </si>
  <si>
    <t xml:space="preserve">Verificar que las EPS brinden la atencion adecuada a los beneficiarios </t>
  </si>
  <si>
    <t>Coordinar con ESE la realizacion de las jornadas</t>
  </si>
  <si>
    <t>Seguimiento y evaluacion a la ESE  sobre las actividades que contrata el PIC</t>
  </si>
  <si>
    <t>Elaborar el proyecto de remodelacion al centro de salud del Municipio</t>
  </si>
  <si>
    <t xml:space="preserve">Secretaria de Salud Local </t>
  </si>
  <si>
    <t>Secretaria de Gobierno</t>
  </si>
  <si>
    <t>Gestionar con entidades educativas programas de estudio</t>
  </si>
  <si>
    <t xml:space="preserve">Secretaria de General y de Gobierno </t>
  </si>
  <si>
    <t xml:space="preserve">Gestionar la remodelacion del Colegio Departamental La Inmaculada </t>
  </si>
  <si>
    <t xml:space="preserve">Realizar el pago de los servicios publicos de los centros educativos publicos </t>
  </si>
  <si>
    <t xml:space="preserve">Construccion Proyecto Mejoramientos de viviendas del Sector Urbano Municipio de Palmas del Socorro </t>
  </si>
  <si>
    <t>Gestionar ante la Gobernacion o la Nacion la construccion de vivienda de interes social urbana</t>
  </si>
  <si>
    <t>Secretaria de Obras Publicas y Planeacion</t>
  </si>
  <si>
    <t xml:space="preserve">Tesoreria Municipal </t>
  </si>
  <si>
    <t>Contratar el Mantenimiento de escenarios deprotivos</t>
  </si>
  <si>
    <t>Gestionar la dotacion de la Escuela de Formacion Deportiva.</t>
  </si>
  <si>
    <t>Elaborar proyecto con el fin de gestionar recursos para apoyar y promover la constitución de organizaciones de artistas.</t>
  </si>
  <si>
    <t xml:space="preserve">Celebracion del dia de la Mujer </t>
  </si>
  <si>
    <t xml:space="preserve">Gestionar la remodelacion o restauracion del Proyecto casa de la Cultura </t>
  </si>
  <si>
    <t xml:space="preserve">Contratar la prestacion del Servicio Profesional de Inspector de Policia </t>
  </si>
  <si>
    <t>Realizar el mantenimiento del  Vehiculo del Municipio</t>
  </si>
  <si>
    <t>Coordinar con la Gobernacion de Santander la cobertura de subsidio de alimentacion escolar</t>
  </si>
  <si>
    <t>Programas diseñados para la superacion de la pobreza extrema en el marco de la red unidos - mas familias enì accion. </t>
  </si>
  <si>
    <t>Gestionar la construccion del centro vidad de la parte alta rural vereda Agua Buena Pavas Alto Pozo Azul Municipio de Palmas del Socorro Departamento de Santander</t>
  </si>
  <si>
    <t xml:space="preserve">Realizar el proyecto  vivienda de interés social urbana o rural para las familias en condición de desplazamiento en el Municipio de Palmas del Socorro con el fin de hacer gestion </t>
  </si>
  <si>
    <t xml:space="preserve">Contratar la realizacion de proyectos productivos para la generacion de ingresos de las familias en condicion de desplazamiento </t>
  </si>
  <si>
    <t>Asistencia de los integrantes del Consejo Municipal de Gestion del Riesgo a las capacitaciones</t>
  </si>
  <si>
    <t>Gestionar recursos para la realizacion del Censo de viviendas en zona de alto riesgo</t>
  </si>
  <si>
    <t>Gestionar ante la gobernacion el prestamo del Banco de Maquinaria por este año</t>
  </si>
  <si>
    <t xml:space="preserve">Gestionar el mantenimiento de la via ante el orden Nacional </t>
  </si>
  <si>
    <t>Construccion de Obras de Arte en el Sector Rural Municipio de Palmas del Socorro -Santander</t>
  </si>
  <si>
    <t>Fomentar el desarrollo turistico del Municipio</t>
  </si>
  <si>
    <t>Contratar el mantenimiento del alumbrado Publico</t>
  </si>
  <si>
    <t xml:space="preserve">Compra de equipos para la secretaria tecnica OCAD Municipal Palmas del Socorro </t>
  </si>
  <si>
    <t xml:space="preserve">Elaboracion de la Actualizacion del Esquema de Ordenamiento Territorial </t>
  </si>
  <si>
    <t>Contratar la prestancion del Servicio para la actualizacion de la base de datos PASIVOCOL</t>
  </si>
  <si>
    <t>Convocar a la comunidad para la rendicion de cuentas</t>
  </si>
  <si>
    <t>Concientizar a la comunidad del pago oportuno de los impuestos</t>
  </si>
  <si>
    <t>Adquisicion de areas de interes para el acueducto municipal (art. 106 ley 1151/07) </t>
  </si>
  <si>
    <t>Gestionar la creacion de empresas turisticas en el Municipio</t>
  </si>
  <si>
    <t>Fomentar en la comunidad del area urbana y rural la importancia del reciclar y de esta manera crear una empresa que desarrolla esta actividad</t>
  </si>
  <si>
    <t xml:space="preserve">Gestionar la construccion del plan de </t>
  </si>
  <si>
    <t xml:space="preserve">Gestionar el Plan Maestro de Alcantarillado </t>
  </si>
  <si>
    <t>FUENTE FINANCIACION 2014 (Millones de pesos)</t>
  </si>
  <si>
    <t>Prestar los servicios profesionales para el seguimiento del programa AYUEDA para el ahorra y uso eficiente del agua.</t>
  </si>
  <si>
    <t>Brinda el subsiditzo a las familias del estrato 1,2,3, en Acueducto, Alcantarillado y Aseo.</t>
  </si>
  <si>
    <t>secretaria de gobierno</t>
  </si>
  <si>
    <t>r</t>
  </si>
  <si>
    <t>Mejoramiento de vivienda rural a traves de cocina de leña</t>
  </si>
  <si>
    <r>
      <t xml:space="preserve">Numero de obras de arte  </t>
    </r>
    <r>
      <rPr>
        <sz val="8"/>
        <color indexed="8"/>
        <rFont val="Arial"/>
        <family val="2"/>
      </rPr>
      <t>alcantarillas y/o box culbert construidas en el Municipio</t>
    </r>
  </si>
  <si>
    <r>
      <t xml:space="preserve">Numero de Proyectos </t>
    </r>
    <r>
      <rPr>
        <sz val="8"/>
        <color indexed="8"/>
        <rFont val="Arial"/>
        <family val="2"/>
      </rPr>
      <t>productivos y microempresariales a productos de economía campesina y mujer rural, con prioridad en seguridad alimentaria y cultivos semestrales realizados en el Municipio</t>
    </r>
  </si>
  <si>
    <r>
      <t xml:space="preserve">Numero de foros, eventos u acciones realizadas </t>
    </r>
    <r>
      <rPr>
        <sz val="8"/>
        <color indexed="8"/>
        <rFont val="Arial"/>
        <family val="2"/>
      </rPr>
      <t>para concientizar las conveniencias que ofrece la actividad turística desde el punto de vista cultural, económico y de comercio</t>
    </r>
  </si>
  <si>
    <r>
      <t xml:space="preserve">porcentaje de familias beneficiadas con subsidios para </t>
    </r>
    <r>
      <rPr>
        <sz val="8"/>
        <color indexed="8"/>
        <rFont val="Arial"/>
        <family val="2"/>
      </rPr>
      <t>Acueducto, Alcantarillado y Aseo</t>
    </r>
  </si>
  <si>
    <t>contrato de prestacion de servicios para la ejecucion del plan general de asistencia tecnica directa rural, aprobado dentro de la convocatoria publica opara el otorgamiento y ejecucion del incetivo economico a la asistencia tecnica directa rural 2013, con el objetivo de contribuir al mejoramiento de la competitividad y productividad agropecuaria de los pequeños y medianos productores beneficiados con el incentivo economico a la asistencia tecnica directa rural</t>
  </si>
  <si>
    <t>MEJORAMIENTO DE LA SALUD DE LA POBLACION DEL MUNICIPIO DE PALMAS DEL SOCORRO</t>
  </si>
  <si>
    <t>MEJORAMIENTO DE LA CALIDAD EDUCATIVA  DEL MUNICIPIO DE PALMAS DEL SOCORRO</t>
  </si>
  <si>
    <t>CONSTRUCCION Y  MEJORAMIENTO DE VIVIENDA EN EL MUNICIPIO DE PALMAS DEL SOCORRO - SANTANDER</t>
  </si>
  <si>
    <t>APOYO AL DEPORTE Y LA RECREACION EN EL MUNICIPIO DE PALMAS DEL SOCORRO</t>
  </si>
  <si>
    <t>CULTURA BASE DE NUESTRA IDENTIDAD, MEMORIA CONVIVENCIA Y DEMOCRACIA.</t>
  </si>
  <si>
    <t>APOYO  DE LA IDENTIDAD CULTURAL DEL MUNICIPIO DE PALMAS DEL SOCORRO</t>
  </si>
  <si>
    <t>FORTALECIMIENTO DE LA SEGURIDAD Y LOS DERECHOS HUMANOS  DEL MUNICIPIO DE PALMAS DEL SOCORRO</t>
  </si>
  <si>
    <t xml:space="preserve">PROTECCION Y APOYO A LA POBLACION VULNERABLE  DEL MUNICIPIO DE PALMAS DEL SOCORRO </t>
  </si>
  <si>
    <t>CONSTRUCCION Y  MEJORAMIENTO DE LA RED VIAL MUNICIPAL</t>
  </si>
  <si>
    <t>FORMULACION DE NUEVAS FUENTES DE EMPLEO AGRO Y MICRO EMPRESA EN EL MUNICIPIO DE PALMAS DEL SOCORRO</t>
  </si>
  <si>
    <t>DESARROLLO DEL TURISMO COMO MEDIO ALTERNATIVO DE GENERACION DE INGRESOS EN EL MUNICIPIO DE PALMAS DEL SOCORRO</t>
  </si>
  <si>
    <t>MEJORAMIENTO Y AMPLIACION DE LA ELECTRIFICACION RURAL Y ALUMBRADO PUBLICO EN PALMAS DEL SOCORRO</t>
  </si>
  <si>
    <t>MODERNIZACION DE PROCESOS Y SISTEMATIZACION DE LA ADMINISTRACION MUNICIPAL MUNICIPIO DE PALMAS DEL SOCORRO</t>
  </si>
  <si>
    <t>IMPLEMENTACION DE LA GESTION TRANSPARENTE Y EFICIENTE DEL MUNICIPIO DE PALMAS DEL SOCORRO</t>
  </si>
  <si>
    <t>FORTALECIMIENTO DE LA PARTICIPACION COMUNITARIA DEL MUNICIPIO DE PALMAS DEL SOCORRO</t>
  </si>
  <si>
    <t>MEJORAMIENTO DEL MEDIO AMBIENTE Y SUS RECURSOS NATURALES EN EL MUNICIPIO DE PALMAS</t>
  </si>
  <si>
    <t>IMPLEMENTACION DE SISTEMAS DE AGUA POTABLE Y SANEAMIENTO BASICO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</si>
</sst>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$&quot;\ #,##0"/>
    <numFmt numFmtId="186" formatCode="&quot;$&quot;\ #,##0.00"/>
    <numFmt numFmtId="187" formatCode="_([$$-240A]\ * #,##0.00_);_([$$-240A]\ * \(#,##0.00\);_([$$-240A]\ * &quot;-&quot;??_);_(@_)"/>
    <numFmt numFmtId="188" formatCode="[$-240A]dddd\,\ dd&quot; de &quot;mmmm&quot; de &quot;yyyy"/>
    <numFmt numFmtId="189" formatCode="[$-240A]hh:mm:ss\ AM/PM"/>
    <numFmt numFmtId="190" formatCode="[$$-240A]\ #,##0.00_);\([$$-240A]\ #,##0.00\)"/>
    <numFmt numFmtId="191" formatCode="0.00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_ ;_ * \-#,##0_ ;_ * &quot;-&quot;??_ ;_ @_ "/>
    <numFmt numFmtId="197" formatCode="0.0"/>
    <numFmt numFmtId="198" formatCode="mmm\-yyyy"/>
    <numFmt numFmtId="199" formatCode="0.000"/>
    <numFmt numFmtId="200" formatCode="&quot;$&quot;\ #,##0.000"/>
    <numFmt numFmtId="201" formatCode="&quot;$&quot;\ #,##0.0000"/>
    <numFmt numFmtId="202" formatCode="&quot;$&quot;\ #,##0.0"/>
    <numFmt numFmtId="203" formatCode="0.000000E+00"/>
    <numFmt numFmtId="204" formatCode="0.0000000E+00"/>
    <numFmt numFmtId="205" formatCode="0.00000000E+00"/>
    <numFmt numFmtId="206" formatCode="0.000000000E+00"/>
    <numFmt numFmtId="207" formatCode="0.00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Kunstler Script"/>
      <family val="4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Kunstler Script"/>
      <family val="4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Kunstler Script"/>
      <family val="4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justify" vertical="center"/>
    </xf>
    <xf numFmtId="3" fontId="53" fillId="0" borderId="10" xfId="0" applyNumberFormat="1" applyFont="1" applyBorder="1" applyAlignment="1">
      <alignment vertical="center"/>
    </xf>
    <xf numFmtId="9" fontId="53" fillId="0" borderId="10" xfId="0" applyNumberFormat="1" applyFont="1" applyBorder="1" applyAlignment="1">
      <alignment vertical="center"/>
    </xf>
    <xf numFmtId="10" fontId="53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9" fontId="52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10" fontId="52" fillId="0" borderId="0" xfId="0" applyNumberFormat="1" applyFont="1" applyBorder="1" applyAlignment="1">
      <alignment horizontal="center" vertical="center" wrapText="1"/>
    </xf>
    <xf numFmtId="10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" fontId="52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justify" vertical="center"/>
    </xf>
    <xf numFmtId="3" fontId="52" fillId="0" borderId="0" xfId="0" applyNumberFormat="1" applyFont="1" applyBorder="1" applyAlignment="1">
      <alignment horizontal="center" vertical="center"/>
    </xf>
    <xf numFmtId="9" fontId="52" fillId="0" borderId="0" xfId="76" applyFont="1" applyBorder="1" applyAlignment="1">
      <alignment vertical="center"/>
    </xf>
    <xf numFmtId="1" fontId="52" fillId="0" borderId="0" xfId="76" applyNumberFormat="1" applyFont="1" applyBorder="1" applyAlignment="1">
      <alignment vertical="center"/>
    </xf>
    <xf numFmtId="10" fontId="53" fillId="0" borderId="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justify" vertical="center"/>
    </xf>
    <xf numFmtId="0" fontId="52" fillId="33" borderId="0" xfId="0" applyFont="1" applyFill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 wrapText="1"/>
    </xf>
    <xf numFmtId="184" fontId="52" fillId="0" borderId="0" xfId="0" applyNumberFormat="1" applyFont="1" applyBorder="1" applyAlignment="1">
      <alignment vertical="center"/>
    </xf>
    <xf numFmtId="9" fontId="53" fillId="0" borderId="0" xfId="0" applyNumberFormat="1" applyFont="1" applyBorder="1" applyAlignment="1">
      <alignment horizontal="center" vertical="center" wrapText="1"/>
    </xf>
    <xf numFmtId="6" fontId="52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/>
    </xf>
    <xf numFmtId="9" fontId="53" fillId="0" borderId="0" xfId="0" applyNumberFormat="1" applyFont="1" applyBorder="1" applyAlignment="1">
      <alignment vertical="center"/>
    </xf>
    <xf numFmtId="10" fontId="53" fillId="0" borderId="0" xfId="0" applyNumberFormat="1" applyFont="1" applyBorder="1" applyAlignment="1">
      <alignment vertical="center"/>
    </xf>
    <xf numFmtId="9" fontId="52" fillId="0" borderId="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0" fontId="54" fillId="0" borderId="11" xfId="76" applyNumberFormat="1" applyFont="1" applyFill="1" applyBorder="1" applyAlignment="1">
      <alignment horizontal="center" vertical="center" wrapText="1"/>
    </xf>
    <xf numFmtId="2" fontId="54" fillId="0" borderId="11" xfId="76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0" fontId="54" fillId="0" borderId="10" xfId="76" applyNumberFormat="1" applyFont="1" applyBorder="1" applyAlignment="1">
      <alignment horizontal="center" vertical="center"/>
    </xf>
    <xf numFmtId="10" fontId="54" fillId="0" borderId="10" xfId="76" applyNumberFormat="1" applyFont="1" applyFill="1" applyBorder="1" applyAlignment="1">
      <alignment horizontal="center" vertical="center" wrapText="1"/>
    </xf>
    <xf numFmtId="10" fontId="52" fillId="0" borderId="10" xfId="76" applyNumberFormat="1" applyFont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0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9" fontId="52" fillId="0" borderId="11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9" fontId="54" fillId="0" borderId="12" xfId="76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9" fontId="54" fillId="0" borderId="11" xfId="76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9" fontId="50" fillId="0" borderId="13" xfId="76" applyFont="1" applyBorder="1" applyAlignment="1">
      <alignment vertical="center"/>
    </xf>
    <xf numFmtId="0" fontId="50" fillId="0" borderId="13" xfId="0" applyFont="1" applyBorder="1" applyAlignment="1">
      <alignment/>
    </xf>
    <xf numFmtId="0" fontId="2" fillId="0" borderId="10" xfId="0" applyNumberFormat="1" applyFont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4" xfId="0" applyNumberFormat="1" applyFont="1" applyBorder="1" applyAlignment="1" applyProtection="1">
      <alignment horizontal="justify" vertical="center" wrapText="1"/>
      <protection/>
    </xf>
    <xf numFmtId="0" fontId="2" fillId="0" borderId="14" xfId="0" applyNumberFormat="1" applyFont="1" applyFill="1" applyBorder="1" applyAlignment="1" applyProtection="1">
      <alignment horizontal="justify" vertical="center" wrapText="1"/>
      <protection/>
    </xf>
    <xf numFmtId="9" fontId="5" fillId="0" borderId="10" xfId="76" applyFont="1" applyFill="1" applyBorder="1" applyAlignment="1">
      <alignment horizontal="center" vertical="center" wrapText="1"/>
    </xf>
    <xf numFmtId="9" fontId="56" fillId="0" borderId="10" xfId="76" applyFont="1" applyBorder="1" applyAlignment="1">
      <alignment vertical="center"/>
    </xf>
    <xf numFmtId="10" fontId="54" fillId="0" borderId="11" xfId="76" applyNumberFormat="1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justify" vertical="center" wrapText="1"/>
      <protection/>
    </xf>
    <xf numFmtId="0" fontId="2" fillId="0" borderId="16" xfId="0" applyNumberFormat="1" applyFont="1" applyBorder="1" applyAlignment="1" applyProtection="1">
      <alignment horizontal="justify" vertical="center" wrapText="1"/>
      <protection/>
    </xf>
    <xf numFmtId="0" fontId="2" fillId="0" borderId="0" xfId="0" applyNumberFormat="1" applyFont="1" applyBorder="1" applyAlignment="1" applyProtection="1">
      <alignment horizontal="justify" vertical="center" wrapText="1"/>
      <protection/>
    </xf>
    <xf numFmtId="0" fontId="52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justify" wrapText="1"/>
    </xf>
    <xf numFmtId="0" fontId="52" fillId="34" borderId="10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justify" vertical="center" wrapText="1"/>
      <protection/>
    </xf>
    <xf numFmtId="0" fontId="52" fillId="34" borderId="12" xfId="0" applyFont="1" applyFill="1" applyBorder="1" applyAlignment="1">
      <alignment horizontal="justify"/>
    </xf>
    <xf numFmtId="0" fontId="52" fillId="34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justify" wrapText="1"/>
    </xf>
    <xf numFmtId="0" fontId="2" fillId="0" borderId="17" xfId="0" applyNumberFormat="1" applyFont="1" applyFill="1" applyBorder="1" applyAlignment="1" applyProtection="1">
      <alignment horizontal="justify" vertical="center" wrapText="1"/>
      <protection/>
    </xf>
    <xf numFmtId="0" fontId="2" fillId="0" borderId="18" xfId="0" applyNumberFormat="1" applyFont="1" applyBorder="1" applyAlignment="1" applyProtection="1">
      <alignment horizontal="justify" vertical="center" wrapText="1"/>
      <protection/>
    </xf>
    <xf numFmtId="0" fontId="54" fillId="0" borderId="10" xfId="0" applyFont="1" applyBorder="1" applyAlignment="1">
      <alignment/>
    </xf>
    <xf numFmtId="9" fontId="54" fillId="0" borderId="19" xfId="76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2" fillId="0" borderId="20" xfId="0" applyNumberFormat="1" applyFont="1" applyBorder="1" applyAlignment="1" applyProtection="1">
      <alignment horizontal="justify" vertical="center" wrapText="1"/>
      <protection/>
    </xf>
    <xf numFmtId="0" fontId="2" fillId="0" borderId="21" xfId="0" applyNumberFormat="1" applyFont="1" applyBorder="1" applyAlignment="1" applyProtection="1">
      <alignment horizontal="justify" vertical="center" wrapText="1"/>
      <protection/>
    </xf>
    <xf numFmtId="0" fontId="52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52" fillId="0" borderId="11" xfId="0" applyFont="1" applyBorder="1" applyAlignment="1">
      <alignment horizontal="justify" wrapText="1"/>
    </xf>
    <xf numFmtId="0" fontId="2" fillId="0" borderId="16" xfId="0" applyNumberFormat="1" applyFont="1" applyBorder="1" applyAlignment="1" applyProtection="1">
      <alignment horizontal="left" vertical="center" wrapText="1"/>
      <protection/>
    </xf>
    <xf numFmtId="0" fontId="2" fillId="0" borderId="14" xfId="0" applyNumberFormat="1" applyFont="1" applyBorder="1" applyAlignment="1" applyProtection="1">
      <alignment horizontal="left" vertical="center" wrapText="1"/>
      <protection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96" fontId="2" fillId="0" borderId="22" xfId="48" applyNumberFormat="1" applyFont="1" applyBorder="1" applyAlignment="1" applyProtection="1">
      <alignment/>
      <protection/>
    </xf>
    <xf numFmtId="185" fontId="52" fillId="0" borderId="10" xfId="52" applyNumberFormat="1" applyFont="1" applyFill="1" applyBorder="1" applyAlignment="1">
      <alignment horizontal="center" vertical="center" wrapText="1"/>
    </xf>
    <xf numFmtId="185" fontId="54" fillId="0" borderId="10" xfId="52" applyNumberFormat="1" applyFont="1" applyFill="1" applyBorder="1" applyAlignment="1">
      <alignment horizontal="center" vertical="center" wrapText="1"/>
    </xf>
    <xf numFmtId="185" fontId="52" fillId="0" borderId="10" xfId="52" applyNumberFormat="1" applyFont="1" applyFill="1" applyBorder="1" applyAlignment="1">
      <alignment horizontal="center" vertical="center"/>
    </xf>
    <xf numFmtId="185" fontId="2" fillId="0" borderId="10" xfId="52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justify" vertical="center" wrapText="1"/>
    </xf>
    <xf numFmtId="0" fontId="53" fillId="0" borderId="19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  <protection/>
    </xf>
    <xf numFmtId="3" fontId="52" fillId="0" borderId="11" xfId="0" applyNumberFormat="1" applyFont="1" applyBorder="1" applyAlignment="1">
      <alignment horizontal="center" vertical="center" wrapText="1"/>
    </xf>
    <xf numFmtId="185" fontId="2" fillId="0" borderId="10" xfId="48" applyNumberFormat="1" applyFont="1" applyBorder="1" applyAlignment="1" applyProtection="1">
      <alignment horizontal="center" vertical="center"/>
      <protection locked="0"/>
    </xf>
    <xf numFmtId="185" fontId="2" fillId="0" borderId="19" xfId="48" applyNumberFormat="1" applyFont="1" applyBorder="1" applyAlignment="1" applyProtection="1">
      <alignment horizontal="center" vertical="center"/>
      <protection locked="0"/>
    </xf>
    <xf numFmtId="185" fontId="2" fillId="0" borderId="12" xfId="48" applyNumberFormat="1" applyFont="1" applyBorder="1" applyAlignment="1" applyProtection="1">
      <alignment horizontal="center" vertical="center"/>
      <protection locked="0"/>
    </xf>
    <xf numFmtId="185" fontId="52" fillId="0" borderId="12" xfId="52" applyNumberFormat="1" applyFont="1" applyFill="1" applyBorder="1" applyAlignment="1">
      <alignment horizontal="center" vertical="center"/>
    </xf>
    <xf numFmtId="185" fontId="52" fillId="0" borderId="10" xfId="0" applyNumberFormat="1" applyFont="1" applyBorder="1" applyAlignment="1">
      <alignment horizontal="center" vertical="center"/>
    </xf>
    <xf numFmtId="185" fontId="2" fillId="0" borderId="23" xfId="51" applyNumberFormat="1" applyFont="1" applyBorder="1" applyAlignment="1" applyProtection="1">
      <alignment horizontal="center" vertical="center"/>
      <protection locked="0"/>
    </xf>
    <xf numFmtId="185" fontId="2" fillId="0" borderId="24" xfId="51" applyNumberFormat="1" applyFont="1" applyBorder="1" applyAlignment="1" applyProtection="1">
      <alignment horizontal="center" vertical="center"/>
      <protection locked="0"/>
    </xf>
    <xf numFmtId="185" fontId="2" fillId="0" borderId="23" xfId="74" applyNumberFormat="1" applyFont="1" applyBorder="1" applyAlignment="1" applyProtection="1">
      <alignment horizontal="center" vertical="center"/>
      <protection locked="0"/>
    </xf>
    <xf numFmtId="185" fontId="2" fillId="0" borderId="10" xfId="51" applyNumberFormat="1" applyFont="1" applyBorder="1" applyAlignment="1" applyProtection="1">
      <alignment horizontal="center" vertical="center"/>
      <protection locked="0"/>
    </xf>
    <xf numFmtId="185" fontId="2" fillId="0" borderId="13" xfId="51" applyNumberFormat="1" applyFont="1" applyBorder="1" applyAlignment="1" applyProtection="1">
      <alignment horizontal="center" vertical="center"/>
      <protection locked="0"/>
    </xf>
    <xf numFmtId="185" fontId="2" fillId="0" borderId="10" xfId="74" applyNumberFormat="1" applyFont="1" applyBorder="1" applyAlignment="1" applyProtection="1">
      <alignment horizontal="center" vertical="center"/>
      <protection locked="0"/>
    </xf>
    <xf numFmtId="185" fontId="2" fillId="0" borderId="19" xfId="51" applyNumberFormat="1" applyFont="1" applyBorder="1" applyAlignment="1" applyProtection="1">
      <alignment horizontal="center" vertical="center"/>
      <protection locked="0"/>
    </xf>
    <xf numFmtId="185" fontId="2" fillId="0" borderId="25" xfId="51" applyNumberFormat="1" applyFont="1" applyBorder="1" applyAlignment="1" applyProtection="1">
      <alignment horizontal="center" vertical="center"/>
      <protection locked="0"/>
    </xf>
    <xf numFmtId="185" fontId="2" fillId="0" borderId="19" xfId="74" applyNumberFormat="1" applyFont="1" applyBorder="1" applyAlignment="1" applyProtection="1">
      <alignment horizontal="center" vertical="center"/>
      <protection locked="0"/>
    </xf>
    <xf numFmtId="185" fontId="2" fillId="0" borderId="12" xfId="51" applyNumberFormat="1" applyFont="1" applyBorder="1" applyAlignment="1" applyProtection="1">
      <alignment horizontal="center" vertical="center"/>
      <protection locked="0"/>
    </xf>
    <xf numFmtId="185" fontId="2" fillId="0" borderId="14" xfId="51" applyNumberFormat="1" applyFont="1" applyBorder="1" applyAlignment="1" applyProtection="1">
      <alignment horizontal="center" vertical="center"/>
      <protection locked="0"/>
    </xf>
    <xf numFmtId="185" fontId="2" fillId="0" borderId="23" xfId="51" applyNumberFormat="1" applyFont="1" applyFill="1" applyBorder="1" applyAlignment="1" applyProtection="1">
      <alignment horizontal="center" vertical="center"/>
      <protection locked="0"/>
    </xf>
    <xf numFmtId="185" fontId="5" fillId="0" borderId="10" xfId="74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9" fontId="54" fillId="0" borderId="11" xfId="76" applyFont="1" applyBorder="1" applyAlignment="1">
      <alignment horizontal="center" vertical="center" wrapText="1"/>
    </xf>
    <xf numFmtId="9" fontId="54" fillId="0" borderId="26" xfId="76" applyFont="1" applyBorder="1" applyAlignment="1">
      <alignment horizontal="center" vertical="center" wrapText="1"/>
    </xf>
    <xf numFmtId="9" fontId="54" fillId="0" borderId="10" xfId="76" applyFont="1" applyBorder="1" applyAlignment="1">
      <alignment horizontal="center" vertical="center" wrapText="1"/>
    </xf>
    <xf numFmtId="9" fontId="56" fillId="0" borderId="10" xfId="76" applyFont="1" applyBorder="1" applyAlignment="1">
      <alignment horizontal="center" vertical="center"/>
    </xf>
    <xf numFmtId="9" fontId="54" fillId="0" borderId="10" xfId="76" applyFont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9" fontId="54" fillId="0" borderId="10" xfId="76" applyFont="1" applyFill="1" applyBorder="1" applyAlignment="1">
      <alignment horizontal="center" vertical="center" wrapText="1"/>
    </xf>
    <xf numFmtId="0" fontId="5" fillId="7" borderId="10" xfId="57" applyFont="1" applyFill="1" applyBorder="1" applyAlignment="1">
      <alignment horizontal="center" vertical="center" wrapText="1"/>
      <protection/>
    </xf>
    <xf numFmtId="0" fontId="5" fillId="7" borderId="11" xfId="57" applyFont="1" applyFill="1" applyBorder="1" applyAlignment="1">
      <alignment horizontal="center" vertical="center"/>
      <protection/>
    </xf>
    <xf numFmtId="185" fontId="50" fillId="0" borderId="27" xfId="48" applyNumberFormat="1" applyFont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9" fontId="56" fillId="0" borderId="13" xfId="76" applyFont="1" applyBorder="1" applyAlignment="1">
      <alignment horizontal="center" vertical="center"/>
    </xf>
    <xf numFmtId="0" fontId="3" fillId="7" borderId="10" xfId="57" applyFont="1" applyFill="1" applyBorder="1" applyAlignment="1">
      <alignment horizontal="center" vertical="center" wrapText="1"/>
      <protection/>
    </xf>
    <xf numFmtId="3" fontId="3" fillId="7" borderId="10" xfId="57" applyNumberFormat="1" applyFont="1" applyFill="1" applyBorder="1" applyAlignment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185" fontId="57" fillId="35" borderId="10" xfId="52" applyNumberFormat="1" applyFont="1" applyFill="1" applyBorder="1" applyAlignment="1">
      <alignment horizontal="center" vertical="center" wrapText="1"/>
    </xf>
    <xf numFmtId="185" fontId="57" fillId="35" borderId="10" xfId="52" applyNumberFormat="1" applyFont="1" applyFill="1" applyBorder="1" applyAlignment="1">
      <alignment horizontal="center" vertical="center"/>
    </xf>
    <xf numFmtId="185" fontId="58" fillId="35" borderId="10" xfId="52" applyNumberFormat="1" applyFont="1" applyFill="1" applyBorder="1" applyAlignment="1">
      <alignment horizontal="center" vertical="center" wrapText="1"/>
    </xf>
    <xf numFmtId="0" fontId="59" fillId="35" borderId="0" xfId="0" applyFont="1" applyFill="1" applyAlignment="1">
      <alignment wrapText="1"/>
    </xf>
    <xf numFmtId="0" fontId="59" fillId="35" borderId="0" xfId="0" applyFont="1" applyFill="1" applyAlignment="1">
      <alignment/>
    </xf>
    <xf numFmtId="9" fontId="3" fillId="35" borderId="10" xfId="76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 applyProtection="1">
      <alignment horizontal="justify" vertical="center" wrapText="1"/>
      <protection/>
    </xf>
    <xf numFmtId="0" fontId="57" fillId="35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wrapText="1"/>
    </xf>
    <xf numFmtId="14" fontId="57" fillId="35" borderId="10" xfId="0" applyNumberFormat="1" applyFont="1" applyFill="1" applyBorder="1" applyAlignment="1">
      <alignment horizontal="center" vertical="center" wrapText="1"/>
    </xf>
    <xf numFmtId="9" fontId="58" fillId="35" borderId="10" xfId="76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 wrapText="1"/>
    </xf>
    <xf numFmtId="9" fontId="58" fillId="35" borderId="10" xfId="76" applyFont="1" applyFill="1" applyBorder="1" applyAlignment="1">
      <alignment horizontal="center" vertical="center"/>
    </xf>
    <xf numFmtId="186" fontId="59" fillId="35" borderId="10" xfId="0" applyNumberFormat="1" applyFont="1" applyFill="1" applyBorder="1" applyAlignment="1">
      <alignment horizontal="center" vertical="center" wrapText="1"/>
    </xf>
    <xf numFmtId="185" fontId="9" fillId="35" borderId="10" xfId="48" applyNumberFormat="1" applyFont="1" applyFill="1" applyBorder="1" applyAlignment="1" applyProtection="1">
      <alignment horizontal="center" vertical="center"/>
      <protection locked="0"/>
    </xf>
    <xf numFmtId="0" fontId="58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vertical="center" wrapText="1"/>
    </xf>
    <xf numFmtId="185" fontId="9" fillId="35" borderId="10" xfId="51" applyNumberFormat="1" applyFont="1" applyFill="1" applyBorder="1" applyAlignment="1" applyProtection="1">
      <alignment horizontal="center" vertical="center"/>
      <protection locked="0"/>
    </xf>
    <xf numFmtId="185" fontId="57" fillId="35" borderId="10" xfId="0" applyNumberFormat="1" applyFont="1" applyFill="1" applyBorder="1" applyAlignment="1">
      <alignment horizontal="center" vertical="center"/>
    </xf>
    <xf numFmtId="185" fontId="9" fillId="35" borderId="10" xfId="74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horizontal="left" vertical="center" wrapText="1"/>
    </xf>
    <xf numFmtId="9" fontId="54" fillId="35" borderId="10" xfId="76" applyFont="1" applyFill="1" applyBorder="1" applyAlignment="1">
      <alignment horizontal="center" vertical="center"/>
    </xf>
    <xf numFmtId="9" fontId="60" fillId="35" borderId="10" xfId="76" applyFont="1" applyFill="1" applyBorder="1" applyAlignment="1">
      <alignment horizontal="center" vertical="center"/>
    </xf>
    <xf numFmtId="9" fontId="60" fillId="35" borderId="10" xfId="76" applyFont="1" applyFill="1" applyBorder="1" applyAlignment="1">
      <alignment vertical="center"/>
    </xf>
    <xf numFmtId="0" fontId="61" fillId="35" borderId="10" xfId="0" applyFont="1" applyFill="1" applyBorder="1" applyAlignment="1">
      <alignment horizontal="left" vertical="center" wrapText="1"/>
    </xf>
    <xf numFmtId="185" fontId="3" fillId="35" borderId="10" xfId="74" applyNumberFormat="1" applyFont="1" applyFill="1" applyBorder="1" applyAlignment="1" applyProtection="1">
      <alignment horizontal="center" vertical="center"/>
      <protection locked="0"/>
    </xf>
    <xf numFmtId="9" fontId="58" fillId="35" borderId="0" xfId="76" applyFont="1" applyFill="1" applyBorder="1" applyAlignment="1">
      <alignment vertical="center"/>
    </xf>
    <xf numFmtId="0" fontId="59" fillId="35" borderId="0" xfId="0" applyFont="1" applyFill="1" applyBorder="1" applyAlignment="1">
      <alignment/>
    </xf>
    <xf numFmtId="1" fontId="59" fillId="35" borderId="0" xfId="0" applyNumberFormat="1" applyFont="1" applyFill="1" applyAlignment="1">
      <alignment wrapText="1"/>
    </xf>
    <xf numFmtId="0" fontId="59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vertical="center"/>
    </xf>
    <xf numFmtId="0" fontId="59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textRotation="255" wrapText="1"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left" wrapText="1"/>
    </xf>
    <xf numFmtId="0" fontId="61" fillId="35" borderId="10" xfId="0" applyFont="1" applyFill="1" applyBorder="1" applyAlignment="1">
      <alignment horizontal="justify" vertical="center" wrapText="1"/>
    </xf>
    <xf numFmtId="0" fontId="61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26" xfId="0" applyNumberFormat="1" applyFont="1" applyBorder="1" applyAlignment="1" applyProtection="1">
      <alignment horizontal="left" vertical="center" wrapText="1"/>
      <protection/>
    </xf>
    <xf numFmtId="9" fontId="54" fillId="0" borderId="11" xfId="76" applyFont="1" applyBorder="1" applyAlignment="1">
      <alignment horizontal="center" vertical="center"/>
    </xf>
    <xf numFmtId="9" fontId="54" fillId="0" borderId="13" xfId="76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9" fontId="54" fillId="0" borderId="11" xfId="76" applyFont="1" applyBorder="1" applyAlignment="1">
      <alignment horizontal="left" vertical="center"/>
    </xf>
    <xf numFmtId="9" fontId="54" fillId="0" borderId="26" xfId="76" applyFont="1" applyBorder="1" applyAlignment="1">
      <alignment horizontal="left" vertical="center"/>
    </xf>
    <xf numFmtId="9" fontId="54" fillId="0" borderId="13" xfId="76" applyFont="1" applyBorder="1" applyAlignment="1">
      <alignment horizontal="left" vertical="center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9" fontId="54" fillId="0" borderId="26" xfId="76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left" vertical="center" wrapText="1"/>
      <protection/>
    </xf>
    <xf numFmtId="0" fontId="2" fillId="0" borderId="28" xfId="0" applyNumberFormat="1" applyFont="1" applyBorder="1" applyAlignment="1" applyProtection="1">
      <alignment horizontal="left" vertical="center" wrapText="1"/>
      <protection/>
    </xf>
    <xf numFmtId="0" fontId="52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9" fontId="54" fillId="0" borderId="11" xfId="76" applyFont="1" applyBorder="1" applyAlignment="1">
      <alignment horizontal="center" vertical="center" wrapText="1"/>
    </xf>
    <xf numFmtId="9" fontId="54" fillId="0" borderId="26" xfId="76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9" fontId="54" fillId="0" borderId="13" xfId="76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textRotation="255" wrapText="1"/>
    </xf>
    <xf numFmtId="0" fontId="54" fillId="0" borderId="26" xfId="0" applyFont="1" applyFill="1" applyBorder="1" applyAlignment="1">
      <alignment horizontal="center" vertical="center" textRotation="255" wrapText="1"/>
    </xf>
    <xf numFmtId="0" fontId="54" fillId="0" borderId="13" xfId="0" applyFont="1" applyFill="1" applyBorder="1" applyAlignment="1">
      <alignment horizontal="center" vertical="center" textRotation="255" wrapText="1"/>
    </xf>
    <xf numFmtId="9" fontId="54" fillId="0" borderId="10" xfId="76" applyFont="1" applyBorder="1" applyAlignment="1">
      <alignment horizontal="center" vertical="center" wrapText="1"/>
    </xf>
    <xf numFmtId="9" fontId="54" fillId="0" borderId="11" xfId="76" applyFont="1" applyFill="1" applyBorder="1" applyAlignment="1">
      <alignment horizontal="center" vertical="center" wrapText="1"/>
    </xf>
    <xf numFmtId="9" fontId="54" fillId="0" borderId="26" xfId="76" applyFont="1" applyFill="1" applyBorder="1" applyAlignment="1">
      <alignment horizontal="center" vertical="center" wrapText="1"/>
    </xf>
    <xf numFmtId="9" fontId="54" fillId="0" borderId="13" xfId="76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9" fontId="56" fillId="0" borderId="10" xfId="76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textRotation="255" wrapText="1"/>
    </xf>
    <xf numFmtId="9" fontId="56" fillId="0" borderId="11" xfId="76" applyFont="1" applyBorder="1" applyAlignment="1">
      <alignment horizontal="center" vertical="center"/>
    </xf>
    <xf numFmtId="9" fontId="56" fillId="0" borderId="26" xfId="76" applyFont="1" applyBorder="1" applyAlignment="1">
      <alignment horizontal="center" vertical="center"/>
    </xf>
    <xf numFmtId="9" fontId="56" fillId="0" borderId="13" xfId="76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" fillId="7" borderId="10" xfId="57" applyFont="1" applyFill="1" applyBorder="1" applyAlignment="1">
      <alignment horizontal="center" vertical="center" textRotation="90" wrapText="1"/>
      <protection/>
    </xf>
    <xf numFmtId="0" fontId="5" fillId="7" borderId="10" xfId="5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2" fontId="5" fillId="7" borderId="10" xfId="5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left" vertical="center" wrapText="1"/>
    </xf>
    <xf numFmtId="9" fontId="54" fillId="0" borderId="10" xfId="76" applyFont="1" applyFill="1" applyBorder="1" applyAlignment="1">
      <alignment horizontal="center" vertical="center" wrapText="1"/>
    </xf>
    <xf numFmtId="3" fontId="5" fillId="7" borderId="10" xfId="57" applyNumberFormat="1" applyFont="1" applyFill="1" applyBorder="1" applyAlignment="1">
      <alignment horizontal="center" vertical="center"/>
      <protection/>
    </xf>
    <xf numFmtId="0" fontId="4" fillId="36" borderId="0" xfId="71" applyFont="1" applyFill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3" fontId="5" fillId="7" borderId="10" xfId="57" applyNumberFormat="1" applyFont="1" applyFill="1" applyBorder="1" applyAlignment="1">
      <alignment horizontal="center" vertical="center" wrapText="1"/>
      <protection/>
    </xf>
    <xf numFmtId="3" fontId="5" fillId="7" borderId="11" xfId="57" applyNumberFormat="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0" fontId="5" fillId="7" borderId="11" xfId="57" applyFont="1" applyFill="1" applyBorder="1" applyAlignment="1">
      <alignment horizontal="center" vertical="center" wrapText="1"/>
      <protection/>
    </xf>
    <xf numFmtId="0" fontId="5" fillId="7" borderId="26" xfId="57" applyFont="1" applyFill="1" applyBorder="1" applyAlignment="1">
      <alignment horizontal="center" vertical="center" wrapText="1"/>
      <protection/>
    </xf>
    <xf numFmtId="0" fontId="5" fillId="7" borderId="13" xfId="57" applyFont="1" applyFill="1" applyBorder="1" applyAlignment="1">
      <alignment horizontal="center" vertical="center" wrapText="1"/>
      <protection/>
    </xf>
    <xf numFmtId="9" fontId="54" fillId="0" borderId="10" xfId="76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1" fontId="57" fillId="35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 textRotation="90" wrapText="1"/>
    </xf>
    <xf numFmtId="0" fontId="3" fillId="7" borderId="10" xfId="57" applyFont="1" applyFill="1" applyBorder="1" applyAlignment="1">
      <alignment horizontal="center" vertical="center" wrapText="1"/>
      <protection/>
    </xf>
    <xf numFmtId="1" fontId="3" fillId="7" borderId="10" xfId="0" applyNumberFormat="1" applyFont="1" applyFill="1" applyBorder="1" applyAlignment="1">
      <alignment horizontal="center" vertical="center" wrapText="1"/>
    </xf>
    <xf numFmtId="9" fontId="58" fillId="35" borderId="10" xfId="76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textRotation="255" wrapText="1"/>
    </xf>
    <xf numFmtId="9" fontId="58" fillId="35" borderId="10" xfId="76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textRotation="255" wrapText="1"/>
    </xf>
    <xf numFmtId="9" fontId="60" fillId="35" borderId="10" xfId="76" applyFont="1" applyFill="1" applyBorder="1" applyAlignment="1">
      <alignment horizontal="center" vertical="center"/>
    </xf>
    <xf numFmtId="9" fontId="60" fillId="35" borderId="11" xfId="76" applyFont="1" applyFill="1" applyBorder="1" applyAlignment="1">
      <alignment horizontal="center" vertical="center" wrapText="1"/>
    </xf>
    <xf numFmtId="9" fontId="60" fillId="35" borderId="26" xfId="76" applyFont="1" applyFill="1" applyBorder="1" applyAlignment="1">
      <alignment horizontal="center" vertical="center" wrapText="1"/>
    </xf>
    <xf numFmtId="9" fontId="60" fillId="35" borderId="13" xfId="76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 horizontal="center"/>
    </xf>
    <xf numFmtId="0" fontId="58" fillId="35" borderId="11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26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4 2" xfId="63"/>
    <cellStyle name="Normal 2 5" xfId="64"/>
    <cellStyle name="Normal 2 5 2" xfId="65"/>
    <cellStyle name="Normal 2 6" xfId="66"/>
    <cellStyle name="Normal 2 6 2" xfId="67"/>
    <cellStyle name="Normal 2 7" xfId="68"/>
    <cellStyle name="Normal 2 7 2" xfId="69"/>
    <cellStyle name="Normal 2 8" xfId="70"/>
    <cellStyle name="Normal 3" xfId="71"/>
    <cellStyle name="Normal 3 2" xfId="72"/>
    <cellStyle name="Normal 4" xfId="73"/>
    <cellStyle name="Normal 5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695325</xdr:colOff>
      <xdr:row>3</xdr:row>
      <xdr:rowOff>28575</xdr:rowOff>
    </xdr:from>
    <xdr:to>
      <xdr:col>20</xdr:col>
      <xdr:colOff>514350</xdr:colOff>
      <xdr:row>6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8852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%20ADQUISICION\PUBLICAR%20PAA\formatop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jecucion%20gastos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p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0">
          <cell r="C20" t="str">
            <v>PRESTACION DE SERVICIOS PROFESIONALES DE PSICOLOGIA PARA APOYO A LA COMISARIA DE FAMILIA </v>
          </cell>
        </row>
        <row r="24">
          <cell r="C24" t="str">
            <v>PRESTACION DE SERVICIOS DE APOYO A LA GESTION PARA LA TRANSMISION DE CUÑAS RADIALES </v>
          </cell>
        </row>
        <row r="26">
          <cell r="C26" t="str">
            <v>CONTRATO PARA LA PRESTACION DE LOS SERVICIOS DE HOGAR DE PASO PARA NIÑOS NIÑAS Y ADOSLESCENTES </v>
          </cell>
        </row>
        <row r="28">
          <cell r="C28" t="str">
            <v>SERVICIO DE TRANSPORTE ESCOLAR PARA GARANTIZAR LA PERMANENCIA DE LOS ESTUDIANTES DEL COLEGIO DEPARTAMENTAL LA INMACULADA</v>
          </cell>
        </row>
        <row r="31">
          <cell r="C31" t="str">
            <v>COMPRA VENTA DE MATERIAL DIDACTICO PARA ENTREGARA  A LOS ALUMNOS DE PRIMARIA Y BACHILLERATO DEL MUNICIPIO DE PALMAS DEL SOCORRO </v>
          </cell>
        </row>
        <row r="38">
          <cell r="C38" t="str">
            <v>CAMPAÑA DE PREVENCION DE CONSUMO DE SUSTANCIA PSICOACTIVAS AL COLEGIO DEPARTAMENTAL LA INMACULADA </v>
          </cell>
        </row>
        <row r="39">
          <cell r="C39" t="str">
            <v>PRESTACION DE SERVICIOS PROFESIONALES PARA LA CAPACITACION DE LOS FUNCIONARIOS DE LA ADMINISTRACION MUNICIPAL EN MODELO ESTANDAR DE CONTROL INTERNO </v>
          </cell>
        </row>
        <row r="40">
          <cell r="C40" t="str">
            <v>PRESTACION DE SERVICIO LOGISTICO PARA LA REALIZACION DE LAS TERCERAS OLIMPIADAS CAMPESINAS </v>
          </cell>
        </row>
        <row r="41">
          <cell r="C41" t="str">
            <v>PRESTACION DE SERVICIO LOGISTICO PARA LA REALIZACION DEL TERCER FESTIVAL LA ALEGRIA DE MI TIERRA PALMEÑA</v>
          </cell>
        </row>
        <row r="42">
          <cell r="C42" t="str">
            <v>COMPRA DE IMPLEMENTOS DEPORTIVOS PARA DOTAR LAS JUNTAS DE ACCION COMUNAL Y LOS CENTROS EDUCATIVOS DEL MUNICIPIO </v>
          </cell>
        </row>
        <row r="60">
          <cell r="C60" t="str">
            <v>PRESTACION DE LOS SERVICIOS DE APOYO A LA GESTIÓN EN LA ORGANIZACIÓN, COORDINACION, PROMOCION Y EJECUCION DE ACTIVIDADES Y EVENTOS DEPORTIVOS CON EL FIN DE FOMENTAR Y APOYAR LA PRACTICA DEL DEPORTE Y LA RECREACION”,</v>
          </cell>
        </row>
        <row r="65">
          <cell r="C65" t="str">
            <v>DOTACION DE RESTAURANTES ESCOLARES </v>
          </cell>
        </row>
        <row r="67">
          <cell r="C67" t="str">
            <v>APOYO Y ASISTENCIA INTEGRAL A LOS ADULTOS MAYORES BAJO LA MODALIDAD DE CENTRO VIDA </v>
          </cell>
        </row>
        <row r="69">
          <cell r="C69" t="str">
            <v>SUMINISTRO DE ALMUERZOS PARA  POBLACION ESCOLAR DE LAS INSTITUCIONES PUBLCIAS  </v>
          </cell>
        </row>
        <row r="78">
          <cell r="C78" t="str">
            <v>ESTUDIOS Y DISEÑOS  PARA LA CONSTRUCCION DEL CENTRO DE INTEGRACION CIUDADANA-CIC EN EL MUNICIPIO DE PALMAS DEL SOCORRO, SANTANDER.</v>
          </cell>
        </row>
        <row r="85">
          <cell r="C85" t="str">
            <v>MEJORAMIENTO, MANTENIMIENTO Y CONSERVACIÓN DE LA VÍA TRES ESQUINAS – LIMITE EL TOPÓN Y LA VÍA LAJA DE SAPOS – TRES ESQUINAS EN EL MUNICIPIO DE PALMAS DEL SOCORRO DEL DEPARTAMENTO DE SANTANDER</v>
          </cell>
          <cell r="H85">
            <v>447247706.56</v>
          </cell>
        </row>
        <row r="87">
          <cell r="C87" t="str">
            <v>MANTENIMIENTO DE LAS VIAS SECUNDARIAS Y TERCIARIAS CONSISTENTE EN DESMONTE, LIMPIEZA, CONFORMACION DE LA CALZADA CON TAPADA DE HUECOS Y LIMPIEZA DE CUNETAS Y ALCANTARILLAS Y DESCOLES VEREDA AGUA BUENA, BARRO HONDO, ENSILLADA, GUAYABAL Y LA CHAPA</v>
          </cell>
        </row>
        <row r="89">
          <cell r="C89" t="str">
            <v>CONSTRUCCIÓN DE VIVIENDA DE INTERES DE SOCIAL.</v>
          </cell>
        </row>
        <row r="93">
          <cell r="C93" t="str">
            <v>CONSTRUCCION AREA DE MANIPULACION DE CADAVERES DEL MUNICIPIO DE PALMAS DEL SOCORRO</v>
          </cell>
        </row>
        <row r="94">
          <cell r="C94" t="str">
            <v>OPTIMIZACION DE LA  PLANTA DE TRATAMIENTO DEL AGUA POTABLE DEL ACUEDUCTO VEREDA BARROHONDO </v>
          </cell>
        </row>
        <row r="95">
          <cell r="C95" t="str">
            <v>RECOLECCIÓN, TRANSPORTE Y DISPOSICIÓN FINAL DE LOS RESIDUOS INORGÁNICOS SECTOR RURAL  MUNICIPIO PALMAS DEL SOCORRO.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tx_019"/>
    </sheetNames>
    <sheetDataSet>
      <sheetData sheetId="0">
        <row r="215">
          <cell r="C215" t="str">
            <v>Prevencion, proteccion, asistencia, atencion, y reparacion integral, verdad, justicia, participacion y ìsistema de informacion de victimas </v>
          </cell>
        </row>
        <row r="217">
          <cell r="C217" t="str">
            <v>Prevencion, proteccion, sistencia, atencion, y reparacion integral, verdad, justicia, retorno y reubicacionì de la poblacion desplazada 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4">
          <cell r="C24" t="str">
            <v>PRESTACION DE SERVICIOS DE APOYO A LA GESTION PARA LA TRANSMISION DE CUÑAS RADIALES </v>
          </cell>
        </row>
        <row r="73">
          <cell r="C73" t="str">
            <v>PRESTAR LOS SERVICIOS  PROFESIONALES PARA LA REVISION, ACTUALIZACION Y REFORMULACION DEL PLAN DE SANEAMIENTO Y MANEJO DE VERTIMENTOS DEL MUNICIPIO DE PALMAS DEL SOCORRO CON LA REALIZACION DE LA CARACTERIZACION FISICOQUIMICA DEL VERTIMENTO DE AGUAS RESIDUA</v>
          </cell>
        </row>
        <row r="74">
          <cell r="C74" t="str">
            <v>PRESTAR LOS SERVICIOS PROFESIONALES DE ASESORIA Y APOYO AL MUNICIPIO EN EL AREA DE SERVICIOS PUBLICOS, CON EL PROPOSITO DE REALIZAR LOS RESPECTIVOS REPORTES AL SUI- CERTIFICACION  DE COBERTURA MINIMAS EN AGUA POTABLE Y ALCANTARILLLADO Y CERTIFICACION RELA</v>
          </cell>
        </row>
        <row r="75">
          <cell r="C75" t="str">
            <v>PRESTACION DE LOS SERVICIOS  PROFESIONALES  Y DE APOYO A LA GESTIÓN   EN LA IMPLEMENTACIÓN RECOLECCIÓN Y APLICACION DE LA  HERRAMIENTA INFORMÁTICA DE GESTIÓN Y MONITOREO A LA EJECUCIÓN DE PROYECTOS GESPROY-SGR; ENLACE CON EL SMSCE Y EL ACOMPAÑAMIENTO, SEG</v>
          </cell>
        </row>
        <row r="76">
          <cell r="C76" t="str">
            <v>CONTRATO DE PRESTACION DE SERVICIOS PARA LA EJECUCION DEL PLAN GENERAL DE ASISTENCIA TECNICA DIRECTA RURAL, APROBADO DENTRO DE LA CONVOCATORIA PUBLICA OPARA EL OTORGAMIENTO Y EJECUCION DEL INCETIVO ECONOMICO A LA ASISTENCIA TECNICA DIRECTA RURAL 2013, CON</v>
          </cell>
        </row>
        <row r="77">
          <cell r="C77" t="str">
            <v>APOYO A PEQUEÑOS Y MEDIANOS PRODUCTORES EN LOS PROCESOS DE ADECUACION DE TIERRAS Y PREPARACION DE SUELOS PARA EL ESTABLECIMIENTO DE CULTIVOS , MANTENIMIENTO, SUMINISTRO  Y OTROS GASTOS PARA EL NORMAL FUNCIONAMIENTO DEL TRACTOR DE PROPIEDAD DEL MUNICIPIO</v>
          </cell>
        </row>
        <row r="80">
          <cell r="C80" t="str">
            <v>CONSTRUCCION PAVIMENTO EN PIEDRA BARICHARA CASCO URBANO DEL  MUNICIPIO DE PALMAS DEL SOCORRO - SANTANDER</v>
          </cell>
        </row>
        <row r="92">
          <cell r="C92" t="str">
            <v>CONSTRUCCION DE 5 POZOS SEPTICOS EN LA ZONA RURAL DEL MUNICIPIO</v>
          </cell>
        </row>
        <row r="95">
          <cell r="C95" t="str">
            <v>RECOLECCIÓN, TRANSPORTE Y DISPOSICIÓN FINAL DE LOS RESIDUOS INORGÁNICOS SECTOR RURAL  MUNICIPIO PALMAS DEL SOCORRO.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T721"/>
  <sheetViews>
    <sheetView zoomScale="67" zoomScaleNormal="67" zoomScalePageLayoutView="0" workbookViewId="0" topLeftCell="D10">
      <pane ySplit="2100" topLeftCell="A265" activePane="bottomLeft" state="split"/>
      <selection pane="topLeft" activeCell="D10" sqref="D10"/>
      <selection pane="bottomLeft" activeCell="Q269" sqref="Q269"/>
    </sheetView>
  </sheetViews>
  <sheetFormatPr defaultColWidth="11.421875" defaultRowHeight="15"/>
  <cols>
    <col min="1" max="1" width="7.140625" style="1" customWidth="1"/>
    <col min="2" max="2" width="11.421875" style="1" customWidth="1"/>
    <col min="3" max="3" width="6.8515625" style="1" customWidth="1"/>
    <col min="4" max="4" width="18.00390625" style="1" customWidth="1"/>
    <col min="5" max="5" width="7.421875" style="1" customWidth="1"/>
    <col min="6" max="6" width="21.8515625" style="1" customWidth="1"/>
    <col min="7" max="7" width="6.140625" style="1" customWidth="1"/>
    <col min="8" max="8" width="46.00390625" style="1" customWidth="1"/>
    <col min="9" max="9" width="34.57421875" style="1" customWidth="1"/>
    <col min="10" max="15" width="11.421875" style="1" customWidth="1"/>
    <col min="16" max="16" width="7.00390625" style="1" customWidth="1"/>
    <col min="17" max="17" width="50.140625" style="1" customWidth="1"/>
    <col min="18" max="18" width="30.28125" style="1" customWidth="1"/>
    <col min="19" max="19" width="11.421875" style="1" customWidth="1"/>
    <col min="20" max="20" width="14.140625" style="1" customWidth="1"/>
    <col min="21" max="24" width="11.421875" style="1" customWidth="1"/>
    <col min="25" max="25" width="19.140625" style="1" customWidth="1"/>
    <col min="26" max="28" width="18.140625" style="1" customWidth="1"/>
    <col min="29" max="29" width="19.140625" style="1" customWidth="1"/>
    <col min="30" max="44" width="18.140625" style="1" customWidth="1"/>
    <col min="45" max="45" width="19.140625" style="1" customWidth="1"/>
    <col min="46" max="16384" width="11.421875" style="1" customWidth="1"/>
  </cols>
  <sheetData>
    <row r="1" ht="12.75" hidden="1"/>
    <row r="2" ht="12.75" hidden="1"/>
    <row r="3" spans="18:24" ht="12.75" hidden="1">
      <c r="R3" s="286"/>
      <c r="S3" s="286"/>
      <c r="T3" s="286"/>
      <c r="U3" s="286"/>
      <c r="V3" s="286"/>
      <c r="W3" s="286"/>
      <c r="X3" s="286"/>
    </row>
    <row r="4" ht="12.75" hidden="1"/>
    <row r="5" ht="12.75" hidden="1"/>
    <row r="6" ht="12.75" hidden="1"/>
    <row r="7" spans="16:23" ht="12.75" hidden="1">
      <c r="P7" s="2"/>
      <c r="R7" s="287" t="s">
        <v>17</v>
      </c>
      <c r="S7" s="287"/>
      <c r="T7" s="287"/>
      <c r="U7" s="287"/>
      <c r="V7" s="287"/>
      <c r="W7" s="287"/>
    </row>
    <row r="8" ht="13.5" hidden="1" thickBot="1"/>
    <row r="9" spans="16:27" ht="13.5" hidden="1" thickBot="1">
      <c r="P9" s="293"/>
      <c r="Q9" s="293"/>
      <c r="R9" s="289" t="s">
        <v>16</v>
      </c>
      <c r="S9" s="290"/>
      <c r="T9" s="288" t="s">
        <v>14</v>
      </c>
      <c r="U9" s="289"/>
      <c r="V9" s="290"/>
      <c r="W9" s="288" t="s">
        <v>18</v>
      </c>
      <c r="X9" s="290"/>
      <c r="Y9" s="288" t="s">
        <v>15</v>
      </c>
      <c r="Z9" s="290"/>
      <c r="AA9" s="53"/>
    </row>
    <row r="10" ht="0.75" customHeight="1"/>
    <row r="12" spans="1:45" ht="28.5" customHeight="1">
      <c r="A12" s="276" t="s">
        <v>0</v>
      </c>
      <c r="B12" s="277" t="s">
        <v>28</v>
      </c>
      <c r="C12" s="276" t="s">
        <v>0</v>
      </c>
      <c r="D12" s="277" t="s">
        <v>29</v>
      </c>
      <c r="E12" s="276" t="s">
        <v>0</v>
      </c>
      <c r="F12" s="277" t="s">
        <v>3</v>
      </c>
      <c r="G12" s="276" t="s">
        <v>0</v>
      </c>
      <c r="H12" s="277" t="s">
        <v>239</v>
      </c>
      <c r="I12" s="294" t="s">
        <v>8</v>
      </c>
      <c r="J12" s="277" t="s">
        <v>1</v>
      </c>
      <c r="K12" s="277" t="s">
        <v>2</v>
      </c>
      <c r="L12" s="277" t="s">
        <v>27</v>
      </c>
      <c r="M12" s="277"/>
      <c r="N12" s="277"/>
      <c r="O12" s="277"/>
      <c r="P12" s="276" t="s">
        <v>0</v>
      </c>
      <c r="Q12" s="277" t="s">
        <v>4</v>
      </c>
      <c r="R12" s="277" t="s">
        <v>5</v>
      </c>
      <c r="S12" s="277"/>
      <c r="T12" s="277"/>
      <c r="U12" s="277"/>
      <c r="V12" s="277"/>
      <c r="W12" s="277"/>
      <c r="X12" s="277"/>
      <c r="Y12" s="281" t="s">
        <v>6</v>
      </c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ht="28.5" customHeight="1">
      <c r="A13" s="276"/>
      <c r="B13" s="277"/>
      <c r="C13" s="276"/>
      <c r="D13" s="277"/>
      <c r="E13" s="276"/>
      <c r="F13" s="277"/>
      <c r="G13" s="276"/>
      <c r="H13" s="277"/>
      <c r="I13" s="295"/>
      <c r="J13" s="277"/>
      <c r="K13" s="277"/>
      <c r="L13" s="277"/>
      <c r="M13" s="277"/>
      <c r="N13" s="277"/>
      <c r="O13" s="277"/>
      <c r="P13" s="276"/>
      <c r="Q13" s="277"/>
      <c r="R13" s="277"/>
      <c r="S13" s="277"/>
      <c r="T13" s="277"/>
      <c r="U13" s="277"/>
      <c r="V13" s="277"/>
      <c r="W13" s="277"/>
      <c r="X13" s="277"/>
      <c r="Y13" s="285">
        <v>2012</v>
      </c>
      <c r="Z13" s="285"/>
      <c r="AA13" s="285"/>
      <c r="AB13" s="285"/>
      <c r="AC13" s="285"/>
      <c r="AD13" s="285">
        <v>2013</v>
      </c>
      <c r="AE13" s="285"/>
      <c r="AF13" s="285"/>
      <c r="AG13" s="285"/>
      <c r="AH13" s="285"/>
      <c r="AI13" s="285">
        <v>2014</v>
      </c>
      <c r="AJ13" s="285"/>
      <c r="AK13" s="285"/>
      <c r="AL13" s="285"/>
      <c r="AM13" s="285"/>
      <c r="AN13" s="285">
        <v>2015</v>
      </c>
      <c r="AO13" s="285"/>
      <c r="AP13" s="285"/>
      <c r="AQ13" s="285"/>
      <c r="AR13" s="285"/>
      <c r="AS13" s="291" t="s">
        <v>7</v>
      </c>
    </row>
    <row r="14" spans="1:45" ht="72" customHeight="1" thickBot="1">
      <c r="A14" s="276"/>
      <c r="B14" s="277"/>
      <c r="C14" s="276"/>
      <c r="D14" s="277"/>
      <c r="E14" s="276"/>
      <c r="F14" s="277"/>
      <c r="G14" s="276"/>
      <c r="H14" s="277"/>
      <c r="I14" s="296"/>
      <c r="J14" s="277"/>
      <c r="K14" s="277"/>
      <c r="L14" s="170">
        <v>2012</v>
      </c>
      <c r="M14" s="170">
        <v>2013</v>
      </c>
      <c r="N14" s="170">
        <v>2014</v>
      </c>
      <c r="O14" s="170">
        <v>2015</v>
      </c>
      <c r="P14" s="276"/>
      <c r="Q14" s="277"/>
      <c r="R14" s="170" t="s">
        <v>8</v>
      </c>
      <c r="S14" s="170" t="s">
        <v>1</v>
      </c>
      <c r="T14" s="170" t="s">
        <v>9</v>
      </c>
      <c r="U14" s="170">
        <v>2012</v>
      </c>
      <c r="V14" s="170">
        <v>2013</v>
      </c>
      <c r="W14" s="170">
        <v>2014</v>
      </c>
      <c r="X14" s="170">
        <v>2015</v>
      </c>
      <c r="Y14" s="171" t="s">
        <v>10</v>
      </c>
      <c r="Z14" s="171" t="s">
        <v>11</v>
      </c>
      <c r="AA14" s="171" t="s">
        <v>19</v>
      </c>
      <c r="AB14" s="171" t="s">
        <v>12</v>
      </c>
      <c r="AC14" s="171" t="s">
        <v>13</v>
      </c>
      <c r="AD14" s="171" t="s">
        <v>10</v>
      </c>
      <c r="AE14" s="171" t="s">
        <v>11</v>
      </c>
      <c r="AF14" s="171" t="s">
        <v>19</v>
      </c>
      <c r="AG14" s="171" t="s">
        <v>12</v>
      </c>
      <c r="AH14" s="171" t="s">
        <v>13</v>
      </c>
      <c r="AI14" s="171" t="s">
        <v>10</v>
      </c>
      <c r="AJ14" s="171" t="s">
        <v>11</v>
      </c>
      <c r="AK14" s="171" t="s">
        <v>19</v>
      </c>
      <c r="AL14" s="171" t="s">
        <v>12</v>
      </c>
      <c r="AM14" s="171" t="s">
        <v>13</v>
      </c>
      <c r="AN14" s="171" t="s">
        <v>10</v>
      </c>
      <c r="AO14" s="171" t="s">
        <v>11</v>
      </c>
      <c r="AP14" s="171" t="s">
        <v>19</v>
      </c>
      <c r="AQ14" s="171" t="s">
        <v>12</v>
      </c>
      <c r="AR14" s="171" t="s">
        <v>13</v>
      </c>
      <c r="AS14" s="292"/>
    </row>
    <row r="15" spans="1:46" ht="63.75">
      <c r="A15" s="231">
        <v>0.5</v>
      </c>
      <c r="B15" s="255" t="s">
        <v>240</v>
      </c>
      <c r="C15" s="248">
        <v>0.1</v>
      </c>
      <c r="D15" s="255" t="s">
        <v>244</v>
      </c>
      <c r="E15" s="258">
        <v>0.35</v>
      </c>
      <c r="F15" s="255" t="s">
        <v>264</v>
      </c>
      <c r="G15" s="166">
        <v>0.1</v>
      </c>
      <c r="H15" s="108" t="s">
        <v>325</v>
      </c>
      <c r="I15" s="105"/>
      <c r="J15" s="86"/>
      <c r="K15" s="75"/>
      <c r="L15" s="63"/>
      <c r="M15" s="63"/>
      <c r="N15" s="63"/>
      <c r="O15" s="63"/>
      <c r="P15" s="98">
        <v>0.2</v>
      </c>
      <c r="Q15" s="96" t="s">
        <v>30</v>
      </c>
      <c r="R15" s="52" t="s">
        <v>473</v>
      </c>
      <c r="S15" s="54">
        <v>100</v>
      </c>
      <c r="T15" s="54">
        <v>100</v>
      </c>
      <c r="U15" s="87">
        <f>T15/4</f>
        <v>25</v>
      </c>
      <c r="V15" s="87">
        <v>25</v>
      </c>
      <c r="W15" s="87">
        <v>25</v>
      </c>
      <c r="X15" s="128">
        <v>25</v>
      </c>
      <c r="Y15" s="172">
        <v>669097</v>
      </c>
      <c r="Z15" s="131">
        <v>0</v>
      </c>
      <c r="AA15" s="131">
        <v>0</v>
      </c>
      <c r="AB15" s="131">
        <v>0</v>
      </c>
      <c r="AC15" s="132">
        <f>SUM(Y15:AB15)</f>
        <v>669097</v>
      </c>
      <c r="AD15" s="133">
        <v>650877</v>
      </c>
      <c r="AE15" s="133">
        <v>0</v>
      </c>
      <c r="AF15" s="133">
        <v>0</v>
      </c>
      <c r="AG15" s="133">
        <v>0</v>
      </c>
      <c r="AH15" s="132">
        <f>SUM(AD15:AG15)</f>
        <v>650877</v>
      </c>
      <c r="AI15" s="131">
        <v>666805</v>
      </c>
      <c r="AJ15" s="131">
        <v>0</v>
      </c>
      <c r="AK15" s="131">
        <v>0</v>
      </c>
      <c r="AL15" s="133">
        <v>0</v>
      </c>
      <c r="AM15" s="132">
        <f>SUM(AI15:AL15)</f>
        <v>666805</v>
      </c>
      <c r="AN15" s="131">
        <v>701839</v>
      </c>
      <c r="AO15" s="133">
        <v>0</v>
      </c>
      <c r="AP15" s="133">
        <v>0</v>
      </c>
      <c r="AQ15" s="133">
        <v>0</v>
      </c>
      <c r="AR15" s="132">
        <f>SUM(AN15:AQ15)</f>
        <v>701839</v>
      </c>
      <c r="AS15" s="131">
        <f>SUM(AR15+AM15+AH15+AC15)</f>
        <v>2688618</v>
      </c>
      <c r="AT15" s="130"/>
    </row>
    <row r="16" spans="1:46" ht="51">
      <c r="A16" s="241"/>
      <c r="B16" s="256"/>
      <c r="C16" s="249"/>
      <c r="D16" s="256"/>
      <c r="E16" s="258"/>
      <c r="F16" s="256"/>
      <c r="G16" s="166">
        <v>0.1</v>
      </c>
      <c r="H16" s="108" t="s">
        <v>326</v>
      </c>
      <c r="I16" s="105"/>
      <c r="J16" s="71"/>
      <c r="K16" s="71"/>
      <c r="L16" s="63"/>
      <c r="M16" s="63"/>
      <c r="N16" s="63"/>
      <c r="O16" s="63"/>
      <c r="P16" s="98">
        <v>0.2</v>
      </c>
      <c r="Q16" s="96" t="s">
        <v>31</v>
      </c>
      <c r="R16" s="52" t="s">
        <v>474</v>
      </c>
      <c r="S16" s="54">
        <v>1</v>
      </c>
      <c r="T16" s="54">
        <v>1</v>
      </c>
      <c r="U16" s="87">
        <v>0</v>
      </c>
      <c r="V16" s="87">
        <v>0</v>
      </c>
      <c r="W16" s="87">
        <v>0</v>
      </c>
      <c r="X16" s="87">
        <v>0.25</v>
      </c>
      <c r="Y16" s="133">
        <v>0</v>
      </c>
      <c r="Z16" s="133">
        <v>500</v>
      </c>
      <c r="AA16" s="133">
        <v>0</v>
      </c>
      <c r="AB16" s="133">
        <v>0</v>
      </c>
      <c r="AC16" s="132">
        <f>SUM(Y16:AB16)</f>
        <v>500</v>
      </c>
      <c r="AD16" s="133">
        <v>0</v>
      </c>
      <c r="AE16" s="133">
        <v>500</v>
      </c>
      <c r="AF16" s="133">
        <v>0</v>
      </c>
      <c r="AG16" s="133">
        <v>0</v>
      </c>
      <c r="AH16" s="132">
        <f>SUM(AD16:AG16)</f>
        <v>500</v>
      </c>
      <c r="AI16" s="131">
        <v>0</v>
      </c>
      <c r="AJ16" s="133">
        <v>500</v>
      </c>
      <c r="AK16" s="133">
        <v>0</v>
      </c>
      <c r="AL16" s="133">
        <v>0</v>
      </c>
      <c r="AM16" s="132">
        <f>SUM(AI16:AL16)</f>
        <v>500</v>
      </c>
      <c r="AN16" s="131">
        <v>0</v>
      </c>
      <c r="AO16" s="133">
        <v>500</v>
      </c>
      <c r="AP16" s="133">
        <v>0</v>
      </c>
      <c r="AQ16" s="133">
        <v>0</v>
      </c>
      <c r="AR16" s="132">
        <f>SUM(AN16:AQ16)</f>
        <v>500</v>
      </c>
      <c r="AS16" s="131">
        <f>SUM(AR16+AM16+AH16+AC16)</f>
        <v>2000</v>
      </c>
      <c r="AT16" s="130"/>
    </row>
    <row r="17" spans="1:46" ht="38.25">
      <c r="A17" s="241"/>
      <c r="B17" s="256"/>
      <c r="C17" s="249"/>
      <c r="D17" s="256"/>
      <c r="E17" s="258"/>
      <c r="F17" s="256"/>
      <c r="G17" s="166">
        <v>0.1</v>
      </c>
      <c r="H17" s="109" t="s">
        <v>327</v>
      </c>
      <c r="I17" s="105"/>
      <c r="J17" s="71"/>
      <c r="K17" s="71"/>
      <c r="L17" s="63"/>
      <c r="M17" s="66"/>
      <c r="N17" s="66"/>
      <c r="O17" s="66"/>
      <c r="P17" s="98">
        <v>0.2</v>
      </c>
      <c r="Q17" s="97" t="s">
        <v>32</v>
      </c>
      <c r="R17" s="52" t="s">
        <v>475</v>
      </c>
      <c r="S17" s="54">
        <v>0</v>
      </c>
      <c r="T17" s="55">
        <v>1</v>
      </c>
      <c r="U17" s="87">
        <v>1</v>
      </c>
      <c r="V17" s="87">
        <v>0</v>
      </c>
      <c r="W17" s="87">
        <v>0</v>
      </c>
      <c r="X17" s="128">
        <v>0</v>
      </c>
      <c r="Y17" s="133">
        <v>0</v>
      </c>
      <c r="Z17" s="133">
        <v>1000</v>
      </c>
      <c r="AA17" s="133">
        <v>0</v>
      </c>
      <c r="AB17" s="133">
        <v>0</v>
      </c>
      <c r="AC17" s="132">
        <f>SUM(Y17:AB17)</f>
        <v>1000</v>
      </c>
      <c r="AD17" s="133">
        <v>0</v>
      </c>
      <c r="AE17" s="133">
        <v>0</v>
      </c>
      <c r="AF17" s="133">
        <v>0</v>
      </c>
      <c r="AG17" s="133">
        <v>0</v>
      </c>
      <c r="AH17" s="132">
        <f>SUM(AD17:AG17)</f>
        <v>0</v>
      </c>
      <c r="AI17" s="131">
        <v>0</v>
      </c>
      <c r="AJ17" s="133">
        <v>0</v>
      </c>
      <c r="AK17" s="133">
        <v>0</v>
      </c>
      <c r="AL17" s="133">
        <v>0</v>
      </c>
      <c r="AM17" s="132">
        <f>SUM(AI17:AL17)</f>
        <v>0</v>
      </c>
      <c r="AN17" s="131">
        <v>0</v>
      </c>
      <c r="AO17" s="133">
        <v>0</v>
      </c>
      <c r="AP17" s="133">
        <v>0</v>
      </c>
      <c r="AQ17" s="133">
        <v>0</v>
      </c>
      <c r="AR17" s="132">
        <f>SUM(AN17:AQ17)</f>
        <v>0</v>
      </c>
      <c r="AS17" s="131">
        <f>SUM(AR17+AM17+AH17+AC17)</f>
        <v>1000</v>
      </c>
      <c r="AT17" s="130"/>
    </row>
    <row r="18" spans="1:46" ht="38.25">
      <c r="A18" s="241"/>
      <c r="B18" s="256"/>
      <c r="C18" s="249"/>
      <c r="D18" s="256"/>
      <c r="E18" s="258"/>
      <c r="F18" s="256"/>
      <c r="G18" s="166">
        <v>0.1</v>
      </c>
      <c r="H18" s="109" t="s">
        <v>328</v>
      </c>
      <c r="I18" s="105"/>
      <c r="J18" s="168"/>
      <c r="K18" s="168"/>
      <c r="L18" s="64"/>
      <c r="M18" s="65"/>
      <c r="N18" s="65"/>
      <c r="O18" s="65"/>
      <c r="P18" s="98">
        <v>0.2</v>
      </c>
      <c r="Q18" s="97" t="s">
        <v>33</v>
      </c>
      <c r="R18" s="52" t="s">
        <v>476</v>
      </c>
      <c r="S18" s="54">
        <v>0</v>
      </c>
      <c r="T18" s="55">
        <v>8</v>
      </c>
      <c r="U18" s="87">
        <v>2</v>
      </c>
      <c r="V18" s="87">
        <v>2</v>
      </c>
      <c r="W18" s="87">
        <v>2</v>
      </c>
      <c r="X18" s="128">
        <v>2</v>
      </c>
      <c r="Y18" s="133">
        <v>0</v>
      </c>
      <c r="Z18" s="133">
        <v>1000</v>
      </c>
      <c r="AA18" s="133">
        <v>0</v>
      </c>
      <c r="AB18" s="133">
        <v>0</v>
      </c>
      <c r="AC18" s="132">
        <f>SUM(Y18:AB18)</f>
        <v>1000</v>
      </c>
      <c r="AD18" s="133">
        <v>0</v>
      </c>
      <c r="AE18" s="133">
        <v>1000</v>
      </c>
      <c r="AF18" s="133">
        <v>0</v>
      </c>
      <c r="AG18" s="133">
        <v>0</v>
      </c>
      <c r="AH18" s="132">
        <f>SUM(AD18:AG18)</f>
        <v>1000</v>
      </c>
      <c r="AI18" s="131">
        <v>0</v>
      </c>
      <c r="AJ18" s="133">
        <v>1000</v>
      </c>
      <c r="AK18" s="133">
        <v>0</v>
      </c>
      <c r="AL18" s="133">
        <v>0</v>
      </c>
      <c r="AM18" s="132">
        <f>SUM(AI18:AL18)</f>
        <v>1000</v>
      </c>
      <c r="AN18" s="131">
        <v>0</v>
      </c>
      <c r="AO18" s="133">
        <v>1000</v>
      </c>
      <c r="AP18" s="133">
        <v>0</v>
      </c>
      <c r="AQ18" s="133">
        <v>0</v>
      </c>
      <c r="AR18" s="132">
        <f>SUM(AN18:AQ18)</f>
        <v>1000</v>
      </c>
      <c r="AS18" s="131">
        <f>SUM(AR18+AM18+AH18+AC18)</f>
        <v>4000</v>
      </c>
      <c r="AT18" s="130"/>
    </row>
    <row r="19" spans="1:46" ht="38.25">
      <c r="A19" s="241"/>
      <c r="B19" s="256"/>
      <c r="C19" s="249"/>
      <c r="D19" s="256"/>
      <c r="E19" s="258"/>
      <c r="F19" s="256"/>
      <c r="G19" s="166">
        <v>0.05</v>
      </c>
      <c r="H19" s="108" t="s">
        <v>329</v>
      </c>
      <c r="I19" s="105"/>
      <c r="J19" s="168"/>
      <c r="K19" s="168"/>
      <c r="L19" s="64"/>
      <c r="M19" s="65"/>
      <c r="N19" s="65"/>
      <c r="O19" s="65"/>
      <c r="P19" s="98">
        <v>0.2</v>
      </c>
      <c r="Q19" s="96" t="s">
        <v>34</v>
      </c>
      <c r="R19" s="52" t="s">
        <v>477</v>
      </c>
      <c r="S19" s="54">
        <v>100</v>
      </c>
      <c r="T19" s="55">
        <v>100</v>
      </c>
      <c r="U19" s="87">
        <v>25</v>
      </c>
      <c r="V19" s="87">
        <v>25</v>
      </c>
      <c r="W19" s="87">
        <v>25</v>
      </c>
      <c r="X19" s="128">
        <v>25</v>
      </c>
      <c r="Y19" s="133">
        <v>16421</v>
      </c>
      <c r="Z19" s="133">
        <v>0</v>
      </c>
      <c r="AA19" s="133">
        <v>0</v>
      </c>
      <c r="AB19" s="133">
        <v>0</v>
      </c>
      <c r="AC19" s="132">
        <f>SUM(Y19:AB19)</f>
        <v>16421</v>
      </c>
      <c r="AD19" s="133">
        <v>17094</v>
      </c>
      <c r="AE19" s="133">
        <v>0</v>
      </c>
      <c r="AF19" s="133">
        <v>0</v>
      </c>
      <c r="AG19" s="133">
        <v>0</v>
      </c>
      <c r="AH19" s="132">
        <f>SUM(AD19:AG19)</f>
        <v>17094</v>
      </c>
      <c r="AI19" s="131">
        <v>19601</v>
      </c>
      <c r="AJ19" s="133">
        <v>0</v>
      </c>
      <c r="AK19" s="133">
        <v>0</v>
      </c>
      <c r="AL19" s="133">
        <v>0</v>
      </c>
      <c r="AM19" s="132">
        <f>SUM(AI19:AL19)</f>
        <v>19601</v>
      </c>
      <c r="AN19" s="131">
        <v>21147</v>
      </c>
      <c r="AO19" s="133">
        <v>0</v>
      </c>
      <c r="AP19" s="133">
        <v>0</v>
      </c>
      <c r="AQ19" s="133">
        <v>0</v>
      </c>
      <c r="AR19" s="132">
        <f>SUM(AN19:AQ19)</f>
        <v>21147</v>
      </c>
      <c r="AS19" s="131">
        <f>SUM(AR19+AM19+AH19+AC19)</f>
        <v>74263</v>
      </c>
      <c r="AT19" s="130"/>
    </row>
    <row r="20" spans="1:45" ht="38.25">
      <c r="A20" s="241"/>
      <c r="B20" s="256"/>
      <c r="C20" s="249"/>
      <c r="D20" s="256"/>
      <c r="E20" s="258"/>
      <c r="F20" s="256"/>
      <c r="G20" s="166">
        <v>0.05</v>
      </c>
      <c r="H20" s="108" t="s">
        <v>330</v>
      </c>
      <c r="I20" s="105"/>
      <c r="J20" s="67"/>
      <c r="K20" s="67"/>
      <c r="L20" s="63"/>
      <c r="M20" s="66"/>
      <c r="N20" s="66"/>
      <c r="O20" s="66" t="s">
        <v>762</v>
      </c>
      <c r="P20" s="87"/>
      <c r="Q20" s="78"/>
      <c r="R20" s="52"/>
      <c r="S20" s="54"/>
      <c r="T20" s="55"/>
      <c r="U20" s="87"/>
      <c r="V20" s="87"/>
      <c r="W20" s="87"/>
      <c r="X20" s="128"/>
      <c r="Y20" s="133"/>
      <c r="Z20" s="133"/>
      <c r="AA20" s="133"/>
      <c r="AB20" s="133"/>
      <c r="AC20" s="132"/>
      <c r="AD20" s="133"/>
      <c r="AE20" s="133"/>
      <c r="AF20" s="133"/>
      <c r="AG20" s="133"/>
      <c r="AH20" s="132"/>
      <c r="AI20" s="131"/>
      <c r="AJ20" s="133"/>
      <c r="AK20" s="133"/>
      <c r="AL20" s="133"/>
      <c r="AM20" s="132"/>
      <c r="AN20" s="131"/>
      <c r="AO20" s="133"/>
      <c r="AP20" s="133"/>
      <c r="AQ20" s="133"/>
      <c r="AR20" s="132"/>
      <c r="AS20" s="132"/>
    </row>
    <row r="21" spans="1:45" ht="41.25" customHeight="1">
      <c r="A21" s="241"/>
      <c r="B21" s="256"/>
      <c r="C21" s="249"/>
      <c r="D21" s="256"/>
      <c r="E21" s="258"/>
      <c r="F21" s="256"/>
      <c r="G21" s="166">
        <v>0.05</v>
      </c>
      <c r="H21" s="108" t="s">
        <v>331</v>
      </c>
      <c r="I21" s="105"/>
      <c r="J21" s="67"/>
      <c r="K21" s="67"/>
      <c r="L21" s="63"/>
      <c r="M21" s="100"/>
      <c r="N21" s="100"/>
      <c r="O21" s="100"/>
      <c r="P21" s="87"/>
      <c r="Q21" s="78"/>
      <c r="R21" s="52"/>
      <c r="S21" s="54"/>
      <c r="T21" s="55"/>
      <c r="U21" s="87"/>
      <c r="V21" s="87"/>
      <c r="W21" s="87"/>
      <c r="X21" s="128"/>
      <c r="Y21" s="133"/>
      <c r="Z21" s="133"/>
      <c r="AA21" s="133"/>
      <c r="AB21" s="133"/>
      <c r="AC21" s="132"/>
      <c r="AD21" s="133"/>
      <c r="AE21" s="133"/>
      <c r="AF21" s="133"/>
      <c r="AG21" s="133"/>
      <c r="AH21" s="132"/>
      <c r="AI21" s="131"/>
      <c r="AJ21" s="133"/>
      <c r="AK21" s="133"/>
      <c r="AL21" s="133"/>
      <c r="AM21" s="132"/>
      <c r="AN21" s="131"/>
      <c r="AO21" s="133"/>
      <c r="AP21" s="133"/>
      <c r="AQ21" s="133"/>
      <c r="AR21" s="132"/>
      <c r="AS21" s="132"/>
    </row>
    <row r="22" spans="1:45" ht="28.5" customHeight="1">
      <c r="A22" s="241"/>
      <c r="B22" s="256"/>
      <c r="C22" s="249"/>
      <c r="D22" s="256"/>
      <c r="E22" s="258"/>
      <c r="F22" s="256"/>
      <c r="G22" s="166">
        <v>0.05</v>
      </c>
      <c r="H22" s="110" t="s">
        <v>332</v>
      </c>
      <c r="I22" s="105"/>
      <c r="J22" s="67"/>
      <c r="K22" s="67"/>
      <c r="L22" s="63"/>
      <c r="M22" s="100"/>
      <c r="N22" s="100"/>
      <c r="O22" s="100"/>
      <c r="P22" s="98"/>
      <c r="Q22" s="96"/>
      <c r="R22" s="52"/>
      <c r="S22" s="54"/>
      <c r="T22" s="55"/>
      <c r="U22" s="87"/>
      <c r="V22" s="87"/>
      <c r="W22" s="87"/>
      <c r="X22" s="128"/>
      <c r="Y22" s="133"/>
      <c r="Z22" s="133"/>
      <c r="AA22" s="133"/>
      <c r="AB22" s="133"/>
      <c r="AC22" s="132"/>
      <c r="AD22" s="133"/>
      <c r="AE22" s="133"/>
      <c r="AF22" s="133"/>
      <c r="AG22" s="133"/>
      <c r="AH22" s="132"/>
      <c r="AI22" s="131"/>
      <c r="AJ22" s="133"/>
      <c r="AK22" s="133"/>
      <c r="AL22" s="133"/>
      <c r="AM22" s="132"/>
      <c r="AN22" s="131"/>
      <c r="AO22" s="133"/>
      <c r="AP22" s="133"/>
      <c r="AQ22" s="133"/>
      <c r="AR22" s="132"/>
      <c r="AS22" s="132"/>
    </row>
    <row r="23" spans="1:45" ht="38.25">
      <c r="A23" s="241"/>
      <c r="B23" s="256"/>
      <c r="C23" s="249"/>
      <c r="D23" s="256"/>
      <c r="E23" s="258"/>
      <c r="F23" s="256"/>
      <c r="G23" s="166">
        <v>0.05</v>
      </c>
      <c r="H23" s="110" t="s">
        <v>333</v>
      </c>
      <c r="I23" s="105"/>
      <c r="J23" s="67"/>
      <c r="K23" s="67"/>
      <c r="L23" s="63"/>
      <c r="M23" s="100"/>
      <c r="N23" s="100"/>
      <c r="O23" s="100"/>
      <c r="P23" s="98"/>
      <c r="Q23" s="96"/>
      <c r="R23" s="52"/>
      <c r="S23" s="54"/>
      <c r="T23" s="55"/>
      <c r="U23" s="87"/>
      <c r="V23" s="87"/>
      <c r="W23" s="87"/>
      <c r="X23" s="128"/>
      <c r="Y23" s="133"/>
      <c r="Z23" s="133"/>
      <c r="AA23" s="133"/>
      <c r="AB23" s="133"/>
      <c r="AC23" s="132"/>
      <c r="AD23" s="133"/>
      <c r="AE23" s="133"/>
      <c r="AF23" s="133"/>
      <c r="AG23" s="133"/>
      <c r="AH23" s="132"/>
      <c r="AI23" s="131"/>
      <c r="AJ23" s="133"/>
      <c r="AK23" s="133"/>
      <c r="AL23" s="133"/>
      <c r="AM23" s="132"/>
      <c r="AN23" s="131"/>
      <c r="AO23" s="133"/>
      <c r="AP23" s="133"/>
      <c r="AQ23" s="133"/>
      <c r="AR23" s="132"/>
      <c r="AS23" s="132"/>
    </row>
    <row r="24" spans="1:45" ht="25.5">
      <c r="A24" s="241"/>
      <c r="B24" s="256"/>
      <c r="C24" s="249"/>
      <c r="D24" s="256"/>
      <c r="E24" s="258"/>
      <c r="F24" s="256"/>
      <c r="G24" s="166">
        <v>0.05</v>
      </c>
      <c r="H24" s="110" t="s">
        <v>334</v>
      </c>
      <c r="I24" s="105"/>
      <c r="J24" s="67"/>
      <c r="K24" s="67"/>
      <c r="L24" s="63"/>
      <c r="M24" s="100"/>
      <c r="N24" s="100"/>
      <c r="O24" s="100"/>
      <c r="P24" s="98"/>
      <c r="Q24" s="96"/>
      <c r="R24" s="52"/>
      <c r="S24" s="54"/>
      <c r="T24" s="55"/>
      <c r="U24" s="87"/>
      <c r="V24" s="87"/>
      <c r="W24" s="87"/>
      <c r="X24" s="128"/>
      <c r="Y24" s="133"/>
      <c r="Z24" s="133"/>
      <c r="AA24" s="133"/>
      <c r="AB24" s="133"/>
      <c r="AC24" s="132"/>
      <c r="AD24" s="133"/>
      <c r="AE24" s="133"/>
      <c r="AF24" s="133"/>
      <c r="AG24" s="133"/>
      <c r="AH24" s="132"/>
      <c r="AI24" s="131"/>
      <c r="AJ24" s="133"/>
      <c r="AK24" s="133"/>
      <c r="AL24" s="133"/>
      <c r="AM24" s="132"/>
      <c r="AN24" s="131"/>
      <c r="AO24" s="133"/>
      <c r="AP24" s="133"/>
      <c r="AQ24" s="133"/>
      <c r="AR24" s="132"/>
      <c r="AS24" s="132"/>
    </row>
    <row r="25" spans="1:45" ht="25.5">
      <c r="A25" s="241"/>
      <c r="B25" s="256"/>
      <c r="C25" s="249"/>
      <c r="D25" s="256"/>
      <c r="E25" s="258"/>
      <c r="F25" s="256"/>
      <c r="G25" s="166">
        <v>0.05</v>
      </c>
      <c r="H25" s="110" t="s">
        <v>335</v>
      </c>
      <c r="I25" s="105"/>
      <c r="J25" s="67"/>
      <c r="K25" s="67"/>
      <c r="L25" s="63"/>
      <c r="M25" s="100"/>
      <c r="N25" s="100"/>
      <c r="O25" s="100"/>
      <c r="P25" s="98"/>
      <c r="Q25" s="96"/>
      <c r="R25" s="52"/>
      <c r="S25" s="54"/>
      <c r="T25" s="55"/>
      <c r="U25" s="87"/>
      <c r="V25" s="87"/>
      <c r="W25" s="87"/>
      <c r="X25" s="128"/>
      <c r="Y25" s="133"/>
      <c r="Z25" s="133"/>
      <c r="AA25" s="133"/>
      <c r="AB25" s="133"/>
      <c r="AC25" s="132"/>
      <c r="AD25" s="133"/>
      <c r="AE25" s="133"/>
      <c r="AF25" s="133"/>
      <c r="AG25" s="133"/>
      <c r="AH25" s="132"/>
      <c r="AI25" s="131"/>
      <c r="AJ25" s="133"/>
      <c r="AK25" s="133"/>
      <c r="AL25" s="133"/>
      <c r="AM25" s="132"/>
      <c r="AN25" s="131"/>
      <c r="AO25" s="133"/>
      <c r="AP25" s="133"/>
      <c r="AQ25" s="133"/>
      <c r="AR25" s="132"/>
      <c r="AS25" s="132"/>
    </row>
    <row r="26" spans="1:45" ht="51.75" customHeight="1">
      <c r="A26" s="241"/>
      <c r="B26" s="256"/>
      <c r="C26" s="249"/>
      <c r="D26" s="256"/>
      <c r="E26" s="258"/>
      <c r="F26" s="256"/>
      <c r="G26" s="166">
        <v>0.05</v>
      </c>
      <c r="H26" s="110" t="s">
        <v>336</v>
      </c>
      <c r="I26" s="105"/>
      <c r="J26" s="67"/>
      <c r="K26" s="67"/>
      <c r="L26" s="63"/>
      <c r="M26" s="100"/>
      <c r="N26" s="100"/>
      <c r="O26" s="100"/>
      <c r="P26" s="87"/>
      <c r="R26" s="52"/>
      <c r="S26" s="54"/>
      <c r="T26" s="55"/>
      <c r="U26" s="87"/>
      <c r="V26" s="87"/>
      <c r="W26" s="87"/>
      <c r="X26" s="128"/>
      <c r="Y26" s="133"/>
      <c r="Z26" s="133"/>
      <c r="AA26" s="133"/>
      <c r="AB26" s="133"/>
      <c r="AC26" s="132"/>
      <c r="AD26" s="133"/>
      <c r="AE26" s="133"/>
      <c r="AF26" s="133"/>
      <c r="AG26" s="133"/>
      <c r="AH26" s="132"/>
      <c r="AI26" s="131"/>
      <c r="AJ26" s="133"/>
      <c r="AK26" s="133"/>
      <c r="AL26" s="133"/>
      <c r="AM26" s="132"/>
      <c r="AN26" s="131"/>
      <c r="AO26" s="133"/>
      <c r="AP26" s="133"/>
      <c r="AQ26" s="133"/>
      <c r="AR26" s="132"/>
      <c r="AS26" s="132"/>
    </row>
    <row r="27" spans="1:45" ht="38.25">
      <c r="A27" s="241"/>
      <c r="B27" s="256"/>
      <c r="C27" s="249"/>
      <c r="D27" s="256"/>
      <c r="E27" s="258"/>
      <c r="F27" s="256"/>
      <c r="G27" s="166">
        <v>0.05</v>
      </c>
      <c r="H27" s="110" t="s">
        <v>337</v>
      </c>
      <c r="I27" s="105"/>
      <c r="J27" s="67"/>
      <c r="K27" s="67"/>
      <c r="L27" s="63"/>
      <c r="M27" s="100"/>
      <c r="N27" s="100"/>
      <c r="O27" s="100"/>
      <c r="P27" s="98"/>
      <c r="Q27" s="96"/>
      <c r="R27" s="52"/>
      <c r="S27" s="54"/>
      <c r="T27" s="55"/>
      <c r="U27" s="87"/>
      <c r="V27" s="87"/>
      <c r="W27" s="87"/>
      <c r="X27" s="128"/>
      <c r="Y27" s="133"/>
      <c r="Z27" s="133"/>
      <c r="AA27" s="133"/>
      <c r="AB27" s="133"/>
      <c r="AC27" s="132"/>
      <c r="AD27" s="133"/>
      <c r="AE27" s="133"/>
      <c r="AF27" s="133"/>
      <c r="AG27" s="133"/>
      <c r="AH27" s="132"/>
      <c r="AI27" s="131"/>
      <c r="AJ27" s="133"/>
      <c r="AK27" s="133"/>
      <c r="AL27" s="133"/>
      <c r="AM27" s="132"/>
      <c r="AN27" s="131"/>
      <c r="AO27" s="133"/>
      <c r="AP27" s="133"/>
      <c r="AQ27" s="133"/>
      <c r="AR27" s="132"/>
      <c r="AS27" s="132"/>
    </row>
    <row r="28" spans="1:45" ht="38.25">
      <c r="A28" s="241"/>
      <c r="B28" s="256"/>
      <c r="C28" s="249"/>
      <c r="D28" s="256"/>
      <c r="E28" s="258"/>
      <c r="F28" s="256"/>
      <c r="G28" s="166">
        <v>0.05</v>
      </c>
      <c r="H28" s="110" t="s">
        <v>338</v>
      </c>
      <c r="I28" s="105"/>
      <c r="J28" s="67"/>
      <c r="K28" s="67"/>
      <c r="L28" s="63"/>
      <c r="M28" s="100"/>
      <c r="N28" s="100"/>
      <c r="O28" s="100"/>
      <c r="P28" s="98"/>
      <c r="Q28" s="96"/>
      <c r="R28" s="52"/>
      <c r="S28" s="54"/>
      <c r="T28" s="55"/>
      <c r="U28" s="87"/>
      <c r="V28" s="87"/>
      <c r="W28" s="87"/>
      <c r="X28" s="128"/>
      <c r="Y28" s="133"/>
      <c r="Z28" s="133"/>
      <c r="AA28" s="133"/>
      <c r="AB28" s="133"/>
      <c r="AC28" s="132"/>
      <c r="AD28" s="133"/>
      <c r="AE28" s="133"/>
      <c r="AF28" s="133"/>
      <c r="AG28" s="133"/>
      <c r="AH28" s="132"/>
      <c r="AI28" s="131"/>
      <c r="AJ28" s="133"/>
      <c r="AK28" s="133"/>
      <c r="AL28" s="133"/>
      <c r="AM28" s="132"/>
      <c r="AN28" s="131"/>
      <c r="AO28" s="133"/>
      <c r="AP28" s="133"/>
      <c r="AQ28" s="133"/>
      <c r="AR28" s="132"/>
      <c r="AS28" s="132"/>
    </row>
    <row r="29" spans="1:45" ht="38.25">
      <c r="A29" s="241"/>
      <c r="B29" s="256"/>
      <c r="C29" s="249"/>
      <c r="D29" s="256"/>
      <c r="E29" s="258"/>
      <c r="F29" s="256"/>
      <c r="G29" s="166">
        <v>0.05</v>
      </c>
      <c r="H29" s="108" t="s">
        <v>339</v>
      </c>
      <c r="I29" s="105"/>
      <c r="J29" s="67"/>
      <c r="K29" s="67"/>
      <c r="L29" s="63"/>
      <c r="M29" s="100"/>
      <c r="N29" s="100"/>
      <c r="O29" s="100"/>
      <c r="P29" s="98"/>
      <c r="Q29" s="96"/>
      <c r="R29" s="52"/>
      <c r="S29" s="54"/>
      <c r="T29" s="55"/>
      <c r="U29" s="87"/>
      <c r="V29" s="87"/>
      <c r="W29" s="87"/>
      <c r="X29" s="128"/>
      <c r="Y29" s="133"/>
      <c r="Z29" s="133"/>
      <c r="AA29" s="133"/>
      <c r="AB29" s="133"/>
      <c r="AC29" s="132"/>
      <c r="AD29" s="133"/>
      <c r="AE29" s="133"/>
      <c r="AF29" s="133"/>
      <c r="AG29" s="133"/>
      <c r="AH29" s="132"/>
      <c r="AI29" s="131"/>
      <c r="AJ29" s="133"/>
      <c r="AK29" s="133"/>
      <c r="AL29" s="133"/>
      <c r="AM29" s="132"/>
      <c r="AN29" s="131"/>
      <c r="AO29" s="133"/>
      <c r="AP29" s="133"/>
      <c r="AQ29" s="133"/>
      <c r="AR29" s="132"/>
      <c r="AS29" s="132"/>
    </row>
    <row r="30" spans="1:45" ht="25.5">
      <c r="A30" s="241"/>
      <c r="B30" s="256"/>
      <c r="C30" s="249"/>
      <c r="D30" s="256"/>
      <c r="E30" s="258"/>
      <c r="F30" s="257"/>
      <c r="G30" s="166">
        <v>0.05</v>
      </c>
      <c r="H30" s="108" t="s">
        <v>331</v>
      </c>
      <c r="I30" s="105"/>
      <c r="J30" s="167"/>
      <c r="K30" s="167"/>
      <c r="L30" s="63"/>
      <c r="M30" s="63"/>
      <c r="N30" s="63"/>
      <c r="O30" s="63"/>
      <c r="P30" s="87"/>
      <c r="Q30" s="78"/>
      <c r="R30" s="52"/>
      <c r="S30" s="54"/>
      <c r="T30" s="55"/>
      <c r="U30" s="87"/>
      <c r="V30" s="87"/>
      <c r="W30" s="87"/>
      <c r="X30" s="128"/>
      <c r="Y30" s="133"/>
      <c r="Z30" s="133"/>
      <c r="AA30" s="133"/>
      <c r="AB30" s="133"/>
      <c r="AC30" s="132"/>
      <c r="AD30" s="133"/>
      <c r="AE30" s="133"/>
      <c r="AF30" s="133"/>
      <c r="AG30" s="133"/>
      <c r="AH30" s="132"/>
      <c r="AI30" s="131"/>
      <c r="AJ30" s="133"/>
      <c r="AK30" s="133"/>
      <c r="AL30" s="133"/>
      <c r="AM30" s="132"/>
      <c r="AN30" s="131"/>
      <c r="AO30" s="133"/>
      <c r="AP30" s="133"/>
      <c r="AQ30" s="133"/>
      <c r="AR30" s="132"/>
      <c r="AS30" s="132"/>
    </row>
    <row r="31" spans="1:45" ht="84.75" customHeight="1">
      <c r="A31" s="241"/>
      <c r="B31" s="256"/>
      <c r="C31" s="249"/>
      <c r="D31" s="256"/>
      <c r="E31" s="163">
        <v>0.33</v>
      </c>
      <c r="F31" s="173" t="s">
        <v>324</v>
      </c>
      <c r="G31" s="166">
        <v>1</v>
      </c>
      <c r="H31" s="108" t="s">
        <v>341</v>
      </c>
      <c r="I31" s="105"/>
      <c r="J31" s="167"/>
      <c r="K31" s="167"/>
      <c r="L31" s="63"/>
      <c r="M31" s="63"/>
      <c r="N31" s="63"/>
      <c r="O31" s="63"/>
      <c r="P31" s="98">
        <v>1</v>
      </c>
      <c r="Q31" s="96" t="s">
        <v>35</v>
      </c>
      <c r="R31" s="52" t="s">
        <v>478</v>
      </c>
      <c r="S31" s="54">
        <v>100</v>
      </c>
      <c r="T31" s="55">
        <v>100</v>
      </c>
      <c r="U31" s="87">
        <v>100</v>
      </c>
      <c r="V31" s="87">
        <v>100</v>
      </c>
      <c r="W31" s="87">
        <v>100</v>
      </c>
      <c r="X31" s="128">
        <v>100</v>
      </c>
      <c r="Y31" s="133">
        <v>26764</v>
      </c>
      <c r="Z31" s="133">
        <v>0</v>
      </c>
      <c r="AA31" s="133">
        <v>0</v>
      </c>
      <c r="AB31" s="133">
        <v>0</v>
      </c>
      <c r="AC31" s="132">
        <f aca="true" t="shared" si="0" ref="AC31:AC41">SUM(Y31:AB31)</f>
        <v>26764</v>
      </c>
      <c r="AD31" s="133">
        <v>25426</v>
      </c>
      <c r="AE31" s="133">
        <v>0</v>
      </c>
      <c r="AF31" s="133">
        <v>0</v>
      </c>
      <c r="AG31" s="133">
        <v>0</v>
      </c>
      <c r="AH31" s="132">
        <f aca="true" t="shared" si="1" ref="AH31:AH41">SUM(AD31:AG31)</f>
        <v>25426</v>
      </c>
      <c r="AI31" s="131">
        <v>24155</v>
      </c>
      <c r="AJ31" s="133">
        <v>0</v>
      </c>
      <c r="AK31" s="133">
        <v>0</v>
      </c>
      <c r="AL31" s="133">
        <v>0</v>
      </c>
      <c r="AM31" s="132">
        <f aca="true" t="shared" si="2" ref="AM31:AM41">SUM(AI31:AL31)</f>
        <v>24155</v>
      </c>
      <c r="AN31" s="131">
        <v>22947</v>
      </c>
      <c r="AO31" s="133">
        <v>0</v>
      </c>
      <c r="AP31" s="133">
        <v>0</v>
      </c>
      <c r="AQ31" s="133">
        <v>0</v>
      </c>
      <c r="AR31" s="132">
        <f aca="true" t="shared" si="3" ref="AR31:AR41">SUM(AN31:AQ31)</f>
        <v>22947</v>
      </c>
      <c r="AS31" s="131">
        <f aca="true" t="shared" si="4" ref="AS31:AS41">SUM(AR31+AM31+AH31+AC31)</f>
        <v>99292</v>
      </c>
    </row>
    <row r="32" spans="1:45" ht="68.25" customHeight="1">
      <c r="A32" s="241"/>
      <c r="B32" s="256"/>
      <c r="C32" s="254"/>
      <c r="D32" s="257"/>
      <c r="E32" s="162">
        <v>0.32</v>
      </c>
      <c r="F32" s="174" t="s">
        <v>265</v>
      </c>
      <c r="G32" s="166">
        <v>1</v>
      </c>
      <c r="H32" s="108" t="s">
        <v>342</v>
      </c>
      <c r="I32" s="62"/>
      <c r="J32" s="167"/>
      <c r="K32" s="167"/>
      <c r="L32" s="67"/>
      <c r="M32" s="67"/>
      <c r="N32" s="67"/>
      <c r="O32" s="67"/>
      <c r="P32" s="98">
        <v>1</v>
      </c>
      <c r="Q32" s="96" t="s">
        <v>36</v>
      </c>
      <c r="R32" s="52" t="s">
        <v>479</v>
      </c>
      <c r="S32" s="54">
        <v>0</v>
      </c>
      <c r="T32" s="55">
        <v>30</v>
      </c>
      <c r="U32" s="87">
        <v>0</v>
      </c>
      <c r="V32" s="87">
        <v>0</v>
      </c>
      <c r="W32" s="87">
        <v>30</v>
      </c>
      <c r="X32" s="128">
        <v>0</v>
      </c>
      <c r="Y32" s="133">
        <v>0</v>
      </c>
      <c r="Z32" s="133">
        <v>0</v>
      </c>
      <c r="AA32" s="133">
        <v>0</v>
      </c>
      <c r="AB32" s="133">
        <v>0</v>
      </c>
      <c r="AC32" s="132">
        <f t="shared" si="0"/>
        <v>0</v>
      </c>
      <c r="AD32" s="133">
        <v>0</v>
      </c>
      <c r="AE32" s="133">
        <v>0</v>
      </c>
      <c r="AF32" s="133">
        <v>0</v>
      </c>
      <c r="AG32" s="133">
        <v>0</v>
      </c>
      <c r="AH32" s="132">
        <f t="shared" si="1"/>
        <v>0</v>
      </c>
      <c r="AI32" s="131">
        <v>0</v>
      </c>
      <c r="AJ32" s="133">
        <v>0</v>
      </c>
      <c r="AK32" s="133">
        <v>0</v>
      </c>
      <c r="AL32" s="133">
        <v>200000</v>
      </c>
      <c r="AM32" s="132">
        <f t="shared" si="2"/>
        <v>200000</v>
      </c>
      <c r="AN32" s="131">
        <v>0</v>
      </c>
      <c r="AO32" s="133">
        <v>0</v>
      </c>
      <c r="AP32" s="133">
        <v>0</v>
      </c>
      <c r="AQ32" s="133">
        <v>0</v>
      </c>
      <c r="AR32" s="132">
        <f t="shared" si="3"/>
        <v>0</v>
      </c>
      <c r="AS32" s="131">
        <f t="shared" si="4"/>
        <v>200000</v>
      </c>
    </row>
    <row r="33" spans="1:45" ht="87" customHeight="1">
      <c r="A33" s="241"/>
      <c r="B33" s="256"/>
      <c r="C33" s="248">
        <v>0.15</v>
      </c>
      <c r="D33" s="273" t="s">
        <v>245</v>
      </c>
      <c r="E33" s="169">
        <v>0.08</v>
      </c>
      <c r="F33" s="88" t="s">
        <v>266</v>
      </c>
      <c r="G33" s="166">
        <v>1</v>
      </c>
      <c r="H33" s="108" t="s">
        <v>340</v>
      </c>
      <c r="I33" s="12"/>
      <c r="J33" s="12"/>
      <c r="K33" s="12"/>
      <c r="L33" s="3"/>
      <c r="M33" s="3"/>
      <c r="N33" s="3"/>
      <c r="O33" s="3"/>
      <c r="P33" s="169">
        <v>1</v>
      </c>
      <c r="Q33" s="108" t="s">
        <v>37</v>
      </c>
      <c r="R33" s="52" t="s">
        <v>480</v>
      </c>
      <c r="S33" s="54">
        <v>0</v>
      </c>
      <c r="T33" s="55">
        <v>2</v>
      </c>
      <c r="U33" s="87">
        <v>0</v>
      </c>
      <c r="V33" s="87">
        <v>2</v>
      </c>
      <c r="W33" s="87">
        <v>2</v>
      </c>
      <c r="X33" s="128">
        <v>2</v>
      </c>
      <c r="Y33" s="133">
        <v>0</v>
      </c>
      <c r="Z33" s="134">
        <v>0</v>
      </c>
      <c r="AA33" s="133">
        <v>0</v>
      </c>
      <c r="AB33" s="133">
        <v>0</v>
      </c>
      <c r="AC33" s="132">
        <f t="shared" si="0"/>
        <v>0</v>
      </c>
      <c r="AD33" s="133">
        <v>2000</v>
      </c>
      <c r="AE33" s="133">
        <v>0</v>
      </c>
      <c r="AF33" s="133">
        <v>0</v>
      </c>
      <c r="AG33" s="133">
        <v>0</v>
      </c>
      <c r="AH33" s="132">
        <f t="shared" si="1"/>
        <v>2000</v>
      </c>
      <c r="AI33" s="131">
        <v>2100</v>
      </c>
      <c r="AJ33" s="133">
        <v>0</v>
      </c>
      <c r="AK33" s="133">
        <v>0</v>
      </c>
      <c r="AL33" s="133">
        <v>0</v>
      </c>
      <c r="AM33" s="132">
        <f t="shared" si="2"/>
        <v>2100</v>
      </c>
      <c r="AN33" s="131">
        <v>2200</v>
      </c>
      <c r="AO33" s="133">
        <v>0</v>
      </c>
      <c r="AP33" s="133">
        <v>0</v>
      </c>
      <c r="AQ33" s="133">
        <v>0</v>
      </c>
      <c r="AR33" s="132">
        <f t="shared" si="3"/>
        <v>2200</v>
      </c>
      <c r="AS33" s="131">
        <f t="shared" si="4"/>
        <v>6300</v>
      </c>
    </row>
    <row r="34" spans="1:45" ht="25.5">
      <c r="A34" s="241"/>
      <c r="B34" s="256"/>
      <c r="C34" s="249"/>
      <c r="D34" s="274"/>
      <c r="E34" s="284">
        <v>0.31</v>
      </c>
      <c r="F34" s="262" t="s">
        <v>267</v>
      </c>
      <c r="G34" s="166">
        <v>0.2</v>
      </c>
      <c r="H34" s="111" t="s">
        <v>343</v>
      </c>
      <c r="I34" s="12"/>
      <c r="J34" s="12"/>
      <c r="K34" s="12"/>
      <c r="L34" s="3"/>
      <c r="M34" s="3"/>
      <c r="N34" s="3"/>
      <c r="O34" s="3"/>
      <c r="P34" s="166">
        <v>0.25</v>
      </c>
      <c r="Q34" s="109" t="s">
        <v>38</v>
      </c>
      <c r="R34" s="52" t="s">
        <v>481</v>
      </c>
      <c r="S34" s="54">
        <v>0</v>
      </c>
      <c r="T34" s="55">
        <v>20</v>
      </c>
      <c r="U34" s="87">
        <v>5</v>
      </c>
      <c r="V34" s="87">
        <v>10</v>
      </c>
      <c r="W34" s="87">
        <v>15</v>
      </c>
      <c r="X34" s="87">
        <v>20</v>
      </c>
      <c r="Y34" s="133">
        <v>0</v>
      </c>
      <c r="Z34" s="133">
        <v>500</v>
      </c>
      <c r="AA34" s="133">
        <v>0</v>
      </c>
      <c r="AB34" s="133">
        <v>0</v>
      </c>
      <c r="AC34" s="132">
        <f t="shared" si="0"/>
        <v>500</v>
      </c>
      <c r="AD34" s="133">
        <v>0</v>
      </c>
      <c r="AE34" s="133">
        <v>500</v>
      </c>
      <c r="AF34" s="133">
        <v>0</v>
      </c>
      <c r="AG34" s="133">
        <v>0</v>
      </c>
      <c r="AH34" s="132">
        <f t="shared" si="1"/>
        <v>500</v>
      </c>
      <c r="AI34" s="131">
        <v>0</v>
      </c>
      <c r="AJ34" s="133">
        <v>500</v>
      </c>
      <c r="AK34" s="133">
        <v>0</v>
      </c>
      <c r="AL34" s="133">
        <v>0</v>
      </c>
      <c r="AM34" s="132">
        <f t="shared" si="2"/>
        <v>500</v>
      </c>
      <c r="AN34" s="131">
        <v>0</v>
      </c>
      <c r="AO34" s="133">
        <v>500</v>
      </c>
      <c r="AP34" s="133">
        <v>0</v>
      </c>
      <c r="AQ34" s="133">
        <v>0</v>
      </c>
      <c r="AR34" s="132">
        <f t="shared" si="3"/>
        <v>500</v>
      </c>
      <c r="AS34" s="131">
        <f t="shared" si="4"/>
        <v>2000</v>
      </c>
    </row>
    <row r="35" spans="1:45" ht="63.75" customHeight="1">
      <c r="A35" s="241"/>
      <c r="B35" s="256"/>
      <c r="C35" s="249"/>
      <c r="D35" s="274"/>
      <c r="E35" s="284"/>
      <c r="F35" s="263"/>
      <c r="G35" s="166">
        <v>0.2</v>
      </c>
      <c r="H35" s="111" t="s">
        <v>344</v>
      </c>
      <c r="I35" s="12"/>
      <c r="J35" s="12"/>
      <c r="K35" s="12"/>
      <c r="L35" s="3"/>
      <c r="M35" s="3"/>
      <c r="N35" s="3"/>
      <c r="O35" s="3"/>
      <c r="P35" s="166">
        <v>0.25</v>
      </c>
      <c r="Q35" s="109" t="s">
        <v>39</v>
      </c>
      <c r="R35" s="52" t="s">
        <v>482</v>
      </c>
      <c r="S35" s="54">
        <v>1</v>
      </c>
      <c r="T35" s="55">
        <v>3</v>
      </c>
      <c r="U35" s="87">
        <v>2</v>
      </c>
      <c r="V35" s="87">
        <v>2</v>
      </c>
      <c r="W35" s="87">
        <v>2</v>
      </c>
      <c r="X35" s="87">
        <v>2</v>
      </c>
      <c r="Y35" s="133">
        <v>0</v>
      </c>
      <c r="Z35" s="133">
        <v>1000</v>
      </c>
      <c r="AA35" s="133">
        <v>0</v>
      </c>
      <c r="AB35" s="133">
        <v>0</v>
      </c>
      <c r="AC35" s="132">
        <f t="shared" si="0"/>
        <v>1000</v>
      </c>
      <c r="AD35" s="133">
        <v>0</v>
      </c>
      <c r="AE35" s="133">
        <v>1000</v>
      </c>
      <c r="AF35" s="133">
        <v>0</v>
      </c>
      <c r="AG35" s="133">
        <v>0</v>
      </c>
      <c r="AH35" s="132">
        <f t="shared" si="1"/>
        <v>1000</v>
      </c>
      <c r="AI35" s="131">
        <v>0</v>
      </c>
      <c r="AJ35" s="133">
        <v>1000</v>
      </c>
      <c r="AK35" s="133">
        <v>0</v>
      </c>
      <c r="AL35" s="133">
        <v>0</v>
      </c>
      <c r="AM35" s="132">
        <f t="shared" si="2"/>
        <v>1000</v>
      </c>
      <c r="AN35" s="131">
        <v>0</v>
      </c>
      <c r="AO35" s="133">
        <v>1000</v>
      </c>
      <c r="AP35" s="133">
        <v>0</v>
      </c>
      <c r="AQ35" s="133">
        <v>0</v>
      </c>
      <c r="AR35" s="132">
        <f t="shared" si="3"/>
        <v>1000</v>
      </c>
      <c r="AS35" s="131">
        <f t="shared" si="4"/>
        <v>4000</v>
      </c>
    </row>
    <row r="36" spans="1:45" ht="63.75">
      <c r="A36" s="241"/>
      <c r="B36" s="256"/>
      <c r="C36" s="249"/>
      <c r="D36" s="274"/>
      <c r="E36" s="284"/>
      <c r="F36" s="263"/>
      <c r="G36" s="166">
        <v>0.2</v>
      </c>
      <c r="H36" s="111" t="s">
        <v>345</v>
      </c>
      <c r="I36" s="12"/>
      <c r="J36" s="12"/>
      <c r="K36" s="12"/>
      <c r="L36" s="3"/>
      <c r="M36" s="3"/>
      <c r="N36" s="3"/>
      <c r="O36" s="3"/>
      <c r="P36" s="166">
        <v>0.25</v>
      </c>
      <c r="Q36" s="109" t="s">
        <v>40</v>
      </c>
      <c r="R36" s="52" t="s">
        <v>483</v>
      </c>
      <c r="S36" s="54">
        <v>0</v>
      </c>
      <c r="T36" s="55">
        <v>2</v>
      </c>
      <c r="U36" s="87">
        <v>2</v>
      </c>
      <c r="V36" s="87">
        <v>2</v>
      </c>
      <c r="W36" s="87">
        <v>2</v>
      </c>
      <c r="X36" s="87">
        <v>2</v>
      </c>
      <c r="Y36" s="133">
        <v>0</v>
      </c>
      <c r="Z36" s="133">
        <v>3600</v>
      </c>
      <c r="AA36" s="133">
        <v>0</v>
      </c>
      <c r="AB36" s="133">
        <v>0</v>
      </c>
      <c r="AC36" s="132">
        <f t="shared" si="0"/>
        <v>3600</v>
      </c>
      <c r="AD36" s="133">
        <v>0</v>
      </c>
      <c r="AE36" s="133">
        <v>4000</v>
      </c>
      <c r="AF36" s="133">
        <v>0</v>
      </c>
      <c r="AG36" s="133">
        <v>0</v>
      </c>
      <c r="AH36" s="132">
        <f t="shared" si="1"/>
        <v>4000</v>
      </c>
      <c r="AI36" s="131">
        <v>0</v>
      </c>
      <c r="AJ36" s="133">
        <v>4400</v>
      </c>
      <c r="AK36" s="133">
        <v>0</v>
      </c>
      <c r="AL36" s="133">
        <v>0</v>
      </c>
      <c r="AM36" s="132">
        <f t="shared" si="2"/>
        <v>4400</v>
      </c>
      <c r="AN36" s="131">
        <v>0</v>
      </c>
      <c r="AO36" s="133">
        <v>4800</v>
      </c>
      <c r="AP36" s="133">
        <v>0</v>
      </c>
      <c r="AQ36" s="133">
        <v>0</v>
      </c>
      <c r="AR36" s="132">
        <f t="shared" si="3"/>
        <v>4800</v>
      </c>
      <c r="AS36" s="131">
        <f t="shared" si="4"/>
        <v>16800</v>
      </c>
    </row>
    <row r="37" spans="1:45" ht="51">
      <c r="A37" s="241"/>
      <c r="B37" s="256"/>
      <c r="C37" s="249"/>
      <c r="D37" s="274"/>
      <c r="E37" s="284"/>
      <c r="F37" s="263"/>
      <c r="G37" s="166">
        <v>0.2</v>
      </c>
      <c r="H37" s="111" t="s">
        <v>347</v>
      </c>
      <c r="I37" s="12"/>
      <c r="J37" s="12"/>
      <c r="K37" s="12"/>
      <c r="L37" s="3"/>
      <c r="M37" s="3"/>
      <c r="N37" s="3"/>
      <c r="O37" s="3"/>
      <c r="P37" s="166"/>
      <c r="Q37" s="109" t="s">
        <v>41</v>
      </c>
      <c r="R37" s="52" t="s">
        <v>484</v>
      </c>
      <c r="S37" s="54">
        <v>0</v>
      </c>
      <c r="T37" s="55">
        <v>4</v>
      </c>
      <c r="U37" s="87">
        <v>1</v>
      </c>
      <c r="V37" s="87">
        <v>1</v>
      </c>
      <c r="W37" s="87">
        <v>1</v>
      </c>
      <c r="X37" s="87">
        <v>1</v>
      </c>
      <c r="Y37" s="133">
        <v>0</v>
      </c>
      <c r="Z37" s="133">
        <v>500</v>
      </c>
      <c r="AA37" s="133">
        <v>0</v>
      </c>
      <c r="AB37" s="133">
        <v>0</v>
      </c>
      <c r="AC37" s="132">
        <f t="shared" si="0"/>
        <v>500</v>
      </c>
      <c r="AD37" s="133">
        <v>0</v>
      </c>
      <c r="AE37" s="133">
        <v>500</v>
      </c>
      <c r="AF37" s="133">
        <v>0</v>
      </c>
      <c r="AG37" s="133">
        <v>0</v>
      </c>
      <c r="AH37" s="132">
        <f t="shared" si="1"/>
        <v>500</v>
      </c>
      <c r="AI37" s="131">
        <v>0</v>
      </c>
      <c r="AJ37" s="133">
        <v>500</v>
      </c>
      <c r="AK37" s="133">
        <v>0</v>
      </c>
      <c r="AL37" s="133">
        <v>0</v>
      </c>
      <c r="AM37" s="132">
        <f t="shared" si="2"/>
        <v>500</v>
      </c>
      <c r="AN37" s="131">
        <v>0</v>
      </c>
      <c r="AO37" s="133">
        <v>500</v>
      </c>
      <c r="AP37" s="133">
        <v>0</v>
      </c>
      <c r="AQ37" s="133">
        <v>0</v>
      </c>
      <c r="AR37" s="132">
        <f t="shared" si="3"/>
        <v>500</v>
      </c>
      <c r="AS37" s="131">
        <f t="shared" si="4"/>
        <v>2000</v>
      </c>
    </row>
    <row r="38" spans="1:45" ht="25.5">
      <c r="A38" s="241"/>
      <c r="B38" s="256"/>
      <c r="C38" s="249"/>
      <c r="D38" s="274"/>
      <c r="E38" s="284"/>
      <c r="F38" s="264"/>
      <c r="G38" s="166">
        <v>0.2</v>
      </c>
      <c r="H38" s="111" t="s">
        <v>346</v>
      </c>
      <c r="I38" s="12"/>
      <c r="J38" s="12"/>
      <c r="K38" s="12"/>
      <c r="L38" s="3"/>
      <c r="M38" s="3"/>
      <c r="N38" s="3"/>
      <c r="O38" s="3"/>
      <c r="P38" s="166"/>
      <c r="Q38" s="109"/>
      <c r="R38" s="52"/>
      <c r="S38" s="54"/>
      <c r="T38" s="55"/>
      <c r="U38" s="87"/>
      <c r="V38" s="87"/>
      <c r="W38" s="87"/>
      <c r="X38" s="87"/>
      <c r="Y38" s="133"/>
      <c r="Z38" s="133"/>
      <c r="AA38" s="133"/>
      <c r="AB38" s="133"/>
      <c r="AC38" s="132"/>
      <c r="AD38" s="133"/>
      <c r="AE38" s="133"/>
      <c r="AF38" s="133"/>
      <c r="AG38" s="133"/>
      <c r="AH38" s="132"/>
      <c r="AI38" s="131"/>
      <c r="AJ38" s="133"/>
      <c r="AK38" s="133"/>
      <c r="AL38" s="133"/>
      <c r="AM38" s="132"/>
      <c r="AN38" s="131"/>
      <c r="AO38" s="133"/>
      <c r="AP38" s="133"/>
      <c r="AQ38" s="133"/>
      <c r="AR38" s="132"/>
      <c r="AS38" s="132"/>
    </row>
    <row r="39" spans="1:45" ht="51">
      <c r="A39" s="241"/>
      <c r="B39" s="256"/>
      <c r="C39" s="249"/>
      <c r="D39" s="274"/>
      <c r="E39" s="284">
        <v>0.15</v>
      </c>
      <c r="F39" s="262" t="s">
        <v>268</v>
      </c>
      <c r="G39" s="166">
        <v>0.5</v>
      </c>
      <c r="H39" s="112" t="s">
        <v>348</v>
      </c>
      <c r="I39" s="12"/>
      <c r="J39" s="12"/>
      <c r="K39" s="12"/>
      <c r="L39" s="3"/>
      <c r="M39" s="3"/>
      <c r="N39" s="3"/>
      <c r="O39" s="3"/>
      <c r="P39" s="166">
        <v>0.5</v>
      </c>
      <c r="Q39" s="109" t="s">
        <v>42</v>
      </c>
      <c r="R39" s="52" t="s">
        <v>485</v>
      </c>
      <c r="S39" s="54">
        <v>100</v>
      </c>
      <c r="T39" s="55">
        <v>100</v>
      </c>
      <c r="U39" s="87">
        <v>100</v>
      </c>
      <c r="V39" s="87">
        <v>100</v>
      </c>
      <c r="W39" s="87">
        <v>100</v>
      </c>
      <c r="X39" s="87">
        <v>100</v>
      </c>
      <c r="Y39" s="133">
        <v>0</v>
      </c>
      <c r="Z39" s="133">
        <v>10000</v>
      </c>
      <c r="AA39" s="133">
        <v>0</v>
      </c>
      <c r="AB39" s="133">
        <v>0</v>
      </c>
      <c r="AC39" s="132">
        <f t="shared" si="0"/>
        <v>10000</v>
      </c>
      <c r="AD39" s="133">
        <v>0</v>
      </c>
      <c r="AE39" s="133">
        <v>10500</v>
      </c>
      <c r="AF39" s="133">
        <v>0</v>
      </c>
      <c r="AG39" s="133">
        <v>0</v>
      </c>
      <c r="AH39" s="132">
        <f t="shared" si="1"/>
        <v>10500</v>
      </c>
      <c r="AI39" s="131">
        <v>0</v>
      </c>
      <c r="AJ39" s="133">
        <v>11025</v>
      </c>
      <c r="AK39" s="133">
        <v>0</v>
      </c>
      <c r="AL39" s="133">
        <v>0</v>
      </c>
      <c r="AM39" s="132">
        <f t="shared" si="2"/>
        <v>11025</v>
      </c>
      <c r="AN39" s="131">
        <v>0</v>
      </c>
      <c r="AO39" s="133">
        <v>11577</v>
      </c>
      <c r="AP39" s="133">
        <v>0</v>
      </c>
      <c r="AQ39" s="133">
        <v>0</v>
      </c>
      <c r="AR39" s="132">
        <f t="shared" si="3"/>
        <v>11577</v>
      </c>
      <c r="AS39" s="131">
        <f t="shared" si="4"/>
        <v>43102</v>
      </c>
    </row>
    <row r="40" spans="1:45" ht="38.25">
      <c r="A40" s="241"/>
      <c r="B40" s="256"/>
      <c r="C40" s="249"/>
      <c r="D40" s="274"/>
      <c r="E40" s="284"/>
      <c r="F40" s="264"/>
      <c r="G40" s="166">
        <v>0.5</v>
      </c>
      <c r="H40" s="112" t="s">
        <v>349</v>
      </c>
      <c r="I40" s="12"/>
      <c r="J40" s="12"/>
      <c r="K40" s="12"/>
      <c r="L40" s="3"/>
      <c r="M40" s="3"/>
      <c r="N40" s="3"/>
      <c r="O40" s="3"/>
      <c r="P40" s="166">
        <v>0.5</v>
      </c>
      <c r="Q40" s="109" t="s">
        <v>43</v>
      </c>
      <c r="R40" s="52" t="s">
        <v>486</v>
      </c>
      <c r="S40" s="54">
        <v>0</v>
      </c>
      <c r="T40" s="55">
        <v>1</v>
      </c>
      <c r="U40" s="87">
        <v>0</v>
      </c>
      <c r="V40" s="87">
        <v>0</v>
      </c>
      <c r="W40" s="87">
        <v>0</v>
      </c>
      <c r="X40" s="87">
        <v>1</v>
      </c>
      <c r="Y40" s="133">
        <v>0</v>
      </c>
      <c r="Z40" s="133">
        <v>0</v>
      </c>
      <c r="AA40" s="133">
        <v>0</v>
      </c>
      <c r="AB40" s="133">
        <v>0</v>
      </c>
      <c r="AC40" s="132">
        <f t="shared" si="0"/>
        <v>0</v>
      </c>
      <c r="AD40" s="133">
        <v>0</v>
      </c>
      <c r="AE40" s="133">
        <v>0</v>
      </c>
      <c r="AF40" s="133">
        <v>0</v>
      </c>
      <c r="AG40" s="133">
        <v>0</v>
      </c>
      <c r="AH40" s="132">
        <f t="shared" si="1"/>
        <v>0</v>
      </c>
      <c r="AI40" s="131">
        <v>0</v>
      </c>
      <c r="AJ40" s="133">
        <v>0</v>
      </c>
      <c r="AK40" s="133">
        <v>0</v>
      </c>
      <c r="AL40" s="133">
        <v>0</v>
      </c>
      <c r="AM40" s="132">
        <f t="shared" si="2"/>
        <v>0</v>
      </c>
      <c r="AN40" s="131">
        <v>0</v>
      </c>
      <c r="AO40" s="133">
        <v>15000</v>
      </c>
      <c r="AP40" s="133">
        <v>0</v>
      </c>
      <c r="AQ40" s="133">
        <v>150000</v>
      </c>
      <c r="AR40" s="132">
        <f t="shared" si="3"/>
        <v>165000</v>
      </c>
      <c r="AS40" s="132">
        <f t="shared" si="4"/>
        <v>165000</v>
      </c>
    </row>
    <row r="41" spans="1:45" ht="45" customHeight="1">
      <c r="A41" s="241"/>
      <c r="B41" s="256"/>
      <c r="C41" s="249"/>
      <c r="D41" s="274"/>
      <c r="E41" s="259">
        <v>0.08</v>
      </c>
      <c r="F41" s="262" t="s">
        <v>269</v>
      </c>
      <c r="G41" s="166">
        <v>0.25</v>
      </c>
      <c r="H41" s="112" t="s">
        <v>350</v>
      </c>
      <c r="I41" s="12"/>
      <c r="J41" s="12"/>
      <c r="K41" s="12"/>
      <c r="L41" s="3"/>
      <c r="M41" s="3"/>
      <c r="N41" s="3"/>
      <c r="O41" s="3"/>
      <c r="P41" s="166">
        <v>1</v>
      </c>
      <c r="Q41" s="109" t="s">
        <v>44</v>
      </c>
      <c r="R41" s="52" t="s">
        <v>487</v>
      </c>
      <c r="S41" s="54">
        <v>2</v>
      </c>
      <c r="T41" s="55">
        <v>4</v>
      </c>
      <c r="U41" s="87">
        <v>0</v>
      </c>
      <c r="V41" s="87">
        <v>0</v>
      </c>
      <c r="W41" s="87">
        <v>1</v>
      </c>
      <c r="X41" s="87">
        <v>1</v>
      </c>
      <c r="Y41" s="145">
        <v>33217</v>
      </c>
      <c r="Z41" s="147">
        <v>0</v>
      </c>
      <c r="AA41" s="147">
        <v>0</v>
      </c>
      <c r="AB41" s="147">
        <v>0</v>
      </c>
      <c r="AC41" s="132">
        <f t="shared" si="0"/>
        <v>33217</v>
      </c>
      <c r="AD41" s="143">
        <v>17471</v>
      </c>
      <c r="AE41" s="133">
        <v>0</v>
      </c>
      <c r="AF41" s="133">
        <v>0</v>
      </c>
      <c r="AG41" s="133">
        <v>0</v>
      </c>
      <c r="AH41" s="132">
        <f t="shared" si="1"/>
        <v>17471</v>
      </c>
      <c r="AI41" s="143">
        <v>14344</v>
      </c>
      <c r="AJ41" s="133">
        <v>0</v>
      </c>
      <c r="AK41" s="133">
        <v>0</v>
      </c>
      <c r="AL41" s="133">
        <v>0</v>
      </c>
      <c r="AM41" s="132">
        <f t="shared" si="2"/>
        <v>14344</v>
      </c>
      <c r="AN41" s="144">
        <v>11899</v>
      </c>
      <c r="AO41" s="133">
        <v>0</v>
      </c>
      <c r="AP41" s="133">
        <v>0</v>
      </c>
      <c r="AQ41" s="133">
        <v>0</v>
      </c>
      <c r="AR41" s="132">
        <f t="shared" si="3"/>
        <v>11899</v>
      </c>
      <c r="AS41" s="132">
        <f t="shared" si="4"/>
        <v>76931</v>
      </c>
    </row>
    <row r="42" spans="1:45" ht="15" customHeight="1">
      <c r="A42" s="241"/>
      <c r="B42" s="256"/>
      <c r="C42" s="249"/>
      <c r="D42" s="274"/>
      <c r="E42" s="260"/>
      <c r="F42" s="263"/>
      <c r="G42" s="166">
        <v>0.25</v>
      </c>
      <c r="H42" s="112" t="s">
        <v>350</v>
      </c>
      <c r="I42" s="12"/>
      <c r="J42" s="12"/>
      <c r="K42" s="12"/>
      <c r="L42" s="3"/>
      <c r="M42" s="3"/>
      <c r="N42" s="3"/>
      <c r="O42" s="3"/>
      <c r="P42" s="166"/>
      <c r="Q42" s="109"/>
      <c r="R42" s="52"/>
      <c r="S42" s="54"/>
      <c r="T42" s="55"/>
      <c r="U42" s="87"/>
      <c r="V42" s="87"/>
      <c r="W42" s="87"/>
      <c r="X42" s="87"/>
      <c r="Y42" s="146"/>
      <c r="Z42" s="133"/>
      <c r="AA42" s="133"/>
      <c r="AB42" s="133"/>
      <c r="AC42" s="132"/>
      <c r="AD42" s="133"/>
      <c r="AE42" s="133"/>
      <c r="AF42" s="133"/>
      <c r="AG42" s="133"/>
      <c r="AH42" s="132"/>
      <c r="AI42" s="131"/>
      <c r="AJ42" s="133"/>
      <c r="AK42" s="133"/>
      <c r="AL42" s="133"/>
      <c r="AM42" s="132"/>
      <c r="AN42" s="131"/>
      <c r="AO42" s="133"/>
      <c r="AP42" s="133"/>
      <c r="AQ42" s="133"/>
      <c r="AR42" s="132"/>
      <c r="AS42" s="132"/>
    </row>
    <row r="43" spans="1:45" ht="15" customHeight="1">
      <c r="A43" s="241"/>
      <c r="B43" s="256"/>
      <c r="C43" s="249"/>
      <c r="D43" s="274"/>
      <c r="E43" s="260"/>
      <c r="F43" s="263"/>
      <c r="G43" s="166">
        <v>0.25</v>
      </c>
      <c r="H43" s="112" t="s">
        <v>351</v>
      </c>
      <c r="I43" s="12"/>
      <c r="J43" s="12"/>
      <c r="K43" s="12"/>
      <c r="L43" s="3"/>
      <c r="M43" s="3"/>
      <c r="N43" s="3"/>
      <c r="O43" s="3"/>
      <c r="P43" s="166"/>
      <c r="Q43" s="109"/>
      <c r="R43" s="52"/>
      <c r="S43" s="54"/>
      <c r="T43" s="55"/>
      <c r="U43" s="87"/>
      <c r="V43" s="87"/>
      <c r="W43" s="87"/>
      <c r="X43" s="87"/>
      <c r="Y43" s="146"/>
      <c r="Z43" s="133"/>
      <c r="AA43" s="133"/>
      <c r="AB43" s="133"/>
      <c r="AC43" s="132"/>
      <c r="AD43" s="133"/>
      <c r="AE43" s="133"/>
      <c r="AF43" s="133"/>
      <c r="AG43" s="133"/>
      <c r="AH43" s="132"/>
      <c r="AI43" s="131"/>
      <c r="AJ43" s="133"/>
      <c r="AK43" s="133"/>
      <c r="AL43" s="133"/>
      <c r="AM43" s="132"/>
      <c r="AN43" s="131"/>
      <c r="AO43" s="133"/>
      <c r="AP43" s="133"/>
      <c r="AQ43" s="133"/>
      <c r="AR43" s="132"/>
      <c r="AS43" s="132"/>
    </row>
    <row r="44" spans="1:45" ht="25.5">
      <c r="A44" s="241"/>
      <c r="B44" s="256"/>
      <c r="C44" s="249"/>
      <c r="D44" s="274"/>
      <c r="E44" s="261"/>
      <c r="F44" s="264"/>
      <c r="G44" s="166">
        <v>0.25</v>
      </c>
      <c r="H44" s="112" t="s">
        <v>352</v>
      </c>
      <c r="I44" s="12"/>
      <c r="J44" s="12"/>
      <c r="K44" s="12"/>
      <c r="L44" s="3"/>
      <c r="M44" s="3"/>
      <c r="N44" s="3"/>
      <c r="O44" s="3"/>
      <c r="P44" s="87"/>
      <c r="Q44" s="78"/>
      <c r="R44" s="52"/>
      <c r="S44" s="54"/>
      <c r="T44" s="55"/>
      <c r="U44" s="87"/>
      <c r="V44" s="87"/>
      <c r="W44" s="87"/>
      <c r="X44" s="87"/>
      <c r="Y44" s="146"/>
      <c r="Z44" s="133"/>
      <c r="AA44" s="133"/>
      <c r="AB44" s="133"/>
      <c r="AC44" s="132"/>
      <c r="AD44" s="133"/>
      <c r="AE44" s="133"/>
      <c r="AF44" s="133"/>
      <c r="AG44" s="133"/>
      <c r="AH44" s="132"/>
      <c r="AI44" s="131"/>
      <c r="AJ44" s="133"/>
      <c r="AK44" s="133"/>
      <c r="AL44" s="133"/>
      <c r="AM44" s="132"/>
      <c r="AN44" s="131"/>
      <c r="AO44" s="133"/>
      <c r="AP44" s="133"/>
      <c r="AQ44" s="133"/>
      <c r="AR44" s="132"/>
      <c r="AS44" s="132"/>
    </row>
    <row r="45" spans="1:45" ht="52.5" customHeight="1">
      <c r="A45" s="241"/>
      <c r="B45" s="256"/>
      <c r="C45" s="249"/>
      <c r="D45" s="274"/>
      <c r="E45" s="169">
        <v>0.08</v>
      </c>
      <c r="F45" s="88" t="s">
        <v>270</v>
      </c>
      <c r="G45" s="166">
        <v>1</v>
      </c>
      <c r="H45" s="109" t="s">
        <v>348</v>
      </c>
      <c r="I45" s="12"/>
      <c r="J45" s="12"/>
      <c r="K45" s="12"/>
      <c r="L45" s="3"/>
      <c r="M45" s="3"/>
      <c r="N45" s="3"/>
      <c r="O45" s="3"/>
      <c r="P45" s="166">
        <v>1</v>
      </c>
      <c r="Q45" s="109" t="s">
        <v>45</v>
      </c>
      <c r="R45" s="52" t="s">
        <v>488</v>
      </c>
      <c r="S45" s="54">
        <v>2</v>
      </c>
      <c r="T45" s="55">
        <v>2</v>
      </c>
      <c r="U45" s="87">
        <v>2</v>
      </c>
      <c r="V45" s="87">
        <v>2</v>
      </c>
      <c r="W45" s="87">
        <v>2</v>
      </c>
      <c r="X45" s="87">
        <v>2</v>
      </c>
      <c r="Y45" s="145">
        <v>12000</v>
      </c>
      <c r="Z45" s="147">
        <v>0</v>
      </c>
      <c r="AA45" s="147">
        <v>0</v>
      </c>
      <c r="AB45" s="147">
        <v>0</v>
      </c>
      <c r="AC45" s="132">
        <f aca="true" t="shared" si="5" ref="AC45:AC108">SUM(Y45:AB45)</f>
        <v>12000</v>
      </c>
      <c r="AD45" s="143">
        <v>12600</v>
      </c>
      <c r="AE45" s="133">
        <v>0</v>
      </c>
      <c r="AF45" s="133">
        <v>0</v>
      </c>
      <c r="AG45" s="133">
        <v>0</v>
      </c>
      <c r="AH45" s="132">
        <f aca="true" t="shared" si="6" ref="AH45:AH108">SUM(AD45:AG45)</f>
        <v>12600</v>
      </c>
      <c r="AI45" s="143">
        <v>13230</v>
      </c>
      <c r="AJ45" s="133">
        <v>0</v>
      </c>
      <c r="AK45" s="133">
        <v>0</v>
      </c>
      <c r="AL45" s="133">
        <v>0</v>
      </c>
      <c r="AM45" s="132">
        <f aca="true" t="shared" si="7" ref="AM45:AM108">SUM(AI45:AL45)</f>
        <v>13230</v>
      </c>
      <c r="AN45" s="144">
        <v>13892</v>
      </c>
      <c r="AO45" s="133">
        <v>0</v>
      </c>
      <c r="AP45" s="133">
        <v>0</v>
      </c>
      <c r="AQ45" s="133">
        <v>0</v>
      </c>
      <c r="AR45" s="132">
        <f aca="true" t="shared" si="8" ref="AR45:AR108">SUM(AN45:AQ45)</f>
        <v>13892</v>
      </c>
      <c r="AS45" s="132">
        <f aca="true" t="shared" si="9" ref="AS45:AS108">SUM(AR45+AM45+AH45+AC45)</f>
        <v>51722</v>
      </c>
    </row>
    <row r="46" spans="1:45" ht="48" customHeight="1">
      <c r="A46" s="241"/>
      <c r="B46" s="256"/>
      <c r="C46" s="249"/>
      <c r="D46" s="274"/>
      <c r="E46" s="284">
        <v>0.15</v>
      </c>
      <c r="F46" s="262" t="s">
        <v>271</v>
      </c>
      <c r="G46" s="166">
        <v>0.5</v>
      </c>
      <c r="H46" s="109" t="s">
        <v>353</v>
      </c>
      <c r="I46" s="12"/>
      <c r="J46" s="12"/>
      <c r="K46" s="12"/>
      <c r="L46" s="3"/>
      <c r="M46" s="3"/>
      <c r="N46" s="3"/>
      <c r="O46" s="3"/>
      <c r="P46" s="166">
        <v>0.5</v>
      </c>
      <c r="Q46" s="109" t="s">
        <v>46</v>
      </c>
      <c r="R46" s="52" t="s">
        <v>489</v>
      </c>
      <c r="S46" s="54">
        <v>0</v>
      </c>
      <c r="T46" s="55">
        <v>100</v>
      </c>
      <c r="U46" s="87">
        <v>100</v>
      </c>
      <c r="V46" s="87">
        <v>100</v>
      </c>
      <c r="W46" s="87">
        <v>100</v>
      </c>
      <c r="X46" s="87">
        <v>100</v>
      </c>
      <c r="Y46" s="133">
        <v>0</v>
      </c>
      <c r="Z46" s="133">
        <v>3000</v>
      </c>
      <c r="AA46" s="133">
        <v>0</v>
      </c>
      <c r="AB46" s="133">
        <v>0</v>
      </c>
      <c r="AC46" s="132">
        <f t="shared" si="5"/>
        <v>3000</v>
      </c>
      <c r="AD46" s="133">
        <v>0</v>
      </c>
      <c r="AE46" s="133">
        <v>3150</v>
      </c>
      <c r="AF46" s="133">
        <v>0</v>
      </c>
      <c r="AG46" s="133">
        <v>0</v>
      </c>
      <c r="AH46" s="132">
        <f t="shared" si="6"/>
        <v>3150</v>
      </c>
      <c r="AI46" s="131">
        <v>0</v>
      </c>
      <c r="AJ46" s="133">
        <v>3308</v>
      </c>
      <c r="AK46" s="133">
        <v>0</v>
      </c>
      <c r="AL46" s="133">
        <v>0</v>
      </c>
      <c r="AM46" s="132">
        <f t="shared" si="7"/>
        <v>3308</v>
      </c>
      <c r="AN46" s="131">
        <v>0</v>
      </c>
      <c r="AO46" s="133">
        <v>3473</v>
      </c>
      <c r="AP46" s="133">
        <v>0</v>
      </c>
      <c r="AQ46" s="133">
        <v>0</v>
      </c>
      <c r="AR46" s="132">
        <f t="shared" si="8"/>
        <v>3473</v>
      </c>
      <c r="AS46" s="132">
        <f t="shared" si="9"/>
        <v>12931</v>
      </c>
    </row>
    <row r="47" spans="1:45" ht="42.75" customHeight="1">
      <c r="A47" s="241"/>
      <c r="B47" s="256"/>
      <c r="C47" s="249"/>
      <c r="D47" s="274"/>
      <c r="E47" s="284"/>
      <c r="F47" s="264"/>
      <c r="G47" s="166">
        <v>0.5</v>
      </c>
      <c r="H47" s="118" t="s">
        <v>354</v>
      </c>
      <c r="I47" s="12"/>
      <c r="J47" s="12"/>
      <c r="K47" s="12"/>
      <c r="L47" s="3"/>
      <c r="M47" s="3"/>
      <c r="N47" s="3"/>
      <c r="O47" s="3"/>
      <c r="P47" s="166">
        <v>0.5</v>
      </c>
      <c r="Q47" s="108" t="s">
        <v>47</v>
      </c>
      <c r="R47" s="52" t="s">
        <v>490</v>
      </c>
      <c r="S47" s="54">
        <v>0</v>
      </c>
      <c r="T47" s="55">
        <v>5</v>
      </c>
      <c r="U47" s="87">
        <v>5</v>
      </c>
      <c r="V47" s="87">
        <v>5</v>
      </c>
      <c r="W47" s="87">
        <v>5</v>
      </c>
      <c r="X47" s="87">
        <v>5</v>
      </c>
      <c r="Y47" s="133">
        <v>0</v>
      </c>
      <c r="Z47" s="133">
        <v>1000</v>
      </c>
      <c r="AA47" s="133">
        <v>0</v>
      </c>
      <c r="AB47" s="133">
        <v>0</v>
      </c>
      <c r="AC47" s="132">
        <f t="shared" si="5"/>
        <v>1000</v>
      </c>
      <c r="AD47" s="133">
        <v>0</v>
      </c>
      <c r="AE47" s="133">
        <v>1000</v>
      </c>
      <c r="AF47" s="133">
        <v>0</v>
      </c>
      <c r="AG47" s="133">
        <v>0</v>
      </c>
      <c r="AH47" s="132">
        <f t="shared" si="6"/>
        <v>1000</v>
      </c>
      <c r="AI47" s="131">
        <v>0</v>
      </c>
      <c r="AJ47" s="131">
        <v>1000</v>
      </c>
      <c r="AK47" s="131">
        <v>0</v>
      </c>
      <c r="AL47" s="131">
        <v>0</v>
      </c>
      <c r="AM47" s="132">
        <f t="shared" si="7"/>
        <v>1000</v>
      </c>
      <c r="AN47" s="131">
        <v>0</v>
      </c>
      <c r="AO47" s="131">
        <v>1000</v>
      </c>
      <c r="AP47" s="131">
        <v>0</v>
      </c>
      <c r="AQ47" s="131">
        <v>0</v>
      </c>
      <c r="AR47" s="132">
        <f t="shared" si="8"/>
        <v>1000</v>
      </c>
      <c r="AS47" s="132">
        <f t="shared" si="9"/>
        <v>4000</v>
      </c>
    </row>
    <row r="48" spans="1:45" ht="45.75" customHeight="1">
      <c r="A48" s="241"/>
      <c r="B48" s="256"/>
      <c r="C48" s="249"/>
      <c r="D48" s="274"/>
      <c r="E48" s="259">
        <v>0.15</v>
      </c>
      <c r="F48" s="262" t="s">
        <v>272</v>
      </c>
      <c r="G48" s="116">
        <v>0.5</v>
      </c>
      <c r="H48" s="107" t="s">
        <v>348</v>
      </c>
      <c r="I48" s="117"/>
      <c r="J48" s="12"/>
      <c r="K48" s="12"/>
      <c r="L48" s="3"/>
      <c r="M48" s="3"/>
      <c r="N48" s="3"/>
      <c r="O48" s="3"/>
      <c r="P48" s="166">
        <v>0.5</v>
      </c>
      <c r="Q48" s="109" t="s">
        <v>48</v>
      </c>
      <c r="R48" s="52" t="s">
        <v>491</v>
      </c>
      <c r="S48" s="54">
        <v>0</v>
      </c>
      <c r="T48" s="55">
        <v>600</v>
      </c>
      <c r="U48" s="87">
        <v>600</v>
      </c>
      <c r="V48" s="87">
        <v>600</v>
      </c>
      <c r="W48" s="87">
        <v>600</v>
      </c>
      <c r="X48" s="87">
        <v>600</v>
      </c>
      <c r="Y48" s="133">
        <v>0</v>
      </c>
      <c r="Z48" s="133">
        <v>2000</v>
      </c>
      <c r="AA48" s="133">
        <v>0</v>
      </c>
      <c r="AB48" s="133">
        <v>0</v>
      </c>
      <c r="AC48" s="132">
        <f t="shared" si="5"/>
        <v>2000</v>
      </c>
      <c r="AD48" s="133">
        <v>0</v>
      </c>
      <c r="AE48" s="133">
        <v>2100</v>
      </c>
      <c r="AF48" s="133">
        <v>0</v>
      </c>
      <c r="AG48" s="133">
        <v>0</v>
      </c>
      <c r="AH48" s="132">
        <f t="shared" si="6"/>
        <v>2100</v>
      </c>
      <c r="AI48" s="131">
        <v>0</v>
      </c>
      <c r="AJ48" s="131">
        <v>2200</v>
      </c>
      <c r="AK48" s="131">
        <v>0</v>
      </c>
      <c r="AL48" s="131">
        <v>0</v>
      </c>
      <c r="AM48" s="132">
        <f t="shared" si="7"/>
        <v>2200</v>
      </c>
      <c r="AN48" s="131">
        <v>0</v>
      </c>
      <c r="AO48" s="131">
        <v>2300</v>
      </c>
      <c r="AP48" s="131">
        <v>0</v>
      </c>
      <c r="AQ48" s="131">
        <v>0</v>
      </c>
      <c r="AR48" s="132">
        <f t="shared" si="8"/>
        <v>2300</v>
      </c>
      <c r="AS48" s="132">
        <f t="shared" si="9"/>
        <v>8600</v>
      </c>
    </row>
    <row r="49" spans="1:45" ht="58.5" customHeight="1">
      <c r="A49" s="241"/>
      <c r="B49" s="256"/>
      <c r="C49" s="254"/>
      <c r="D49" s="275"/>
      <c r="E49" s="261"/>
      <c r="F49" s="264"/>
      <c r="G49" s="116">
        <v>0.5</v>
      </c>
      <c r="H49" s="107" t="s">
        <v>348</v>
      </c>
      <c r="I49" s="117"/>
      <c r="J49" s="12"/>
      <c r="K49" s="12"/>
      <c r="L49" s="3"/>
      <c r="M49" s="3"/>
      <c r="N49" s="3"/>
      <c r="O49" s="3"/>
      <c r="P49" s="166">
        <v>0.5</v>
      </c>
      <c r="Q49" s="108" t="s">
        <v>49</v>
      </c>
      <c r="R49" s="52" t="s">
        <v>492</v>
      </c>
      <c r="S49" s="54">
        <v>100</v>
      </c>
      <c r="T49" s="55">
        <v>100</v>
      </c>
      <c r="U49" s="87">
        <v>100</v>
      </c>
      <c r="V49" s="87">
        <v>100</v>
      </c>
      <c r="W49" s="87">
        <v>100</v>
      </c>
      <c r="X49" s="87">
        <v>100</v>
      </c>
      <c r="Y49" s="133">
        <v>0</v>
      </c>
      <c r="Z49" s="133">
        <v>2000</v>
      </c>
      <c r="AA49" s="133">
        <v>0</v>
      </c>
      <c r="AB49" s="133">
        <v>0</v>
      </c>
      <c r="AC49" s="132">
        <f t="shared" si="5"/>
        <v>2000</v>
      </c>
      <c r="AD49" s="133">
        <v>0</v>
      </c>
      <c r="AE49" s="133">
        <v>2100</v>
      </c>
      <c r="AF49" s="133">
        <v>0</v>
      </c>
      <c r="AG49" s="133">
        <v>0</v>
      </c>
      <c r="AH49" s="132">
        <f t="shared" si="6"/>
        <v>2100</v>
      </c>
      <c r="AI49" s="131">
        <v>0</v>
      </c>
      <c r="AJ49" s="131">
        <v>2200</v>
      </c>
      <c r="AK49" s="131">
        <v>0</v>
      </c>
      <c r="AL49" s="131">
        <v>0</v>
      </c>
      <c r="AM49" s="132">
        <f t="shared" si="7"/>
        <v>2200</v>
      </c>
      <c r="AN49" s="131">
        <v>0</v>
      </c>
      <c r="AO49" s="131">
        <v>2300</v>
      </c>
      <c r="AP49" s="131">
        <v>0</v>
      </c>
      <c r="AQ49" s="131">
        <v>0</v>
      </c>
      <c r="AR49" s="132">
        <f t="shared" si="8"/>
        <v>2300</v>
      </c>
      <c r="AS49" s="132">
        <f t="shared" si="9"/>
        <v>8600</v>
      </c>
    </row>
    <row r="50" spans="1:45" ht="42" customHeight="1">
      <c r="A50" s="241"/>
      <c r="B50" s="256"/>
      <c r="C50" s="258">
        <v>0.08</v>
      </c>
      <c r="D50" s="273" t="s">
        <v>246</v>
      </c>
      <c r="E50" s="249">
        <v>0.4</v>
      </c>
      <c r="F50" s="262" t="s">
        <v>273</v>
      </c>
      <c r="G50" s="166">
        <v>0.5</v>
      </c>
      <c r="H50" s="119" t="s">
        <v>355</v>
      </c>
      <c r="I50" s="12"/>
      <c r="J50" s="12"/>
      <c r="K50" s="12"/>
      <c r="L50" s="3"/>
      <c r="M50" s="3"/>
      <c r="N50" s="3"/>
      <c r="O50" s="3"/>
      <c r="P50" s="166">
        <v>0.4</v>
      </c>
      <c r="Q50" s="108" t="s">
        <v>50</v>
      </c>
      <c r="R50" s="52" t="s">
        <v>493</v>
      </c>
      <c r="S50" s="54">
        <v>0</v>
      </c>
      <c r="T50" s="55">
        <v>6</v>
      </c>
      <c r="U50" s="87">
        <v>0</v>
      </c>
      <c r="V50" s="87">
        <v>3</v>
      </c>
      <c r="W50" s="87">
        <v>3</v>
      </c>
      <c r="X50" s="87">
        <v>0</v>
      </c>
      <c r="Y50" s="133">
        <v>0</v>
      </c>
      <c r="Z50" s="133">
        <v>0</v>
      </c>
      <c r="AA50" s="133">
        <v>0</v>
      </c>
      <c r="AB50" s="133">
        <v>0</v>
      </c>
      <c r="AC50" s="132">
        <f t="shared" si="5"/>
        <v>0</v>
      </c>
      <c r="AD50" s="133">
        <v>4000</v>
      </c>
      <c r="AE50" s="133">
        <v>0</v>
      </c>
      <c r="AF50" s="133">
        <v>0</v>
      </c>
      <c r="AG50" s="133">
        <v>50000</v>
      </c>
      <c r="AH50" s="132">
        <f t="shared" si="6"/>
        <v>54000</v>
      </c>
      <c r="AI50" s="131">
        <v>5000</v>
      </c>
      <c r="AJ50" s="131">
        <v>0</v>
      </c>
      <c r="AK50" s="131">
        <v>0</v>
      </c>
      <c r="AL50" s="131">
        <v>50000</v>
      </c>
      <c r="AM50" s="132">
        <f t="shared" si="7"/>
        <v>55000</v>
      </c>
      <c r="AN50" s="131">
        <v>0</v>
      </c>
      <c r="AO50" s="131">
        <v>0</v>
      </c>
      <c r="AP50" s="131">
        <v>0</v>
      </c>
      <c r="AQ50" s="131">
        <v>0</v>
      </c>
      <c r="AR50" s="132">
        <f t="shared" si="8"/>
        <v>0</v>
      </c>
      <c r="AS50" s="132">
        <f t="shared" si="9"/>
        <v>109000</v>
      </c>
    </row>
    <row r="51" spans="1:45" ht="25.5">
      <c r="A51" s="241"/>
      <c r="B51" s="256"/>
      <c r="C51" s="258"/>
      <c r="D51" s="274"/>
      <c r="E51" s="254"/>
      <c r="F51" s="264"/>
      <c r="G51" s="166">
        <v>0.5</v>
      </c>
      <c r="H51" s="108" t="s">
        <v>355</v>
      </c>
      <c r="I51" s="12"/>
      <c r="J51" s="12"/>
      <c r="K51" s="12"/>
      <c r="L51" s="3"/>
      <c r="M51" s="3"/>
      <c r="N51" s="3"/>
      <c r="O51" s="3"/>
      <c r="P51" s="166">
        <v>0.6</v>
      </c>
      <c r="Q51" s="108" t="s">
        <v>51</v>
      </c>
      <c r="R51" s="52" t="s">
        <v>494</v>
      </c>
      <c r="S51" s="54">
        <v>0</v>
      </c>
      <c r="T51" s="55">
        <v>10</v>
      </c>
      <c r="U51" s="87">
        <v>0</v>
      </c>
      <c r="V51" s="87">
        <v>3</v>
      </c>
      <c r="W51" s="87">
        <v>3</v>
      </c>
      <c r="X51" s="87">
        <v>4</v>
      </c>
      <c r="Y51" s="133">
        <v>0</v>
      </c>
      <c r="Z51" s="133">
        <v>0</v>
      </c>
      <c r="AA51" s="133">
        <v>0</v>
      </c>
      <c r="AB51" s="133">
        <v>0</v>
      </c>
      <c r="AC51" s="132">
        <f t="shared" si="5"/>
        <v>0</v>
      </c>
      <c r="AD51" s="133">
        <v>20000</v>
      </c>
      <c r="AE51" s="133">
        <v>0</v>
      </c>
      <c r="AF51" s="133">
        <v>0</v>
      </c>
      <c r="AG51" s="133">
        <v>100000</v>
      </c>
      <c r="AH51" s="132">
        <f t="shared" si="6"/>
        <v>120000</v>
      </c>
      <c r="AI51" s="131">
        <v>20000</v>
      </c>
      <c r="AJ51" s="131">
        <v>0</v>
      </c>
      <c r="AK51" s="131">
        <v>0</v>
      </c>
      <c r="AL51" s="131">
        <v>100000</v>
      </c>
      <c r="AM51" s="132">
        <f t="shared" si="7"/>
        <v>120000</v>
      </c>
      <c r="AN51" s="131">
        <v>20000</v>
      </c>
      <c r="AO51" s="131">
        <v>0</v>
      </c>
      <c r="AP51" s="131">
        <v>0</v>
      </c>
      <c r="AQ51" s="131">
        <v>100000</v>
      </c>
      <c r="AR51" s="132">
        <f t="shared" si="8"/>
        <v>120000</v>
      </c>
      <c r="AS51" s="132">
        <f t="shared" si="9"/>
        <v>360000</v>
      </c>
    </row>
    <row r="52" spans="1:45" ht="39.75" customHeight="1">
      <c r="A52" s="241"/>
      <c r="B52" s="256"/>
      <c r="C52" s="258"/>
      <c r="D52" s="274"/>
      <c r="E52" s="248">
        <v>0.6</v>
      </c>
      <c r="F52" s="262" t="s">
        <v>274</v>
      </c>
      <c r="G52" s="166">
        <v>0.5</v>
      </c>
      <c r="H52" s="108" t="s">
        <v>356</v>
      </c>
      <c r="I52" s="12"/>
      <c r="J52" s="12"/>
      <c r="K52" s="12"/>
      <c r="L52" s="3"/>
      <c r="M52" s="3"/>
      <c r="N52" s="3"/>
      <c r="O52" s="3"/>
      <c r="P52" s="166">
        <v>0.4</v>
      </c>
      <c r="Q52" s="108" t="s">
        <v>52</v>
      </c>
      <c r="R52" s="52" t="s">
        <v>495</v>
      </c>
      <c r="S52" s="54">
        <v>0</v>
      </c>
      <c r="T52" s="55">
        <v>4</v>
      </c>
      <c r="U52" s="87">
        <v>0</v>
      </c>
      <c r="V52" s="87">
        <v>2</v>
      </c>
      <c r="W52" s="87">
        <v>2</v>
      </c>
      <c r="X52" s="87">
        <v>0</v>
      </c>
      <c r="Y52" s="133">
        <v>0</v>
      </c>
      <c r="Z52" s="133">
        <v>0</v>
      </c>
      <c r="AA52" s="133">
        <v>0</v>
      </c>
      <c r="AB52" s="133">
        <v>0</v>
      </c>
      <c r="AC52" s="132">
        <f t="shared" si="5"/>
        <v>0</v>
      </c>
      <c r="AD52" s="133">
        <v>6000</v>
      </c>
      <c r="AE52" s="133">
        <v>0</v>
      </c>
      <c r="AF52" s="133">
        <v>0</v>
      </c>
      <c r="AG52" s="133">
        <v>80000</v>
      </c>
      <c r="AH52" s="132">
        <f t="shared" si="6"/>
        <v>86000</v>
      </c>
      <c r="AI52" s="131">
        <v>8000</v>
      </c>
      <c r="AJ52" s="131">
        <v>0</v>
      </c>
      <c r="AK52" s="131">
        <v>0</v>
      </c>
      <c r="AL52" s="131">
        <v>80000</v>
      </c>
      <c r="AM52" s="132">
        <f t="shared" si="7"/>
        <v>88000</v>
      </c>
      <c r="AN52" s="131">
        <v>0</v>
      </c>
      <c r="AO52" s="131">
        <v>0</v>
      </c>
      <c r="AP52" s="131">
        <v>0</v>
      </c>
      <c r="AQ52" s="131">
        <v>0</v>
      </c>
      <c r="AR52" s="132">
        <f t="shared" si="8"/>
        <v>0</v>
      </c>
      <c r="AS52" s="132">
        <f t="shared" si="9"/>
        <v>174000</v>
      </c>
    </row>
    <row r="53" spans="1:45" ht="36" customHeight="1">
      <c r="A53" s="241"/>
      <c r="B53" s="256"/>
      <c r="C53" s="258"/>
      <c r="D53" s="275"/>
      <c r="E53" s="254"/>
      <c r="F53" s="264"/>
      <c r="G53" s="166">
        <v>0.5</v>
      </c>
      <c r="H53" s="108" t="s">
        <v>356</v>
      </c>
      <c r="I53" s="12"/>
      <c r="J53" s="12"/>
      <c r="K53" s="12"/>
      <c r="L53" s="3"/>
      <c r="M53" s="3"/>
      <c r="N53" s="3"/>
      <c r="O53" s="3"/>
      <c r="P53" s="166">
        <v>0.6</v>
      </c>
      <c r="Q53" s="108" t="s">
        <v>53</v>
      </c>
      <c r="R53" s="52" t="s">
        <v>496</v>
      </c>
      <c r="S53" s="54">
        <v>40</v>
      </c>
      <c r="T53" s="55">
        <v>88</v>
      </c>
      <c r="U53" s="87">
        <v>12</v>
      </c>
      <c r="V53" s="87">
        <v>12</v>
      </c>
      <c r="W53" s="87">
        <v>12</v>
      </c>
      <c r="X53" s="87">
        <v>12</v>
      </c>
      <c r="Y53" s="133">
        <v>130000</v>
      </c>
      <c r="Z53" s="133">
        <v>20000</v>
      </c>
      <c r="AA53" s="133">
        <v>0</v>
      </c>
      <c r="AB53" s="133">
        <v>0</v>
      </c>
      <c r="AC53" s="132">
        <f t="shared" si="5"/>
        <v>150000</v>
      </c>
      <c r="AD53" s="133">
        <v>130000</v>
      </c>
      <c r="AE53" s="133">
        <v>20000</v>
      </c>
      <c r="AF53" s="133">
        <v>0</v>
      </c>
      <c r="AG53" s="133">
        <v>0</v>
      </c>
      <c r="AH53" s="132">
        <f t="shared" si="6"/>
        <v>150000</v>
      </c>
      <c r="AI53" s="131">
        <v>135000</v>
      </c>
      <c r="AJ53" s="131">
        <v>25000</v>
      </c>
      <c r="AK53" s="131">
        <v>0</v>
      </c>
      <c r="AL53" s="131">
        <v>0</v>
      </c>
      <c r="AM53" s="132">
        <f t="shared" si="7"/>
        <v>160000</v>
      </c>
      <c r="AN53" s="131">
        <v>135000</v>
      </c>
      <c r="AO53" s="131">
        <v>25000</v>
      </c>
      <c r="AP53" s="131">
        <v>0</v>
      </c>
      <c r="AQ53" s="131">
        <v>0</v>
      </c>
      <c r="AR53" s="132">
        <f t="shared" si="8"/>
        <v>160000</v>
      </c>
      <c r="AS53" s="132">
        <f t="shared" si="9"/>
        <v>620000</v>
      </c>
    </row>
    <row r="54" spans="1:45" ht="63.75" customHeight="1">
      <c r="A54" s="241"/>
      <c r="B54" s="256"/>
      <c r="C54" s="248">
        <v>0.08</v>
      </c>
      <c r="D54" s="268" t="s">
        <v>247</v>
      </c>
      <c r="E54" s="164">
        <v>0.15</v>
      </c>
      <c r="F54" s="174" t="s">
        <v>275</v>
      </c>
      <c r="G54" s="166">
        <v>1</v>
      </c>
      <c r="H54" s="108" t="s">
        <v>357</v>
      </c>
      <c r="I54" s="12"/>
      <c r="J54" s="12"/>
      <c r="K54" s="12"/>
      <c r="L54" s="3"/>
      <c r="M54" s="3"/>
      <c r="N54" s="3"/>
      <c r="O54" s="3"/>
      <c r="P54" s="166">
        <v>1</v>
      </c>
      <c r="Q54" s="108" t="s">
        <v>54</v>
      </c>
      <c r="R54" s="52" t="s">
        <v>497</v>
      </c>
      <c r="S54" s="54">
        <v>0</v>
      </c>
      <c r="T54" s="55">
        <v>8</v>
      </c>
      <c r="U54" s="87">
        <v>2</v>
      </c>
      <c r="V54" s="87">
        <v>2</v>
      </c>
      <c r="W54" s="87">
        <v>2</v>
      </c>
      <c r="X54" s="87">
        <v>2</v>
      </c>
      <c r="Y54" s="133">
        <v>13705</v>
      </c>
      <c r="Z54" s="133">
        <v>0</v>
      </c>
      <c r="AA54" s="133">
        <v>0</v>
      </c>
      <c r="AB54" s="133">
        <v>0</v>
      </c>
      <c r="AC54" s="132">
        <f t="shared" si="5"/>
        <v>13705</v>
      </c>
      <c r="AD54" s="133">
        <v>10554</v>
      </c>
      <c r="AE54" s="133">
        <v>0</v>
      </c>
      <c r="AF54" s="133">
        <v>0</v>
      </c>
      <c r="AG54" s="133">
        <v>0</v>
      </c>
      <c r="AH54" s="132">
        <f t="shared" si="6"/>
        <v>10554</v>
      </c>
      <c r="AI54" s="131">
        <v>11691</v>
      </c>
      <c r="AJ54" s="131">
        <v>0</v>
      </c>
      <c r="AK54" s="131">
        <v>0</v>
      </c>
      <c r="AL54" s="131">
        <v>0</v>
      </c>
      <c r="AM54" s="132">
        <f t="shared" si="7"/>
        <v>11691</v>
      </c>
      <c r="AN54" s="131">
        <v>8870</v>
      </c>
      <c r="AO54" s="131">
        <v>0</v>
      </c>
      <c r="AP54" s="131">
        <v>0</v>
      </c>
      <c r="AQ54" s="131">
        <v>0</v>
      </c>
      <c r="AR54" s="132">
        <f t="shared" si="8"/>
        <v>8870</v>
      </c>
      <c r="AS54" s="132">
        <f t="shared" si="9"/>
        <v>44820</v>
      </c>
    </row>
    <row r="55" spans="1:45" ht="38.25" customHeight="1">
      <c r="A55" s="241"/>
      <c r="B55" s="256"/>
      <c r="C55" s="249"/>
      <c r="D55" s="268"/>
      <c r="E55" s="164">
        <v>0.15</v>
      </c>
      <c r="F55" s="174" t="s">
        <v>276</v>
      </c>
      <c r="G55" s="166">
        <v>1</v>
      </c>
      <c r="H55" s="109" t="s">
        <v>358</v>
      </c>
      <c r="I55" s="12"/>
      <c r="J55" s="12"/>
      <c r="K55" s="12"/>
      <c r="L55" s="3"/>
      <c r="M55" s="3"/>
      <c r="N55" s="3"/>
      <c r="O55" s="3"/>
      <c r="P55" s="166">
        <v>1</v>
      </c>
      <c r="Q55" s="109" t="s">
        <v>55</v>
      </c>
      <c r="R55" s="52" t="s">
        <v>498</v>
      </c>
      <c r="S55" s="54">
        <v>0</v>
      </c>
      <c r="T55" s="55">
        <v>3</v>
      </c>
      <c r="U55" s="87">
        <v>3</v>
      </c>
      <c r="V55" s="87">
        <v>3</v>
      </c>
      <c r="W55" s="87">
        <v>3</v>
      </c>
      <c r="X55" s="87">
        <v>3</v>
      </c>
      <c r="Y55" s="133">
        <v>9000</v>
      </c>
      <c r="Z55" s="133">
        <v>0</v>
      </c>
      <c r="AA55" s="133">
        <v>0</v>
      </c>
      <c r="AB55" s="133">
        <v>0</v>
      </c>
      <c r="AC55" s="132">
        <f t="shared" si="5"/>
        <v>9000</v>
      </c>
      <c r="AD55" s="133">
        <v>9300</v>
      </c>
      <c r="AE55" s="133">
        <v>0</v>
      </c>
      <c r="AF55" s="133">
        <v>0</v>
      </c>
      <c r="AG55" s="133">
        <v>0</v>
      </c>
      <c r="AH55" s="132">
        <f t="shared" si="6"/>
        <v>9300</v>
      </c>
      <c r="AI55" s="131">
        <v>9600</v>
      </c>
      <c r="AJ55" s="131">
        <v>0</v>
      </c>
      <c r="AK55" s="131">
        <v>0</v>
      </c>
      <c r="AL55" s="131">
        <v>0</v>
      </c>
      <c r="AM55" s="132">
        <f t="shared" si="7"/>
        <v>9600</v>
      </c>
      <c r="AN55" s="131">
        <v>10000</v>
      </c>
      <c r="AO55" s="131">
        <v>0</v>
      </c>
      <c r="AP55" s="131">
        <v>0</v>
      </c>
      <c r="AQ55" s="131">
        <v>0</v>
      </c>
      <c r="AR55" s="132">
        <f t="shared" si="8"/>
        <v>10000</v>
      </c>
      <c r="AS55" s="132">
        <f t="shared" si="9"/>
        <v>37900</v>
      </c>
    </row>
    <row r="56" spans="1:45" ht="60.75" customHeight="1">
      <c r="A56" s="241"/>
      <c r="B56" s="256"/>
      <c r="C56" s="249"/>
      <c r="D56" s="268"/>
      <c r="E56" s="258">
        <v>0.7</v>
      </c>
      <c r="F56" s="262" t="s">
        <v>277</v>
      </c>
      <c r="G56" s="231">
        <v>1</v>
      </c>
      <c r="H56" s="235" t="s">
        <v>359</v>
      </c>
      <c r="I56" s="12"/>
      <c r="J56" s="12"/>
      <c r="K56" s="12"/>
      <c r="L56" s="3"/>
      <c r="M56" s="3"/>
      <c r="N56" s="3"/>
      <c r="O56" s="3"/>
      <c r="P56" s="166">
        <v>0.16</v>
      </c>
      <c r="Q56" s="109" t="s">
        <v>56</v>
      </c>
      <c r="R56" s="52" t="s">
        <v>499</v>
      </c>
      <c r="S56" s="54">
        <v>0</v>
      </c>
      <c r="T56" s="55">
        <v>1</v>
      </c>
      <c r="U56" s="87">
        <v>1</v>
      </c>
      <c r="V56" s="87">
        <v>1</v>
      </c>
      <c r="W56" s="87">
        <v>1</v>
      </c>
      <c r="X56" s="87">
        <v>1</v>
      </c>
      <c r="Y56" s="133">
        <v>3000</v>
      </c>
      <c r="Z56" s="133">
        <v>0</v>
      </c>
      <c r="AA56" s="133">
        <v>0</v>
      </c>
      <c r="AB56" s="133">
        <v>0</v>
      </c>
      <c r="AC56" s="132">
        <f t="shared" si="5"/>
        <v>3000</v>
      </c>
      <c r="AD56" s="133">
        <v>1000</v>
      </c>
      <c r="AE56" s="133">
        <v>0</v>
      </c>
      <c r="AF56" s="133">
        <v>0</v>
      </c>
      <c r="AG56" s="133">
        <v>0</v>
      </c>
      <c r="AH56" s="132">
        <f t="shared" si="6"/>
        <v>1000</v>
      </c>
      <c r="AI56" s="131">
        <v>3000</v>
      </c>
      <c r="AJ56" s="131">
        <v>0</v>
      </c>
      <c r="AK56" s="131">
        <v>0</v>
      </c>
      <c r="AL56" s="131">
        <v>0</v>
      </c>
      <c r="AM56" s="132">
        <f t="shared" si="7"/>
        <v>3000</v>
      </c>
      <c r="AN56" s="131">
        <v>1000</v>
      </c>
      <c r="AO56" s="131">
        <v>0</v>
      </c>
      <c r="AP56" s="131">
        <v>0</v>
      </c>
      <c r="AQ56" s="131">
        <v>0</v>
      </c>
      <c r="AR56" s="132">
        <f t="shared" si="8"/>
        <v>1000</v>
      </c>
      <c r="AS56" s="132">
        <f t="shared" si="9"/>
        <v>8000</v>
      </c>
    </row>
    <row r="57" spans="1:45" ht="38.25">
      <c r="A57" s="241"/>
      <c r="B57" s="256"/>
      <c r="C57" s="249"/>
      <c r="D57" s="268"/>
      <c r="E57" s="258"/>
      <c r="F57" s="263"/>
      <c r="G57" s="241"/>
      <c r="H57" s="240"/>
      <c r="I57" s="12"/>
      <c r="J57" s="12"/>
      <c r="K57" s="12"/>
      <c r="L57" s="3"/>
      <c r="M57" s="3"/>
      <c r="N57" s="3"/>
      <c r="O57" s="3"/>
      <c r="P57" s="166">
        <v>0.14</v>
      </c>
      <c r="Q57" s="109" t="s">
        <v>57</v>
      </c>
      <c r="R57" s="52" t="s">
        <v>500</v>
      </c>
      <c r="S57" s="54">
        <v>0</v>
      </c>
      <c r="T57" s="55">
        <v>2</v>
      </c>
      <c r="U57" s="87">
        <v>0</v>
      </c>
      <c r="V57" s="87">
        <v>2</v>
      </c>
      <c r="W57" s="87">
        <v>0</v>
      </c>
      <c r="X57" s="87">
        <v>2</v>
      </c>
      <c r="Y57" s="133">
        <v>0</v>
      </c>
      <c r="Z57" s="133">
        <v>0</v>
      </c>
      <c r="AA57" s="133">
        <v>0</v>
      </c>
      <c r="AB57" s="133">
        <v>0</v>
      </c>
      <c r="AC57" s="132">
        <f t="shared" si="5"/>
        <v>0</v>
      </c>
      <c r="AD57" s="133">
        <v>11000</v>
      </c>
      <c r="AE57" s="133">
        <v>9000</v>
      </c>
      <c r="AF57" s="133">
        <v>0</v>
      </c>
      <c r="AG57" s="133">
        <v>0</v>
      </c>
      <c r="AH57" s="132">
        <f t="shared" si="6"/>
        <v>20000</v>
      </c>
      <c r="AI57" s="131">
        <v>0</v>
      </c>
      <c r="AJ57" s="131">
        <v>0</v>
      </c>
      <c r="AK57" s="131">
        <v>0</v>
      </c>
      <c r="AL57" s="131">
        <v>0</v>
      </c>
      <c r="AM57" s="132">
        <f t="shared" si="7"/>
        <v>0</v>
      </c>
      <c r="AN57" s="131">
        <v>13000</v>
      </c>
      <c r="AO57" s="131">
        <v>10000</v>
      </c>
      <c r="AP57" s="131">
        <v>0</v>
      </c>
      <c r="AQ57" s="131">
        <v>0</v>
      </c>
      <c r="AR57" s="132">
        <f t="shared" si="8"/>
        <v>23000</v>
      </c>
      <c r="AS57" s="132">
        <f t="shared" si="9"/>
        <v>43000</v>
      </c>
    </row>
    <row r="58" spans="1:45" ht="38.25" customHeight="1">
      <c r="A58" s="241"/>
      <c r="B58" s="256"/>
      <c r="C58" s="249"/>
      <c r="D58" s="268"/>
      <c r="E58" s="258"/>
      <c r="F58" s="263"/>
      <c r="G58" s="241"/>
      <c r="H58" s="240"/>
      <c r="I58" s="12"/>
      <c r="J58" s="12"/>
      <c r="K58" s="12"/>
      <c r="L58" s="3"/>
      <c r="M58" s="3"/>
      <c r="N58" s="3"/>
      <c r="O58" s="3"/>
      <c r="P58" s="166">
        <v>0.14</v>
      </c>
      <c r="Q58" s="109" t="s">
        <v>58</v>
      </c>
      <c r="R58" s="52" t="s">
        <v>501</v>
      </c>
      <c r="S58" s="54">
        <v>4</v>
      </c>
      <c r="T58" s="55">
        <v>8</v>
      </c>
      <c r="U58" s="87">
        <v>2</v>
      </c>
      <c r="V58" s="87">
        <v>0</v>
      </c>
      <c r="W58" s="87">
        <v>2</v>
      </c>
      <c r="X58" s="87">
        <v>0</v>
      </c>
      <c r="Y58" s="133">
        <v>7000</v>
      </c>
      <c r="Z58" s="133">
        <v>0</v>
      </c>
      <c r="AA58" s="133">
        <v>0</v>
      </c>
      <c r="AB58" s="133">
        <v>0</v>
      </c>
      <c r="AC58" s="132">
        <f t="shared" si="5"/>
        <v>7000</v>
      </c>
      <c r="AD58" s="133">
        <v>0</v>
      </c>
      <c r="AE58" s="133">
        <v>0</v>
      </c>
      <c r="AF58" s="133">
        <v>0</v>
      </c>
      <c r="AG58" s="133">
        <v>0</v>
      </c>
      <c r="AH58" s="132">
        <f t="shared" si="6"/>
        <v>0</v>
      </c>
      <c r="AI58" s="131">
        <v>8000</v>
      </c>
      <c r="AJ58" s="131">
        <v>0</v>
      </c>
      <c r="AK58" s="131">
        <v>0</v>
      </c>
      <c r="AL58" s="131">
        <v>0</v>
      </c>
      <c r="AM58" s="132">
        <f t="shared" si="7"/>
        <v>8000</v>
      </c>
      <c r="AN58" s="131">
        <v>0</v>
      </c>
      <c r="AO58" s="131">
        <v>0</v>
      </c>
      <c r="AP58" s="131">
        <v>0</v>
      </c>
      <c r="AQ58" s="131">
        <v>0</v>
      </c>
      <c r="AR58" s="132">
        <f t="shared" si="8"/>
        <v>0</v>
      </c>
      <c r="AS58" s="132">
        <f t="shared" si="9"/>
        <v>15000</v>
      </c>
    </row>
    <row r="59" spans="1:45" ht="51">
      <c r="A59" s="241"/>
      <c r="B59" s="256"/>
      <c r="C59" s="249"/>
      <c r="D59" s="268"/>
      <c r="E59" s="258"/>
      <c r="F59" s="263"/>
      <c r="G59" s="241"/>
      <c r="H59" s="240"/>
      <c r="I59" s="12"/>
      <c r="J59" s="12"/>
      <c r="K59" s="12"/>
      <c r="L59" s="3"/>
      <c r="M59" s="3"/>
      <c r="N59" s="3"/>
      <c r="O59" s="3"/>
      <c r="P59" s="166">
        <v>0.14</v>
      </c>
      <c r="Q59" s="109" t="s">
        <v>59</v>
      </c>
      <c r="R59" s="52" t="s">
        <v>502</v>
      </c>
      <c r="S59" s="54">
        <v>0</v>
      </c>
      <c r="T59" s="55">
        <v>4</v>
      </c>
      <c r="U59" s="87">
        <v>1</v>
      </c>
      <c r="V59" s="87">
        <v>1</v>
      </c>
      <c r="W59" s="87">
        <v>2</v>
      </c>
      <c r="X59" s="87">
        <v>2</v>
      </c>
      <c r="Y59" s="133">
        <v>1500</v>
      </c>
      <c r="Z59" s="133">
        <v>0</v>
      </c>
      <c r="AA59" s="133">
        <v>0</v>
      </c>
      <c r="AB59" s="133">
        <v>0</v>
      </c>
      <c r="AC59" s="132">
        <f t="shared" si="5"/>
        <v>1500</v>
      </c>
      <c r="AD59" s="133">
        <v>1500</v>
      </c>
      <c r="AE59" s="133">
        <v>0</v>
      </c>
      <c r="AF59" s="133">
        <v>0</v>
      </c>
      <c r="AG59" s="133">
        <v>0</v>
      </c>
      <c r="AH59" s="132">
        <f t="shared" si="6"/>
        <v>1500</v>
      </c>
      <c r="AI59" s="131">
        <v>1500</v>
      </c>
      <c r="AJ59" s="131">
        <v>0</v>
      </c>
      <c r="AK59" s="131">
        <v>0</v>
      </c>
      <c r="AL59" s="131">
        <v>0</v>
      </c>
      <c r="AM59" s="132">
        <f t="shared" si="7"/>
        <v>1500</v>
      </c>
      <c r="AN59" s="131">
        <v>1500</v>
      </c>
      <c r="AO59" s="131">
        <v>0</v>
      </c>
      <c r="AP59" s="131">
        <v>0</v>
      </c>
      <c r="AQ59" s="131">
        <v>0</v>
      </c>
      <c r="AR59" s="132">
        <f t="shared" si="8"/>
        <v>1500</v>
      </c>
      <c r="AS59" s="132">
        <f t="shared" si="9"/>
        <v>6000</v>
      </c>
    </row>
    <row r="60" spans="1:45" ht="38.25">
      <c r="A60" s="241"/>
      <c r="B60" s="256"/>
      <c r="C60" s="249"/>
      <c r="D60" s="268"/>
      <c r="E60" s="258"/>
      <c r="F60" s="263"/>
      <c r="G60" s="241"/>
      <c r="H60" s="240"/>
      <c r="I60" s="12"/>
      <c r="J60" s="12"/>
      <c r="K60" s="12"/>
      <c r="L60" s="3"/>
      <c r="M60" s="3"/>
      <c r="N60" s="3"/>
      <c r="O60" s="3"/>
      <c r="P60" s="166">
        <v>0.14</v>
      </c>
      <c r="Q60" s="97" t="s">
        <v>60</v>
      </c>
      <c r="R60" s="52" t="s">
        <v>503</v>
      </c>
      <c r="S60" s="54">
        <v>0</v>
      </c>
      <c r="T60" s="55">
        <v>20</v>
      </c>
      <c r="U60" s="87">
        <v>1</v>
      </c>
      <c r="V60" s="87">
        <v>1</v>
      </c>
      <c r="W60" s="87">
        <v>1</v>
      </c>
      <c r="X60" s="87">
        <v>2</v>
      </c>
      <c r="Y60" s="133">
        <v>9000</v>
      </c>
      <c r="Z60" s="133">
        <v>0</v>
      </c>
      <c r="AA60" s="133">
        <v>0</v>
      </c>
      <c r="AB60" s="133">
        <v>0</v>
      </c>
      <c r="AC60" s="132">
        <f t="shared" si="5"/>
        <v>9000</v>
      </c>
      <c r="AD60" s="133">
        <v>10000</v>
      </c>
      <c r="AE60" s="133">
        <v>0</v>
      </c>
      <c r="AF60" s="133">
        <v>0</v>
      </c>
      <c r="AG60" s="133">
        <v>0</v>
      </c>
      <c r="AH60" s="132">
        <f t="shared" si="6"/>
        <v>10000</v>
      </c>
      <c r="AI60" s="131">
        <v>11000</v>
      </c>
      <c r="AJ60" s="131">
        <v>0</v>
      </c>
      <c r="AK60" s="131">
        <v>0</v>
      </c>
      <c r="AL60" s="131">
        <v>0</v>
      </c>
      <c r="AM60" s="132">
        <f t="shared" si="7"/>
        <v>11000</v>
      </c>
      <c r="AN60" s="131">
        <v>12000</v>
      </c>
      <c r="AO60" s="131">
        <v>0</v>
      </c>
      <c r="AP60" s="131">
        <v>0</v>
      </c>
      <c r="AQ60" s="131">
        <v>0</v>
      </c>
      <c r="AR60" s="132">
        <f t="shared" si="8"/>
        <v>12000</v>
      </c>
      <c r="AS60" s="132">
        <f t="shared" si="9"/>
        <v>42000</v>
      </c>
    </row>
    <row r="61" spans="1:45" ht="51">
      <c r="A61" s="241"/>
      <c r="B61" s="256"/>
      <c r="C61" s="249"/>
      <c r="D61" s="268"/>
      <c r="E61" s="258"/>
      <c r="F61" s="263"/>
      <c r="G61" s="241"/>
      <c r="H61" s="240"/>
      <c r="I61" s="12"/>
      <c r="J61" s="12"/>
      <c r="K61" s="12"/>
      <c r="L61" s="3"/>
      <c r="M61" s="3"/>
      <c r="N61" s="3"/>
      <c r="O61" s="3"/>
      <c r="P61" s="166">
        <v>0.14</v>
      </c>
      <c r="Q61" s="97" t="s">
        <v>61</v>
      </c>
      <c r="R61" s="52" t="s">
        <v>504</v>
      </c>
      <c r="S61" s="54">
        <v>0</v>
      </c>
      <c r="T61" s="55">
        <v>4</v>
      </c>
      <c r="U61" s="87">
        <v>1</v>
      </c>
      <c r="V61" s="87">
        <v>1</v>
      </c>
      <c r="W61" s="87">
        <v>1</v>
      </c>
      <c r="X61" s="87">
        <v>1</v>
      </c>
      <c r="Y61" s="133">
        <v>1000</v>
      </c>
      <c r="Z61" s="133">
        <v>0</v>
      </c>
      <c r="AA61" s="133">
        <v>0</v>
      </c>
      <c r="AB61" s="133">
        <v>0</v>
      </c>
      <c r="AC61" s="132">
        <f t="shared" si="5"/>
        <v>1000</v>
      </c>
      <c r="AD61" s="133">
        <v>1000</v>
      </c>
      <c r="AE61" s="133">
        <v>0</v>
      </c>
      <c r="AF61" s="133">
        <v>0</v>
      </c>
      <c r="AG61" s="133">
        <v>0</v>
      </c>
      <c r="AH61" s="132">
        <f t="shared" si="6"/>
        <v>1000</v>
      </c>
      <c r="AI61" s="131">
        <v>1000</v>
      </c>
      <c r="AJ61" s="131">
        <v>0</v>
      </c>
      <c r="AK61" s="131">
        <v>0</v>
      </c>
      <c r="AL61" s="131">
        <v>0</v>
      </c>
      <c r="AM61" s="132">
        <f t="shared" si="7"/>
        <v>1000</v>
      </c>
      <c r="AN61" s="131">
        <v>1000</v>
      </c>
      <c r="AO61" s="131">
        <v>0</v>
      </c>
      <c r="AP61" s="131">
        <v>0</v>
      </c>
      <c r="AQ61" s="131">
        <v>0</v>
      </c>
      <c r="AR61" s="132">
        <f t="shared" si="8"/>
        <v>1000</v>
      </c>
      <c r="AS61" s="132">
        <f t="shared" si="9"/>
        <v>4000</v>
      </c>
    </row>
    <row r="62" spans="1:45" ht="63.75">
      <c r="A62" s="241"/>
      <c r="B62" s="256"/>
      <c r="C62" s="254"/>
      <c r="D62" s="268"/>
      <c r="E62" s="258"/>
      <c r="F62" s="264"/>
      <c r="G62" s="232"/>
      <c r="H62" s="236"/>
      <c r="I62" s="12"/>
      <c r="J62" s="12"/>
      <c r="K62" s="12"/>
      <c r="L62" s="3"/>
      <c r="M62" s="3"/>
      <c r="N62" s="3"/>
      <c r="O62" s="3"/>
      <c r="P62" s="166">
        <v>0.14</v>
      </c>
      <c r="Q62" s="97" t="s">
        <v>62</v>
      </c>
      <c r="R62" s="52" t="s">
        <v>505</v>
      </c>
      <c r="S62" s="54">
        <v>0</v>
      </c>
      <c r="T62" s="55">
        <v>4</v>
      </c>
      <c r="U62" s="87">
        <v>1</v>
      </c>
      <c r="V62" s="87">
        <v>1</v>
      </c>
      <c r="W62" s="87">
        <v>1</v>
      </c>
      <c r="X62" s="87">
        <v>1</v>
      </c>
      <c r="Y62" s="133">
        <v>1000</v>
      </c>
      <c r="Z62" s="133">
        <v>0</v>
      </c>
      <c r="AA62" s="133">
        <v>0</v>
      </c>
      <c r="AB62" s="133">
        <v>0</v>
      </c>
      <c r="AC62" s="132">
        <f t="shared" si="5"/>
        <v>1000</v>
      </c>
      <c r="AD62" s="133">
        <v>1000</v>
      </c>
      <c r="AE62" s="133">
        <v>0</v>
      </c>
      <c r="AF62" s="133">
        <v>0</v>
      </c>
      <c r="AG62" s="133">
        <v>0</v>
      </c>
      <c r="AH62" s="132">
        <f t="shared" si="6"/>
        <v>1000</v>
      </c>
      <c r="AI62" s="131">
        <v>1000</v>
      </c>
      <c r="AJ62" s="131">
        <v>0</v>
      </c>
      <c r="AK62" s="131">
        <v>0</v>
      </c>
      <c r="AL62" s="131">
        <v>0</v>
      </c>
      <c r="AM62" s="132">
        <f t="shared" si="7"/>
        <v>1000</v>
      </c>
      <c r="AN62" s="131">
        <v>1000</v>
      </c>
      <c r="AO62" s="131">
        <v>0</v>
      </c>
      <c r="AP62" s="131">
        <v>0</v>
      </c>
      <c r="AQ62" s="131">
        <v>0</v>
      </c>
      <c r="AR62" s="132">
        <f t="shared" si="8"/>
        <v>1000</v>
      </c>
      <c r="AS62" s="132">
        <f t="shared" si="9"/>
        <v>4000</v>
      </c>
    </row>
    <row r="63" spans="1:45" ht="76.5">
      <c r="A63" s="241"/>
      <c r="B63" s="256"/>
      <c r="C63" s="258">
        <v>0.08</v>
      </c>
      <c r="D63" s="278" t="s">
        <v>248</v>
      </c>
      <c r="E63" s="248">
        <v>0.2</v>
      </c>
      <c r="F63" s="251" t="s">
        <v>278</v>
      </c>
      <c r="G63" s="116">
        <v>0.15</v>
      </c>
      <c r="H63" s="107" t="s">
        <v>360</v>
      </c>
      <c r="I63" s="52"/>
      <c r="J63" s="168"/>
      <c r="K63" s="168"/>
      <c r="L63" s="65"/>
      <c r="M63" s="65"/>
      <c r="N63" s="65"/>
      <c r="O63" s="65"/>
      <c r="P63" s="166">
        <v>0.5</v>
      </c>
      <c r="Q63" s="96" t="s">
        <v>63</v>
      </c>
      <c r="R63" s="56" t="s">
        <v>506</v>
      </c>
      <c r="S63" s="55">
        <v>0</v>
      </c>
      <c r="T63" s="55">
        <v>1</v>
      </c>
      <c r="U63" s="87">
        <v>0</v>
      </c>
      <c r="V63" s="87">
        <v>0</v>
      </c>
      <c r="W63" s="87">
        <v>1</v>
      </c>
      <c r="X63" s="87">
        <v>0</v>
      </c>
      <c r="Y63" s="133">
        <v>0</v>
      </c>
      <c r="Z63" s="133">
        <v>0</v>
      </c>
      <c r="AA63" s="133">
        <v>0</v>
      </c>
      <c r="AB63" s="133">
        <v>0</v>
      </c>
      <c r="AC63" s="132">
        <f t="shared" si="5"/>
        <v>0</v>
      </c>
      <c r="AD63" s="133">
        <v>0</v>
      </c>
      <c r="AE63" s="133">
        <v>0</v>
      </c>
      <c r="AF63" s="133">
        <v>0</v>
      </c>
      <c r="AG63" s="133">
        <v>0</v>
      </c>
      <c r="AH63" s="132">
        <f t="shared" si="6"/>
        <v>0</v>
      </c>
      <c r="AI63" s="131">
        <v>0</v>
      </c>
      <c r="AJ63" s="131">
        <v>0</v>
      </c>
      <c r="AK63" s="131">
        <v>0</v>
      </c>
      <c r="AL63" s="131">
        <v>0</v>
      </c>
      <c r="AM63" s="132">
        <f t="shared" si="7"/>
        <v>0</v>
      </c>
      <c r="AN63" s="131">
        <v>0</v>
      </c>
      <c r="AO63" s="131">
        <v>2000</v>
      </c>
      <c r="AP63" s="131">
        <v>0</v>
      </c>
      <c r="AQ63" s="131">
        <v>0</v>
      </c>
      <c r="AR63" s="132">
        <f t="shared" si="8"/>
        <v>2000</v>
      </c>
      <c r="AS63" s="132">
        <f t="shared" si="9"/>
        <v>2000</v>
      </c>
    </row>
    <row r="64" spans="1:45" ht="38.25">
      <c r="A64" s="241"/>
      <c r="B64" s="256"/>
      <c r="C64" s="258"/>
      <c r="D64" s="279"/>
      <c r="E64" s="249"/>
      <c r="F64" s="252"/>
      <c r="G64" s="116">
        <v>0.15</v>
      </c>
      <c r="H64" s="107" t="s">
        <v>361</v>
      </c>
      <c r="I64" s="52"/>
      <c r="J64" s="168"/>
      <c r="K64" s="168"/>
      <c r="L64" s="65"/>
      <c r="M64" s="65"/>
      <c r="N64" s="65"/>
      <c r="O64" s="65"/>
      <c r="P64" s="166">
        <v>0.5</v>
      </c>
      <c r="Q64" s="97" t="s">
        <v>64</v>
      </c>
      <c r="R64" s="56" t="s">
        <v>507</v>
      </c>
      <c r="S64" s="55">
        <v>20</v>
      </c>
      <c r="T64" s="55">
        <v>80</v>
      </c>
      <c r="U64" s="87">
        <v>20</v>
      </c>
      <c r="V64" s="87">
        <v>40</v>
      </c>
      <c r="W64" s="87">
        <v>60</v>
      </c>
      <c r="X64" s="87">
        <v>80</v>
      </c>
      <c r="Y64" s="133">
        <v>5000</v>
      </c>
      <c r="Z64" s="133">
        <v>0</v>
      </c>
      <c r="AA64" s="133">
        <v>0</v>
      </c>
      <c r="AB64" s="133">
        <v>0</v>
      </c>
      <c r="AC64" s="132">
        <f t="shared" si="5"/>
        <v>5000</v>
      </c>
      <c r="AD64" s="133">
        <v>2000</v>
      </c>
      <c r="AE64" s="133">
        <v>0</v>
      </c>
      <c r="AF64" s="133">
        <v>0</v>
      </c>
      <c r="AG64" s="133">
        <v>0</v>
      </c>
      <c r="AH64" s="132">
        <f t="shared" si="6"/>
        <v>2000</v>
      </c>
      <c r="AI64" s="131">
        <v>2000</v>
      </c>
      <c r="AJ64" s="131">
        <v>0</v>
      </c>
      <c r="AK64" s="131">
        <v>0</v>
      </c>
      <c r="AL64" s="131">
        <v>0</v>
      </c>
      <c r="AM64" s="132">
        <f t="shared" si="7"/>
        <v>2000</v>
      </c>
      <c r="AN64" s="131">
        <v>2000</v>
      </c>
      <c r="AO64" s="131">
        <v>0</v>
      </c>
      <c r="AP64" s="131">
        <v>0</v>
      </c>
      <c r="AQ64" s="131">
        <v>0</v>
      </c>
      <c r="AR64" s="132">
        <f t="shared" si="8"/>
        <v>2000</v>
      </c>
      <c r="AS64" s="132">
        <f t="shared" si="9"/>
        <v>11000</v>
      </c>
    </row>
    <row r="65" spans="1:45" ht="25.5">
      <c r="A65" s="241"/>
      <c r="B65" s="256"/>
      <c r="C65" s="258"/>
      <c r="D65" s="279"/>
      <c r="E65" s="249"/>
      <c r="F65" s="252"/>
      <c r="G65" s="116">
        <v>0.15</v>
      </c>
      <c r="H65" s="107" t="s">
        <v>362</v>
      </c>
      <c r="I65" s="52"/>
      <c r="J65" s="168"/>
      <c r="K65" s="168"/>
      <c r="L65" s="65"/>
      <c r="M65" s="65"/>
      <c r="N65" s="65"/>
      <c r="O65" s="65"/>
      <c r="P65" s="166"/>
      <c r="Q65" s="96"/>
      <c r="R65" s="56"/>
      <c r="S65" s="55"/>
      <c r="T65" s="55"/>
      <c r="U65" s="87"/>
      <c r="V65" s="87"/>
      <c r="W65" s="87"/>
      <c r="X65" s="87"/>
      <c r="Y65" s="133"/>
      <c r="Z65" s="133"/>
      <c r="AA65" s="133"/>
      <c r="AB65" s="133"/>
      <c r="AC65" s="132"/>
      <c r="AD65" s="133"/>
      <c r="AE65" s="133"/>
      <c r="AF65" s="133"/>
      <c r="AG65" s="133"/>
      <c r="AH65" s="132"/>
      <c r="AI65" s="133"/>
      <c r="AJ65" s="133"/>
      <c r="AK65" s="133"/>
      <c r="AL65" s="133"/>
      <c r="AM65" s="132"/>
      <c r="AN65" s="133"/>
      <c r="AO65" s="133"/>
      <c r="AP65" s="133"/>
      <c r="AQ65" s="133"/>
      <c r="AR65" s="132"/>
      <c r="AS65" s="132"/>
    </row>
    <row r="66" spans="1:45" ht="12.75">
      <c r="A66" s="241"/>
      <c r="B66" s="256"/>
      <c r="C66" s="258"/>
      <c r="D66" s="279"/>
      <c r="E66" s="249"/>
      <c r="F66" s="252"/>
      <c r="G66" s="116">
        <v>0.15</v>
      </c>
      <c r="H66" s="107" t="s">
        <v>360</v>
      </c>
      <c r="I66" s="52"/>
      <c r="J66" s="168"/>
      <c r="K66" s="168"/>
      <c r="L66" s="65"/>
      <c r="M66" s="65"/>
      <c r="N66" s="65"/>
      <c r="O66" s="65"/>
      <c r="P66" s="166"/>
      <c r="Q66" s="96"/>
      <c r="R66" s="56"/>
      <c r="S66" s="55"/>
      <c r="T66" s="55"/>
      <c r="U66" s="87"/>
      <c r="V66" s="87"/>
      <c r="W66" s="87"/>
      <c r="X66" s="87"/>
      <c r="Y66" s="133"/>
      <c r="Z66" s="133"/>
      <c r="AA66" s="133"/>
      <c r="AB66" s="133"/>
      <c r="AC66" s="132"/>
      <c r="AD66" s="133"/>
      <c r="AE66" s="133"/>
      <c r="AF66" s="133"/>
      <c r="AG66" s="133"/>
      <c r="AH66" s="132"/>
      <c r="AI66" s="133"/>
      <c r="AJ66" s="133"/>
      <c r="AK66" s="133"/>
      <c r="AL66" s="133"/>
      <c r="AM66" s="132"/>
      <c r="AN66" s="133"/>
      <c r="AO66" s="133"/>
      <c r="AP66" s="133"/>
      <c r="AQ66" s="133"/>
      <c r="AR66" s="132"/>
      <c r="AS66" s="132"/>
    </row>
    <row r="67" spans="1:45" ht="25.5">
      <c r="A67" s="241"/>
      <c r="B67" s="256"/>
      <c r="C67" s="258"/>
      <c r="D67" s="279"/>
      <c r="E67" s="249"/>
      <c r="F67" s="252"/>
      <c r="G67" s="116">
        <v>0.15</v>
      </c>
      <c r="H67" s="107" t="s">
        <v>361</v>
      </c>
      <c r="I67" s="52"/>
      <c r="J67" s="168"/>
      <c r="K67" s="168"/>
      <c r="L67" s="65"/>
      <c r="M67" s="65"/>
      <c r="N67" s="65"/>
      <c r="O67" s="65"/>
      <c r="P67" s="166"/>
      <c r="Q67" s="96"/>
      <c r="R67" s="56"/>
      <c r="S67" s="55"/>
      <c r="T67" s="55"/>
      <c r="U67" s="87"/>
      <c r="V67" s="87"/>
      <c r="W67" s="87"/>
      <c r="X67" s="87"/>
      <c r="Y67" s="133"/>
      <c r="Z67" s="133"/>
      <c r="AA67" s="133"/>
      <c r="AB67" s="133"/>
      <c r="AC67" s="132"/>
      <c r="AD67" s="133"/>
      <c r="AE67" s="133"/>
      <c r="AF67" s="133"/>
      <c r="AG67" s="133"/>
      <c r="AH67" s="132"/>
      <c r="AI67" s="133"/>
      <c r="AJ67" s="133"/>
      <c r="AK67" s="133"/>
      <c r="AL67" s="133"/>
      <c r="AM67" s="132"/>
      <c r="AN67" s="133"/>
      <c r="AO67" s="133"/>
      <c r="AP67" s="133"/>
      <c r="AQ67" s="133"/>
      <c r="AR67" s="132"/>
      <c r="AS67" s="132"/>
    </row>
    <row r="68" spans="1:45" ht="25.5">
      <c r="A68" s="241"/>
      <c r="B68" s="256"/>
      <c r="C68" s="258"/>
      <c r="D68" s="279"/>
      <c r="E68" s="254"/>
      <c r="F68" s="253"/>
      <c r="G68" s="116">
        <v>0.25</v>
      </c>
      <c r="H68" s="107" t="s">
        <v>362</v>
      </c>
      <c r="I68" s="52"/>
      <c r="J68" s="168"/>
      <c r="K68" s="168"/>
      <c r="L68" s="65"/>
      <c r="M68" s="65"/>
      <c r="N68" s="65"/>
      <c r="O68" s="65"/>
      <c r="P68" s="87"/>
      <c r="Q68" s="78"/>
      <c r="R68" s="56"/>
      <c r="S68" s="55"/>
      <c r="T68" s="55"/>
      <c r="U68" s="87"/>
      <c r="V68" s="87"/>
      <c r="W68" s="87"/>
      <c r="X68" s="87"/>
      <c r="Y68" s="133"/>
      <c r="Z68" s="133"/>
      <c r="AA68" s="133"/>
      <c r="AB68" s="133"/>
      <c r="AC68" s="132"/>
      <c r="AD68" s="133"/>
      <c r="AE68" s="133"/>
      <c r="AF68" s="133"/>
      <c r="AG68" s="133"/>
      <c r="AH68" s="132"/>
      <c r="AI68" s="133"/>
      <c r="AJ68" s="133"/>
      <c r="AK68" s="133"/>
      <c r="AL68" s="133"/>
      <c r="AM68" s="132"/>
      <c r="AN68" s="133"/>
      <c r="AO68" s="133"/>
      <c r="AP68" s="133"/>
      <c r="AQ68" s="133"/>
      <c r="AR68" s="132"/>
      <c r="AS68" s="132"/>
    </row>
    <row r="69" spans="1:45" ht="52.5" customHeight="1">
      <c r="A69" s="241"/>
      <c r="B69" s="256"/>
      <c r="C69" s="258"/>
      <c r="D69" s="279"/>
      <c r="E69" s="248">
        <v>0.4</v>
      </c>
      <c r="F69" s="251" t="s">
        <v>279</v>
      </c>
      <c r="G69" s="231">
        <v>0.33</v>
      </c>
      <c r="H69" s="229" t="s">
        <v>363</v>
      </c>
      <c r="I69" s="52"/>
      <c r="J69" s="168"/>
      <c r="K69" s="168"/>
      <c r="L69" s="65"/>
      <c r="M69" s="65"/>
      <c r="N69" s="65"/>
      <c r="O69" s="65"/>
      <c r="P69" s="166">
        <v>0.14</v>
      </c>
      <c r="Q69" s="96" t="s">
        <v>65</v>
      </c>
      <c r="R69" s="56" t="s">
        <v>508</v>
      </c>
      <c r="S69" s="55">
        <v>0</v>
      </c>
      <c r="T69" s="55">
        <v>1</v>
      </c>
      <c r="U69" s="87">
        <v>0</v>
      </c>
      <c r="V69" s="87">
        <v>0</v>
      </c>
      <c r="W69" s="87">
        <v>1</v>
      </c>
      <c r="X69" s="87">
        <v>0</v>
      </c>
      <c r="Y69" s="133">
        <v>0</v>
      </c>
      <c r="Z69" s="133">
        <v>0</v>
      </c>
      <c r="AA69" s="133">
        <v>0</v>
      </c>
      <c r="AB69" s="133">
        <v>0</v>
      </c>
      <c r="AC69" s="132">
        <f t="shared" si="5"/>
        <v>0</v>
      </c>
      <c r="AD69" s="133">
        <v>0</v>
      </c>
      <c r="AE69" s="133">
        <v>0</v>
      </c>
      <c r="AF69" s="133">
        <v>0</v>
      </c>
      <c r="AG69" s="133">
        <v>0</v>
      </c>
      <c r="AH69" s="132">
        <f t="shared" si="6"/>
        <v>0</v>
      </c>
      <c r="AI69" s="133">
        <v>0</v>
      </c>
      <c r="AJ69" s="133">
        <v>3000</v>
      </c>
      <c r="AK69" s="133">
        <v>0</v>
      </c>
      <c r="AL69" s="133">
        <v>30000</v>
      </c>
      <c r="AM69" s="132">
        <f t="shared" si="7"/>
        <v>33000</v>
      </c>
      <c r="AN69" s="133">
        <v>0</v>
      </c>
      <c r="AO69" s="133">
        <v>0</v>
      </c>
      <c r="AP69" s="133">
        <v>0</v>
      </c>
      <c r="AQ69" s="133">
        <v>0</v>
      </c>
      <c r="AR69" s="132">
        <f t="shared" si="8"/>
        <v>0</v>
      </c>
      <c r="AS69" s="132">
        <f t="shared" si="9"/>
        <v>33000</v>
      </c>
    </row>
    <row r="70" spans="1:45" ht="63.75">
      <c r="A70" s="241"/>
      <c r="B70" s="256"/>
      <c r="C70" s="258"/>
      <c r="D70" s="279"/>
      <c r="E70" s="249"/>
      <c r="F70" s="252"/>
      <c r="G70" s="241"/>
      <c r="H70" s="230"/>
      <c r="I70" s="52"/>
      <c r="J70" s="72"/>
      <c r="K70" s="72"/>
      <c r="L70" s="65"/>
      <c r="M70" s="65"/>
      <c r="N70" s="65"/>
      <c r="O70" s="65"/>
      <c r="P70" s="166">
        <v>0.14</v>
      </c>
      <c r="Q70" s="96" t="s">
        <v>66</v>
      </c>
      <c r="R70" s="56" t="s">
        <v>509</v>
      </c>
      <c r="S70" s="55">
        <v>0</v>
      </c>
      <c r="T70" s="55">
        <v>4</v>
      </c>
      <c r="U70" s="87">
        <v>1</v>
      </c>
      <c r="V70" s="87">
        <v>1</v>
      </c>
      <c r="W70" s="87">
        <v>1</v>
      </c>
      <c r="X70" s="87">
        <v>1</v>
      </c>
      <c r="Y70" s="133">
        <v>3000</v>
      </c>
      <c r="Z70" s="133">
        <v>0</v>
      </c>
      <c r="AA70" s="133">
        <v>0</v>
      </c>
      <c r="AB70" s="133">
        <v>0</v>
      </c>
      <c r="AC70" s="132">
        <f t="shared" si="5"/>
        <v>3000</v>
      </c>
      <c r="AD70" s="133">
        <v>3000</v>
      </c>
      <c r="AE70" s="133">
        <v>0</v>
      </c>
      <c r="AF70" s="133">
        <v>0</v>
      </c>
      <c r="AG70" s="133">
        <v>0</v>
      </c>
      <c r="AH70" s="132">
        <f t="shared" si="6"/>
        <v>3000</v>
      </c>
      <c r="AI70" s="133">
        <v>3000</v>
      </c>
      <c r="AJ70" s="133">
        <v>0</v>
      </c>
      <c r="AK70" s="133">
        <v>0</v>
      </c>
      <c r="AL70" s="133">
        <v>0</v>
      </c>
      <c r="AM70" s="132">
        <f t="shared" si="7"/>
        <v>3000</v>
      </c>
      <c r="AN70" s="133">
        <v>3000</v>
      </c>
      <c r="AO70" s="133">
        <v>0</v>
      </c>
      <c r="AP70" s="133">
        <v>0</v>
      </c>
      <c r="AQ70" s="133">
        <v>0</v>
      </c>
      <c r="AR70" s="132">
        <f t="shared" si="8"/>
        <v>3000</v>
      </c>
      <c r="AS70" s="132">
        <f t="shared" si="9"/>
        <v>12000</v>
      </c>
    </row>
    <row r="71" spans="1:45" ht="38.25">
      <c r="A71" s="241"/>
      <c r="B71" s="256"/>
      <c r="C71" s="258"/>
      <c r="D71" s="279"/>
      <c r="E71" s="249"/>
      <c r="F71" s="252"/>
      <c r="G71" s="232"/>
      <c r="H71" s="242"/>
      <c r="I71" s="12"/>
      <c r="J71" s="12"/>
      <c r="K71" s="12"/>
      <c r="L71" s="3"/>
      <c r="M71" s="3"/>
      <c r="N71" s="3"/>
      <c r="O71" s="3"/>
      <c r="P71" s="166">
        <v>0.14</v>
      </c>
      <c r="Q71" s="96" t="s">
        <v>67</v>
      </c>
      <c r="R71" s="56" t="s">
        <v>510</v>
      </c>
      <c r="S71" s="55">
        <v>0</v>
      </c>
      <c r="T71" s="55">
        <v>7</v>
      </c>
      <c r="U71" s="87">
        <v>1</v>
      </c>
      <c r="V71" s="87">
        <v>2</v>
      </c>
      <c r="W71" s="87">
        <v>2</v>
      </c>
      <c r="X71" s="87">
        <v>2</v>
      </c>
      <c r="Y71" s="133">
        <v>4000</v>
      </c>
      <c r="Z71" s="133">
        <v>0</v>
      </c>
      <c r="AA71" s="133">
        <v>0</v>
      </c>
      <c r="AB71" s="133">
        <v>0</v>
      </c>
      <c r="AC71" s="132">
        <f t="shared" si="5"/>
        <v>4000</v>
      </c>
      <c r="AD71" s="133">
        <v>8000</v>
      </c>
      <c r="AE71" s="133">
        <v>0</v>
      </c>
      <c r="AF71" s="133">
        <v>0</v>
      </c>
      <c r="AG71" s="133">
        <v>0</v>
      </c>
      <c r="AH71" s="132">
        <f t="shared" si="6"/>
        <v>8000</v>
      </c>
      <c r="AI71" s="133">
        <v>8000</v>
      </c>
      <c r="AJ71" s="133">
        <v>0</v>
      </c>
      <c r="AK71" s="133">
        <v>0</v>
      </c>
      <c r="AL71" s="133">
        <v>0</v>
      </c>
      <c r="AM71" s="132">
        <f t="shared" si="7"/>
        <v>8000</v>
      </c>
      <c r="AN71" s="133">
        <v>8000</v>
      </c>
      <c r="AO71" s="133">
        <v>0</v>
      </c>
      <c r="AP71" s="133">
        <v>0</v>
      </c>
      <c r="AQ71" s="133">
        <v>0</v>
      </c>
      <c r="AR71" s="132">
        <f t="shared" si="8"/>
        <v>8000</v>
      </c>
      <c r="AS71" s="132">
        <f t="shared" si="9"/>
        <v>28000</v>
      </c>
    </row>
    <row r="72" spans="1:45" ht="38.25">
      <c r="A72" s="241"/>
      <c r="B72" s="256"/>
      <c r="C72" s="258"/>
      <c r="D72" s="279"/>
      <c r="E72" s="249"/>
      <c r="F72" s="252"/>
      <c r="G72" s="231">
        <v>0.33</v>
      </c>
      <c r="H72" s="265" t="s">
        <v>364</v>
      </c>
      <c r="I72" s="12"/>
      <c r="J72" s="12"/>
      <c r="K72" s="12"/>
      <c r="L72" s="3"/>
      <c r="M72" s="3"/>
      <c r="N72" s="3"/>
      <c r="O72" s="3"/>
      <c r="P72" s="166">
        <v>0.14</v>
      </c>
      <c r="Q72" s="96" t="s">
        <v>68</v>
      </c>
      <c r="R72" s="56" t="s">
        <v>511</v>
      </c>
      <c r="S72" s="55">
        <v>0</v>
      </c>
      <c r="T72" s="55">
        <v>4</v>
      </c>
      <c r="U72" s="87">
        <v>1</v>
      </c>
      <c r="V72" s="87">
        <v>1</v>
      </c>
      <c r="W72" s="87">
        <v>1</v>
      </c>
      <c r="X72" s="87">
        <v>1</v>
      </c>
      <c r="Y72" s="133">
        <v>8000</v>
      </c>
      <c r="Z72" s="133">
        <v>0</v>
      </c>
      <c r="AA72" s="133">
        <v>0</v>
      </c>
      <c r="AB72" s="133">
        <v>0</v>
      </c>
      <c r="AC72" s="132">
        <f t="shared" si="5"/>
        <v>8000</v>
      </c>
      <c r="AD72" s="133">
        <v>8000</v>
      </c>
      <c r="AE72" s="133">
        <v>0</v>
      </c>
      <c r="AF72" s="133">
        <v>0</v>
      </c>
      <c r="AG72" s="133">
        <v>0</v>
      </c>
      <c r="AH72" s="132">
        <f t="shared" si="6"/>
        <v>8000</v>
      </c>
      <c r="AI72" s="133">
        <v>5000</v>
      </c>
      <c r="AJ72" s="133">
        <v>3000</v>
      </c>
      <c r="AK72" s="133">
        <v>0</v>
      </c>
      <c r="AL72" s="133">
        <v>0</v>
      </c>
      <c r="AM72" s="132">
        <f t="shared" si="7"/>
        <v>8000</v>
      </c>
      <c r="AN72" s="133">
        <v>5000</v>
      </c>
      <c r="AO72" s="133">
        <v>3000</v>
      </c>
      <c r="AP72" s="133">
        <v>0</v>
      </c>
      <c r="AQ72" s="133">
        <v>0</v>
      </c>
      <c r="AR72" s="132">
        <f t="shared" si="8"/>
        <v>8000</v>
      </c>
      <c r="AS72" s="132">
        <f t="shared" si="9"/>
        <v>32000</v>
      </c>
    </row>
    <row r="73" spans="1:45" ht="51">
      <c r="A73" s="241"/>
      <c r="B73" s="256"/>
      <c r="C73" s="258"/>
      <c r="D73" s="279"/>
      <c r="E73" s="249"/>
      <c r="F73" s="252"/>
      <c r="G73" s="232"/>
      <c r="H73" s="266"/>
      <c r="I73" s="12"/>
      <c r="J73" s="12"/>
      <c r="K73" s="12"/>
      <c r="L73" s="3"/>
      <c r="M73" s="3"/>
      <c r="N73" s="3"/>
      <c r="O73" s="3"/>
      <c r="P73" s="166">
        <v>0.14</v>
      </c>
      <c r="Q73" s="96" t="s">
        <v>69</v>
      </c>
      <c r="R73" s="56" t="s">
        <v>512</v>
      </c>
      <c r="S73" s="55">
        <v>4</v>
      </c>
      <c r="T73" s="55">
        <v>8</v>
      </c>
      <c r="U73" s="87">
        <v>1</v>
      </c>
      <c r="V73" s="87">
        <v>1</v>
      </c>
      <c r="W73" s="87">
        <v>1</v>
      </c>
      <c r="X73" s="87">
        <v>1</v>
      </c>
      <c r="Y73" s="133">
        <v>3000</v>
      </c>
      <c r="Z73" s="133">
        <v>0</v>
      </c>
      <c r="AA73" s="133">
        <v>0</v>
      </c>
      <c r="AB73" s="133">
        <v>0</v>
      </c>
      <c r="AC73" s="132">
        <f t="shared" si="5"/>
        <v>3000</v>
      </c>
      <c r="AD73" s="133">
        <v>3000</v>
      </c>
      <c r="AE73" s="133">
        <v>0</v>
      </c>
      <c r="AF73" s="133">
        <v>0</v>
      </c>
      <c r="AG73" s="133">
        <v>0</v>
      </c>
      <c r="AH73" s="132">
        <f t="shared" si="6"/>
        <v>3000</v>
      </c>
      <c r="AI73" s="133">
        <v>3000</v>
      </c>
      <c r="AJ73" s="133">
        <v>0</v>
      </c>
      <c r="AK73" s="133">
        <v>0</v>
      </c>
      <c r="AL73" s="133">
        <v>0</v>
      </c>
      <c r="AM73" s="132">
        <f t="shared" si="7"/>
        <v>3000</v>
      </c>
      <c r="AN73" s="133">
        <v>3000</v>
      </c>
      <c r="AO73" s="133">
        <v>0</v>
      </c>
      <c r="AP73" s="133">
        <v>0</v>
      </c>
      <c r="AQ73" s="133">
        <v>0</v>
      </c>
      <c r="AR73" s="132">
        <f t="shared" si="8"/>
        <v>3000</v>
      </c>
      <c r="AS73" s="132">
        <f t="shared" si="9"/>
        <v>12000</v>
      </c>
    </row>
    <row r="74" spans="1:45" ht="38.25">
      <c r="A74" s="241"/>
      <c r="B74" s="256"/>
      <c r="C74" s="258"/>
      <c r="D74" s="279"/>
      <c r="E74" s="249"/>
      <c r="F74" s="252"/>
      <c r="G74" s="231">
        <v>0.34</v>
      </c>
      <c r="H74" s="265" t="s">
        <v>360</v>
      </c>
      <c r="I74" s="12"/>
      <c r="J74" s="12"/>
      <c r="K74" s="12"/>
      <c r="L74" s="3"/>
      <c r="M74" s="3"/>
      <c r="N74" s="3"/>
      <c r="O74" s="3"/>
      <c r="P74" s="166">
        <v>0.15</v>
      </c>
      <c r="Q74" s="96" t="s">
        <v>70</v>
      </c>
      <c r="R74" s="56" t="s">
        <v>513</v>
      </c>
      <c r="S74" s="55">
        <v>0</v>
      </c>
      <c r="T74" s="55">
        <v>20</v>
      </c>
      <c r="U74" s="87">
        <v>5</v>
      </c>
      <c r="V74" s="87">
        <v>5</v>
      </c>
      <c r="W74" s="87">
        <v>5</v>
      </c>
      <c r="X74" s="87">
        <v>5</v>
      </c>
      <c r="Y74" s="148">
        <v>3000</v>
      </c>
      <c r="Z74" s="148">
        <v>0</v>
      </c>
      <c r="AA74" s="148">
        <v>0</v>
      </c>
      <c r="AB74" s="147">
        <v>0</v>
      </c>
      <c r="AC74" s="132">
        <f t="shared" si="5"/>
        <v>3000</v>
      </c>
      <c r="AD74" s="151">
        <v>3000</v>
      </c>
      <c r="AE74" s="151">
        <v>0</v>
      </c>
      <c r="AF74" s="151">
        <v>0</v>
      </c>
      <c r="AG74" s="147">
        <v>0</v>
      </c>
      <c r="AH74" s="132">
        <f t="shared" si="6"/>
        <v>3000</v>
      </c>
      <c r="AI74" s="151">
        <v>0</v>
      </c>
      <c r="AJ74" s="151">
        <v>0</v>
      </c>
      <c r="AK74" s="151">
        <v>0</v>
      </c>
      <c r="AL74" s="147">
        <v>0</v>
      </c>
      <c r="AM74" s="132">
        <f t="shared" si="7"/>
        <v>0</v>
      </c>
      <c r="AN74" s="154">
        <v>0</v>
      </c>
      <c r="AO74" s="154">
        <v>0</v>
      </c>
      <c r="AP74" s="154">
        <v>0</v>
      </c>
      <c r="AQ74" s="147">
        <v>0</v>
      </c>
      <c r="AR74" s="132">
        <f t="shared" si="8"/>
        <v>0</v>
      </c>
      <c r="AS74" s="132">
        <f t="shared" si="9"/>
        <v>6000</v>
      </c>
    </row>
    <row r="75" spans="1:45" ht="76.5">
      <c r="A75" s="241"/>
      <c r="B75" s="256"/>
      <c r="C75" s="258"/>
      <c r="D75" s="279"/>
      <c r="E75" s="254"/>
      <c r="F75" s="253"/>
      <c r="G75" s="232"/>
      <c r="H75" s="266"/>
      <c r="I75" s="12"/>
      <c r="J75" s="12"/>
      <c r="K75" s="12"/>
      <c r="L75" s="3"/>
      <c r="M75" s="3"/>
      <c r="N75" s="3"/>
      <c r="O75" s="3"/>
      <c r="P75" s="166">
        <v>0.15</v>
      </c>
      <c r="Q75" s="96" t="s">
        <v>71</v>
      </c>
      <c r="R75" s="56" t="s">
        <v>514</v>
      </c>
      <c r="S75" s="55">
        <v>0</v>
      </c>
      <c r="T75" s="55">
        <v>2</v>
      </c>
      <c r="U75" s="87">
        <v>2</v>
      </c>
      <c r="V75" s="87">
        <v>2</v>
      </c>
      <c r="W75" s="87">
        <v>2</v>
      </c>
      <c r="X75" s="87">
        <v>2</v>
      </c>
      <c r="Y75" s="148">
        <v>5904</v>
      </c>
      <c r="Z75" s="148">
        <v>0</v>
      </c>
      <c r="AA75" s="148">
        <v>0</v>
      </c>
      <c r="AB75" s="147">
        <v>0</v>
      </c>
      <c r="AC75" s="132">
        <f t="shared" si="5"/>
        <v>5904</v>
      </c>
      <c r="AD75" s="151">
        <v>5032</v>
      </c>
      <c r="AE75" s="151">
        <v>0</v>
      </c>
      <c r="AF75" s="151">
        <v>0</v>
      </c>
      <c r="AG75" s="147">
        <v>0</v>
      </c>
      <c r="AH75" s="132">
        <f t="shared" si="6"/>
        <v>5032</v>
      </c>
      <c r="AI75" s="151">
        <v>2104</v>
      </c>
      <c r="AJ75" s="151">
        <v>0</v>
      </c>
      <c r="AK75" s="151">
        <v>0</v>
      </c>
      <c r="AL75" s="147">
        <v>0</v>
      </c>
      <c r="AM75" s="132">
        <f t="shared" si="7"/>
        <v>2104</v>
      </c>
      <c r="AN75" s="154">
        <v>3289</v>
      </c>
      <c r="AO75" s="154">
        <v>0</v>
      </c>
      <c r="AP75" s="154">
        <v>0</v>
      </c>
      <c r="AQ75" s="147">
        <v>0</v>
      </c>
      <c r="AR75" s="132">
        <f t="shared" si="8"/>
        <v>3289</v>
      </c>
      <c r="AS75" s="132">
        <f t="shared" si="9"/>
        <v>16329</v>
      </c>
    </row>
    <row r="76" spans="1:45" ht="25.5" customHeight="1">
      <c r="A76" s="241"/>
      <c r="B76" s="256"/>
      <c r="C76" s="258"/>
      <c r="D76" s="279"/>
      <c r="E76" s="248">
        <v>0.2</v>
      </c>
      <c r="F76" s="251" t="s">
        <v>280</v>
      </c>
      <c r="G76" s="231">
        <v>1</v>
      </c>
      <c r="H76" s="229" t="s">
        <v>365</v>
      </c>
      <c r="I76" s="12"/>
      <c r="J76" s="12"/>
      <c r="K76" s="12"/>
      <c r="L76" s="3"/>
      <c r="M76" s="3"/>
      <c r="N76" s="3"/>
      <c r="O76" s="3"/>
      <c r="P76" s="166">
        <v>0.5</v>
      </c>
      <c r="Q76" s="96" t="s">
        <v>72</v>
      </c>
      <c r="R76" s="56" t="s">
        <v>515</v>
      </c>
      <c r="S76" s="55">
        <v>0</v>
      </c>
      <c r="T76" s="55">
        <v>1</v>
      </c>
      <c r="U76" s="87">
        <v>0</v>
      </c>
      <c r="V76" s="87">
        <v>0</v>
      </c>
      <c r="W76" s="87">
        <v>0</v>
      </c>
      <c r="X76" s="87">
        <v>1</v>
      </c>
      <c r="Y76" s="148">
        <v>0</v>
      </c>
      <c r="Z76" s="148">
        <v>0</v>
      </c>
      <c r="AA76" s="148">
        <v>0</v>
      </c>
      <c r="AB76" s="147">
        <v>0</v>
      </c>
      <c r="AC76" s="132">
        <f t="shared" si="5"/>
        <v>0</v>
      </c>
      <c r="AD76" s="151">
        <v>0</v>
      </c>
      <c r="AE76" s="151">
        <v>0</v>
      </c>
      <c r="AF76" s="151">
        <v>0</v>
      </c>
      <c r="AG76" s="147">
        <v>0</v>
      </c>
      <c r="AH76" s="132">
        <f t="shared" si="6"/>
        <v>0</v>
      </c>
      <c r="AI76" s="151">
        <v>0</v>
      </c>
      <c r="AJ76" s="151">
        <v>0</v>
      </c>
      <c r="AK76" s="151">
        <v>0</v>
      </c>
      <c r="AL76" s="147">
        <v>0</v>
      </c>
      <c r="AM76" s="132">
        <f t="shared" si="7"/>
        <v>0</v>
      </c>
      <c r="AN76" s="154">
        <v>0</v>
      </c>
      <c r="AO76" s="154">
        <v>20000</v>
      </c>
      <c r="AP76" s="154">
        <v>0</v>
      </c>
      <c r="AQ76" s="147">
        <v>200000</v>
      </c>
      <c r="AR76" s="132">
        <f t="shared" si="8"/>
        <v>220000</v>
      </c>
      <c r="AS76" s="132">
        <f t="shared" si="9"/>
        <v>220000</v>
      </c>
    </row>
    <row r="77" spans="1:45" ht="49.5" customHeight="1">
      <c r="A77" s="241"/>
      <c r="B77" s="256"/>
      <c r="C77" s="258"/>
      <c r="D77" s="279"/>
      <c r="E77" s="254"/>
      <c r="F77" s="253"/>
      <c r="G77" s="232"/>
      <c r="H77" s="242"/>
      <c r="I77" s="12"/>
      <c r="J77" s="12"/>
      <c r="K77" s="12"/>
      <c r="L77" s="3"/>
      <c r="M77" s="3"/>
      <c r="N77" s="3"/>
      <c r="O77" s="3"/>
      <c r="P77" s="166">
        <v>0.5</v>
      </c>
      <c r="Q77" s="96" t="s">
        <v>73</v>
      </c>
      <c r="R77" s="56" t="s">
        <v>516</v>
      </c>
      <c r="S77" s="55">
        <v>1</v>
      </c>
      <c r="T77" s="55">
        <v>2</v>
      </c>
      <c r="U77" s="87">
        <v>0</v>
      </c>
      <c r="V77" s="87">
        <v>0</v>
      </c>
      <c r="W77" s="87">
        <v>0</v>
      </c>
      <c r="X77" s="87">
        <v>1</v>
      </c>
      <c r="Y77" s="148">
        <v>2000</v>
      </c>
      <c r="Z77" s="148">
        <v>0</v>
      </c>
      <c r="AA77" s="148">
        <v>0</v>
      </c>
      <c r="AB77" s="147">
        <v>0</v>
      </c>
      <c r="AC77" s="132">
        <f t="shared" si="5"/>
        <v>2000</v>
      </c>
      <c r="AD77" s="151">
        <v>2000</v>
      </c>
      <c r="AE77" s="151">
        <v>0</v>
      </c>
      <c r="AF77" s="151">
        <v>0</v>
      </c>
      <c r="AG77" s="147">
        <v>0</v>
      </c>
      <c r="AH77" s="132">
        <f t="shared" si="6"/>
        <v>2000</v>
      </c>
      <c r="AI77" s="151">
        <v>2000</v>
      </c>
      <c r="AJ77" s="151">
        <v>0</v>
      </c>
      <c r="AK77" s="151">
        <v>0</v>
      </c>
      <c r="AL77" s="147">
        <v>0</v>
      </c>
      <c r="AM77" s="132">
        <f t="shared" si="7"/>
        <v>2000</v>
      </c>
      <c r="AN77" s="154">
        <v>2000</v>
      </c>
      <c r="AO77" s="154">
        <v>3000</v>
      </c>
      <c r="AP77" s="154">
        <v>0</v>
      </c>
      <c r="AQ77" s="147">
        <v>0</v>
      </c>
      <c r="AR77" s="132">
        <f t="shared" si="8"/>
        <v>5000</v>
      </c>
      <c r="AS77" s="132">
        <f t="shared" si="9"/>
        <v>11000</v>
      </c>
    </row>
    <row r="78" spans="1:45" ht="31.5" customHeight="1">
      <c r="A78" s="241"/>
      <c r="B78" s="256"/>
      <c r="C78" s="258"/>
      <c r="D78" s="279"/>
      <c r="E78" s="248">
        <v>0.2</v>
      </c>
      <c r="F78" s="251" t="s">
        <v>281</v>
      </c>
      <c r="G78" s="231">
        <v>1</v>
      </c>
      <c r="H78" s="229" t="s">
        <v>366</v>
      </c>
      <c r="I78" s="52"/>
      <c r="J78" s="73"/>
      <c r="K78" s="73"/>
      <c r="L78" s="65"/>
      <c r="M78" s="65"/>
      <c r="N78" s="65"/>
      <c r="O78" s="65"/>
      <c r="P78" s="166">
        <v>0.5</v>
      </c>
      <c r="Q78" s="96" t="s">
        <v>74</v>
      </c>
      <c r="R78" s="52" t="s">
        <v>517</v>
      </c>
      <c r="S78" s="55">
        <v>0</v>
      </c>
      <c r="T78" s="55">
        <v>1</v>
      </c>
      <c r="U78" s="87">
        <v>0</v>
      </c>
      <c r="V78" s="87">
        <v>0</v>
      </c>
      <c r="W78" s="87">
        <v>1</v>
      </c>
      <c r="X78" s="87">
        <v>0</v>
      </c>
      <c r="Y78" s="148">
        <v>0</v>
      </c>
      <c r="Z78" s="148">
        <v>0</v>
      </c>
      <c r="AA78" s="148">
        <v>0</v>
      </c>
      <c r="AB78" s="147">
        <v>0</v>
      </c>
      <c r="AC78" s="132">
        <f t="shared" si="5"/>
        <v>0</v>
      </c>
      <c r="AD78" s="151">
        <v>0</v>
      </c>
      <c r="AE78" s="151">
        <v>0</v>
      </c>
      <c r="AF78" s="151">
        <v>0</v>
      </c>
      <c r="AG78" s="147">
        <v>0</v>
      </c>
      <c r="AH78" s="132">
        <f t="shared" si="6"/>
        <v>0</v>
      </c>
      <c r="AI78" s="151">
        <v>10000</v>
      </c>
      <c r="AJ78" s="151">
        <v>10000</v>
      </c>
      <c r="AK78" s="151">
        <v>0</v>
      </c>
      <c r="AL78" s="147">
        <v>200000</v>
      </c>
      <c r="AM78" s="132">
        <f t="shared" si="7"/>
        <v>220000</v>
      </c>
      <c r="AN78" s="154">
        <v>0</v>
      </c>
      <c r="AO78" s="154">
        <v>0</v>
      </c>
      <c r="AP78" s="154">
        <v>0</v>
      </c>
      <c r="AQ78" s="147">
        <v>0</v>
      </c>
      <c r="AR78" s="132">
        <f t="shared" si="8"/>
        <v>0</v>
      </c>
      <c r="AS78" s="132">
        <f t="shared" si="9"/>
        <v>220000</v>
      </c>
    </row>
    <row r="79" spans="1:45" ht="31.5" customHeight="1">
      <c r="A79" s="241"/>
      <c r="B79" s="256"/>
      <c r="C79" s="258"/>
      <c r="D79" s="280"/>
      <c r="E79" s="254"/>
      <c r="F79" s="253"/>
      <c r="G79" s="232"/>
      <c r="H79" s="242"/>
      <c r="I79" s="52"/>
      <c r="J79" s="73"/>
      <c r="K79" s="73"/>
      <c r="L79" s="65"/>
      <c r="M79" s="65"/>
      <c r="N79" s="65"/>
      <c r="O79" s="65"/>
      <c r="P79" s="166">
        <v>0.5</v>
      </c>
      <c r="Q79" s="96" t="s">
        <v>75</v>
      </c>
      <c r="R79" s="52" t="s">
        <v>518</v>
      </c>
      <c r="S79" s="55">
        <v>0</v>
      </c>
      <c r="T79" s="55">
        <v>1</v>
      </c>
      <c r="U79" s="87">
        <v>0</v>
      </c>
      <c r="V79" s="87">
        <v>0</v>
      </c>
      <c r="W79" s="87">
        <v>1</v>
      </c>
      <c r="X79" s="87">
        <v>0</v>
      </c>
      <c r="Y79" s="148">
        <v>0</v>
      </c>
      <c r="Z79" s="148">
        <v>0</v>
      </c>
      <c r="AA79" s="148">
        <v>0</v>
      </c>
      <c r="AB79" s="147">
        <v>0</v>
      </c>
      <c r="AC79" s="132">
        <f t="shared" si="5"/>
        <v>0</v>
      </c>
      <c r="AD79" s="151">
        <v>0</v>
      </c>
      <c r="AE79" s="151">
        <v>0</v>
      </c>
      <c r="AF79" s="151">
        <v>0</v>
      </c>
      <c r="AG79" s="147">
        <v>0</v>
      </c>
      <c r="AH79" s="132">
        <f t="shared" si="6"/>
        <v>0</v>
      </c>
      <c r="AI79" s="151">
        <v>0</v>
      </c>
      <c r="AJ79" s="151">
        <v>0</v>
      </c>
      <c r="AK79" s="151">
        <v>0</v>
      </c>
      <c r="AL79" s="147">
        <v>0</v>
      </c>
      <c r="AM79" s="132">
        <f t="shared" si="7"/>
        <v>0</v>
      </c>
      <c r="AN79" s="154">
        <v>10000</v>
      </c>
      <c r="AO79" s="154">
        <v>0</v>
      </c>
      <c r="AP79" s="154">
        <v>0</v>
      </c>
      <c r="AQ79" s="147">
        <v>0</v>
      </c>
      <c r="AR79" s="132">
        <f t="shared" si="8"/>
        <v>10000</v>
      </c>
      <c r="AS79" s="132">
        <f t="shared" si="9"/>
        <v>10000</v>
      </c>
    </row>
    <row r="80" spans="1:45" ht="46.5" customHeight="1">
      <c r="A80" s="241"/>
      <c r="B80" s="256"/>
      <c r="C80" s="248">
        <v>0.15</v>
      </c>
      <c r="D80" s="282" t="s">
        <v>249</v>
      </c>
      <c r="E80" s="248">
        <v>0.8</v>
      </c>
      <c r="F80" s="245" t="s">
        <v>282</v>
      </c>
      <c r="G80" s="231">
        <v>1</v>
      </c>
      <c r="H80" s="229" t="s">
        <v>367</v>
      </c>
      <c r="I80" s="52"/>
      <c r="J80" s="73"/>
      <c r="K80" s="73"/>
      <c r="L80" s="65"/>
      <c r="M80" s="65"/>
      <c r="N80" s="65"/>
      <c r="O80" s="65"/>
      <c r="P80" s="166">
        <v>0.08</v>
      </c>
      <c r="Q80" s="96" t="s">
        <v>76</v>
      </c>
      <c r="R80" s="52" t="s">
        <v>519</v>
      </c>
      <c r="S80" s="55">
        <v>0</v>
      </c>
      <c r="T80" s="55">
        <v>36</v>
      </c>
      <c r="U80" s="87">
        <v>9</v>
      </c>
      <c r="V80" s="87">
        <v>9</v>
      </c>
      <c r="W80" s="87">
        <v>9</v>
      </c>
      <c r="X80" s="87">
        <v>9</v>
      </c>
      <c r="Y80" s="149">
        <v>5000</v>
      </c>
      <c r="Z80" s="149">
        <v>0</v>
      </c>
      <c r="AA80" s="149">
        <v>0</v>
      </c>
      <c r="AB80" s="147">
        <v>0</v>
      </c>
      <c r="AC80" s="132">
        <f t="shared" si="5"/>
        <v>5000</v>
      </c>
      <c r="AD80" s="152">
        <v>14000</v>
      </c>
      <c r="AE80" s="152">
        <v>0</v>
      </c>
      <c r="AF80" s="152">
        <v>0</v>
      </c>
      <c r="AG80" s="147">
        <v>0</v>
      </c>
      <c r="AH80" s="132">
        <f t="shared" si="6"/>
        <v>14000</v>
      </c>
      <c r="AI80" s="152">
        <v>16000</v>
      </c>
      <c r="AJ80" s="152">
        <v>0</v>
      </c>
      <c r="AK80" s="152">
        <v>0</v>
      </c>
      <c r="AL80" s="147">
        <v>0</v>
      </c>
      <c r="AM80" s="132">
        <f t="shared" si="7"/>
        <v>16000</v>
      </c>
      <c r="AN80" s="155">
        <v>18000</v>
      </c>
      <c r="AO80" s="155">
        <v>0</v>
      </c>
      <c r="AP80" s="155">
        <v>0</v>
      </c>
      <c r="AQ80" s="147">
        <v>0</v>
      </c>
      <c r="AR80" s="132">
        <f t="shared" si="8"/>
        <v>18000</v>
      </c>
      <c r="AS80" s="132">
        <f t="shared" si="9"/>
        <v>53000</v>
      </c>
    </row>
    <row r="81" spans="1:45" ht="63.75">
      <c r="A81" s="241"/>
      <c r="B81" s="256"/>
      <c r="C81" s="249"/>
      <c r="D81" s="282"/>
      <c r="E81" s="249"/>
      <c r="F81" s="246"/>
      <c r="G81" s="241"/>
      <c r="H81" s="230"/>
      <c r="I81" s="52"/>
      <c r="J81" s="73"/>
      <c r="K81" s="73"/>
      <c r="L81" s="65"/>
      <c r="M81" s="65"/>
      <c r="N81" s="65"/>
      <c r="O81" s="65"/>
      <c r="P81" s="166">
        <v>0.1</v>
      </c>
      <c r="Q81" s="96" t="s">
        <v>77</v>
      </c>
      <c r="R81" s="52" t="s">
        <v>520</v>
      </c>
      <c r="S81" s="55">
        <v>0</v>
      </c>
      <c r="T81" s="55">
        <v>100</v>
      </c>
      <c r="U81" s="87">
        <v>100</v>
      </c>
      <c r="V81" s="87">
        <v>0</v>
      </c>
      <c r="W81" s="87">
        <v>0</v>
      </c>
      <c r="X81" s="87">
        <v>0</v>
      </c>
      <c r="Y81" s="149">
        <v>0</v>
      </c>
      <c r="Z81" s="149">
        <v>0</v>
      </c>
      <c r="AA81" s="149">
        <v>0</v>
      </c>
      <c r="AB81" s="147">
        <v>50000</v>
      </c>
      <c r="AC81" s="132">
        <f t="shared" si="5"/>
        <v>50000</v>
      </c>
      <c r="AD81" s="152">
        <v>0</v>
      </c>
      <c r="AE81" s="152">
        <v>0</v>
      </c>
      <c r="AF81" s="152">
        <v>0</v>
      </c>
      <c r="AG81" s="147">
        <v>0</v>
      </c>
      <c r="AH81" s="132">
        <f t="shared" si="6"/>
        <v>0</v>
      </c>
      <c r="AI81" s="152">
        <v>0</v>
      </c>
      <c r="AJ81" s="152">
        <v>0</v>
      </c>
      <c r="AK81" s="152">
        <v>0</v>
      </c>
      <c r="AL81" s="147">
        <v>0</v>
      </c>
      <c r="AM81" s="132">
        <f t="shared" si="7"/>
        <v>0</v>
      </c>
      <c r="AN81" s="155">
        <v>0</v>
      </c>
      <c r="AO81" s="155">
        <v>0</v>
      </c>
      <c r="AP81" s="155">
        <v>0</v>
      </c>
      <c r="AQ81" s="147">
        <v>0</v>
      </c>
      <c r="AR81" s="132">
        <f t="shared" si="8"/>
        <v>0</v>
      </c>
      <c r="AS81" s="132">
        <f t="shared" si="9"/>
        <v>50000</v>
      </c>
    </row>
    <row r="82" spans="1:45" ht="51">
      <c r="A82" s="241"/>
      <c r="B82" s="256"/>
      <c r="C82" s="249"/>
      <c r="D82" s="282"/>
      <c r="E82" s="249"/>
      <c r="F82" s="246"/>
      <c r="G82" s="241"/>
      <c r="H82" s="230"/>
      <c r="I82" s="52"/>
      <c r="J82" s="73"/>
      <c r="K82" s="69"/>
      <c r="L82" s="65"/>
      <c r="M82" s="65"/>
      <c r="N82" s="65"/>
      <c r="O82" s="65"/>
      <c r="P82" s="166">
        <v>0.08</v>
      </c>
      <c r="Q82" s="96" t="s">
        <v>78</v>
      </c>
      <c r="R82" s="52" t="s">
        <v>521</v>
      </c>
      <c r="S82" s="55">
        <v>0</v>
      </c>
      <c r="T82" s="55">
        <v>100</v>
      </c>
      <c r="U82" s="87">
        <v>100</v>
      </c>
      <c r="V82" s="87">
        <v>100</v>
      </c>
      <c r="W82" s="87">
        <v>100</v>
      </c>
      <c r="X82" s="87">
        <v>100</v>
      </c>
      <c r="Y82" s="149">
        <v>0</v>
      </c>
      <c r="Z82" s="149">
        <v>500</v>
      </c>
      <c r="AA82" s="149">
        <v>0</v>
      </c>
      <c r="AB82" s="147">
        <v>0</v>
      </c>
      <c r="AC82" s="132">
        <f t="shared" si="5"/>
        <v>500</v>
      </c>
      <c r="AD82" s="152">
        <v>0</v>
      </c>
      <c r="AE82" s="152">
        <v>500</v>
      </c>
      <c r="AF82" s="152">
        <v>0</v>
      </c>
      <c r="AG82" s="147">
        <v>0</v>
      </c>
      <c r="AH82" s="132">
        <f t="shared" si="6"/>
        <v>500</v>
      </c>
      <c r="AI82" s="152">
        <v>0</v>
      </c>
      <c r="AJ82" s="152">
        <v>500</v>
      </c>
      <c r="AK82" s="152">
        <v>0</v>
      </c>
      <c r="AL82" s="147">
        <v>0</v>
      </c>
      <c r="AM82" s="132">
        <f t="shared" si="7"/>
        <v>500</v>
      </c>
      <c r="AN82" s="155">
        <v>0</v>
      </c>
      <c r="AO82" s="155">
        <v>500</v>
      </c>
      <c r="AP82" s="155">
        <v>0</v>
      </c>
      <c r="AQ82" s="147">
        <v>0</v>
      </c>
      <c r="AR82" s="132">
        <f t="shared" si="8"/>
        <v>500</v>
      </c>
      <c r="AS82" s="132">
        <f t="shared" si="9"/>
        <v>2000</v>
      </c>
    </row>
    <row r="83" spans="1:45" ht="38.25">
      <c r="A83" s="241"/>
      <c r="B83" s="256"/>
      <c r="C83" s="249"/>
      <c r="D83" s="282"/>
      <c r="E83" s="249"/>
      <c r="F83" s="246"/>
      <c r="G83" s="241"/>
      <c r="H83" s="230"/>
      <c r="I83" s="52"/>
      <c r="J83" s="73"/>
      <c r="K83" s="73"/>
      <c r="L83" s="65"/>
      <c r="M83" s="65"/>
      <c r="N83" s="65"/>
      <c r="O83" s="65"/>
      <c r="P83" s="166">
        <v>0.09</v>
      </c>
      <c r="Q83" s="96" t="s">
        <v>79</v>
      </c>
      <c r="R83" s="52" t="s">
        <v>522</v>
      </c>
      <c r="S83" s="55">
        <v>2</v>
      </c>
      <c r="T83" s="55">
        <v>6</v>
      </c>
      <c r="U83" s="87">
        <v>1</v>
      </c>
      <c r="V83" s="87">
        <v>1</v>
      </c>
      <c r="W83" s="87">
        <v>1</v>
      </c>
      <c r="X83" s="87">
        <v>1</v>
      </c>
      <c r="Y83" s="149">
        <v>0</v>
      </c>
      <c r="Z83" s="149">
        <v>0</v>
      </c>
      <c r="AA83" s="149">
        <v>0</v>
      </c>
      <c r="AB83" s="147">
        <v>9000</v>
      </c>
      <c r="AC83" s="132">
        <f t="shared" si="5"/>
        <v>9000</v>
      </c>
      <c r="AD83" s="152">
        <v>0</v>
      </c>
      <c r="AE83" s="152">
        <v>0</v>
      </c>
      <c r="AF83" s="152">
        <v>0</v>
      </c>
      <c r="AG83" s="147">
        <v>9000</v>
      </c>
      <c r="AH83" s="132">
        <f t="shared" si="6"/>
        <v>9000</v>
      </c>
      <c r="AI83" s="152">
        <v>0</v>
      </c>
      <c r="AJ83" s="152">
        <v>0</v>
      </c>
      <c r="AK83" s="152">
        <v>0</v>
      </c>
      <c r="AL83" s="147">
        <v>9000</v>
      </c>
      <c r="AM83" s="132">
        <f t="shared" si="7"/>
        <v>9000</v>
      </c>
      <c r="AN83" s="155">
        <v>0</v>
      </c>
      <c r="AO83" s="155">
        <v>0</v>
      </c>
      <c r="AP83" s="155">
        <v>0</v>
      </c>
      <c r="AQ83" s="147">
        <v>9000</v>
      </c>
      <c r="AR83" s="132">
        <f t="shared" si="8"/>
        <v>9000</v>
      </c>
      <c r="AS83" s="132">
        <f t="shared" si="9"/>
        <v>36000</v>
      </c>
    </row>
    <row r="84" spans="1:45" ht="51">
      <c r="A84" s="241"/>
      <c r="B84" s="256"/>
      <c r="C84" s="249"/>
      <c r="D84" s="282"/>
      <c r="E84" s="249"/>
      <c r="F84" s="246"/>
      <c r="G84" s="241"/>
      <c r="H84" s="230"/>
      <c r="I84" s="52"/>
      <c r="J84" s="73"/>
      <c r="K84" s="73"/>
      <c r="L84" s="65"/>
      <c r="M84" s="65"/>
      <c r="N84" s="65"/>
      <c r="O84" s="65"/>
      <c r="P84" s="166">
        <v>0.08</v>
      </c>
      <c r="Q84" s="96" t="s">
        <v>80</v>
      </c>
      <c r="R84" s="52" t="s">
        <v>523</v>
      </c>
      <c r="S84" s="55">
        <v>1</v>
      </c>
      <c r="T84" s="55">
        <v>1</v>
      </c>
      <c r="U84" s="87">
        <v>1</v>
      </c>
      <c r="V84" s="87">
        <v>1</v>
      </c>
      <c r="W84" s="87">
        <v>1</v>
      </c>
      <c r="X84" s="87">
        <v>1</v>
      </c>
      <c r="Y84" s="149">
        <v>0</v>
      </c>
      <c r="Z84" s="149">
        <v>4000</v>
      </c>
      <c r="AA84" s="149">
        <v>0</v>
      </c>
      <c r="AB84" s="147">
        <v>0</v>
      </c>
      <c r="AC84" s="132">
        <f t="shared" si="5"/>
        <v>4000</v>
      </c>
      <c r="AD84" s="152">
        <v>0</v>
      </c>
      <c r="AE84" s="152">
        <v>4000</v>
      </c>
      <c r="AF84" s="152">
        <v>0</v>
      </c>
      <c r="AG84" s="147">
        <v>0</v>
      </c>
      <c r="AH84" s="132">
        <f t="shared" si="6"/>
        <v>4000</v>
      </c>
      <c r="AI84" s="152">
        <v>0</v>
      </c>
      <c r="AJ84" s="152">
        <v>4000</v>
      </c>
      <c r="AK84" s="152">
        <v>0</v>
      </c>
      <c r="AL84" s="147">
        <v>0</v>
      </c>
      <c r="AM84" s="132">
        <f t="shared" si="7"/>
        <v>4000</v>
      </c>
      <c r="AN84" s="155">
        <v>0</v>
      </c>
      <c r="AO84" s="155">
        <v>4000</v>
      </c>
      <c r="AP84" s="155">
        <v>0</v>
      </c>
      <c r="AQ84" s="147">
        <v>0</v>
      </c>
      <c r="AR84" s="132">
        <f t="shared" si="8"/>
        <v>4000</v>
      </c>
      <c r="AS84" s="132">
        <f t="shared" si="9"/>
        <v>16000</v>
      </c>
    </row>
    <row r="85" spans="1:45" ht="38.25">
      <c r="A85" s="241"/>
      <c r="B85" s="256"/>
      <c r="C85" s="249"/>
      <c r="D85" s="282"/>
      <c r="E85" s="249"/>
      <c r="F85" s="246"/>
      <c r="G85" s="241"/>
      <c r="H85" s="230"/>
      <c r="I85" s="12"/>
      <c r="J85" s="12"/>
      <c r="K85" s="12"/>
      <c r="L85" s="3"/>
      <c r="M85" s="3"/>
      <c r="N85" s="3"/>
      <c r="O85" s="3"/>
      <c r="P85" s="166">
        <v>0.09</v>
      </c>
      <c r="Q85" s="96" t="s">
        <v>81</v>
      </c>
      <c r="R85" s="52" t="s">
        <v>524</v>
      </c>
      <c r="S85" s="55">
        <v>0</v>
      </c>
      <c r="T85" s="55">
        <v>100</v>
      </c>
      <c r="U85" s="87">
        <v>0</v>
      </c>
      <c r="V85" s="87">
        <v>30</v>
      </c>
      <c r="W85" s="87">
        <v>30</v>
      </c>
      <c r="X85" s="87">
        <v>40</v>
      </c>
      <c r="Y85" s="149">
        <v>0</v>
      </c>
      <c r="Z85" s="149">
        <v>0</v>
      </c>
      <c r="AA85" s="149">
        <v>0</v>
      </c>
      <c r="AB85" s="147">
        <v>0</v>
      </c>
      <c r="AC85" s="132">
        <f t="shared" si="5"/>
        <v>0</v>
      </c>
      <c r="AD85" s="152">
        <v>0</v>
      </c>
      <c r="AE85" s="152">
        <v>2000</v>
      </c>
      <c r="AF85" s="152">
        <v>0</v>
      </c>
      <c r="AG85" s="147">
        <v>0</v>
      </c>
      <c r="AH85" s="132">
        <f t="shared" si="6"/>
        <v>2000</v>
      </c>
      <c r="AI85" s="152">
        <v>0</v>
      </c>
      <c r="AJ85" s="152">
        <v>2000</v>
      </c>
      <c r="AK85" s="152">
        <v>0</v>
      </c>
      <c r="AL85" s="147">
        <v>0</v>
      </c>
      <c r="AM85" s="132">
        <f t="shared" si="7"/>
        <v>2000</v>
      </c>
      <c r="AN85" s="155">
        <v>0</v>
      </c>
      <c r="AO85" s="155">
        <v>2000</v>
      </c>
      <c r="AP85" s="155">
        <v>0</v>
      </c>
      <c r="AQ85" s="147">
        <v>0</v>
      </c>
      <c r="AR85" s="132">
        <f t="shared" si="8"/>
        <v>2000</v>
      </c>
      <c r="AS85" s="132">
        <f t="shared" si="9"/>
        <v>6000</v>
      </c>
    </row>
    <row r="86" spans="1:45" ht="38.25">
      <c r="A86" s="241"/>
      <c r="B86" s="256"/>
      <c r="C86" s="249"/>
      <c r="D86" s="282"/>
      <c r="E86" s="249"/>
      <c r="F86" s="246"/>
      <c r="G86" s="241"/>
      <c r="H86" s="230"/>
      <c r="I86" s="12"/>
      <c r="J86" s="12"/>
      <c r="K86" s="12"/>
      <c r="L86" s="3"/>
      <c r="M86" s="3"/>
      <c r="N86" s="3"/>
      <c r="O86" s="3"/>
      <c r="P86" s="166">
        <v>0.08</v>
      </c>
      <c r="Q86" s="96" t="s">
        <v>82</v>
      </c>
      <c r="R86" s="52" t="s">
        <v>525</v>
      </c>
      <c r="S86" s="54">
        <v>0</v>
      </c>
      <c r="T86" s="54">
        <v>8</v>
      </c>
      <c r="U86" s="87">
        <v>2</v>
      </c>
      <c r="V86" s="87">
        <v>2</v>
      </c>
      <c r="W86" s="87">
        <v>2</v>
      </c>
      <c r="X86" s="87">
        <v>2</v>
      </c>
      <c r="Y86" s="149">
        <v>0</v>
      </c>
      <c r="Z86" s="149">
        <v>0</v>
      </c>
      <c r="AA86" s="149">
        <v>0</v>
      </c>
      <c r="AB86" s="147">
        <v>8000</v>
      </c>
      <c r="AC86" s="132">
        <f t="shared" si="5"/>
        <v>8000</v>
      </c>
      <c r="AD86" s="152">
        <v>0</v>
      </c>
      <c r="AE86" s="152">
        <v>0</v>
      </c>
      <c r="AF86" s="152">
        <v>0</v>
      </c>
      <c r="AG86" s="147">
        <v>8000</v>
      </c>
      <c r="AH86" s="132">
        <f t="shared" si="6"/>
        <v>8000</v>
      </c>
      <c r="AI86" s="152">
        <v>0</v>
      </c>
      <c r="AJ86" s="152">
        <v>0</v>
      </c>
      <c r="AK86" s="152">
        <v>0</v>
      </c>
      <c r="AL86" s="147">
        <v>8000</v>
      </c>
      <c r="AM86" s="132">
        <f t="shared" si="7"/>
        <v>8000</v>
      </c>
      <c r="AN86" s="155">
        <v>0</v>
      </c>
      <c r="AO86" s="155">
        <v>0</v>
      </c>
      <c r="AP86" s="155">
        <v>0</v>
      </c>
      <c r="AQ86" s="147">
        <v>8000</v>
      </c>
      <c r="AR86" s="132">
        <f t="shared" si="8"/>
        <v>8000</v>
      </c>
      <c r="AS86" s="132">
        <f t="shared" si="9"/>
        <v>32000</v>
      </c>
    </row>
    <row r="87" spans="1:45" ht="38.25">
      <c r="A87" s="241"/>
      <c r="B87" s="256"/>
      <c r="C87" s="249"/>
      <c r="D87" s="282"/>
      <c r="E87" s="249"/>
      <c r="F87" s="246"/>
      <c r="G87" s="241"/>
      <c r="H87" s="230"/>
      <c r="I87" s="12"/>
      <c r="J87" s="12"/>
      <c r="K87" s="12"/>
      <c r="L87" s="3"/>
      <c r="M87" s="3"/>
      <c r="N87" s="3"/>
      <c r="O87" s="3"/>
      <c r="P87" s="166">
        <v>0.08</v>
      </c>
      <c r="Q87" s="96" t="s">
        <v>83</v>
      </c>
      <c r="R87" s="52" t="s">
        <v>526</v>
      </c>
      <c r="S87" s="55">
        <v>0</v>
      </c>
      <c r="T87" s="55">
        <v>1</v>
      </c>
      <c r="U87" s="87">
        <v>1</v>
      </c>
      <c r="V87" s="87">
        <v>1</v>
      </c>
      <c r="W87" s="87">
        <v>1</v>
      </c>
      <c r="X87" s="87">
        <v>1</v>
      </c>
      <c r="Y87" s="149">
        <v>500</v>
      </c>
      <c r="Z87" s="149">
        <v>0</v>
      </c>
      <c r="AA87" s="149">
        <v>0</v>
      </c>
      <c r="AB87" s="147">
        <v>0</v>
      </c>
      <c r="AC87" s="132">
        <f t="shared" si="5"/>
        <v>500</v>
      </c>
      <c r="AD87" s="152">
        <v>500</v>
      </c>
      <c r="AE87" s="152">
        <v>0</v>
      </c>
      <c r="AF87" s="152">
        <v>0</v>
      </c>
      <c r="AG87" s="147">
        <v>0</v>
      </c>
      <c r="AH87" s="132">
        <f t="shared" si="6"/>
        <v>500</v>
      </c>
      <c r="AI87" s="152">
        <v>500</v>
      </c>
      <c r="AJ87" s="152">
        <v>0</v>
      </c>
      <c r="AK87" s="152">
        <v>0</v>
      </c>
      <c r="AL87" s="147">
        <v>0</v>
      </c>
      <c r="AM87" s="132">
        <f t="shared" si="7"/>
        <v>500</v>
      </c>
      <c r="AN87" s="155">
        <v>500</v>
      </c>
      <c r="AO87" s="155">
        <v>0</v>
      </c>
      <c r="AP87" s="155">
        <v>0</v>
      </c>
      <c r="AQ87" s="147">
        <v>0</v>
      </c>
      <c r="AR87" s="132">
        <f t="shared" si="8"/>
        <v>500</v>
      </c>
      <c r="AS87" s="132">
        <f t="shared" si="9"/>
        <v>2000</v>
      </c>
    </row>
    <row r="88" spans="1:45" ht="38.25">
      <c r="A88" s="241"/>
      <c r="B88" s="256"/>
      <c r="C88" s="249"/>
      <c r="D88" s="282"/>
      <c r="E88" s="249"/>
      <c r="F88" s="246"/>
      <c r="G88" s="241"/>
      <c r="H88" s="230"/>
      <c r="I88" s="12"/>
      <c r="J88" s="12"/>
      <c r="K88" s="12"/>
      <c r="L88" s="3"/>
      <c r="M88" s="3"/>
      <c r="N88" s="3"/>
      <c r="O88" s="3"/>
      <c r="P88" s="166">
        <v>0.08</v>
      </c>
      <c r="Q88" s="96" t="s">
        <v>84</v>
      </c>
      <c r="R88" s="52" t="s">
        <v>527</v>
      </c>
      <c r="S88" s="55">
        <v>13</v>
      </c>
      <c r="T88" s="55">
        <v>23</v>
      </c>
      <c r="U88" s="87">
        <v>0</v>
      </c>
      <c r="V88" s="87">
        <v>23</v>
      </c>
      <c r="W88" s="87">
        <v>0</v>
      </c>
      <c r="X88" s="87">
        <v>0</v>
      </c>
      <c r="Y88" s="149">
        <v>0</v>
      </c>
      <c r="Z88" s="149">
        <v>0</v>
      </c>
      <c r="AA88" s="149">
        <v>0</v>
      </c>
      <c r="AB88" s="147">
        <v>0</v>
      </c>
      <c r="AC88" s="132">
        <f t="shared" si="5"/>
        <v>0</v>
      </c>
      <c r="AD88" s="152">
        <v>1000</v>
      </c>
      <c r="AE88" s="152">
        <v>0</v>
      </c>
      <c r="AF88" s="152">
        <v>0</v>
      </c>
      <c r="AG88" s="147">
        <v>0</v>
      </c>
      <c r="AH88" s="132">
        <f t="shared" si="6"/>
        <v>1000</v>
      </c>
      <c r="AI88" s="152">
        <v>1000</v>
      </c>
      <c r="AJ88" s="152">
        <v>0</v>
      </c>
      <c r="AK88" s="152">
        <v>0</v>
      </c>
      <c r="AL88" s="147">
        <v>0</v>
      </c>
      <c r="AM88" s="132">
        <f t="shared" si="7"/>
        <v>1000</v>
      </c>
      <c r="AN88" s="155">
        <v>1000</v>
      </c>
      <c r="AO88" s="155">
        <v>0</v>
      </c>
      <c r="AP88" s="155">
        <v>0</v>
      </c>
      <c r="AQ88" s="147">
        <v>0</v>
      </c>
      <c r="AR88" s="132">
        <f t="shared" si="8"/>
        <v>1000</v>
      </c>
      <c r="AS88" s="132">
        <f t="shared" si="9"/>
        <v>3000</v>
      </c>
    </row>
    <row r="89" spans="1:45" ht="38.25">
      <c r="A89" s="241"/>
      <c r="B89" s="256"/>
      <c r="C89" s="249"/>
      <c r="D89" s="282"/>
      <c r="E89" s="249"/>
      <c r="F89" s="246"/>
      <c r="G89" s="241"/>
      <c r="H89" s="230"/>
      <c r="I89" s="12"/>
      <c r="J89" s="12"/>
      <c r="K89" s="12"/>
      <c r="L89" s="3"/>
      <c r="M89" s="3"/>
      <c r="N89" s="3"/>
      <c r="O89" s="3"/>
      <c r="P89" s="166">
        <v>0.08</v>
      </c>
      <c r="Q89" s="96" t="s">
        <v>85</v>
      </c>
      <c r="R89" s="52" t="s">
        <v>528</v>
      </c>
      <c r="S89" s="55">
        <v>0</v>
      </c>
      <c r="T89" s="55">
        <v>100</v>
      </c>
      <c r="U89" s="87">
        <v>25</v>
      </c>
      <c r="V89" s="87">
        <v>25</v>
      </c>
      <c r="W89" s="87">
        <v>25</v>
      </c>
      <c r="X89" s="87">
        <v>25</v>
      </c>
      <c r="Y89" s="149">
        <v>0</v>
      </c>
      <c r="Z89" s="149">
        <v>0</v>
      </c>
      <c r="AA89" s="149">
        <v>0</v>
      </c>
      <c r="AB89" s="147">
        <v>10000</v>
      </c>
      <c r="AC89" s="132">
        <f t="shared" si="5"/>
        <v>10000</v>
      </c>
      <c r="AD89" s="152">
        <v>0</v>
      </c>
      <c r="AE89" s="152">
        <v>0</v>
      </c>
      <c r="AF89" s="152">
        <v>0</v>
      </c>
      <c r="AG89" s="147">
        <v>10000</v>
      </c>
      <c r="AH89" s="132">
        <f t="shared" si="6"/>
        <v>10000</v>
      </c>
      <c r="AI89" s="152">
        <v>0</v>
      </c>
      <c r="AJ89" s="152">
        <v>0</v>
      </c>
      <c r="AK89" s="152">
        <v>0</v>
      </c>
      <c r="AL89" s="147">
        <v>10000</v>
      </c>
      <c r="AM89" s="132">
        <f t="shared" si="7"/>
        <v>10000</v>
      </c>
      <c r="AN89" s="155">
        <v>0</v>
      </c>
      <c r="AO89" s="155">
        <v>0</v>
      </c>
      <c r="AP89" s="155">
        <v>0</v>
      </c>
      <c r="AQ89" s="147">
        <v>10000</v>
      </c>
      <c r="AR89" s="132">
        <f t="shared" si="8"/>
        <v>10000</v>
      </c>
      <c r="AS89" s="132">
        <f t="shared" si="9"/>
        <v>40000</v>
      </c>
    </row>
    <row r="90" spans="1:45" ht="51" customHeight="1">
      <c r="A90" s="241"/>
      <c r="B90" s="256"/>
      <c r="C90" s="249"/>
      <c r="D90" s="282"/>
      <c r="E90" s="249"/>
      <c r="F90" s="246"/>
      <c r="G90" s="241"/>
      <c r="H90" s="230"/>
      <c r="I90" s="12"/>
      <c r="J90" s="12"/>
      <c r="K90" s="12"/>
      <c r="L90" s="3"/>
      <c r="M90" s="3"/>
      <c r="N90" s="3"/>
      <c r="O90" s="3"/>
      <c r="P90" s="166">
        <v>0.08</v>
      </c>
      <c r="Q90" s="96" t="s">
        <v>86</v>
      </c>
      <c r="R90" s="52" t="s">
        <v>529</v>
      </c>
      <c r="S90" s="55">
        <v>2</v>
      </c>
      <c r="T90" s="55">
        <v>6</v>
      </c>
      <c r="U90" s="87">
        <v>1</v>
      </c>
      <c r="V90" s="87">
        <v>1</v>
      </c>
      <c r="W90" s="87">
        <v>1</v>
      </c>
      <c r="X90" s="87">
        <v>1</v>
      </c>
      <c r="Y90" s="149">
        <v>0</v>
      </c>
      <c r="Z90" s="149">
        <v>0</v>
      </c>
      <c r="AA90" s="149">
        <v>0</v>
      </c>
      <c r="AB90" s="147">
        <v>352</v>
      </c>
      <c r="AC90" s="132">
        <f t="shared" si="5"/>
        <v>352</v>
      </c>
      <c r="AD90" s="152">
        <v>0</v>
      </c>
      <c r="AE90" s="152">
        <v>0</v>
      </c>
      <c r="AF90" s="152">
        <v>0</v>
      </c>
      <c r="AG90" s="147">
        <v>961</v>
      </c>
      <c r="AH90" s="132">
        <f t="shared" si="6"/>
        <v>961</v>
      </c>
      <c r="AI90" s="152">
        <v>0</v>
      </c>
      <c r="AJ90" s="152">
        <v>0</v>
      </c>
      <c r="AK90" s="152">
        <v>0</v>
      </c>
      <c r="AL90" s="147">
        <v>127</v>
      </c>
      <c r="AM90" s="132">
        <f t="shared" si="7"/>
        <v>127</v>
      </c>
      <c r="AN90" s="155">
        <v>0</v>
      </c>
      <c r="AO90" s="155">
        <v>0</v>
      </c>
      <c r="AP90" s="155">
        <v>0</v>
      </c>
      <c r="AQ90" s="147">
        <v>430</v>
      </c>
      <c r="AR90" s="132">
        <f t="shared" si="8"/>
        <v>430</v>
      </c>
      <c r="AS90" s="132">
        <f t="shared" si="9"/>
        <v>1870</v>
      </c>
    </row>
    <row r="91" spans="1:45" ht="76.5">
      <c r="A91" s="241"/>
      <c r="B91" s="256"/>
      <c r="C91" s="249"/>
      <c r="D91" s="282"/>
      <c r="E91" s="254"/>
      <c r="F91" s="247"/>
      <c r="G91" s="232"/>
      <c r="H91" s="242"/>
      <c r="I91" s="12"/>
      <c r="J91" s="12"/>
      <c r="K91" s="12"/>
      <c r="L91" s="3"/>
      <c r="M91" s="3"/>
      <c r="N91" s="3"/>
      <c r="O91" s="3"/>
      <c r="P91" s="166">
        <v>0.08</v>
      </c>
      <c r="Q91" s="96" t="s">
        <v>87</v>
      </c>
      <c r="R91" s="52" t="s">
        <v>530</v>
      </c>
      <c r="S91" s="55">
        <v>0</v>
      </c>
      <c r="T91" s="55">
        <v>4</v>
      </c>
      <c r="U91" s="87">
        <v>1</v>
      </c>
      <c r="V91" s="87">
        <v>1</v>
      </c>
      <c r="W91" s="87">
        <v>1</v>
      </c>
      <c r="X91" s="87">
        <v>1</v>
      </c>
      <c r="Y91" s="148">
        <v>0</v>
      </c>
      <c r="Z91" s="148">
        <v>0</v>
      </c>
      <c r="AA91" s="148">
        <v>0</v>
      </c>
      <c r="AB91" s="147">
        <v>38000</v>
      </c>
      <c r="AC91" s="132">
        <f t="shared" si="5"/>
        <v>38000</v>
      </c>
      <c r="AD91" s="151">
        <v>0</v>
      </c>
      <c r="AE91" s="151">
        <v>0</v>
      </c>
      <c r="AF91" s="151">
        <v>0</v>
      </c>
      <c r="AG91" s="147">
        <v>13000</v>
      </c>
      <c r="AH91" s="132">
        <f t="shared" si="6"/>
        <v>13000</v>
      </c>
      <c r="AI91" s="151">
        <v>0</v>
      </c>
      <c r="AJ91" s="151">
        <v>0</v>
      </c>
      <c r="AK91" s="151">
        <v>0</v>
      </c>
      <c r="AL91" s="147">
        <v>16000</v>
      </c>
      <c r="AM91" s="132">
        <f t="shared" si="7"/>
        <v>16000</v>
      </c>
      <c r="AN91" s="154">
        <v>0</v>
      </c>
      <c r="AO91" s="154">
        <v>0</v>
      </c>
      <c r="AP91" s="154">
        <v>0</v>
      </c>
      <c r="AQ91" s="147">
        <v>18000</v>
      </c>
      <c r="AR91" s="132">
        <f t="shared" si="8"/>
        <v>18000</v>
      </c>
      <c r="AS91" s="132">
        <f t="shared" si="9"/>
        <v>85000</v>
      </c>
    </row>
    <row r="92" spans="1:45" ht="38.25">
      <c r="A92" s="241"/>
      <c r="B92" s="256"/>
      <c r="C92" s="249"/>
      <c r="D92" s="282"/>
      <c r="E92" s="248">
        <v>0.2</v>
      </c>
      <c r="F92" s="251" t="s">
        <v>283</v>
      </c>
      <c r="G92" s="231">
        <v>1</v>
      </c>
      <c r="H92" s="229" t="s">
        <v>368</v>
      </c>
      <c r="I92" s="52"/>
      <c r="J92" s="168"/>
      <c r="K92" s="72"/>
      <c r="L92" s="65"/>
      <c r="M92" s="65"/>
      <c r="N92" s="65"/>
      <c r="O92" s="65"/>
      <c r="P92" s="166">
        <v>0.33</v>
      </c>
      <c r="Q92" s="96" t="s">
        <v>88</v>
      </c>
      <c r="R92" s="52" t="s">
        <v>531</v>
      </c>
      <c r="S92" s="55">
        <v>0</v>
      </c>
      <c r="T92" s="55">
        <v>4</v>
      </c>
      <c r="U92" s="87">
        <v>1</v>
      </c>
      <c r="V92" s="87">
        <v>1</v>
      </c>
      <c r="W92" s="87">
        <v>1</v>
      </c>
      <c r="X92" s="87">
        <v>1</v>
      </c>
      <c r="Y92" s="148">
        <v>500</v>
      </c>
      <c r="Z92" s="148">
        <v>0</v>
      </c>
      <c r="AA92" s="150">
        <v>0</v>
      </c>
      <c r="AB92" s="147">
        <v>0</v>
      </c>
      <c r="AC92" s="132">
        <f t="shared" si="5"/>
        <v>500</v>
      </c>
      <c r="AD92" s="151">
        <v>500</v>
      </c>
      <c r="AE92" s="151">
        <v>0</v>
      </c>
      <c r="AF92" s="153">
        <v>0</v>
      </c>
      <c r="AG92" s="147">
        <v>0</v>
      </c>
      <c r="AH92" s="132">
        <f t="shared" si="6"/>
        <v>500</v>
      </c>
      <c r="AI92" s="151">
        <v>500</v>
      </c>
      <c r="AJ92" s="151">
        <v>0</v>
      </c>
      <c r="AK92" s="153">
        <v>0</v>
      </c>
      <c r="AL92" s="147">
        <v>0</v>
      </c>
      <c r="AM92" s="132">
        <f t="shared" si="7"/>
        <v>500</v>
      </c>
      <c r="AN92" s="154">
        <v>500</v>
      </c>
      <c r="AO92" s="154">
        <v>0</v>
      </c>
      <c r="AP92" s="156">
        <v>0</v>
      </c>
      <c r="AQ92" s="147">
        <v>0</v>
      </c>
      <c r="AR92" s="132">
        <f t="shared" si="8"/>
        <v>500</v>
      </c>
      <c r="AS92" s="132">
        <f t="shared" si="9"/>
        <v>2000</v>
      </c>
    </row>
    <row r="93" spans="1:45" ht="51">
      <c r="A93" s="241"/>
      <c r="B93" s="256"/>
      <c r="C93" s="249"/>
      <c r="D93" s="282"/>
      <c r="E93" s="249"/>
      <c r="F93" s="252"/>
      <c r="G93" s="241"/>
      <c r="H93" s="230"/>
      <c r="I93" s="52"/>
      <c r="J93" s="168"/>
      <c r="K93" s="168"/>
      <c r="L93" s="65"/>
      <c r="M93" s="65"/>
      <c r="N93" s="65"/>
      <c r="O93" s="65"/>
      <c r="P93" s="166">
        <v>0.34</v>
      </c>
      <c r="Q93" s="97" t="s">
        <v>89</v>
      </c>
      <c r="R93" s="52" t="s">
        <v>532</v>
      </c>
      <c r="S93" s="55">
        <v>0</v>
      </c>
      <c r="T93" s="55">
        <v>100</v>
      </c>
      <c r="U93" s="87">
        <v>25</v>
      </c>
      <c r="V93" s="87">
        <v>25</v>
      </c>
      <c r="W93" s="87">
        <v>25</v>
      </c>
      <c r="X93" s="87">
        <v>25</v>
      </c>
      <c r="Y93" s="148">
        <v>500</v>
      </c>
      <c r="Z93" s="148">
        <v>0</v>
      </c>
      <c r="AA93" s="150">
        <v>0</v>
      </c>
      <c r="AB93" s="147">
        <v>0</v>
      </c>
      <c r="AC93" s="132">
        <f t="shared" si="5"/>
        <v>500</v>
      </c>
      <c r="AD93" s="151">
        <v>500</v>
      </c>
      <c r="AE93" s="151">
        <v>0</v>
      </c>
      <c r="AF93" s="153">
        <v>0</v>
      </c>
      <c r="AG93" s="147">
        <v>0</v>
      </c>
      <c r="AH93" s="132">
        <f t="shared" si="6"/>
        <v>500</v>
      </c>
      <c r="AI93" s="151">
        <v>500</v>
      </c>
      <c r="AJ93" s="151">
        <v>0</v>
      </c>
      <c r="AK93" s="153">
        <v>0</v>
      </c>
      <c r="AL93" s="147">
        <v>0</v>
      </c>
      <c r="AM93" s="132">
        <f t="shared" si="7"/>
        <v>500</v>
      </c>
      <c r="AN93" s="154">
        <v>500</v>
      </c>
      <c r="AO93" s="154">
        <v>0</v>
      </c>
      <c r="AP93" s="156">
        <v>0</v>
      </c>
      <c r="AQ93" s="147">
        <v>0</v>
      </c>
      <c r="AR93" s="132">
        <f t="shared" si="8"/>
        <v>500</v>
      </c>
      <c r="AS93" s="132">
        <f t="shared" si="9"/>
        <v>2000</v>
      </c>
    </row>
    <row r="94" spans="1:45" ht="38.25">
      <c r="A94" s="241"/>
      <c r="B94" s="256"/>
      <c r="C94" s="254"/>
      <c r="D94" s="282"/>
      <c r="E94" s="254"/>
      <c r="F94" s="253"/>
      <c r="G94" s="232"/>
      <c r="H94" s="242"/>
      <c r="I94" s="52"/>
      <c r="J94" s="168"/>
      <c r="K94" s="168"/>
      <c r="L94" s="65"/>
      <c r="M94" s="65"/>
      <c r="N94" s="65"/>
      <c r="O94" s="65"/>
      <c r="P94" s="166">
        <v>0.33</v>
      </c>
      <c r="Q94" s="96" t="s">
        <v>90</v>
      </c>
      <c r="R94" s="52" t="s">
        <v>533</v>
      </c>
      <c r="S94" s="55">
        <v>0</v>
      </c>
      <c r="T94" s="55">
        <v>1</v>
      </c>
      <c r="U94" s="87">
        <v>1</v>
      </c>
      <c r="V94" s="87">
        <v>1</v>
      </c>
      <c r="W94" s="87">
        <v>1</v>
      </c>
      <c r="X94" s="87">
        <v>1</v>
      </c>
      <c r="Y94" s="148">
        <v>500</v>
      </c>
      <c r="Z94" s="148">
        <v>0</v>
      </c>
      <c r="AA94" s="150">
        <v>0</v>
      </c>
      <c r="AB94" s="147">
        <v>0</v>
      </c>
      <c r="AC94" s="132">
        <f t="shared" si="5"/>
        <v>500</v>
      </c>
      <c r="AD94" s="151">
        <v>500</v>
      </c>
      <c r="AE94" s="151">
        <v>0</v>
      </c>
      <c r="AF94" s="153">
        <v>0</v>
      </c>
      <c r="AG94" s="147">
        <v>0</v>
      </c>
      <c r="AH94" s="132">
        <f t="shared" si="6"/>
        <v>500</v>
      </c>
      <c r="AI94" s="151">
        <v>500</v>
      </c>
      <c r="AJ94" s="151">
        <v>0</v>
      </c>
      <c r="AK94" s="153">
        <v>0</v>
      </c>
      <c r="AL94" s="147">
        <v>0</v>
      </c>
      <c r="AM94" s="132">
        <f t="shared" si="7"/>
        <v>500</v>
      </c>
      <c r="AN94" s="151">
        <v>500</v>
      </c>
      <c r="AO94" s="154">
        <v>0</v>
      </c>
      <c r="AP94" s="156">
        <v>0</v>
      </c>
      <c r="AQ94" s="147">
        <v>0</v>
      </c>
      <c r="AR94" s="132">
        <f t="shared" si="8"/>
        <v>500</v>
      </c>
      <c r="AS94" s="132">
        <f t="shared" si="9"/>
        <v>2000</v>
      </c>
    </row>
    <row r="95" spans="1:45" ht="42.75" customHeight="1">
      <c r="A95" s="241"/>
      <c r="B95" s="256"/>
      <c r="C95" s="258">
        <v>0.36</v>
      </c>
      <c r="D95" s="282" t="s">
        <v>250</v>
      </c>
      <c r="E95" s="164">
        <v>0.03</v>
      </c>
      <c r="F95" s="175" t="s">
        <v>284</v>
      </c>
      <c r="G95" s="166"/>
      <c r="H95" s="101"/>
      <c r="I95" s="52"/>
      <c r="J95" s="168"/>
      <c r="K95" s="168"/>
      <c r="L95" s="65"/>
      <c r="M95" s="65"/>
      <c r="N95" s="65"/>
      <c r="O95" s="65"/>
      <c r="P95" s="166">
        <v>1</v>
      </c>
      <c r="Q95" s="96" t="s">
        <v>91</v>
      </c>
      <c r="R95" s="52" t="s">
        <v>534</v>
      </c>
      <c r="S95" s="55">
        <v>1</v>
      </c>
      <c r="T95" s="55">
        <v>1</v>
      </c>
      <c r="U95" s="87">
        <v>1</v>
      </c>
      <c r="V95" s="87">
        <v>1</v>
      </c>
      <c r="W95" s="87">
        <v>1</v>
      </c>
      <c r="X95" s="87">
        <v>1</v>
      </c>
      <c r="Y95" s="148">
        <v>38000</v>
      </c>
      <c r="Z95" s="148">
        <v>0</v>
      </c>
      <c r="AA95" s="150">
        <v>0</v>
      </c>
      <c r="AB95" s="147">
        <v>0</v>
      </c>
      <c r="AC95" s="132">
        <f t="shared" si="5"/>
        <v>38000</v>
      </c>
      <c r="AD95" s="151">
        <v>39000</v>
      </c>
      <c r="AE95" s="151">
        <v>0</v>
      </c>
      <c r="AF95" s="153">
        <v>0</v>
      </c>
      <c r="AG95" s="147">
        <v>0</v>
      </c>
      <c r="AH95" s="132">
        <f t="shared" si="6"/>
        <v>39000</v>
      </c>
      <c r="AI95" s="151">
        <v>41000</v>
      </c>
      <c r="AJ95" s="151">
        <v>0</v>
      </c>
      <c r="AK95" s="153">
        <v>0</v>
      </c>
      <c r="AL95" s="147">
        <v>0</v>
      </c>
      <c r="AM95" s="132">
        <f t="shared" si="7"/>
        <v>41000</v>
      </c>
      <c r="AN95" s="154">
        <v>44000</v>
      </c>
      <c r="AO95" s="154">
        <v>0</v>
      </c>
      <c r="AP95" s="156">
        <v>0</v>
      </c>
      <c r="AQ95" s="147">
        <v>0</v>
      </c>
      <c r="AR95" s="132">
        <f t="shared" si="8"/>
        <v>44000</v>
      </c>
      <c r="AS95" s="132">
        <f t="shared" si="9"/>
        <v>162000</v>
      </c>
    </row>
    <row r="96" spans="1:45" ht="63.75">
      <c r="A96" s="241"/>
      <c r="B96" s="256"/>
      <c r="C96" s="258"/>
      <c r="D96" s="282"/>
      <c r="E96" s="248">
        <v>0.16</v>
      </c>
      <c r="F96" s="250" t="s">
        <v>285</v>
      </c>
      <c r="G96" s="116">
        <v>0.1</v>
      </c>
      <c r="H96" s="57" t="s">
        <v>369</v>
      </c>
      <c r="I96" s="104"/>
      <c r="J96" s="168"/>
      <c r="K96" s="168"/>
      <c r="L96" s="65"/>
      <c r="M96" s="65"/>
      <c r="N96" s="65"/>
      <c r="O96" s="65"/>
      <c r="P96" s="166">
        <v>0.1</v>
      </c>
      <c r="Q96" s="97" t="s">
        <v>92</v>
      </c>
      <c r="R96" s="52" t="s">
        <v>535</v>
      </c>
      <c r="S96" s="55">
        <v>0</v>
      </c>
      <c r="T96" s="55">
        <v>8</v>
      </c>
      <c r="U96" s="87">
        <v>2</v>
      </c>
      <c r="V96" s="87">
        <v>2</v>
      </c>
      <c r="W96" s="87">
        <v>2</v>
      </c>
      <c r="X96" s="87">
        <v>2</v>
      </c>
      <c r="Y96" s="148">
        <v>0</v>
      </c>
      <c r="Z96" s="148">
        <v>2000</v>
      </c>
      <c r="AA96" s="148">
        <v>0</v>
      </c>
      <c r="AB96" s="147">
        <v>0</v>
      </c>
      <c r="AC96" s="132">
        <f t="shared" si="5"/>
        <v>2000</v>
      </c>
      <c r="AD96" s="151">
        <v>0</v>
      </c>
      <c r="AE96" s="151">
        <v>2000</v>
      </c>
      <c r="AF96" s="151">
        <v>0</v>
      </c>
      <c r="AG96" s="147">
        <v>0</v>
      </c>
      <c r="AH96" s="132">
        <f t="shared" si="6"/>
        <v>2000</v>
      </c>
      <c r="AI96" s="151">
        <v>0</v>
      </c>
      <c r="AJ96" s="151">
        <v>2000</v>
      </c>
      <c r="AK96" s="151">
        <v>0</v>
      </c>
      <c r="AL96" s="147">
        <v>0</v>
      </c>
      <c r="AM96" s="132">
        <f t="shared" si="7"/>
        <v>2000</v>
      </c>
      <c r="AN96" s="154">
        <v>0</v>
      </c>
      <c r="AO96" s="154">
        <v>2000</v>
      </c>
      <c r="AP96" s="154">
        <v>0</v>
      </c>
      <c r="AQ96" s="147">
        <v>0</v>
      </c>
      <c r="AR96" s="132">
        <f t="shared" si="8"/>
        <v>2000</v>
      </c>
      <c r="AS96" s="132">
        <f t="shared" si="9"/>
        <v>8000</v>
      </c>
    </row>
    <row r="97" spans="1:45" ht="25.5">
      <c r="A97" s="241"/>
      <c r="B97" s="256"/>
      <c r="C97" s="258"/>
      <c r="D97" s="282"/>
      <c r="E97" s="249"/>
      <c r="F97" s="250"/>
      <c r="G97" s="116">
        <v>0.1</v>
      </c>
      <c r="H97" s="57" t="s">
        <v>370</v>
      </c>
      <c r="I97" s="104"/>
      <c r="J97" s="168"/>
      <c r="K97" s="168"/>
      <c r="L97" s="65"/>
      <c r="M97" s="65"/>
      <c r="N97" s="65"/>
      <c r="O97" s="65"/>
      <c r="P97" s="166">
        <v>0.1</v>
      </c>
      <c r="Q97" s="97" t="s">
        <v>93</v>
      </c>
      <c r="R97" s="52" t="s">
        <v>536</v>
      </c>
      <c r="S97" s="55">
        <v>0</v>
      </c>
      <c r="T97" s="55">
        <v>1</v>
      </c>
      <c r="U97" s="87">
        <v>1</v>
      </c>
      <c r="V97" s="87">
        <v>1</v>
      </c>
      <c r="W97" s="87">
        <v>1</v>
      </c>
      <c r="X97" s="87">
        <v>1</v>
      </c>
      <c r="Y97" s="148">
        <v>0</v>
      </c>
      <c r="Z97" s="148">
        <v>2000</v>
      </c>
      <c r="AA97" s="148">
        <v>0</v>
      </c>
      <c r="AB97" s="147">
        <v>0</v>
      </c>
      <c r="AC97" s="132">
        <f t="shared" si="5"/>
        <v>2000</v>
      </c>
      <c r="AD97" s="151">
        <v>0</v>
      </c>
      <c r="AE97" s="151">
        <v>2000</v>
      </c>
      <c r="AF97" s="151">
        <v>0</v>
      </c>
      <c r="AG97" s="147">
        <v>0</v>
      </c>
      <c r="AH97" s="132">
        <f t="shared" si="6"/>
        <v>2000</v>
      </c>
      <c r="AI97" s="151">
        <v>0</v>
      </c>
      <c r="AJ97" s="151">
        <v>2000</v>
      </c>
      <c r="AK97" s="151">
        <v>0</v>
      </c>
      <c r="AL97" s="147">
        <v>0</v>
      </c>
      <c r="AM97" s="132">
        <f t="shared" si="7"/>
        <v>2000</v>
      </c>
      <c r="AN97" s="154">
        <v>0</v>
      </c>
      <c r="AO97" s="154">
        <v>2000</v>
      </c>
      <c r="AP97" s="154">
        <v>0</v>
      </c>
      <c r="AQ97" s="147">
        <v>0</v>
      </c>
      <c r="AR97" s="132">
        <f t="shared" si="8"/>
        <v>2000</v>
      </c>
      <c r="AS97" s="132">
        <f t="shared" si="9"/>
        <v>8000</v>
      </c>
    </row>
    <row r="98" spans="1:45" ht="58.5" customHeight="1">
      <c r="A98" s="241"/>
      <c r="B98" s="256"/>
      <c r="C98" s="258"/>
      <c r="D98" s="282"/>
      <c r="E98" s="249"/>
      <c r="F98" s="250"/>
      <c r="G98" s="116">
        <v>0.1</v>
      </c>
      <c r="H98" s="57" t="s">
        <v>371</v>
      </c>
      <c r="I98" s="117"/>
      <c r="J98" s="12"/>
      <c r="K98" s="12"/>
      <c r="L98" s="3"/>
      <c r="M98" s="3"/>
      <c r="N98" s="3"/>
      <c r="O98" s="3"/>
      <c r="P98" s="166">
        <v>0.1</v>
      </c>
      <c r="Q98" s="97" t="s">
        <v>94</v>
      </c>
      <c r="R98" s="52" t="s">
        <v>537</v>
      </c>
      <c r="S98" s="55">
        <v>0</v>
      </c>
      <c r="T98" s="55">
        <v>7</v>
      </c>
      <c r="U98" s="87">
        <v>7</v>
      </c>
      <c r="V98" s="87">
        <v>7</v>
      </c>
      <c r="W98" s="87">
        <v>7</v>
      </c>
      <c r="X98" s="87">
        <v>7</v>
      </c>
      <c r="Y98" s="148">
        <v>0</v>
      </c>
      <c r="Z98" s="148">
        <v>2000</v>
      </c>
      <c r="AA98" s="148">
        <v>0</v>
      </c>
      <c r="AB98" s="147">
        <v>0</v>
      </c>
      <c r="AC98" s="132">
        <f t="shared" si="5"/>
        <v>2000</v>
      </c>
      <c r="AD98" s="151">
        <v>0</v>
      </c>
      <c r="AE98" s="151">
        <v>2000</v>
      </c>
      <c r="AF98" s="151">
        <v>0</v>
      </c>
      <c r="AG98" s="147">
        <v>0</v>
      </c>
      <c r="AH98" s="132">
        <f t="shared" si="6"/>
        <v>2000</v>
      </c>
      <c r="AI98" s="151">
        <v>0</v>
      </c>
      <c r="AJ98" s="151">
        <v>2000</v>
      </c>
      <c r="AK98" s="151">
        <v>0</v>
      </c>
      <c r="AL98" s="147">
        <v>0</v>
      </c>
      <c r="AM98" s="132">
        <f t="shared" si="7"/>
        <v>2000</v>
      </c>
      <c r="AN98" s="154">
        <v>0</v>
      </c>
      <c r="AO98" s="154">
        <v>2000</v>
      </c>
      <c r="AP98" s="154">
        <v>0</v>
      </c>
      <c r="AQ98" s="147">
        <v>0</v>
      </c>
      <c r="AR98" s="132">
        <f t="shared" si="8"/>
        <v>2000</v>
      </c>
      <c r="AS98" s="132">
        <f t="shared" si="9"/>
        <v>8000</v>
      </c>
    </row>
    <row r="99" spans="1:45" ht="63.75" customHeight="1">
      <c r="A99" s="241"/>
      <c r="B99" s="256"/>
      <c r="C99" s="258"/>
      <c r="D99" s="282"/>
      <c r="E99" s="249"/>
      <c r="F99" s="250"/>
      <c r="G99" s="116">
        <v>0.1</v>
      </c>
      <c r="H99" s="57" t="s">
        <v>372</v>
      </c>
      <c r="I99" s="104"/>
      <c r="J99" s="72"/>
      <c r="K99" s="72"/>
      <c r="L99" s="65"/>
      <c r="M99" s="65"/>
      <c r="N99" s="65"/>
      <c r="O99" s="65"/>
      <c r="P99" s="166">
        <v>0.1</v>
      </c>
      <c r="Q99" s="97" t="s">
        <v>95</v>
      </c>
      <c r="R99" s="52" t="s">
        <v>538</v>
      </c>
      <c r="S99" s="55">
        <v>0</v>
      </c>
      <c r="T99" s="55">
        <v>7</v>
      </c>
      <c r="U99" s="87">
        <v>7</v>
      </c>
      <c r="V99" s="87">
        <v>7</v>
      </c>
      <c r="W99" s="87">
        <v>7</v>
      </c>
      <c r="X99" s="87">
        <v>7</v>
      </c>
      <c r="Y99" s="148">
        <v>0</v>
      </c>
      <c r="Z99" s="148">
        <v>2000</v>
      </c>
      <c r="AA99" s="148">
        <v>0</v>
      </c>
      <c r="AB99" s="147">
        <v>0</v>
      </c>
      <c r="AC99" s="132">
        <f t="shared" si="5"/>
        <v>2000</v>
      </c>
      <c r="AD99" s="151">
        <v>0</v>
      </c>
      <c r="AE99" s="151">
        <v>2000</v>
      </c>
      <c r="AF99" s="151">
        <v>0</v>
      </c>
      <c r="AG99" s="147">
        <v>0</v>
      </c>
      <c r="AH99" s="132">
        <f t="shared" si="6"/>
        <v>2000</v>
      </c>
      <c r="AI99" s="151">
        <v>0</v>
      </c>
      <c r="AJ99" s="151">
        <v>2000</v>
      </c>
      <c r="AK99" s="151">
        <v>0</v>
      </c>
      <c r="AL99" s="147">
        <v>0</v>
      </c>
      <c r="AM99" s="132">
        <f t="shared" si="7"/>
        <v>2000</v>
      </c>
      <c r="AN99" s="154">
        <v>0</v>
      </c>
      <c r="AO99" s="154">
        <v>2000</v>
      </c>
      <c r="AP99" s="154">
        <v>0</v>
      </c>
      <c r="AQ99" s="147">
        <v>0</v>
      </c>
      <c r="AR99" s="132">
        <f t="shared" si="8"/>
        <v>2000</v>
      </c>
      <c r="AS99" s="132">
        <f t="shared" si="9"/>
        <v>8000</v>
      </c>
    </row>
    <row r="100" spans="1:45" ht="42" customHeight="1">
      <c r="A100" s="241"/>
      <c r="B100" s="256"/>
      <c r="C100" s="258"/>
      <c r="D100" s="282"/>
      <c r="E100" s="249"/>
      <c r="F100" s="250"/>
      <c r="G100" s="116">
        <v>0.1</v>
      </c>
      <c r="H100" s="57" t="s">
        <v>373</v>
      </c>
      <c r="I100" s="104"/>
      <c r="J100" s="72"/>
      <c r="K100" s="72"/>
      <c r="L100" s="65"/>
      <c r="M100" s="65"/>
      <c r="N100" s="65"/>
      <c r="O100" s="65"/>
      <c r="P100" s="166">
        <v>0.1</v>
      </c>
      <c r="Q100" s="97" t="s">
        <v>96</v>
      </c>
      <c r="R100" s="52" t="s">
        <v>539</v>
      </c>
      <c r="S100" s="55">
        <v>0</v>
      </c>
      <c r="T100" s="55">
        <v>4</v>
      </c>
      <c r="U100" s="87">
        <v>1</v>
      </c>
      <c r="V100" s="87">
        <v>1</v>
      </c>
      <c r="W100" s="87">
        <v>1</v>
      </c>
      <c r="X100" s="87">
        <v>1</v>
      </c>
      <c r="Y100" s="148">
        <v>0</v>
      </c>
      <c r="Z100" s="148">
        <v>3000</v>
      </c>
      <c r="AA100" s="148">
        <v>0</v>
      </c>
      <c r="AB100" s="147">
        <v>0</v>
      </c>
      <c r="AC100" s="132">
        <f t="shared" si="5"/>
        <v>3000</v>
      </c>
      <c r="AD100" s="151">
        <v>0</v>
      </c>
      <c r="AE100" s="151">
        <v>3000</v>
      </c>
      <c r="AF100" s="151">
        <v>0</v>
      </c>
      <c r="AG100" s="147">
        <v>0</v>
      </c>
      <c r="AH100" s="132">
        <f t="shared" si="6"/>
        <v>3000</v>
      </c>
      <c r="AI100" s="151">
        <v>0</v>
      </c>
      <c r="AJ100" s="151">
        <v>3000</v>
      </c>
      <c r="AK100" s="151">
        <v>0</v>
      </c>
      <c r="AL100" s="147">
        <v>0</v>
      </c>
      <c r="AM100" s="132">
        <f t="shared" si="7"/>
        <v>3000</v>
      </c>
      <c r="AN100" s="154">
        <v>0</v>
      </c>
      <c r="AO100" s="154">
        <v>3000</v>
      </c>
      <c r="AP100" s="154">
        <v>0</v>
      </c>
      <c r="AQ100" s="147">
        <v>0</v>
      </c>
      <c r="AR100" s="132">
        <f t="shared" si="8"/>
        <v>3000</v>
      </c>
      <c r="AS100" s="132">
        <f t="shared" si="9"/>
        <v>12000</v>
      </c>
    </row>
    <row r="101" spans="1:45" ht="38.25">
      <c r="A101" s="241"/>
      <c r="B101" s="256"/>
      <c r="C101" s="258"/>
      <c r="D101" s="282"/>
      <c r="E101" s="249"/>
      <c r="F101" s="250"/>
      <c r="G101" s="116">
        <v>0.1</v>
      </c>
      <c r="H101" s="57" t="s">
        <v>374</v>
      </c>
      <c r="I101" s="104"/>
      <c r="J101" s="72"/>
      <c r="K101" s="72"/>
      <c r="L101" s="65"/>
      <c r="M101" s="65"/>
      <c r="N101" s="65"/>
      <c r="O101" s="65"/>
      <c r="P101" s="166">
        <v>0.1</v>
      </c>
      <c r="Q101" s="97" t="s">
        <v>97</v>
      </c>
      <c r="R101" s="52" t="s">
        <v>540</v>
      </c>
      <c r="S101" s="55">
        <v>0</v>
      </c>
      <c r="T101" s="55">
        <v>4</v>
      </c>
      <c r="U101" s="87">
        <v>1</v>
      </c>
      <c r="V101" s="87">
        <v>1</v>
      </c>
      <c r="W101" s="87">
        <v>1</v>
      </c>
      <c r="X101" s="87">
        <v>1</v>
      </c>
      <c r="Y101" s="148">
        <v>0</v>
      </c>
      <c r="Z101" s="148">
        <v>3000</v>
      </c>
      <c r="AA101" s="148">
        <v>0</v>
      </c>
      <c r="AB101" s="147">
        <v>0</v>
      </c>
      <c r="AC101" s="132">
        <f t="shared" si="5"/>
        <v>3000</v>
      </c>
      <c r="AD101" s="151">
        <v>0</v>
      </c>
      <c r="AE101" s="151">
        <v>3000</v>
      </c>
      <c r="AF101" s="151">
        <v>0</v>
      </c>
      <c r="AG101" s="147">
        <v>0</v>
      </c>
      <c r="AH101" s="132">
        <f t="shared" si="6"/>
        <v>3000</v>
      </c>
      <c r="AI101" s="151">
        <v>0</v>
      </c>
      <c r="AJ101" s="151">
        <v>3000</v>
      </c>
      <c r="AK101" s="151">
        <v>0</v>
      </c>
      <c r="AL101" s="147">
        <v>0</v>
      </c>
      <c r="AM101" s="132">
        <f t="shared" si="7"/>
        <v>3000</v>
      </c>
      <c r="AN101" s="154">
        <v>0</v>
      </c>
      <c r="AO101" s="154">
        <v>3000</v>
      </c>
      <c r="AP101" s="154">
        <v>0</v>
      </c>
      <c r="AQ101" s="147">
        <v>0</v>
      </c>
      <c r="AR101" s="132">
        <f t="shared" si="8"/>
        <v>3000</v>
      </c>
      <c r="AS101" s="132">
        <f t="shared" si="9"/>
        <v>12000</v>
      </c>
    </row>
    <row r="102" spans="1:45" ht="33.75" customHeight="1">
      <c r="A102" s="241"/>
      <c r="B102" s="256"/>
      <c r="C102" s="258"/>
      <c r="D102" s="282"/>
      <c r="E102" s="249"/>
      <c r="F102" s="250"/>
      <c r="G102" s="116">
        <v>0.1</v>
      </c>
      <c r="H102" s="121" t="s">
        <v>375</v>
      </c>
      <c r="I102" s="117"/>
      <c r="J102" s="12"/>
      <c r="K102" s="12"/>
      <c r="L102" s="3"/>
      <c r="M102" s="3"/>
      <c r="N102" s="3"/>
      <c r="O102" s="3"/>
      <c r="P102" s="166">
        <v>0.11</v>
      </c>
      <c r="Q102" s="97" t="s">
        <v>98</v>
      </c>
      <c r="R102" s="176" t="s">
        <v>541</v>
      </c>
      <c r="S102" s="87">
        <v>0</v>
      </c>
      <c r="T102" s="87">
        <v>1</v>
      </c>
      <c r="U102" s="87">
        <v>0</v>
      </c>
      <c r="V102" s="87">
        <v>0</v>
      </c>
      <c r="W102" s="87">
        <v>1</v>
      </c>
      <c r="X102" s="87">
        <v>0</v>
      </c>
      <c r="Y102" s="148">
        <v>0</v>
      </c>
      <c r="Z102" s="148">
        <v>0</v>
      </c>
      <c r="AA102" s="148">
        <v>0</v>
      </c>
      <c r="AB102" s="147">
        <v>0</v>
      </c>
      <c r="AC102" s="132">
        <f t="shared" si="5"/>
        <v>0</v>
      </c>
      <c r="AD102" s="151">
        <v>0</v>
      </c>
      <c r="AE102" s="151">
        <v>10000</v>
      </c>
      <c r="AF102" s="151">
        <v>0</v>
      </c>
      <c r="AG102" s="147">
        <v>100000</v>
      </c>
      <c r="AH102" s="132">
        <f t="shared" si="6"/>
        <v>110000</v>
      </c>
      <c r="AI102" s="151">
        <v>0</v>
      </c>
      <c r="AJ102" s="151">
        <v>0</v>
      </c>
      <c r="AK102" s="151">
        <v>0</v>
      </c>
      <c r="AL102" s="147">
        <v>0</v>
      </c>
      <c r="AM102" s="132">
        <f t="shared" si="7"/>
        <v>0</v>
      </c>
      <c r="AN102" s="154">
        <v>0</v>
      </c>
      <c r="AO102" s="154">
        <v>0</v>
      </c>
      <c r="AP102" s="154">
        <v>0</v>
      </c>
      <c r="AQ102" s="147">
        <v>0</v>
      </c>
      <c r="AR102" s="132">
        <f t="shared" si="8"/>
        <v>0</v>
      </c>
      <c r="AS102" s="132">
        <f t="shared" si="9"/>
        <v>110000</v>
      </c>
    </row>
    <row r="103" spans="1:45" ht="51">
      <c r="A103" s="241"/>
      <c r="B103" s="256"/>
      <c r="C103" s="258"/>
      <c r="D103" s="282"/>
      <c r="E103" s="249"/>
      <c r="F103" s="250"/>
      <c r="G103" s="166">
        <v>0.1</v>
      </c>
      <c r="H103" s="97" t="s">
        <v>376</v>
      </c>
      <c r="I103" s="12"/>
      <c r="J103" s="12"/>
      <c r="K103" s="12"/>
      <c r="L103" s="3"/>
      <c r="M103" s="3"/>
      <c r="N103" s="3"/>
      <c r="O103" s="3"/>
      <c r="P103" s="166">
        <v>0.1</v>
      </c>
      <c r="Q103" s="97" t="s">
        <v>99</v>
      </c>
      <c r="R103" s="52" t="s">
        <v>542</v>
      </c>
      <c r="S103" s="87">
        <v>0</v>
      </c>
      <c r="T103" s="87">
        <v>4</v>
      </c>
      <c r="U103" s="87">
        <v>1</v>
      </c>
      <c r="V103" s="87">
        <v>1</v>
      </c>
      <c r="W103" s="87">
        <v>1</v>
      </c>
      <c r="X103" s="87">
        <v>1</v>
      </c>
      <c r="Y103" s="148">
        <v>0</v>
      </c>
      <c r="Z103" s="148">
        <v>3000</v>
      </c>
      <c r="AA103" s="148">
        <v>0</v>
      </c>
      <c r="AB103" s="147">
        <v>0</v>
      </c>
      <c r="AC103" s="132">
        <f t="shared" si="5"/>
        <v>3000</v>
      </c>
      <c r="AD103" s="151">
        <v>0</v>
      </c>
      <c r="AE103" s="151">
        <v>3000</v>
      </c>
      <c r="AF103" s="151">
        <v>0</v>
      </c>
      <c r="AG103" s="147">
        <v>0</v>
      </c>
      <c r="AH103" s="132">
        <f t="shared" si="6"/>
        <v>3000</v>
      </c>
      <c r="AI103" s="151">
        <v>0</v>
      </c>
      <c r="AJ103" s="151">
        <v>3000</v>
      </c>
      <c r="AK103" s="151">
        <v>0</v>
      </c>
      <c r="AL103" s="147">
        <v>0</v>
      </c>
      <c r="AM103" s="132">
        <f t="shared" si="7"/>
        <v>3000</v>
      </c>
      <c r="AN103" s="154">
        <v>0</v>
      </c>
      <c r="AO103" s="154">
        <v>3000</v>
      </c>
      <c r="AP103" s="154">
        <v>0</v>
      </c>
      <c r="AQ103" s="147">
        <v>0</v>
      </c>
      <c r="AR103" s="132">
        <f t="shared" si="8"/>
        <v>3000</v>
      </c>
      <c r="AS103" s="132">
        <f t="shared" si="9"/>
        <v>12000</v>
      </c>
    </row>
    <row r="104" spans="1:45" ht="52.5" customHeight="1">
      <c r="A104" s="241"/>
      <c r="B104" s="256"/>
      <c r="C104" s="258"/>
      <c r="D104" s="282"/>
      <c r="E104" s="249"/>
      <c r="F104" s="250"/>
      <c r="G104" s="166">
        <v>0.1</v>
      </c>
      <c r="H104" s="122" t="s">
        <v>377</v>
      </c>
      <c r="I104" s="12"/>
      <c r="J104" s="12"/>
      <c r="K104" s="12"/>
      <c r="L104" s="3"/>
      <c r="M104" s="3"/>
      <c r="N104" s="3"/>
      <c r="O104" s="3"/>
      <c r="P104" s="166">
        <v>0.11</v>
      </c>
      <c r="Q104" s="97" t="s">
        <v>100</v>
      </c>
      <c r="R104" s="52" t="s">
        <v>543</v>
      </c>
      <c r="S104" s="87">
        <v>0</v>
      </c>
      <c r="T104" s="87">
        <v>1</v>
      </c>
      <c r="U104" s="87">
        <v>1</v>
      </c>
      <c r="V104" s="87">
        <v>1</v>
      </c>
      <c r="W104" s="87">
        <v>1</v>
      </c>
      <c r="X104" s="87">
        <v>1</v>
      </c>
      <c r="Y104" s="133">
        <v>0</v>
      </c>
      <c r="Z104" s="133">
        <v>10000</v>
      </c>
      <c r="AA104" s="133">
        <v>0</v>
      </c>
      <c r="AB104" s="133">
        <v>0</v>
      </c>
      <c r="AC104" s="132">
        <f t="shared" si="5"/>
        <v>10000</v>
      </c>
      <c r="AD104" s="133">
        <v>0</v>
      </c>
      <c r="AE104" s="133">
        <v>10000</v>
      </c>
      <c r="AF104" s="133">
        <v>0</v>
      </c>
      <c r="AG104" s="133">
        <v>0</v>
      </c>
      <c r="AH104" s="132">
        <f t="shared" si="6"/>
        <v>10000</v>
      </c>
      <c r="AI104" s="133">
        <v>0</v>
      </c>
      <c r="AJ104" s="133">
        <v>10000</v>
      </c>
      <c r="AK104" s="133">
        <v>0</v>
      </c>
      <c r="AL104" s="133">
        <v>0</v>
      </c>
      <c r="AM104" s="132">
        <f t="shared" si="7"/>
        <v>10000</v>
      </c>
      <c r="AN104" s="133">
        <v>0</v>
      </c>
      <c r="AO104" s="133">
        <v>10000</v>
      </c>
      <c r="AP104" s="133">
        <v>0</v>
      </c>
      <c r="AQ104" s="133">
        <v>0</v>
      </c>
      <c r="AR104" s="132">
        <f t="shared" si="8"/>
        <v>10000</v>
      </c>
      <c r="AS104" s="132">
        <f t="shared" si="9"/>
        <v>40000</v>
      </c>
    </row>
    <row r="105" spans="1:45" ht="40.5" customHeight="1">
      <c r="A105" s="241"/>
      <c r="B105" s="256"/>
      <c r="C105" s="258"/>
      <c r="D105" s="282"/>
      <c r="E105" s="254"/>
      <c r="F105" s="250"/>
      <c r="G105" s="166">
        <v>0.1</v>
      </c>
      <c r="H105" s="161" t="s">
        <v>373</v>
      </c>
      <c r="I105" s="12"/>
      <c r="J105" s="12"/>
      <c r="K105" s="12"/>
      <c r="L105" s="3"/>
      <c r="M105" s="3"/>
      <c r="N105" s="3"/>
      <c r="O105" s="3"/>
      <c r="P105" s="87"/>
      <c r="Q105" s="109"/>
      <c r="R105" s="52"/>
      <c r="S105" s="87"/>
      <c r="T105" s="87"/>
      <c r="U105" s="87"/>
      <c r="V105" s="87"/>
      <c r="W105" s="87"/>
      <c r="X105" s="87"/>
      <c r="Y105" s="133"/>
      <c r="Z105" s="133"/>
      <c r="AA105" s="133"/>
      <c r="AB105" s="133"/>
      <c r="AC105" s="132"/>
      <c r="AD105" s="133"/>
      <c r="AE105" s="133"/>
      <c r="AF105" s="133"/>
      <c r="AG105" s="133"/>
      <c r="AH105" s="132"/>
      <c r="AI105" s="133"/>
      <c r="AJ105" s="133"/>
      <c r="AK105" s="133"/>
      <c r="AL105" s="133"/>
      <c r="AM105" s="132"/>
      <c r="AN105" s="133"/>
      <c r="AO105" s="133"/>
      <c r="AP105" s="133"/>
      <c r="AQ105" s="133"/>
      <c r="AR105" s="132"/>
      <c r="AS105" s="132"/>
    </row>
    <row r="106" spans="1:45" ht="57" customHeight="1">
      <c r="A106" s="241"/>
      <c r="B106" s="256"/>
      <c r="C106" s="258"/>
      <c r="D106" s="282"/>
      <c r="E106" s="164">
        <v>0.04</v>
      </c>
      <c r="F106" s="175" t="s">
        <v>286</v>
      </c>
      <c r="G106" s="166">
        <v>1</v>
      </c>
      <c r="H106" s="96" t="s">
        <v>378</v>
      </c>
      <c r="I106" s="12"/>
      <c r="J106" s="12"/>
      <c r="K106" s="12"/>
      <c r="L106" s="3"/>
      <c r="M106" s="3"/>
      <c r="N106" s="3"/>
      <c r="O106" s="3"/>
      <c r="P106" s="166">
        <v>1</v>
      </c>
      <c r="Q106" s="96" t="s">
        <v>101</v>
      </c>
      <c r="R106" s="52" t="s">
        <v>544</v>
      </c>
      <c r="S106" s="87">
        <v>0</v>
      </c>
      <c r="T106" s="87">
        <v>100</v>
      </c>
      <c r="U106" s="87">
        <v>100</v>
      </c>
      <c r="V106" s="87">
        <v>100</v>
      </c>
      <c r="W106" s="87">
        <v>100</v>
      </c>
      <c r="X106" s="87">
        <v>100</v>
      </c>
      <c r="Y106" s="133">
        <v>6519</v>
      </c>
      <c r="Z106" s="133">
        <v>0</v>
      </c>
      <c r="AA106" s="133">
        <v>0</v>
      </c>
      <c r="AB106" s="133">
        <v>40000</v>
      </c>
      <c r="AC106" s="132">
        <f t="shared" si="5"/>
        <v>46519</v>
      </c>
      <c r="AD106" s="133">
        <v>7123</v>
      </c>
      <c r="AE106" s="133">
        <v>0</v>
      </c>
      <c r="AF106" s="133">
        <v>0</v>
      </c>
      <c r="AG106" s="133">
        <v>41000</v>
      </c>
      <c r="AH106" s="132">
        <f t="shared" si="6"/>
        <v>48123</v>
      </c>
      <c r="AI106" s="133">
        <v>7699</v>
      </c>
      <c r="AJ106" s="133">
        <v>0</v>
      </c>
      <c r="AK106" s="133">
        <v>0</v>
      </c>
      <c r="AL106" s="133">
        <v>42000</v>
      </c>
      <c r="AM106" s="132">
        <f t="shared" si="7"/>
        <v>49699</v>
      </c>
      <c r="AN106" s="133">
        <v>8189</v>
      </c>
      <c r="AO106" s="133">
        <v>0</v>
      </c>
      <c r="AP106" s="133">
        <v>0</v>
      </c>
      <c r="AQ106" s="133">
        <v>43000</v>
      </c>
      <c r="AR106" s="132">
        <f t="shared" si="8"/>
        <v>51189</v>
      </c>
      <c r="AS106" s="132">
        <f t="shared" si="9"/>
        <v>195530</v>
      </c>
    </row>
    <row r="107" spans="1:45" ht="51">
      <c r="A107" s="241"/>
      <c r="B107" s="256"/>
      <c r="C107" s="258"/>
      <c r="D107" s="282"/>
      <c r="E107" s="164">
        <v>0.03</v>
      </c>
      <c r="F107" s="175" t="s">
        <v>287</v>
      </c>
      <c r="G107" s="166">
        <v>1</v>
      </c>
      <c r="H107" s="96" t="s">
        <v>379</v>
      </c>
      <c r="I107" s="12"/>
      <c r="J107" s="12"/>
      <c r="K107" s="12"/>
      <c r="L107" s="3"/>
      <c r="M107" s="3"/>
      <c r="N107" s="3"/>
      <c r="O107" s="3"/>
      <c r="P107" s="166">
        <v>1</v>
      </c>
      <c r="Q107" s="96" t="s">
        <v>102</v>
      </c>
      <c r="R107" s="52" t="s">
        <v>545</v>
      </c>
      <c r="S107" s="87">
        <v>25</v>
      </c>
      <c r="T107" s="87">
        <v>25</v>
      </c>
      <c r="U107" s="87">
        <v>25</v>
      </c>
      <c r="V107" s="87">
        <v>25</v>
      </c>
      <c r="W107" s="87">
        <v>2</v>
      </c>
      <c r="X107" s="87">
        <v>25</v>
      </c>
      <c r="Y107" s="133">
        <v>0</v>
      </c>
      <c r="Z107" s="133">
        <v>5000</v>
      </c>
      <c r="AA107" s="133">
        <v>0</v>
      </c>
      <c r="AB107" s="133">
        <v>0</v>
      </c>
      <c r="AC107" s="132">
        <f t="shared" si="5"/>
        <v>5000</v>
      </c>
      <c r="AD107" s="133">
        <v>0</v>
      </c>
      <c r="AE107" s="133">
        <v>5000</v>
      </c>
      <c r="AF107" s="133">
        <v>0</v>
      </c>
      <c r="AG107" s="133">
        <v>0</v>
      </c>
      <c r="AH107" s="132">
        <f t="shared" si="6"/>
        <v>5000</v>
      </c>
      <c r="AI107" s="133">
        <v>0</v>
      </c>
      <c r="AJ107" s="133">
        <v>5000</v>
      </c>
      <c r="AK107" s="133">
        <v>0</v>
      </c>
      <c r="AL107" s="133">
        <v>0</v>
      </c>
      <c r="AM107" s="132">
        <f t="shared" si="7"/>
        <v>5000</v>
      </c>
      <c r="AN107" s="133">
        <v>0</v>
      </c>
      <c r="AO107" s="133">
        <v>5000</v>
      </c>
      <c r="AP107" s="133">
        <v>0</v>
      </c>
      <c r="AQ107" s="133">
        <v>0</v>
      </c>
      <c r="AR107" s="132">
        <f t="shared" si="8"/>
        <v>5000</v>
      </c>
      <c r="AS107" s="132">
        <f t="shared" si="9"/>
        <v>20000</v>
      </c>
    </row>
    <row r="108" spans="1:45" ht="76.5">
      <c r="A108" s="241"/>
      <c r="B108" s="256"/>
      <c r="C108" s="258"/>
      <c r="D108" s="282"/>
      <c r="E108" s="164">
        <v>0.04</v>
      </c>
      <c r="F108" s="175" t="s">
        <v>288</v>
      </c>
      <c r="G108" s="166">
        <v>1</v>
      </c>
      <c r="H108" s="96" t="s">
        <v>380</v>
      </c>
      <c r="I108" s="52"/>
      <c r="J108" s="169"/>
      <c r="K108" s="167"/>
      <c r="L108" s="66"/>
      <c r="M108" s="166"/>
      <c r="N108" s="166"/>
      <c r="O108" s="166"/>
      <c r="P108" s="166">
        <v>1</v>
      </c>
      <c r="Q108" s="96" t="s">
        <v>103</v>
      </c>
      <c r="R108" s="52" t="s">
        <v>546</v>
      </c>
      <c r="S108" s="87">
        <v>0</v>
      </c>
      <c r="T108" s="87">
        <v>4</v>
      </c>
      <c r="U108" s="87">
        <v>1</v>
      </c>
      <c r="V108" s="87">
        <v>1</v>
      </c>
      <c r="W108" s="87">
        <v>1</v>
      </c>
      <c r="X108" s="87">
        <v>1</v>
      </c>
      <c r="Y108" s="133">
        <v>20000</v>
      </c>
      <c r="Z108" s="133">
        <v>0</v>
      </c>
      <c r="AA108" s="133">
        <v>0</v>
      </c>
      <c r="AB108" s="133">
        <v>0</v>
      </c>
      <c r="AC108" s="132">
        <f t="shared" si="5"/>
        <v>20000</v>
      </c>
      <c r="AD108" s="133">
        <v>3170</v>
      </c>
      <c r="AE108" s="133">
        <v>0</v>
      </c>
      <c r="AF108" s="133">
        <v>0</v>
      </c>
      <c r="AG108" s="133">
        <v>0</v>
      </c>
      <c r="AH108" s="132">
        <f t="shared" si="6"/>
        <v>3170</v>
      </c>
      <c r="AI108" s="133">
        <v>3225</v>
      </c>
      <c r="AJ108" s="133">
        <v>0</v>
      </c>
      <c r="AK108" s="133">
        <v>0</v>
      </c>
      <c r="AL108" s="133">
        <v>0</v>
      </c>
      <c r="AM108" s="132">
        <f t="shared" si="7"/>
        <v>3225</v>
      </c>
      <c r="AN108" s="133">
        <v>11218</v>
      </c>
      <c r="AO108" s="133">
        <v>0</v>
      </c>
      <c r="AP108" s="133">
        <v>0</v>
      </c>
      <c r="AQ108" s="133">
        <v>0</v>
      </c>
      <c r="AR108" s="132">
        <f t="shared" si="8"/>
        <v>11218</v>
      </c>
      <c r="AS108" s="132">
        <f t="shared" si="9"/>
        <v>37613</v>
      </c>
    </row>
    <row r="109" spans="1:45" ht="51">
      <c r="A109" s="241"/>
      <c r="B109" s="256"/>
      <c r="C109" s="258"/>
      <c r="D109" s="282"/>
      <c r="E109" s="248">
        <v>0.03</v>
      </c>
      <c r="F109" s="245" t="s">
        <v>289</v>
      </c>
      <c r="G109" s="116">
        <v>0.03</v>
      </c>
      <c r="H109" s="120" t="s">
        <v>381</v>
      </c>
      <c r="I109" s="52"/>
      <c r="J109" s="169"/>
      <c r="K109" s="167"/>
      <c r="L109" s="66"/>
      <c r="M109" s="166"/>
      <c r="N109" s="166"/>
      <c r="O109" s="166"/>
      <c r="P109" s="166">
        <v>1</v>
      </c>
      <c r="Q109" s="96" t="s">
        <v>104</v>
      </c>
      <c r="R109" s="52" t="s">
        <v>547</v>
      </c>
      <c r="S109" s="87">
        <v>1</v>
      </c>
      <c r="T109" s="87">
        <v>1</v>
      </c>
      <c r="U109" s="87">
        <v>1</v>
      </c>
      <c r="V109" s="87">
        <v>1</v>
      </c>
      <c r="W109" s="87">
        <v>1</v>
      </c>
      <c r="X109" s="87">
        <v>1</v>
      </c>
      <c r="Y109" s="133">
        <v>13000</v>
      </c>
      <c r="Z109" s="133">
        <v>0</v>
      </c>
      <c r="AA109" s="133">
        <v>0</v>
      </c>
      <c r="AB109" s="133">
        <v>0</v>
      </c>
      <c r="AC109" s="132">
        <f>SUM(Y109:AB109)</f>
        <v>13000</v>
      </c>
      <c r="AD109" s="133">
        <v>14000</v>
      </c>
      <c r="AE109" s="133">
        <v>0</v>
      </c>
      <c r="AF109" s="133">
        <v>0</v>
      </c>
      <c r="AG109" s="133">
        <v>0</v>
      </c>
      <c r="AH109" s="132">
        <f>SUM(AD109:AG109)</f>
        <v>14000</v>
      </c>
      <c r="AI109" s="133">
        <v>15000</v>
      </c>
      <c r="AJ109" s="133">
        <v>0</v>
      </c>
      <c r="AK109" s="133">
        <v>0</v>
      </c>
      <c r="AL109" s="133">
        <v>0</v>
      </c>
      <c r="AM109" s="132">
        <f>SUM(AI109:AL109)</f>
        <v>15000</v>
      </c>
      <c r="AN109" s="133">
        <v>16000</v>
      </c>
      <c r="AO109" s="133">
        <v>0</v>
      </c>
      <c r="AP109" s="133">
        <v>0</v>
      </c>
      <c r="AQ109" s="133">
        <v>0</v>
      </c>
      <c r="AR109" s="132">
        <f>SUM(AN109:AQ109)</f>
        <v>16000</v>
      </c>
      <c r="AS109" s="132">
        <f aca="true" t="shared" si="10" ref="AS109:AS172">SUM(AR109+AM109+AH109+AC109)</f>
        <v>58000</v>
      </c>
    </row>
    <row r="110" spans="1:45" ht="25.5">
      <c r="A110" s="241"/>
      <c r="B110" s="256"/>
      <c r="C110" s="258"/>
      <c r="D110" s="282"/>
      <c r="E110" s="249"/>
      <c r="F110" s="246"/>
      <c r="G110" s="116">
        <v>0.03</v>
      </c>
      <c r="H110" s="120" t="s">
        <v>382</v>
      </c>
      <c r="I110" s="52"/>
      <c r="J110" s="169"/>
      <c r="K110" s="167"/>
      <c r="L110" s="66"/>
      <c r="M110" s="166"/>
      <c r="N110" s="166"/>
      <c r="O110" s="166"/>
      <c r="P110" s="166"/>
      <c r="Q110" s="108"/>
      <c r="R110" s="52"/>
      <c r="S110" s="87"/>
      <c r="T110" s="87"/>
      <c r="U110" s="87"/>
      <c r="V110" s="87"/>
      <c r="W110" s="87"/>
      <c r="X110" s="87"/>
      <c r="Y110" s="133"/>
      <c r="Z110" s="133"/>
      <c r="AA110" s="133"/>
      <c r="AB110" s="133"/>
      <c r="AC110" s="132"/>
      <c r="AD110" s="133"/>
      <c r="AE110" s="133"/>
      <c r="AF110" s="133"/>
      <c r="AG110" s="133"/>
      <c r="AH110" s="132"/>
      <c r="AI110" s="133"/>
      <c r="AJ110" s="133"/>
      <c r="AK110" s="133"/>
      <c r="AL110" s="133"/>
      <c r="AM110" s="132"/>
      <c r="AN110" s="133"/>
      <c r="AO110" s="133"/>
      <c r="AP110" s="133"/>
      <c r="AQ110" s="133"/>
      <c r="AR110" s="132"/>
      <c r="AS110" s="132"/>
    </row>
    <row r="111" spans="1:45" ht="38.25">
      <c r="A111" s="241"/>
      <c r="B111" s="256"/>
      <c r="C111" s="258"/>
      <c r="D111" s="282"/>
      <c r="E111" s="249"/>
      <c r="F111" s="246"/>
      <c r="G111" s="116">
        <v>0.03</v>
      </c>
      <c r="H111" s="120" t="s">
        <v>383</v>
      </c>
      <c r="I111" s="52"/>
      <c r="J111" s="169"/>
      <c r="K111" s="167"/>
      <c r="L111" s="66"/>
      <c r="M111" s="166"/>
      <c r="N111" s="166"/>
      <c r="O111" s="166"/>
      <c r="P111" s="166"/>
      <c r="Q111" s="108"/>
      <c r="R111" s="52"/>
      <c r="S111" s="87"/>
      <c r="T111" s="87"/>
      <c r="U111" s="87"/>
      <c r="V111" s="87"/>
      <c r="W111" s="87"/>
      <c r="X111" s="87"/>
      <c r="Y111" s="133"/>
      <c r="Z111" s="133"/>
      <c r="AA111" s="133"/>
      <c r="AB111" s="133"/>
      <c r="AC111" s="132"/>
      <c r="AD111" s="133"/>
      <c r="AE111" s="133"/>
      <c r="AF111" s="133"/>
      <c r="AG111" s="133"/>
      <c r="AH111" s="132"/>
      <c r="AI111" s="133"/>
      <c r="AJ111" s="133"/>
      <c r="AK111" s="133"/>
      <c r="AL111" s="133"/>
      <c r="AM111" s="132"/>
      <c r="AN111" s="133"/>
      <c r="AO111" s="133"/>
      <c r="AP111" s="133"/>
      <c r="AQ111" s="133"/>
      <c r="AR111" s="132"/>
      <c r="AS111" s="132"/>
    </row>
    <row r="112" spans="1:45" ht="76.5">
      <c r="A112" s="241"/>
      <c r="B112" s="256"/>
      <c r="C112" s="258"/>
      <c r="D112" s="282"/>
      <c r="E112" s="249"/>
      <c r="F112" s="246"/>
      <c r="G112" s="116">
        <v>0.03</v>
      </c>
      <c r="H112" s="120" t="s">
        <v>384</v>
      </c>
      <c r="I112" s="52"/>
      <c r="J112" s="169"/>
      <c r="K112" s="167"/>
      <c r="L112" s="66"/>
      <c r="M112" s="166"/>
      <c r="N112" s="166"/>
      <c r="O112" s="166"/>
      <c r="P112" s="166"/>
      <c r="Q112" s="108"/>
      <c r="R112" s="52"/>
      <c r="S112" s="87"/>
      <c r="T112" s="87"/>
      <c r="U112" s="87"/>
      <c r="V112" s="87"/>
      <c r="W112" s="87"/>
      <c r="X112" s="87"/>
      <c r="Y112" s="133"/>
      <c r="Z112" s="133"/>
      <c r="AA112" s="133"/>
      <c r="AB112" s="133"/>
      <c r="AC112" s="132"/>
      <c r="AD112" s="133"/>
      <c r="AE112" s="133"/>
      <c r="AF112" s="133"/>
      <c r="AG112" s="133"/>
      <c r="AH112" s="132"/>
      <c r="AI112" s="133"/>
      <c r="AJ112" s="133"/>
      <c r="AK112" s="133"/>
      <c r="AL112" s="133"/>
      <c r="AM112" s="132"/>
      <c r="AN112" s="133"/>
      <c r="AO112" s="133"/>
      <c r="AP112" s="133"/>
      <c r="AQ112" s="133"/>
      <c r="AR112" s="132"/>
      <c r="AS112" s="132"/>
    </row>
    <row r="113" spans="1:45" ht="38.25">
      <c r="A113" s="241"/>
      <c r="B113" s="256"/>
      <c r="C113" s="258"/>
      <c r="D113" s="282"/>
      <c r="E113" s="249"/>
      <c r="F113" s="246"/>
      <c r="G113" s="116">
        <v>0.03</v>
      </c>
      <c r="H113" s="120" t="s">
        <v>385</v>
      </c>
      <c r="I113" s="52"/>
      <c r="J113" s="169"/>
      <c r="K113" s="167"/>
      <c r="L113" s="66"/>
      <c r="M113" s="166"/>
      <c r="N113" s="166"/>
      <c r="O113" s="166"/>
      <c r="P113" s="166"/>
      <c r="Q113" s="108"/>
      <c r="R113" s="52"/>
      <c r="S113" s="87"/>
      <c r="T113" s="87"/>
      <c r="U113" s="87"/>
      <c r="V113" s="87"/>
      <c r="W113" s="87"/>
      <c r="X113" s="87"/>
      <c r="Y113" s="133"/>
      <c r="Z113" s="133"/>
      <c r="AA113" s="133"/>
      <c r="AB113" s="133"/>
      <c r="AC113" s="132"/>
      <c r="AD113" s="133"/>
      <c r="AE113" s="133"/>
      <c r="AF113" s="133"/>
      <c r="AG113" s="133"/>
      <c r="AH113" s="132"/>
      <c r="AI113" s="133"/>
      <c r="AJ113" s="133"/>
      <c r="AK113" s="133"/>
      <c r="AL113" s="133"/>
      <c r="AM113" s="132"/>
      <c r="AN113" s="133"/>
      <c r="AO113" s="133"/>
      <c r="AP113" s="133"/>
      <c r="AQ113" s="133"/>
      <c r="AR113" s="132"/>
      <c r="AS113" s="132"/>
    </row>
    <row r="114" spans="1:45" ht="38.25">
      <c r="A114" s="241"/>
      <c r="B114" s="256"/>
      <c r="C114" s="258"/>
      <c r="D114" s="282"/>
      <c r="E114" s="249"/>
      <c r="F114" s="246"/>
      <c r="G114" s="116">
        <v>0.03</v>
      </c>
      <c r="H114" s="120" t="s">
        <v>386</v>
      </c>
      <c r="I114" s="52"/>
      <c r="J114" s="169"/>
      <c r="K114" s="167"/>
      <c r="L114" s="66"/>
      <c r="M114" s="166"/>
      <c r="N114" s="166"/>
      <c r="O114" s="166"/>
      <c r="P114" s="166"/>
      <c r="Q114" s="108"/>
      <c r="R114" s="52"/>
      <c r="S114" s="87"/>
      <c r="T114" s="87"/>
      <c r="U114" s="87"/>
      <c r="V114" s="87"/>
      <c r="W114" s="87"/>
      <c r="X114" s="87"/>
      <c r="Y114" s="133"/>
      <c r="Z114" s="133"/>
      <c r="AA114" s="133"/>
      <c r="AB114" s="133"/>
      <c r="AC114" s="132"/>
      <c r="AD114" s="133"/>
      <c r="AE114" s="133"/>
      <c r="AF114" s="133"/>
      <c r="AG114" s="133"/>
      <c r="AH114" s="132"/>
      <c r="AI114" s="133"/>
      <c r="AJ114" s="133"/>
      <c r="AK114" s="133"/>
      <c r="AL114" s="133"/>
      <c r="AM114" s="132"/>
      <c r="AN114" s="133"/>
      <c r="AO114" s="133"/>
      <c r="AP114" s="133"/>
      <c r="AQ114" s="133"/>
      <c r="AR114" s="132"/>
      <c r="AS114" s="132"/>
    </row>
    <row r="115" spans="1:45" ht="25.5">
      <c r="A115" s="241"/>
      <c r="B115" s="256"/>
      <c r="C115" s="258"/>
      <c r="D115" s="282"/>
      <c r="E115" s="249"/>
      <c r="F115" s="246"/>
      <c r="G115" s="116">
        <v>0.03</v>
      </c>
      <c r="H115" s="120" t="s">
        <v>387</v>
      </c>
      <c r="I115" s="52"/>
      <c r="J115" s="169"/>
      <c r="K115" s="167"/>
      <c r="L115" s="66"/>
      <c r="M115" s="166"/>
      <c r="N115" s="166"/>
      <c r="O115" s="166"/>
      <c r="P115" s="166"/>
      <c r="Q115" s="108"/>
      <c r="R115" s="52"/>
      <c r="S115" s="87"/>
      <c r="T115" s="87"/>
      <c r="U115" s="87"/>
      <c r="V115" s="87"/>
      <c r="W115" s="87"/>
      <c r="X115" s="87"/>
      <c r="Y115" s="133"/>
      <c r="Z115" s="133"/>
      <c r="AA115" s="133"/>
      <c r="AB115" s="133"/>
      <c r="AC115" s="132"/>
      <c r="AD115" s="133"/>
      <c r="AE115" s="133"/>
      <c r="AF115" s="133"/>
      <c r="AG115" s="133"/>
      <c r="AH115" s="132"/>
      <c r="AI115" s="133"/>
      <c r="AJ115" s="133"/>
      <c r="AK115" s="133"/>
      <c r="AL115" s="133"/>
      <c r="AM115" s="132"/>
      <c r="AN115" s="133"/>
      <c r="AO115" s="133"/>
      <c r="AP115" s="133"/>
      <c r="AQ115" s="133"/>
      <c r="AR115" s="132"/>
      <c r="AS115" s="132"/>
    </row>
    <row r="116" spans="1:45" ht="38.25">
      <c r="A116" s="241"/>
      <c r="B116" s="256"/>
      <c r="C116" s="258"/>
      <c r="D116" s="282"/>
      <c r="E116" s="249"/>
      <c r="F116" s="246"/>
      <c r="G116" s="116">
        <v>0.03</v>
      </c>
      <c r="H116" s="120" t="s">
        <v>388</v>
      </c>
      <c r="I116" s="52"/>
      <c r="J116" s="169"/>
      <c r="K116" s="167"/>
      <c r="L116" s="66"/>
      <c r="M116" s="166"/>
      <c r="N116" s="166"/>
      <c r="O116" s="166"/>
      <c r="P116" s="166"/>
      <c r="Q116" s="108"/>
      <c r="R116" s="52"/>
      <c r="S116" s="87"/>
      <c r="T116" s="87"/>
      <c r="U116" s="87"/>
      <c r="V116" s="87"/>
      <c r="W116" s="87"/>
      <c r="X116" s="87"/>
      <c r="Y116" s="133"/>
      <c r="Z116" s="133"/>
      <c r="AA116" s="133"/>
      <c r="AB116" s="133"/>
      <c r="AC116" s="132"/>
      <c r="AD116" s="133"/>
      <c r="AE116" s="133"/>
      <c r="AF116" s="133"/>
      <c r="AG116" s="133"/>
      <c r="AH116" s="132"/>
      <c r="AI116" s="133"/>
      <c r="AJ116" s="133"/>
      <c r="AK116" s="133"/>
      <c r="AL116" s="133"/>
      <c r="AM116" s="132"/>
      <c r="AN116" s="133"/>
      <c r="AO116" s="133"/>
      <c r="AP116" s="133"/>
      <c r="AQ116" s="133"/>
      <c r="AR116" s="132"/>
      <c r="AS116" s="132"/>
    </row>
    <row r="117" spans="1:45" ht="89.25">
      <c r="A117" s="241"/>
      <c r="B117" s="256"/>
      <c r="C117" s="258"/>
      <c r="D117" s="282"/>
      <c r="E117" s="249"/>
      <c r="F117" s="246"/>
      <c r="G117" s="116">
        <v>0.03</v>
      </c>
      <c r="H117" s="120" t="s">
        <v>389</v>
      </c>
      <c r="I117" s="52"/>
      <c r="J117" s="169"/>
      <c r="K117" s="167"/>
      <c r="L117" s="66"/>
      <c r="M117" s="166"/>
      <c r="N117" s="166"/>
      <c r="O117" s="166"/>
      <c r="P117" s="166"/>
      <c r="Q117" s="108"/>
      <c r="R117" s="52"/>
      <c r="S117" s="87"/>
      <c r="T117" s="87"/>
      <c r="U117" s="87"/>
      <c r="V117" s="87"/>
      <c r="W117" s="87"/>
      <c r="X117" s="87"/>
      <c r="Y117" s="133"/>
      <c r="Z117" s="133"/>
      <c r="AA117" s="133"/>
      <c r="AB117" s="133"/>
      <c r="AC117" s="132"/>
      <c r="AD117" s="133"/>
      <c r="AE117" s="133"/>
      <c r="AF117" s="133"/>
      <c r="AG117" s="133"/>
      <c r="AH117" s="132"/>
      <c r="AI117" s="133"/>
      <c r="AJ117" s="133"/>
      <c r="AK117" s="133"/>
      <c r="AL117" s="133"/>
      <c r="AM117" s="132"/>
      <c r="AN117" s="133"/>
      <c r="AO117" s="133"/>
      <c r="AP117" s="133"/>
      <c r="AQ117" s="133"/>
      <c r="AR117" s="132"/>
      <c r="AS117" s="132"/>
    </row>
    <row r="118" spans="1:45" ht="51">
      <c r="A118" s="241"/>
      <c r="B118" s="256"/>
      <c r="C118" s="258"/>
      <c r="D118" s="282"/>
      <c r="E118" s="249"/>
      <c r="F118" s="246"/>
      <c r="G118" s="116">
        <v>0.03</v>
      </c>
      <c r="H118" s="120" t="s">
        <v>390</v>
      </c>
      <c r="I118" s="52"/>
      <c r="J118" s="169"/>
      <c r="K118" s="167"/>
      <c r="L118" s="66"/>
      <c r="M118" s="166"/>
      <c r="N118" s="166"/>
      <c r="O118" s="166"/>
      <c r="P118" s="166"/>
      <c r="Q118" s="108"/>
      <c r="R118" s="52"/>
      <c r="S118" s="87"/>
      <c r="T118" s="87"/>
      <c r="U118" s="87"/>
      <c r="V118" s="87"/>
      <c r="W118" s="87"/>
      <c r="X118" s="87"/>
      <c r="Y118" s="133"/>
      <c r="Z118" s="133"/>
      <c r="AA118" s="133"/>
      <c r="AB118" s="133"/>
      <c r="AC118" s="132"/>
      <c r="AD118" s="133"/>
      <c r="AE118" s="133"/>
      <c r="AF118" s="133"/>
      <c r="AG118" s="133"/>
      <c r="AH118" s="132"/>
      <c r="AI118" s="133"/>
      <c r="AJ118" s="133"/>
      <c r="AK118" s="133"/>
      <c r="AL118" s="133"/>
      <c r="AM118" s="132"/>
      <c r="AN118" s="133"/>
      <c r="AO118" s="133"/>
      <c r="AP118" s="133"/>
      <c r="AQ118" s="133"/>
      <c r="AR118" s="132"/>
      <c r="AS118" s="132"/>
    </row>
    <row r="119" spans="1:45" ht="38.25">
      <c r="A119" s="241"/>
      <c r="B119" s="256"/>
      <c r="C119" s="258"/>
      <c r="D119" s="282"/>
      <c r="E119" s="249"/>
      <c r="F119" s="246"/>
      <c r="G119" s="116">
        <v>0.04</v>
      </c>
      <c r="H119" s="120" t="s">
        <v>391</v>
      </c>
      <c r="I119" s="52"/>
      <c r="J119" s="169"/>
      <c r="K119" s="167"/>
      <c r="L119" s="66"/>
      <c r="M119" s="166"/>
      <c r="N119" s="166"/>
      <c r="O119" s="166"/>
      <c r="P119" s="166"/>
      <c r="Q119" s="108"/>
      <c r="R119" s="52"/>
      <c r="S119" s="87"/>
      <c r="T119" s="87"/>
      <c r="U119" s="87"/>
      <c r="V119" s="87"/>
      <c r="W119" s="87"/>
      <c r="X119" s="87"/>
      <c r="Y119" s="133"/>
      <c r="Z119" s="133"/>
      <c r="AA119" s="133"/>
      <c r="AB119" s="133"/>
      <c r="AC119" s="132"/>
      <c r="AD119" s="133"/>
      <c r="AE119" s="133"/>
      <c r="AF119" s="133"/>
      <c r="AG119" s="133"/>
      <c r="AH119" s="132"/>
      <c r="AI119" s="133"/>
      <c r="AJ119" s="133"/>
      <c r="AK119" s="133"/>
      <c r="AL119" s="133"/>
      <c r="AM119" s="132"/>
      <c r="AN119" s="133"/>
      <c r="AO119" s="133"/>
      <c r="AP119" s="133"/>
      <c r="AQ119" s="133"/>
      <c r="AR119" s="132"/>
      <c r="AS119" s="132"/>
    </row>
    <row r="120" spans="1:45" ht="51">
      <c r="A120" s="241"/>
      <c r="B120" s="256"/>
      <c r="C120" s="258"/>
      <c r="D120" s="282"/>
      <c r="E120" s="249"/>
      <c r="F120" s="246"/>
      <c r="G120" s="116">
        <v>0.04</v>
      </c>
      <c r="H120" s="120" t="s">
        <v>392</v>
      </c>
      <c r="I120" s="52"/>
      <c r="J120" s="169"/>
      <c r="K120" s="167"/>
      <c r="L120" s="66"/>
      <c r="M120" s="166"/>
      <c r="N120" s="166"/>
      <c r="O120" s="166"/>
      <c r="P120" s="166"/>
      <c r="Q120" s="108"/>
      <c r="R120" s="52"/>
      <c r="S120" s="87"/>
      <c r="T120" s="87"/>
      <c r="U120" s="87"/>
      <c r="V120" s="87"/>
      <c r="W120" s="87"/>
      <c r="X120" s="87"/>
      <c r="Y120" s="133"/>
      <c r="Z120" s="133"/>
      <c r="AA120" s="133"/>
      <c r="AB120" s="133"/>
      <c r="AC120" s="132"/>
      <c r="AD120" s="133"/>
      <c r="AE120" s="133"/>
      <c r="AF120" s="133"/>
      <c r="AG120" s="133"/>
      <c r="AH120" s="132"/>
      <c r="AI120" s="133"/>
      <c r="AJ120" s="133"/>
      <c r="AK120" s="133"/>
      <c r="AL120" s="133"/>
      <c r="AM120" s="132"/>
      <c r="AN120" s="133"/>
      <c r="AO120" s="133"/>
      <c r="AP120" s="133"/>
      <c r="AQ120" s="133"/>
      <c r="AR120" s="132"/>
      <c r="AS120" s="132"/>
    </row>
    <row r="121" spans="1:45" ht="38.25">
      <c r="A121" s="241"/>
      <c r="B121" s="256"/>
      <c r="C121" s="258"/>
      <c r="D121" s="282"/>
      <c r="E121" s="249"/>
      <c r="F121" s="246"/>
      <c r="G121" s="116">
        <v>0.04</v>
      </c>
      <c r="H121" s="120" t="s">
        <v>393</v>
      </c>
      <c r="I121" s="52"/>
      <c r="J121" s="169"/>
      <c r="K121" s="167"/>
      <c r="L121" s="66"/>
      <c r="M121" s="166"/>
      <c r="N121" s="166"/>
      <c r="O121" s="166"/>
      <c r="P121" s="166"/>
      <c r="Q121" s="108"/>
      <c r="R121" s="52"/>
      <c r="S121" s="87"/>
      <c r="T121" s="87"/>
      <c r="U121" s="87"/>
      <c r="V121" s="87"/>
      <c r="W121" s="87"/>
      <c r="X121" s="87"/>
      <c r="Y121" s="133"/>
      <c r="Z121" s="133"/>
      <c r="AA121" s="133"/>
      <c r="AB121" s="133"/>
      <c r="AC121" s="132"/>
      <c r="AD121" s="133"/>
      <c r="AE121" s="133"/>
      <c r="AF121" s="133"/>
      <c r="AG121" s="133"/>
      <c r="AH121" s="132"/>
      <c r="AI121" s="133"/>
      <c r="AJ121" s="133"/>
      <c r="AK121" s="133"/>
      <c r="AL121" s="133"/>
      <c r="AM121" s="132"/>
      <c r="AN121" s="133"/>
      <c r="AO121" s="133"/>
      <c r="AP121" s="133"/>
      <c r="AQ121" s="133"/>
      <c r="AR121" s="132"/>
      <c r="AS121" s="132"/>
    </row>
    <row r="122" spans="1:45" ht="38.25">
      <c r="A122" s="241"/>
      <c r="B122" s="256"/>
      <c r="C122" s="258"/>
      <c r="D122" s="282"/>
      <c r="E122" s="249"/>
      <c r="F122" s="246"/>
      <c r="G122" s="116">
        <v>0.04</v>
      </c>
      <c r="H122" s="120" t="s">
        <v>394</v>
      </c>
      <c r="I122" s="52"/>
      <c r="J122" s="169"/>
      <c r="K122" s="167"/>
      <c r="L122" s="66"/>
      <c r="M122" s="166"/>
      <c r="N122" s="166"/>
      <c r="O122" s="166"/>
      <c r="P122" s="166"/>
      <c r="Q122" s="108"/>
      <c r="R122" s="52"/>
      <c r="S122" s="87"/>
      <c r="T122" s="87"/>
      <c r="U122" s="87"/>
      <c r="V122" s="87"/>
      <c r="W122" s="87"/>
      <c r="X122" s="87"/>
      <c r="Y122" s="133"/>
      <c r="Z122" s="133"/>
      <c r="AA122" s="133"/>
      <c r="AB122" s="133"/>
      <c r="AC122" s="132"/>
      <c r="AD122" s="133"/>
      <c r="AE122" s="133"/>
      <c r="AF122" s="133"/>
      <c r="AG122" s="133"/>
      <c r="AH122" s="132"/>
      <c r="AI122" s="133"/>
      <c r="AJ122" s="133"/>
      <c r="AK122" s="133"/>
      <c r="AL122" s="133"/>
      <c r="AM122" s="132"/>
      <c r="AN122" s="133"/>
      <c r="AO122" s="133"/>
      <c r="AP122" s="133"/>
      <c r="AQ122" s="133"/>
      <c r="AR122" s="132"/>
      <c r="AS122" s="132"/>
    </row>
    <row r="123" spans="1:45" ht="12.75">
      <c r="A123" s="241"/>
      <c r="B123" s="256"/>
      <c r="C123" s="258"/>
      <c r="D123" s="282"/>
      <c r="E123" s="249"/>
      <c r="F123" s="246"/>
      <c r="G123" s="116">
        <v>0.04</v>
      </c>
      <c r="H123" s="120" t="s">
        <v>395</v>
      </c>
      <c r="I123" s="52"/>
      <c r="J123" s="169"/>
      <c r="K123" s="167"/>
      <c r="L123" s="66"/>
      <c r="M123" s="166"/>
      <c r="N123" s="166"/>
      <c r="O123" s="166"/>
      <c r="P123" s="166"/>
      <c r="Q123" s="108"/>
      <c r="R123" s="52"/>
      <c r="S123" s="87"/>
      <c r="T123" s="87"/>
      <c r="U123" s="87"/>
      <c r="V123" s="87"/>
      <c r="W123" s="87"/>
      <c r="X123" s="87"/>
      <c r="Y123" s="133"/>
      <c r="Z123" s="133"/>
      <c r="AA123" s="133"/>
      <c r="AB123" s="133"/>
      <c r="AC123" s="132"/>
      <c r="AD123" s="133"/>
      <c r="AE123" s="133"/>
      <c r="AF123" s="133"/>
      <c r="AG123" s="133"/>
      <c r="AH123" s="132"/>
      <c r="AI123" s="133"/>
      <c r="AJ123" s="133"/>
      <c r="AK123" s="133"/>
      <c r="AL123" s="133"/>
      <c r="AM123" s="132"/>
      <c r="AN123" s="133"/>
      <c r="AO123" s="133"/>
      <c r="AP123" s="133"/>
      <c r="AQ123" s="133"/>
      <c r="AR123" s="132"/>
      <c r="AS123" s="132"/>
    </row>
    <row r="124" spans="1:45" ht="25.5">
      <c r="A124" s="241"/>
      <c r="B124" s="256"/>
      <c r="C124" s="258"/>
      <c r="D124" s="282"/>
      <c r="E124" s="249"/>
      <c r="F124" s="246"/>
      <c r="G124" s="116">
        <v>0.04</v>
      </c>
      <c r="H124" s="120" t="s">
        <v>396</v>
      </c>
      <c r="I124" s="52"/>
      <c r="J124" s="169"/>
      <c r="K124" s="167"/>
      <c r="L124" s="66"/>
      <c r="M124" s="166"/>
      <c r="N124" s="166"/>
      <c r="O124" s="166"/>
      <c r="P124" s="166"/>
      <c r="Q124" s="108"/>
      <c r="R124" s="52"/>
      <c r="S124" s="87"/>
      <c r="T124" s="87"/>
      <c r="U124" s="87"/>
      <c r="V124" s="87"/>
      <c r="W124" s="87"/>
      <c r="X124" s="87"/>
      <c r="Y124" s="133"/>
      <c r="Z124" s="133"/>
      <c r="AA124" s="133"/>
      <c r="AB124" s="133"/>
      <c r="AC124" s="132"/>
      <c r="AD124" s="133"/>
      <c r="AE124" s="133"/>
      <c r="AF124" s="133"/>
      <c r="AG124" s="133"/>
      <c r="AH124" s="132"/>
      <c r="AI124" s="133"/>
      <c r="AJ124" s="133"/>
      <c r="AK124" s="133"/>
      <c r="AL124" s="133"/>
      <c r="AM124" s="132"/>
      <c r="AN124" s="133"/>
      <c r="AO124" s="133"/>
      <c r="AP124" s="133"/>
      <c r="AQ124" s="133"/>
      <c r="AR124" s="132"/>
      <c r="AS124" s="132"/>
    </row>
    <row r="125" spans="1:45" ht="12.75">
      <c r="A125" s="241"/>
      <c r="B125" s="256"/>
      <c r="C125" s="258"/>
      <c r="D125" s="282"/>
      <c r="E125" s="249"/>
      <c r="F125" s="246"/>
      <c r="G125" s="116">
        <v>0.04</v>
      </c>
      <c r="H125" s="120" t="s">
        <v>397</v>
      </c>
      <c r="I125" s="52"/>
      <c r="J125" s="169"/>
      <c r="K125" s="167"/>
      <c r="L125" s="66"/>
      <c r="M125" s="166"/>
      <c r="N125" s="166"/>
      <c r="O125" s="166"/>
      <c r="P125" s="166"/>
      <c r="Q125" s="108"/>
      <c r="R125" s="52"/>
      <c r="S125" s="87"/>
      <c r="T125" s="87"/>
      <c r="U125" s="87"/>
      <c r="V125" s="87"/>
      <c r="W125" s="87"/>
      <c r="X125" s="87"/>
      <c r="Y125" s="133"/>
      <c r="Z125" s="133"/>
      <c r="AA125" s="133"/>
      <c r="AB125" s="133"/>
      <c r="AC125" s="132"/>
      <c r="AD125" s="133"/>
      <c r="AE125" s="133"/>
      <c r="AF125" s="133"/>
      <c r="AG125" s="133"/>
      <c r="AH125" s="132"/>
      <c r="AI125" s="133"/>
      <c r="AJ125" s="133"/>
      <c r="AK125" s="133"/>
      <c r="AL125" s="133"/>
      <c r="AM125" s="132"/>
      <c r="AN125" s="133"/>
      <c r="AO125" s="133"/>
      <c r="AP125" s="133"/>
      <c r="AQ125" s="133"/>
      <c r="AR125" s="132"/>
      <c r="AS125" s="132"/>
    </row>
    <row r="126" spans="1:45" ht="38.25">
      <c r="A126" s="241"/>
      <c r="B126" s="256"/>
      <c r="C126" s="258"/>
      <c r="D126" s="282"/>
      <c r="E126" s="249"/>
      <c r="F126" s="246"/>
      <c r="G126" s="116">
        <v>0.04</v>
      </c>
      <c r="H126" s="120" t="s">
        <v>398</v>
      </c>
      <c r="I126" s="52"/>
      <c r="J126" s="169"/>
      <c r="K126" s="167"/>
      <c r="L126" s="66"/>
      <c r="M126" s="166"/>
      <c r="N126" s="166"/>
      <c r="O126" s="166"/>
      <c r="P126" s="166"/>
      <c r="Q126" s="108"/>
      <c r="R126" s="52"/>
      <c r="S126" s="87"/>
      <c r="T126" s="87"/>
      <c r="U126" s="87"/>
      <c r="V126" s="87"/>
      <c r="W126" s="87"/>
      <c r="X126" s="87"/>
      <c r="Y126" s="133"/>
      <c r="Z126" s="133"/>
      <c r="AA126" s="133"/>
      <c r="AB126" s="133"/>
      <c r="AC126" s="132"/>
      <c r="AD126" s="133"/>
      <c r="AE126" s="133"/>
      <c r="AF126" s="133"/>
      <c r="AG126" s="133"/>
      <c r="AH126" s="132"/>
      <c r="AI126" s="133"/>
      <c r="AJ126" s="133"/>
      <c r="AK126" s="133"/>
      <c r="AL126" s="133"/>
      <c r="AM126" s="132"/>
      <c r="AN126" s="133"/>
      <c r="AO126" s="133"/>
      <c r="AP126" s="133"/>
      <c r="AQ126" s="133"/>
      <c r="AR126" s="132"/>
      <c r="AS126" s="132"/>
    </row>
    <row r="127" spans="1:45" ht="12.75">
      <c r="A127" s="241"/>
      <c r="B127" s="256"/>
      <c r="C127" s="258"/>
      <c r="D127" s="282"/>
      <c r="E127" s="249"/>
      <c r="F127" s="246"/>
      <c r="G127" s="116">
        <v>0.04</v>
      </c>
      <c r="H127" s="120" t="s">
        <v>399</v>
      </c>
      <c r="I127" s="52"/>
      <c r="J127" s="169"/>
      <c r="K127" s="167"/>
      <c r="L127" s="66"/>
      <c r="M127" s="166"/>
      <c r="N127" s="166"/>
      <c r="O127" s="166"/>
      <c r="P127" s="166"/>
      <c r="Q127" s="108"/>
      <c r="R127" s="52"/>
      <c r="S127" s="87"/>
      <c r="T127" s="87"/>
      <c r="U127" s="87"/>
      <c r="V127" s="87"/>
      <c r="W127" s="87"/>
      <c r="X127" s="87"/>
      <c r="Y127" s="133"/>
      <c r="Z127" s="133"/>
      <c r="AA127" s="133"/>
      <c r="AB127" s="133"/>
      <c r="AC127" s="132"/>
      <c r="AD127" s="133"/>
      <c r="AE127" s="133"/>
      <c r="AF127" s="133"/>
      <c r="AG127" s="133"/>
      <c r="AH127" s="132"/>
      <c r="AI127" s="133"/>
      <c r="AJ127" s="133"/>
      <c r="AK127" s="133"/>
      <c r="AL127" s="133"/>
      <c r="AM127" s="132"/>
      <c r="AN127" s="133"/>
      <c r="AO127" s="133"/>
      <c r="AP127" s="133"/>
      <c r="AQ127" s="133"/>
      <c r="AR127" s="132"/>
      <c r="AS127" s="132"/>
    </row>
    <row r="128" spans="1:45" ht="51">
      <c r="A128" s="241"/>
      <c r="B128" s="256"/>
      <c r="C128" s="258"/>
      <c r="D128" s="282"/>
      <c r="E128" s="249"/>
      <c r="F128" s="246"/>
      <c r="G128" s="116">
        <v>0.03</v>
      </c>
      <c r="H128" s="120" t="s">
        <v>400</v>
      </c>
      <c r="I128" s="52"/>
      <c r="J128" s="169"/>
      <c r="K128" s="167"/>
      <c r="L128" s="66"/>
      <c r="M128" s="166"/>
      <c r="N128" s="166"/>
      <c r="O128" s="166"/>
      <c r="P128" s="166"/>
      <c r="Q128" s="108"/>
      <c r="R128" s="52"/>
      <c r="S128" s="87"/>
      <c r="T128" s="87"/>
      <c r="U128" s="87"/>
      <c r="V128" s="87"/>
      <c r="W128" s="87"/>
      <c r="X128" s="87"/>
      <c r="Y128" s="133"/>
      <c r="Z128" s="133"/>
      <c r="AA128" s="133"/>
      <c r="AB128" s="133"/>
      <c r="AC128" s="132"/>
      <c r="AD128" s="133"/>
      <c r="AE128" s="133"/>
      <c r="AF128" s="133"/>
      <c r="AG128" s="133"/>
      <c r="AH128" s="132"/>
      <c r="AI128" s="133"/>
      <c r="AJ128" s="133"/>
      <c r="AK128" s="133"/>
      <c r="AL128" s="133"/>
      <c r="AM128" s="132"/>
      <c r="AN128" s="133"/>
      <c r="AO128" s="133"/>
      <c r="AP128" s="133"/>
      <c r="AQ128" s="133"/>
      <c r="AR128" s="132"/>
      <c r="AS128" s="132"/>
    </row>
    <row r="129" spans="1:45" ht="114.75">
      <c r="A129" s="241"/>
      <c r="B129" s="256"/>
      <c r="C129" s="258"/>
      <c r="D129" s="282"/>
      <c r="E129" s="249"/>
      <c r="F129" s="246"/>
      <c r="G129" s="116">
        <v>0.03</v>
      </c>
      <c r="H129" s="120" t="s">
        <v>401</v>
      </c>
      <c r="I129" s="52"/>
      <c r="J129" s="169"/>
      <c r="K129" s="167"/>
      <c r="L129" s="66"/>
      <c r="M129" s="166"/>
      <c r="N129" s="166"/>
      <c r="O129" s="166"/>
      <c r="P129" s="166"/>
      <c r="Q129" s="108"/>
      <c r="R129" s="52"/>
      <c r="S129" s="87"/>
      <c r="T129" s="87"/>
      <c r="U129" s="87"/>
      <c r="V129" s="87"/>
      <c r="W129" s="87"/>
      <c r="X129" s="87"/>
      <c r="Y129" s="133"/>
      <c r="Z129" s="133"/>
      <c r="AA129" s="133"/>
      <c r="AB129" s="133"/>
      <c r="AC129" s="132"/>
      <c r="AD129" s="133"/>
      <c r="AE129" s="133"/>
      <c r="AF129" s="133"/>
      <c r="AG129" s="133"/>
      <c r="AH129" s="132"/>
      <c r="AI129" s="133"/>
      <c r="AJ129" s="133"/>
      <c r="AK129" s="133"/>
      <c r="AL129" s="133"/>
      <c r="AM129" s="132"/>
      <c r="AN129" s="133"/>
      <c r="AO129" s="133"/>
      <c r="AP129" s="133"/>
      <c r="AQ129" s="133"/>
      <c r="AR129" s="132"/>
      <c r="AS129" s="132"/>
    </row>
    <row r="130" spans="1:45" ht="38.25">
      <c r="A130" s="241"/>
      <c r="B130" s="256"/>
      <c r="C130" s="258"/>
      <c r="D130" s="282"/>
      <c r="E130" s="249"/>
      <c r="F130" s="246"/>
      <c r="G130" s="116">
        <v>0.04</v>
      </c>
      <c r="H130" s="120" t="s">
        <v>402</v>
      </c>
      <c r="I130" s="52"/>
      <c r="J130" s="169"/>
      <c r="K130" s="167"/>
      <c r="L130" s="66"/>
      <c r="M130" s="166"/>
      <c r="N130" s="166"/>
      <c r="O130" s="166"/>
      <c r="P130" s="166"/>
      <c r="Q130" s="108"/>
      <c r="R130" s="52"/>
      <c r="S130" s="87"/>
      <c r="T130" s="87"/>
      <c r="U130" s="87"/>
      <c r="V130" s="87"/>
      <c r="W130" s="87"/>
      <c r="X130" s="87"/>
      <c r="Y130" s="133"/>
      <c r="Z130" s="133"/>
      <c r="AA130" s="133"/>
      <c r="AB130" s="133"/>
      <c r="AC130" s="132"/>
      <c r="AD130" s="133"/>
      <c r="AE130" s="133"/>
      <c r="AF130" s="133"/>
      <c r="AG130" s="133"/>
      <c r="AH130" s="132"/>
      <c r="AI130" s="133"/>
      <c r="AJ130" s="133"/>
      <c r="AK130" s="133"/>
      <c r="AL130" s="133"/>
      <c r="AM130" s="132"/>
      <c r="AN130" s="133"/>
      <c r="AO130" s="133"/>
      <c r="AP130" s="133"/>
      <c r="AQ130" s="133"/>
      <c r="AR130" s="132"/>
      <c r="AS130" s="132"/>
    </row>
    <row r="131" spans="1:45" ht="38.25">
      <c r="A131" s="241"/>
      <c r="B131" s="256"/>
      <c r="C131" s="258"/>
      <c r="D131" s="282"/>
      <c r="E131" s="249"/>
      <c r="F131" s="246"/>
      <c r="G131" s="116">
        <v>0.04</v>
      </c>
      <c r="H131" s="120" t="s">
        <v>403</v>
      </c>
      <c r="I131" s="52"/>
      <c r="J131" s="169"/>
      <c r="K131" s="167"/>
      <c r="L131" s="66"/>
      <c r="M131" s="166"/>
      <c r="N131" s="166"/>
      <c r="O131" s="166"/>
      <c r="P131" s="166"/>
      <c r="Q131" s="108"/>
      <c r="R131" s="52"/>
      <c r="S131" s="87"/>
      <c r="T131" s="87"/>
      <c r="U131" s="87"/>
      <c r="V131" s="87"/>
      <c r="W131" s="87"/>
      <c r="X131" s="87"/>
      <c r="Y131" s="133"/>
      <c r="Z131" s="133"/>
      <c r="AA131" s="133"/>
      <c r="AB131" s="133"/>
      <c r="AC131" s="132"/>
      <c r="AD131" s="133"/>
      <c r="AE131" s="133"/>
      <c r="AF131" s="133"/>
      <c r="AG131" s="133"/>
      <c r="AH131" s="132"/>
      <c r="AI131" s="133"/>
      <c r="AJ131" s="133"/>
      <c r="AK131" s="133"/>
      <c r="AL131" s="133"/>
      <c r="AM131" s="132"/>
      <c r="AN131" s="133"/>
      <c r="AO131" s="133"/>
      <c r="AP131" s="133"/>
      <c r="AQ131" s="133"/>
      <c r="AR131" s="132"/>
      <c r="AS131" s="132"/>
    </row>
    <row r="132" spans="1:45" ht="25.5">
      <c r="A132" s="241"/>
      <c r="B132" s="256"/>
      <c r="C132" s="258"/>
      <c r="D132" s="282"/>
      <c r="E132" s="249"/>
      <c r="F132" s="246"/>
      <c r="G132" s="116">
        <v>0.03</v>
      </c>
      <c r="H132" s="120" t="s">
        <v>404</v>
      </c>
      <c r="I132" s="52"/>
      <c r="J132" s="169"/>
      <c r="K132" s="167"/>
      <c r="L132" s="66"/>
      <c r="M132" s="166"/>
      <c r="N132" s="166"/>
      <c r="O132" s="166"/>
      <c r="P132" s="166"/>
      <c r="Q132" s="108"/>
      <c r="R132" s="52"/>
      <c r="S132" s="87"/>
      <c r="T132" s="87"/>
      <c r="U132" s="87"/>
      <c r="V132" s="87"/>
      <c r="W132" s="87"/>
      <c r="X132" s="87"/>
      <c r="Y132" s="133"/>
      <c r="Z132" s="133"/>
      <c r="AA132" s="133"/>
      <c r="AB132" s="133"/>
      <c r="AC132" s="132"/>
      <c r="AD132" s="133"/>
      <c r="AE132" s="133"/>
      <c r="AF132" s="133"/>
      <c r="AG132" s="133"/>
      <c r="AH132" s="132"/>
      <c r="AI132" s="133"/>
      <c r="AJ132" s="133"/>
      <c r="AK132" s="133"/>
      <c r="AL132" s="133"/>
      <c r="AM132" s="132"/>
      <c r="AN132" s="133"/>
      <c r="AO132" s="133"/>
      <c r="AP132" s="133"/>
      <c r="AQ132" s="133"/>
      <c r="AR132" s="132"/>
      <c r="AS132" s="132"/>
    </row>
    <row r="133" spans="1:45" ht="25.5">
      <c r="A133" s="241"/>
      <c r="B133" s="256"/>
      <c r="C133" s="258"/>
      <c r="D133" s="282"/>
      <c r="E133" s="249"/>
      <c r="F133" s="246"/>
      <c r="G133" s="116">
        <v>0.03</v>
      </c>
      <c r="H133" s="120" t="s">
        <v>405</v>
      </c>
      <c r="I133" s="52"/>
      <c r="J133" s="169"/>
      <c r="K133" s="167"/>
      <c r="L133" s="66"/>
      <c r="M133" s="166"/>
      <c r="N133" s="166"/>
      <c r="O133" s="166"/>
      <c r="P133" s="166"/>
      <c r="Q133" s="108"/>
      <c r="R133" s="52"/>
      <c r="S133" s="87"/>
      <c r="T133" s="87"/>
      <c r="U133" s="87"/>
      <c r="V133" s="87"/>
      <c r="W133" s="87"/>
      <c r="X133" s="87"/>
      <c r="Y133" s="133"/>
      <c r="Z133" s="133"/>
      <c r="AA133" s="133"/>
      <c r="AB133" s="133"/>
      <c r="AC133" s="132"/>
      <c r="AD133" s="133"/>
      <c r="AE133" s="133"/>
      <c r="AF133" s="133"/>
      <c r="AG133" s="133"/>
      <c r="AH133" s="132"/>
      <c r="AI133" s="133"/>
      <c r="AJ133" s="133"/>
      <c r="AK133" s="133"/>
      <c r="AL133" s="133"/>
      <c r="AM133" s="132"/>
      <c r="AN133" s="133"/>
      <c r="AO133" s="133"/>
      <c r="AP133" s="133"/>
      <c r="AQ133" s="133"/>
      <c r="AR133" s="132"/>
      <c r="AS133" s="132"/>
    </row>
    <row r="134" spans="1:45" ht="38.25">
      <c r="A134" s="241"/>
      <c r="B134" s="256"/>
      <c r="C134" s="258"/>
      <c r="D134" s="282"/>
      <c r="E134" s="249"/>
      <c r="F134" s="246"/>
      <c r="G134" s="116">
        <v>0.03</v>
      </c>
      <c r="H134" s="120" t="s">
        <v>406</v>
      </c>
      <c r="I134" s="52"/>
      <c r="J134" s="169"/>
      <c r="K134" s="167"/>
      <c r="L134" s="66"/>
      <c r="M134" s="166"/>
      <c r="N134" s="166"/>
      <c r="O134" s="166"/>
      <c r="P134" s="166"/>
      <c r="Q134" s="108"/>
      <c r="R134" s="52"/>
      <c r="S134" s="87"/>
      <c r="T134" s="87"/>
      <c r="U134" s="87"/>
      <c r="V134" s="87"/>
      <c r="W134" s="87"/>
      <c r="X134" s="87"/>
      <c r="Y134" s="133"/>
      <c r="Z134" s="133"/>
      <c r="AA134" s="133"/>
      <c r="AB134" s="133"/>
      <c r="AC134" s="132"/>
      <c r="AD134" s="133"/>
      <c r="AE134" s="133"/>
      <c r="AF134" s="133"/>
      <c r="AG134" s="133"/>
      <c r="AH134" s="132"/>
      <c r="AI134" s="133"/>
      <c r="AJ134" s="133"/>
      <c r="AK134" s="133"/>
      <c r="AL134" s="133"/>
      <c r="AM134" s="132"/>
      <c r="AN134" s="133"/>
      <c r="AO134" s="133"/>
      <c r="AP134" s="133"/>
      <c r="AQ134" s="133"/>
      <c r="AR134" s="132"/>
      <c r="AS134" s="132"/>
    </row>
    <row r="135" spans="1:45" ht="38.25">
      <c r="A135" s="241"/>
      <c r="B135" s="256"/>
      <c r="C135" s="258"/>
      <c r="D135" s="282"/>
      <c r="E135" s="249"/>
      <c r="F135" s="247"/>
      <c r="G135" s="116">
        <v>0.11</v>
      </c>
      <c r="H135" s="120" t="s">
        <v>407</v>
      </c>
      <c r="I135" s="52"/>
      <c r="J135" s="169"/>
      <c r="K135" s="167"/>
      <c r="L135" s="66"/>
      <c r="M135" s="166"/>
      <c r="N135" s="166"/>
      <c r="O135" s="166"/>
      <c r="P135" s="166"/>
      <c r="Q135" s="108"/>
      <c r="R135" s="52"/>
      <c r="S135" s="87"/>
      <c r="T135" s="87"/>
      <c r="U135" s="87"/>
      <c r="V135" s="87"/>
      <c r="W135" s="87"/>
      <c r="X135" s="87"/>
      <c r="Y135" s="133"/>
      <c r="Z135" s="133"/>
      <c r="AA135" s="133"/>
      <c r="AB135" s="133"/>
      <c r="AC135" s="132"/>
      <c r="AD135" s="133"/>
      <c r="AE135" s="133"/>
      <c r="AF135" s="133"/>
      <c r="AG135" s="133"/>
      <c r="AH135" s="132"/>
      <c r="AI135" s="133"/>
      <c r="AJ135" s="133"/>
      <c r="AK135" s="133"/>
      <c r="AL135" s="133"/>
      <c r="AM135" s="132"/>
      <c r="AN135" s="133"/>
      <c r="AO135" s="133"/>
      <c r="AP135" s="133"/>
      <c r="AQ135" s="133"/>
      <c r="AR135" s="132"/>
      <c r="AS135" s="132"/>
    </row>
    <row r="136" spans="1:45" ht="45" customHeight="1">
      <c r="A136" s="241"/>
      <c r="B136" s="256"/>
      <c r="C136" s="258"/>
      <c r="D136" s="282"/>
      <c r="E136" s="248">
        <v>0.08</v>
      </c>
      <c r="F136" s="251" t="s">
        <v>290</v>
      </c>
      <c r="G136" s="231">
        <v>1</v>
      </c>
      <c r="H136" s="229" t="s">
        <v>408</v>
      </c>
      <c r="I136" s="52"/>
      <c r="J136" s="72"/>
      <c r="K136" s="72"/>
      <c r="L136" s="65"/>
      <c r="M136" s="65"/>
      <c r="N136" s="65"/>
      <c r="O136" s="65"/>
      <c r="P136" s="166">
        <v>0.25</v>
      </c>
      <c r="Q136" s="96" t="s">
        <v>105</v>
      </c>
      <c r="R136" s="52" t="s">
        <v>548</v>
      </c>
      <c r="S136" s="87">
        <v>2</v>
      </c>
      <c r="T136" s="87">
        <v>6</v>
      </c>
      <c r="U136" s="87">
        <v>1</v>
      </c>
      <c r="V136" s="87">
        <v>1</v>
      </c>
      <c r="W136" s="87">
        <v>1</v>
      </c>
      <c r="X136" s="87">
        <v>1</v>
      </c>
      <c r="Y136" s="148">
        <v>0</v>
      </c>
      <c r="Z136" s="148">
        <v>5000</v>
      </c>
      <c r="AA136" s="148">
        <v>0</v>
      </c>
      <c r="AB136" s="147">
        <v>0</v>
      </c>
      <c r="AC136" s="132">
        <f aca="true" t="shared" si="11" ref="AC136:AC151">SUM(Y136:AB136)</f>
        <v>5000</v>
      </c>
      <c r="AD136" s="151">
        <v>0</v>
      </c>
      <c r="AE136" s="151">
        <v>5200</v>
      </c>
      <c r="AF136" s="151">
        <v>0</v>
      </c>
      <c r="AG136" s="147">
        <v>0</v>
      </c>
      <c r="AH136" s="132">
        <f>SUM(AD136:AG136)</f>
        <v>5200</v>
      </c>
      <c r="AI136" s="151">
        <v>0</v>
      </c>
      <c r="AJ136" s="151">
        <v>5500</v>
      </c>
      <c r="AK136" s="151">
        <v>0</v>
      </c>
      <c r="AL136" s="147">
        <v>0</v>
      </c>
      <c r="AM136" s="132">
        <f>SUM(AI136:AL136)</f>
        <v>5500</v>
      </c>
      <c r="AN136" s="154">
        <v>0</v>
      </c>
      <c r="AO136" s="154">
        <v>5800</v>
      </c>
      <c r="AP136" s="154">
        <v>0</v>
      </c>
      <c r="AQ136" s="147">
        <v>0</v>
      </c>
      <c r="AR136" s="132">
        <f>SUM(AN136:AQ136)</f>
        <v>5800</v>
      </c>
      <c r="AS136" s="132">
        <f t="shared" si="10"/>
        <v>21500</v>
      </c>
    </row>
    <row r="137" spans="1:45" ht="38.25">
      <c r="A137" s="241"/>
      <c r="B137" s="256"/>
      <c r="C137" s="258"/>
      <c r="D137" s="282"/>
      <c r="E137" s="249"/>
      <c r="F137" s="252"/>
      <c r="G137" s="241"/>
      <c r="H137" s="230"/>
      <c r="I137" s="12"/>
      <c r="J137" s="12"/>
      <c r="K137" s="12"/>
      <c r="L137" s="3"/>
      <c r="M137" s="3"/>
      <c r="N137" s="3"/>
      <c r="O137" s="3"/>
      <c r="P137" s="166">
        <v>0.25</v>
      </c>
      <c r="Q137" s="96" t="s">
        <v>106</v>
      </c>
      <c r="R137" s="52" t="s">
        <v>549</v>
      </c>
      <c r="S137" s="87">
        <v>131</v>
      </c>
      <c r="T137" s="87">
        <v>131</v>
      </c>
      <c r="U137" s="87">
        <v>131</v>
      </c>
      <c r="V137" s="87">
        <v>131</v>
      </c>
      <c r="W137" s="87">
        <v>131</v>
      </c>
      <c r="X137" s="87">
        <v>131</v>
      </c>
      <c r="Y137" s="148">
        <v>0</v>
      </c>
      <c r="Z137" s="148">
        <v>5000</v>
      </c>
      <c r="AA137" s="148">
        <v>0</v>
      </c>
      <c r="AB137" s="147">
        <v>0</v>
      </c>
      <c r="AC137" s="132">
        <f t="shared" si="11"/>
        <v>5000</v>
      </c>
      <c r="AD137" s="151">
        <v>0</v>
      </c>
      <c r="AE137" s="151">
        <v>5000</v>
      </c>
      <c r="AF137" s="151">
        <v>0</v>
      </c>
      <c r="AG137" s="147">
        <v>0</v>
      </c>
      <c r="AH137" s="132">
        <f aca="true" t="shared" si="12" ref="AH137:AH151">SUM(AD137:AG137)</f>
        <v>5000</v>
      </c>
      <c r="AI137" s="151">
        <v>0</v>
      </c>
      <c r="AJ137" s="151">
        <v>5000</v>
      </c>
      <c r="AK137" s="151">
        <v>0</v>
      </c>
      <c r="AL137" s="147">
        <v>0</v>
      </c>
      <c r="AM137" s="132">
        <f aca="true" t="shared" si="13" ref="AM137:AM151">SUM(AI137:AL137)</f>
        <v>5000</v>
      </c>
      <c r="AN137" s="154">
        <v>0</v>
      </c>
      <c r="AO137" s="154">
        <v>5000</v>
      </c>
      <c r="AP137" s="154">
        <v>0</v>
      </c>
      <c r="AQ137" s="147">
        <v>0</v>
      </c>
      <c r="AR137" s="132">
        <f aca="true" t="shared" si="14" ref="AR137:AR151">SUM(AN137:AQ137)</f>
        <v>5000</v>
      </c>
      <c r="AS137" s="132">
        <f t="shared" si="10"/>
        <v>20000</v>
      </c>
    </row>
    <row r="138" spans="1:45" ht="51">
      <c r="A138" s="241"/>
      <c r="B138" s="256"/>
      <c r="C138" s="258"/>
      <c r="D138" s="282"/>
      <c r="E138" s="249"/>
      <c r="F138" s="252"/>
      <c r="G138" s="241"/>
      <c r="H138" s="230"/>
      <c r="I138" s="12"/>
      <c r="J138" s="12"/>
      <c r="K138" s="12"/>
      <c r="L138" s="3"/>
      <c r="M138" s="3"/>
      <c r="N138" s="3"/>
      <c r="O138" s="3"/>
      <c r="P138" s="166">
        <v>0.25</v>
      </c>
      <c r="Q138" s="96" t="s">
        <v>107</v>
      </c>
      <c r="R138" s="6" t="s">
        <v>550</v>
      </c>
      <c r="S138" s="87">
        <v>0</v>
      </c>
      <c r="T138" s="87">
        <v>4</v>
      </c>
      <c r="U138" s="87">
        <v>1</v>
      </c>
      <c r="V138" s="87">
        <v>1</v>
      </c>
      <c r="W138" s="87">
        <v>1</v>
      </c>
      <c r="X138" s="87">
        <v>1</v>
      </c>
      <c r="Y138" s="148">
        <v>0</v>
      </c>
      <c r="Z138" s="148">
        <v>4000</v>
      </c>
      <c r="AA138" s="148">
        <v>0</v>
      </c>
      <c r="AB138" s="147">
        <v>0</v>
      </c>
      <c r="AC138" s="132">
        <f t="shared" si="11"/>
        <v>4000</v>
      </c>
      <c r="AD138" s="151">
        <v>0</v>
      </c>
      <c r="AE138" s="151">
        <v>4000</v>
      </c>
      <c r="AF138" s="151">
        <v>0</v>
      </c>
      <c r="AG138" s="147">
        <v>0</v>
      </c>
      <c r="AH138" s="132">
        <f t="shared" si="12"/>
        <v>4000</v>
      </c>
      <c r="AI138" s="151">
        <v>0</v>
      </c>
      <c r="AJ138" s="151">
        <v>4000</v>
      </c>
      <c r="AK138" s="151">
        <v>0</v>
      </c>
      <c r="AL138" s="147">
        <v>0</v>
      </c>
      <c r="AM138" s="132">
        <f t="shared" si="13"/>
        <v>4000</v>
      </c>
      <c r="AN138" s="154">
        <v>0</v>
      </c>
      <c r="AO138" s="154">
        <v>4000</v>
      </c>
      <c r="AP138" s="154">
        <v>0</v>
      </c>
      <c r="AQ138" s="147">
        <v>0</v>
      </c>
      <c r="AR138" s="132">
        <f t="shared" si="14"/>
        <v>4000</v>
      </c>
      <c r="AS138" s="132">
        <f t="shared" si="10"/>
        <v>16000</v>
      </c>
    </row>
    <row r="139" spans="1:45" ht="38.25">
      <c r="A139" s="241"/>
      <c r="B139" s="256"/>
      <c r="C139" s="258"/>
      <c r="D139" s="282"/>
      <c r="E139" s="254"/>
      <c r="F139" s="253"/>
      <c r="G139" s="232"/>
      <c r="H139" s="242"/>
      <c r="I139" s="12"/>
      <c r="J139" s="12"/>
      <c r="K139" s="12"/>
      <c r="L139" s="3"/>
      <c r="M139" s="3"/>
      <c r="N139" s="3"/>
      <c r="O139" s="3"/>
      <c r="P139" s="166">
        <v>0.25</v>
      </c>
      <c r="Q139" s="96" t="s">
        <v>108</v>
      </c>
      <c r="R139" s="6" t="s">
        <v>551</v>
      </c>
      <c r="S139" s="87">
        <v>0</v>
      </c>
      <c r="T139" s="87">
        <v>1</v>
      </c>
      <c r="U139" s="87">
        <v>1</v>
      </c>
      <c r="V139" s="87">
        <v>0</v>
      </c>
      <c r="W139" s="87">
        <v>0</v>
      </c>
      <c r="X139" s="87">
        <v>0</v>
      </c>
      <c r="Y139" s="148">
        <v>0</v>
      </c>
      <c r="Z139" s="148">
        <v>4000</v>
      </c>
      <c r="AA139" s="148">
        <v>0</v>
      </c>
      <c r="AB139" s="147">
        <v>35000</v>
      </c>
      <c r="AC139" s="132">
        <f t="shared" si="11"/>
        <v>39000</v>
      </c>
      <c r="AD139" s="151">
        <v>0</v>
      </c>
      <c r="AE139" s="151">
        <v>4000</v>
      </c>
      <c r="AF139" s="151">
        <v>0</v>
      </c>
      <c r="AG139" s="147">
        <v>43612</v>
      </c>
      <c r="AH139" s="132">
        <f t="shared" si="12"/>
        <v>47612</v>
      </c>
      <c r="AI139" s="151">
        <v>0</v>
      </c>
      <c r="AJ139" s="151">
        <v>4000</v>
      </c>
      <c r="AK139" s="151">
        <v>0</v>
      </c>
      <c r="AL139" s="147">
        <v>52232</v>
      </c>
      <c r="AM139" s="132">
        <f t="shared" si="13"/>
        <v>56232</v>
      </c>
      <c r="AN139" s="154">
        <v>0</v>
      </c>
      <c r="AO139" s="154">
        <v>4000</v>
      </c>
      <c r="AP139" s="154">
        <v>0</v>
      </c>
      <c r="AQ139" s="147">
        <v>58962</v>
      </c>
      <c r="AR139" s="132">
        <f t="shared" si="14"/>
        <v>62962</v>
      </c>
      <c r="AS139" s="132">
        <f t="shared" si="10"/>
        <v>205806</v>
      </c>
    </row>
    <row r="140" spans="1:45" ht="45" customHeight="1">
      <c r="A140" s="241"/>
      <c r="B140" s="256"/>
      <c r="C140" s="258"/>
      <c r="D140" s="282"/>
      <c r="E140" s="248">
        <v>0.25</v>
      </c>
      <c r="F140" s="245" t="s">
        <v>291</v>
      </c>
      <c r="G140" s="166">
        <v>0.07</v>
      </c>
      <c r="H140" s="101" t="s">
        <v>409</v>
      </c>
      <c r="I140" s="12"/>
      <c r="J140" s="12"/>
      <c r="K140" s="12"/>
      <c r="L140" s="3"/>
      <c r="M140" s="3"/>
      <c r="N140" s="3"/>
      <c r="O140" s="3"/>
      <c r="P140" s="166">
        <v>0.08</v>
      </c>
      <c r="Q140" s="96" t="s">
        <v>109</v>
      </c>
      <c r="R140" s="6" t="s">
        <v>552</v>
      </c>
      <c r="S140" s="87">
        <v>0</v>
      </c>
      <c r="T140" s="87">
        <v>100</v>
      </c>
      <c r="U140" s="87">
        <v>100</v>
      </c>
      <c r="V140" s="87">
        <v>100</v>
      </c>
      <c r="W140" s="87">
        <v>100</v>
      </c>
      <c r="X140" s="87">
        <v>100</v>
      </c>
      <c r="Y140" s="148">
        <v>5000</v>
      </c>
      <c r="Z140" s="148">
        <v>0</v>
      </c>
      <c r="AA140" s="150">
        <v>0</v>
      </c>
      <c r="AB140" s="147">
        <v>0</v>
      </c>
      <c r="AC140" s="132">
        <f t="shared" si="11"/>
        <v>5000</v>
      </c>
      <c r="AD140" s="151">
        <v>5000</v>
      </c>
      <c r="AE140" s="151">
        <v>0</v>
      </c>
      <c r="AF140" s="153">
        <v>0</v>
      </c>
      <c r="AG140" s="147">
        <v>0</v>
      </c>
      <c r="AH140" s="132">
        <f t="shared" si="12"/>
        <v>5000</v>
      </c>
      <c r="AI140" s="151">
        <v>6000</v>
      </c>
      <c r="AJ140" s="151">
        <v>0</v>
      </c>
      <c r="AK140" s="153">
        <v>0</v>
      </c>
      <c r="AL140" s="147">
        <v>0</v>
      </c>
      <c r="AM140" s="132">
        <f t="shared" si="13"/>
        <v>6000</v>
      </c>
      <c r="AN140" s="154">
        <v>6000</v>
      </c>
      <c r="AO140" s="154">
        <v>0</v>
      </c>
      <c r="AP140" s="156">
        <v>0</v>
      </c>
      <c r="AQ140" s="147">
        <v>0</v>
      </c>
      <c r="AR140" s="132">
        <f t="shared" si="14"/>
        <v>6000</v>
      </c>
      <c r="AS140" s="132">
        <f t="shared" si="10"/>
        <v>22000</v>
      </c>
    </row>
    <row r="141" spans="1:45" ht="76.5">
      <c r="A141" s="241"/>
      <c r="B141" s="256"/>
      <c r="C141" s="258"/>
      <c r="D141" s="282"/>
      <c r="E141" s="249"/>
      <c r="F141" s="246"/>
      <c r="G141" s="116">
        <v>0.07</v>
      </c>
      <c r="H141" s="120" t="s">
        <v>410</v>
      </c>
      <c r="I141" s="52"/>
      <c r="J141" s="168"/>
      <c r="K141" s="168"/>
      <c r="L141" s="65"/>
      <c r="M141" s="65"/>
      <c r="N141" s="65"/>
      <c r="O141" s="65"/>
      <c r="P141" s="166">
        <v>0.08</v>
      </c>
      <c r="Q141" s="96" t="s">
        <v>110</v>
      </c>
      <c r="R141" s="6" t="s">
        <v>553</v>
      </c>
      <c r="S141" s="87">
        <v>100</v>
      </c>
      <c r="T141" s="87">
        <v>100</v>
      </c>
      <c r="U141" s="87">
        <v>100</v>
      </c>
      <c r="V141" s="87">
        <v>100</v>
      </c>
      <c r="W141" s="87">
        <v>100</v>
      </c>
      <c r="X141" s="87">
        <v>100</v>
      </c>
      <c r="Y141" s="148">
        <v>500</v>
      </c>
      <c r="Z141" s="148">
        <v>0</v>
      </c>
      <c r="AA141" s="150">
        <v>0</v>
      </c>
      <c r="AB141" s="147">
        <v>0</v>
      </c>
      <c r="AC141" s="132">
        <f t="shared" si="11"/>
        <v>500</v>
      </c>
      <c r="AD141" s="151">
        <v>500</v>
      </c>
      <c r="AE141" s="151">
        <v>0</v>
      </c>
      <c r="AF141" s="153">
        <v>0</v>
      </c>
      <c r="AG141" s="147">
        <v>0</v>
      </c>
      <c r="AH141" s="132">
        <f t="shared" si="12"/>
        <v>500</v>
      </c>
      <c r="AI141" s="151">
        <v>500</v>
      </c>
      <c r="AJ141" s="151">
        <v>0</v>
      </c>
      <c r="AK141" s="153">
        <v>0</v>
      </c>
      <c r="AL141" s="147">
        <v>0</v>
      </c>
      <c r="AM141" s="132">
        <f t="shared" si="13"/>
        <v>500</v>
      </c>
      <c r="AN141" s="154">
        <v>500</v>
      </c>
      <c r="AO141" s="154">
        <v>0</v>
      </c>
      <c r="AP141" s="156">
        <v>0</v>
      </c>
      <c r="AQ141" s="147">
        <v>0</v>
      </c>
      <c r="AR141" s="132">
        <f t="shared" si="14"/>
        <v>500</v>
      </c>
      <c r="AS141" s="132">
        <f t="shared" si="10"/>
        <v>2000</v>
      </c>
    </row>
    <row r="142" spans="1:45" ht="69.75" customHeight="1">
      <c r="A142" s="241"/>
      <c r="B142" s="256"/>
      <c r="C142" s="258"/>
      <c r="D142" s="282"/>
      <c r="E142" s="249"/>
      <c r="F142" s="246"/>
      <c r="G142" s="116">
        <v>0.07</v>
      </c>
      <c r="H142" s="120" t="s">
        <v>411</v>
      </c>
      <c r="I142" s="52"/>
      <c r="J142" s="168"/>
      <c r="K142" s="168"/>
      <c r="L142" s="65"/>
      <c r="M142" s="65"/>
      <c r="N142" s="65"/>
      <c r="O142" s="65"/>
      <c r="P142" s="166">
        <v>0.09</v>
      </c>
      <c r="Q142" s="96" t="s">
        <v>111</v>
      </c>
      <c r="R142" s="6" t="s">
        <v>554</v>
      </c>
      <c r="S142" s="87">
        <v>0</v>
      </c>
      <c r="T142" s="87">
        <v>100</v>
      </c>
      <c r="U142" s="87">
        <v>100</v>
      </c>
      <c r="V142" s="87">
        <v>100</v>
      </c>
      <c r="W142" s="87">
        <v>100</v>
      </c>
      <c r="X142" s="87">
        <v>100</v>
      </c>
      <c r="Y142" s="148">
        <v>500</v>
      </c>
      <c r="Z142" s="148">
        <v>0</v>
      </c>
      <c r="AA142" s="150">
        <v>0</v>
      </c>
      <c r="AB142" s="147">
        <v>0</v>
      </c>
      <c r="AC142" s="132">
        <f t="shared" si="11"/>
        <v>500</v>
      </c>
      <c r="AD142" s="151">
        <v>500</v>
      </c>
      <c r="AE142" s="151">
        <v>0</v>
      </c>
      <c r="AF142" s="153">
        <v>0</v>
      </c>
      <c r="AG142" s="147">
        <v>0</v>
      </c>
      <c r="AH142" s="132">
        <f t="shared" si="12"/>
        <v>500</v>
      </c>
      <c r="AI142" s="151">
        <v>500</v>
      </c>
      <c r="AJ142" s="151">
        <v>0</v>
      </c>
      <c r="AK142" s="153">
        <v>0</v>
      </c>
      <c r="AL142" s="147">
        <v>0</v>
      </c>
      <c r="AM142" s="132">
        <f t="shared" si="13"/>
        <v>500</v>
      </c>
      <c r="AN142" s="154">
        <v>500</v>
      </c>
      <c r="AO142" s="154">
        <v>0</v>
      </c>
      <c r="AP142" s="156">
        <v>0</v>
      </c>
      <c r="AQ142" s="147">
        <v>0</v>
      </c>
      <c r="AR142" s="132">
        <f t="shared" si="14"/>
        <v>500</v>
      </c>
      <c r="AS142" s="132">
        <f t="shared" si="10"/>
        <v>2000</v>
      </c>
    </row>
    <row r="143" spans="1:45" ht="76.5">
      <c r="A143" s="241"/>
      <c r="B143" s="256"/>
      <c r="C143" s="258"/>
      <c r="D143" s="282"/>
      <c r="E143" s="249"/>
      <c r="F143" s="246"/>
      <c r="G143" s="116">
        <v>0.07</v>
      </c>
      <c r="H143" s="123" t="s">
        <v>412</v>
      </c>
      <c r="I143" s="52"/>
      <c r="J143" s="168"/>
      <c r="K143" s="168"/>
      <c r="L143" s="65"/>
      <c r="M143" s="65"/>
      <c r="N143" s="65"/>
      <c r="O143" s="65"/>
      <c r="P143" s="166">
        <v>0.1</v>
      </c>
      <c r="Q143" s="96" t="s">
        <v>112</v>
      </c>
      <c r="R143" s="6" t="s">
        <v>555</v>
      </c>
      <c r="S143" s="87">
        <v>0</v>
      </c>
      <c r="T143" s="87">
        <v>100</v>
      </c>
      <c r="U143" s="87">
        <v>25</v>
      </c>
      <c r="V143" s="87">
        <v>25</v>
      </c>
      <c r="W143" s="87">
        <v>25</v>
      </c>
      <c r="X143" s="87">
        <v>25</v>
      </c>
      <c r="Y143" s="148">
        <v>2000</v>
      </c>
      <c r="Z143" s="148">
        <v>0</v>
      </c>
      <c r="AA143" s="150">
        <v>0</v>
      </c>
      <c r="AB143" s="147">
        <v>100000</v>
      </c>
      <c r="AC143" s="132">
        <f t="shared" si="11"/>
        <v>102000</v>
      </c>
      <c r="AD143" s="151">
        <v>0</v>
      </c>
      <c r="AE143" s="151">
        <v>0</v>
      </c>
      <c r="AF143" s="153">
        <v>0</v>
      </c>
      <c r="AG143" s="147">
        <v>0</v>
      </c>
      <c r="AH143" s="132">
        <f t="shared" si="12"/>
        <v>0</v>
      </c>
      <c r="AI143" s="151">
        <v>2000</v>
      </c>
      <c r="AJ143" s="151">
        <v>0</v>
      </c>
      <c r="AK143" s="153">
        <v>0</v>
      </c>
      <c r="AL143" s="147">
        <v>100000</v>
      </c>
      <c r="AM143" s="132">
        <f t="shared" si="13"/>
        <v>102000</v>
      </c>
      <c r="AN143" s="154">
        <v>0</v>
      </c>
      <c r="AO143" s="154">
        <v>0</v>
      </c>
      <c r="AP143" s="156">
        <v>0</v>
      </c>
      <c r="AQ143" s="147">
        <v>0</v>
      </c>
      <c r="AR143" s="132">
        <f t="shared" si="14"/>
        <v>0</v>
      </c>
      <c r="AS143" s="132">
        <f t="shared" si="10"/>
        <v>204000</v>
      </c>
    </row>
    <row r="144" spans="1:45" ht="51">
      <c r="A144" s="241"/>
      <c r="B144" s="256"/>
      <c r="C144" s="258"/>
      <c r="D144" s="282"/>
      <c r="E144" s="249"/>
      <c r="F144" s="246"/>
      <c r="G144" s="116">
        <v>0.07</v>
      </c>
      <c r="H144" s="120" t="s">
        <v>413</v>
      </c>
      <c r="I144" s="52"/>
      <c r="J144" s="168"/>
      <c r="K144" s="168"/>
      <c r="L144" s="65"/>
      <c r="M144" s="65"/>
      <c r="N144" s="65"/>
      <c r="O144" s="65"/>
      <c r="P144" s="166">
        <v>0.08</v>
      </c>
      <c r="Q144" s="96" t="s">
        <v>113</v>
      </c>
      <c r="R144" s="6" t="s">
        <v>556</v>
      </c>
      <c r="S144" s="87">
        <v>0</v>
      </c>
      <c r="T144" s="87">
        <v>2</v>
      </c>
      <c r="U144" s="87">
        <v>0</v>
      </c>
      <c r="V144" s="87">
        <v>0</v>
      </c>
      <c r="W144" s="87">
        <v>1</v>
      </c>
      <c r="X144" s="87">
        <v>1</v>
      </c>
      <c r="Y144" s="148">
        <v>0</v>
      </c>
      <c r="Z144" s="148">
        <v>0</v>
      </c>
      <c r="AA144" s="150">
        <v>0</v>
      </c>
      <c r="AB144" s="147">
        <v>0</v>
      </c>
      <c r="AC144" s="132">
        <f t="shared" si="11"/>
        <v>0</v>
      </c>
      <c r="AD144" s="151">
        <v>3000</v>
      </c>
      <c r="AE144" s="151">
        <v>0</v>
      </c>
      <c r="AF144" s="153">
        <v>0</v>
      </c>
      <c r="AG144" s="147">
        <v>0</v>
      </c>
      <c r="AH144" s="132">
        <f t="shared" si="12"/>
        <v>3000</v>
      </c>
      <c r="AI144" s="151">
        <v>0</v>
      </c>
      <c r="AJ144" s="151">
        <v>0</v>
      </c>
      <c r="AK144" s="153">
        <v>0</v>
      </c>
      <c r="AL144" s="147">
        <v>0</v>
      </c>
      <c r="AM144" s="132">
        <f t="shared" si="13"/>
        <v>0</v>
      </c>
      <c r="AN144" s="154">
        <v>3000</v>
      </c>
      <c r="AO144" s="154">
        <v>0</v>
      </c>
      <c r="AP144" s="156">
        <v>0</v>
      </c>
      <c r="AQ144" s="147">
        <v>0</v>
      </c>
      <c r="AR144" s="132">
        <f t="shared" si="14"/>
        <v>3000</v>
      </c>
      <c r="AS144" s="132">
        <f t="shared" si="10"/>
        <v>6000</v>
      </c>
    </row>
    <row r="145" spans="1:45" ht="63.75">
      <c r="A145" s="241"/>
      <c r="B145" s="256"/>
      <c r="C145" s="258"/>
      <c r="D145" s="282"/>
      <c r="E145" s="249"/>
      <c r="F145" s="246"/>
      <c r="G145" s="116">
        <v>0.07</v>
      </c>
      <c r="H145" s="120" t="s">
        <v>414</v>
      </c>
      <c r="I145" s="52"/>
      <c r="J145" s="72"/>
      <c r="K145" s="72"/>
      <c r="L145" s="65"/>
      <c r="M145" s="65"/>
      <c r="N145" s="65"/>
      <c r="O145" s="65"/>
      <c r="P145" s="166">
        <v>0.09</v>
      </c>
      <c r="Q145" s="96" t="s">
        <v>114</v>
      </c>
      <c r="R145" s="6" t="s">
        <v>557</v>
      </c>
      <c r="S145" s="58">
        <v>100</v>
      </c>
      <c r="T145" s="87">
        <v>100</v>
      </c>
      <c r="U145" s="87">
        <v>100</v>
      </c>
      <c r="V145" s="87">
        <v>100</v>
      </c>
      <c r="W145" s="87">
        <v>100</v>
      </c>
      <c r="X145" s="87">
        <v>100</v>
      </c>
      <c r="Y145" s="148">
        <v>1000</v>
      </c>
      <c r="Z145" s="148">
        <v>0</v>
      </c>
      <c r="AA145" s="150">
        <v>0</v>
      </c>
      <c r="AB145" s="147">
        <v>0</v>
      </c>
      <c r="AC145" s="132">
        <f t="shared" si="11"/>
        <v>1000</v>
      </c>
      <c r="AD145" s="151">
        <v>1000</v>
      </c>
      <c r="AE145" s="151">
        <v>0</v>
      </c>
      <c r="AF145" s="153">
        <v>0</v>
      </c>
      <c r="AG145" s="147">
        <v>0</v>
      </c>
      <c r="AH145" s="132">
        <f t="shared" si="12"/>
        <v>1000</v>
      </c>
      <c r="AI145" s="151">
        <v>1000</v>
      </c>
      <c r="AJ145" s="151">
        <v>0</v>
      </c>
      <c r="AK145" s="153">
        <v>0</v>
      </c>
      <c r="AL145" s="147">
        <v>0</v>
      </c>
      <c r="AM145" s="132">
        <f t="shared" si="13"/>
        <v>1000</v>
      </c>
      <c r="AN145" s="154">
        <v>1000</v>
      </c>
      <c r="AO145" s="154">
        <v>0</v>
      </c>
      <c r="AP145" s="156">
        <v>0</v>
      </c>
      <c r="AQ145" s="147">
        <v>0</v>
      </c>
      <c r="AR145" s="132">
        <f t="shared" si="14"/>
        <v>1000</v>
      </c>
      <c r="AS145" s="132">
        <f t="shared" si="10"/>
        <v>4000</v>
      </c>
    </row>
    <row r="146" spans="1:45" ht="38.25">
      <c r="A146" s="241"/>
      <c r="B146" s="256"/>
      <c r="C146" s="258"/>
      <c r="D146" s="282"/>
      <c r="E146" s="249"/>
      <c r="F146" s="246"/>
      <c r="G146" s="116">
        <v>0.07</v>
      </c>
      <c r="H146" s="120" t="s">
        <v>415</v>
      </c>
      <c r="I146" s="12"/>
      <c r="J146" s="12"/>
      <c r="K146" s="12"/>
      <c r="L146" s="3"/>
      <c r="M146" s="3"/>
      <c r="N146" s="3"/>
      <c r="O146" s="3"/>
      <c r="P146" s="166">
        <v>0.08</v>
      </c>
      <c r="Q146" s="96" t="s">
        <v>115</v>
      </c>
      <c r="R146" s="57" t="s">
        <v>558</v>
      </c>
      <c r="S146" s="87">
        <v>0</v>
      </c>
      <c r="T146" s="87">
        <v>100</v>
      </c>
      <c r="U146" s="87">
        <v>25</v>
      </c>
      <c r="V146" s="87">
        <v>25</v>
      </c>
      <c r="W146" s="87">
        <v>25</v>
      </c>
      <c r="X146" s="87">
        <v>25</v>
      </c>
      <c r="Y146" s="148">
        <v>200</v>
      </c>
      <c r="Z146" s="148">
        <v>0</v>
      </c>
      <c r="AA146" s="150">
        <v>0</v>
      </c>
      <c r="AB146" s="147">
        <v>0</v>
      </c>
      <c r="AC146" s="132">
        <f t="shared" si="11"/>
        <v>200</v>
      </c>
      <c r="AD146" s="151">
        <v>200</v>
      </c>
      <c r="AE146" s="151">
        <v>0</v>
      </c>
      <c r="AF146" s="153">
        <v>0</v>
      </c>
      <c r="AG146" s="147">
        <v>0</v>
      </c>
      <c r="AH146" s="132">
        <f t="shared" si="12"/>
        <v>200</v>
      </c>
      <c r="AI146" s="151">
        <v>400</v>
      </c>
      <c r="AJ146" s="151">
        <v>0</v>
      </c>
      <c r="AK146" s="153">
        <v>0</v>
      </c>
      <c r="AL146" s="147">
        <v>0</v>
      </c>
      <c r="AM146" s="132">
        <f t="shared" si="13"/>
        <v>400</v>
      </c>
      <c r="AN146" s="154">
        <v>200</v>
      </c>
      <c r="AO146" s="154">
        <v>0</v>
      </c>
      <c r="AP146" s="156">
        <v>0</v>
      </c>
      <c r="AQ146" s="147">
        <v>0</v>
      </c>
      <c r="AR146" s="132">
        <f t="shared" si="14"/>
        <v>200</v>
      </c>
      <c r="AS146" s="132">
        <f t="shared" si="10"/>
        <v>1000</v>
      </c>
    </row>
    <row r="147" spans="1:45" ht="38.25">
      <c r="A147" s="241"/>
      <c r="B147" s="256"/>
      <c r="C147" s="258"/>
      <c r="D147" s="282"/>
      <c r="E147" s="249"/>
      <c r="F147" s="246"/>
      <c r="G147" s="116">
        <v>0.07</v>
      </c>
      <c r="H147" s="123" t="s">
        <v>416</v>
      </c>
      <c r="I147" s="12"/>
      <c r="J147" s="12"/>
      <c r="K147" s="12"/>
      <c r="L147" s="3"/>
      <c r="M147" s="3"/>
      <c r="N147" s="3"/>
      <c r="O147" s="3"/>
      <c r="P147" s="166">
        <v>0.08</v>
      </c>
      <c r="Q147" s="96" t="s">
        <v>116</v>
      </c>
      <c r="R147" s="57" t="s">
        <v>559</v>
      </c>
      <c r="S147" s="87">
        <v>0</v>
      </c>
      <c r="T147" s="87">
        <v>100</v>
      </c>
      <c r="U147" s="87">
        <v>100</v>
      </c>
      <c r="V147" s="87">
        <v>100</v>
      </c>
      <c r="W147" s="87">
        <v>100</v>
      </c>
      <c r="X147" s="87">
        <v>100</v>
      </c>
      <c r="Y147" s="148">
        <v>500</v>
      </c>
      <c r="Z147" s="148">
        <v>0</v>
      </c>
      <c r="AA147" s="150">
        <v>0</v>
      </c>
      <c r="AB147" s="147">
        <v>0</v>
      </c>
      <c r="AC147" s="132">
        <f t="shared" si="11"/>
        <v>500</v>
      </c>
      <c r="AD147" s="151">
        <v>500</v>
      </c>
      <c r="AE147" s="151">
        <v>0</v>
      </c>
      <c r="AF147" s="153">
        <v>0</v>
      </c>
      <c r="AG147" s="147">
        <v>0</v>
      </c>
      <c r="AH147" s="132">
        <f t="shared" si="12"/>
        <v>500</v>
      </c>
      <c r="AI147" s="151">
        <v>500</v>
      </c>
      <c r="AJ147" s="151">
        <v>0</v>
      </c>
      <c r="AK147" s="153">
        <v>0</v>
      </c>
      <c r="AL147" s="147">
        <v>0</v>
      </c>
      <c r="AM147" s="132">
        <f t="shared" si="13"/>
        <v>500</v>
      </c>
      <c r="AN147" s="154">
        <v>500</v>
      </c>
      <c r="AO147" s="154">
        <v>0</v>
      </c>
      <c r="AP147" s="156">
        <v>0</v>
      </c>
      <c r="AQ147" s="147">
        <v>0</v>
      </c>
      <c r="AR147" s="132">
        <f t="shared" si="14"/>
        <v>500</v>
      </c>
      <c r="AS147" s="132">
        <f t="shared" si="10"/>
        <v>2000</v>
      </c>
    </row>
    <row r="148" spans="1:45" ht="51">
      <c r="A148" s="241"/>
      <c r="B148" s="256"/>
      <c r="C148" s="258"/>
      <c r="D148" s="282"/>
      <c r="E148" s="249"/>
      <c r="F148" s="246"/>
      <c r="G148" s="116">
        <v>0.07</v>
      </c>
      <c r="H148" s="120" t="s">
        <v>417</v>
      </c>
      <c r="I148" s="12"/>
      <c r="J148" s="12"/>
      <c r="K148" s="12"/>
      <c r="L148" s="3"/>
      <c r="M148" s="3"/>
      <c r="N148" s="3"/>
      <c r="O148" s="3"/>
      <c r="P148" s="166">
        <v>0.08</v>
      </c>
      <c r="Q148" s="96" t="s">
        <v>117</v>
      </c>
      <c r="R148" s="57" t="s">
        <v>560</v>
      </c>
      <c r="S148" s="87">
        <v>0</v>
      </c>
      <c r="T148" s="87">
        <v>2</v>
      </c>
      <c r="U148" s="87">
        <v>2</v>
      </c>
      <c r="V148" s="87">
        <v>2</v>
      </c>
      <c r="W148" s="87">
        <v>2</v>
      </c>
      <c r="X148" s="87">
        <v>2</v>
      </c>
      <c r="Y148" s="148">
        <v>500</v>
      </c>
      <c r="Z148" s="148">
        <v>0</v>
      </c>
      <c r="AA148" s="150">
        <v>0</v>
      </c>
      <c r="AB148" s="147">
        <v>0</v>
      </c>
      <c r="AC148" s="132">
        <f t="shared" si="11"/>
        <v>500</v>
      </c>
      <c r="AD148" s="151">
        <v>0</v>
      </c>
      <c r="AE148" s="151">
        <v>0</v>
      </c>
      <c r="AF148" s="153">
        <v>0</v>
      </c>
      <c r="AG148" s="147">
        <v>0</v>
      </c>
      <c r="AH148" s="132">
        <f t="shared" si="12"/>
        <v>0</v>
      </c>
      <c r="AI148" s="151">
        <v>500</v>
      </c>
      <c r="AJ148" s="151">
        <v>0</v>
      </c>
      <c r="AK148" s="153">
        <v>0</v>
      </c>
      <c r="AL148" s="147">
        <v>0</v>
      </c>
      <c r="AM148" s="132">
        <f t="shared" si="13"/>
        <v>500</v>
      </c>
      <c r="AN148" s="154">
        <v>0</v>
      </c>
      <c r="AO148" s="154">
        <v>0</v>
      </c>
      <c r="AP148" s="156">
        <v>0</v>
      </c>
      <c r="AQ148" s="147">
        <v>0</v>
      </c>
      <c r="AR148" s="132">
        <f t="shared" si="14"/>
        <v>0</v>
      </c>
      <c r="AS148" s="132">
        <f t="shared" si="10"/>
        <v>1000</v>
      </c>
    </row>
    <row r="149" spans="1:45" ht="51">
      <c r="A149" s="241"/>
      <c r="B149" s="256"/>
      <c r="C149" s="258"/>
      <c r="D149" s="282"/>
      <c r="E149" s="249"/>
      <c r="F149" s="246"/>
      <c r="G149" s="116">
        <v>0.07</v>
      </c>
      <c r="H149" s="120" t="s">
        <v>418</v>
      </c>
      <c r="I149" s="12"/>
      <c r="J149" s="12"/>
      <c r="K149" s="12"/>
      <c r="L149" s="3"/>
      <c r="M149" s="3"/>
      <c r="N149" s="3"/>
      <c r="O149" s="3"/>
      <c r="P149" s="166">
        <v>0.08</v>
      </c>
      <c r="Q149" s="96" t="s">
        <v>118</v>
      </c>
      <c r="R149" s="57" t="s">
        <v>561</v>
      </c>
      <c r="S149" s="87">
        <v>100</v>
      </c>
      <c r="T149" s="87">
        <v>100</v>
      </c>
      <c r="U149" s="87">
        <v>100</v>
      </c>
      <c r="V149" s="87">
        <v>100</v>
      </c>
      <c r="W149" s="87">
        <v>100</v>
      </c>
      <c r="X149" s="87">
        <v>100</v>
      </c>
      <c r="Y149" s="148">
        <v>500</v>
      </c>
      <c r="Z149" s="148">
        <v>0</v>
      </c>
      <c r="AA149" s="150">
        <v>0</v>
      </c>
      <c r="AB149" s="147">
        <v>0</v>
      </c>
      <c r="AC149" s="132">
        <f t="shared" si="11"/>
        <v>500</v>
      </c>
      <c r="AD149" s="151">
        <v>500</v>
      </c>
      <c r="AE149" s="151">
        <v>0</v>
      </c>
      <c r="AF149" s="153">
        <v>0</v>
      </c>
      <c r="AG149" s="147">
        <v>0</v>
      </c>
      <c r="AH149" s="132">
        <f t="shared" si="12"/>
        <v>500</v>
      </c>
      <c r="AI149" s="151">
        <v>500</v>
      </c>
      <c r="AJ149" s="151">
        <v>0</v>
      </c>
      <c r="AK149" s="153">
        <v>0</v>
      </c>
      <c r="AL149" s="147">
        <v>0</v>
      </c>
      <c r="AM149" s="132">
        <f t="shared" si="13"/>
        <v>500</v>
      </c>
      <c r="AN149" s="154">
        <v>500</v>
      </c>
      <c r="AO149" s="154">
        <v>0</v>
      </c>
      <c r="AP149" s="156">
        <v>0</v>
      </c>
      <c r="AQ149" s="147">
        <v>0</v>
      </c>
      <c r="AR149" s="132">
        <f t="shared" si="14"/>
        <v>500</v>
      </c>
      <c r="AS149" s="132">
        <f t="shared" si="10"/>
        <v>2000</v>
      </c>
    </row>
    <row r="150" spans="1:45" ht="51">
      <c r="A150" s="241"/>
      <c r="B150" s="256"/>
      <c r="C150" s="258"/>
      <c r="D150" s="282"/>
      <c r="E150" s="249"/>
      <c r="F150" s="246"/>
      <c r="G150" s="116">
        <v>0.07</v>
      </c>
      <c r="H150" s="120" t="s">
        <v>419</v>
      </c>
      <c r="I150" s="12"/>
      <c r="J150" s="12"/>
      <c r="K150" s="12"/>
      <c r="L150" s="3"/>
      <c r="M150" s="3"/>
      <c r="N150" s="3"/>
      <c r="O150" s="3"/>
      <c r="P150" s="166">
        <v>0.08</v>
      </c>
      <c r="Q150" s="96" t="s">
        <v>119</v>
      </c>
      <c r="R150" s="57" t="s">
        <v>562</v>
      </c>
      <c r="S150" s="87">
        <v>0</v>
      </c>
      <c r="T150" s="87">
        <v>100</v>
      </c>
      <c r="U150" s="87">
        <v>100</v>
      </c>
      <c r="V150" s="87">
        <v>100</v>
      </c>
      <c r="W150" s="87">
        <v>100</v>
      </c>
      <c r="X150" s="87">
        <v>100</v>
      </c>
      <c r="Y150" s="148">
        <v>300</v>
      </c>
      <c r="Z150" s="148">
        <v>0</v>
      </c>
      <c r="AA150" s="150">
        <v>0</v>
      </c>
      <c r="AB150" s="147">
        <v>0</v>
      </c>
      <c r="AC150" s="132">
        <f t="shared" si="11"/>
        <v>300</v>
      </c>
      <c r="AD150" s="151">
        <v>0</v>
      </c>
      <c r="AE150" s="151">
        <v>0</v>
      </c>
      <c r="AF150" s="153">
        <v>0</v>
      </c>
      <c r="AG150" s="147">
        <v>0</v>
      </c>
      <c r="AH150" s="132">
        <f t="shared" si="12"/>
        <v>0</v>
      </c>
      <c r="AI150" s="151">
        <v>0</v>
      </c>
      <c r="AJ150" s="151">
        <v>0</v>
      </c>
      <c r="AK150" s="153">
        <v>0</v>
      </c>
      <c r="AL150" s="147">
        <v>0</v>
      </c>
      <c r="AM150" s="132">
        <f t="shared" si="13"/>
        <v>0</v>
      </c>
      <c r="AN150" s="154">
        <v>0</v>
      </c>
      <c r="AO150" s="154">
        <v>0</v>
      </c>
      <c r="AP150" s="156">
        <v>0</v>
      </c>
      <c r="AQ150" s="147">
        <v>0</v>
      </c>
      <c r="AR150" s="132">
        <f t="shared" si="14"/>
        <v>0</v>
      </c>
      <c r="AS150" s="132">
        <f t="shared" si="10"/>
        <v>300</v>
      </c>
    </row>
    <row r="151" spans="1:45" ht="51">
      <c r="A151" s="241"/>
      <c r="B151" s="256"/>
      <c r="C151" s="258"/>
      <c r="D151" s="282"/>
      <c r="E151" s="249"/>
      <c r="F151" s="246"/>
      <c r="G151" s="116">
        <v>0.07</v>
      </c>
      <c r="H151" s="123" t="s">
        <v>420</v>
      </c>
      <c r="I151" s="12"/>
      <c r="J151" s="12"/>
      <c r="K151" s="12"/>
      <c r="L151" s="3"/>
      <c r="M151" s="3"/>
      <c r="N151" s="3"/>
      <c r="O151" s="3"/>
      <c r="P151" s="166">
        <v>0.08</v>
      </c>
      <c r="Q151" s="96" t="s">
        <v>120</v>
      </c>
      <c r="R151" s="57" t="s">
        <v>563</v>
      </c>
      <c r="S151" s="87">
        <v>0</v>
      </c>
      <c r="T151" s="87">
        <v>100</v>
      </c>
      <c r="U151" s="87">
        <v>100</v>
      </c>
      <c r="V151" s="87">
        <v>100</v>
      </c>
      <c r="W151" s="87">
        <v>100</v>
      </c>
      <c r="X151" s="87">
        <v>100</v>
      </c>
      <c r="Y151" s="148">
        <v>500</v>
      </c>
      <c r="Z151" s="148">
        <v>0</v>
      </c>
      <c r="AA151" s="150">
        <v>0</v>
      </c>
      <c r="AB151" s="147">
        <v>0</v>
      </c>
      <c r="AC151" s="132">
        <f t="shared" si="11"/>
        <v>500</v>
      </c>
      <c r="AD151" s="151">
        <v>300</v>
      </c>
      <c r="AE151" s="151">
        <v>0</v>
      </c>
      <c r="AF151" s="153">
        <v>0</v>
      </c>
      <c r="AG151" s="147">
        <v>0</v>
      </c>
      <c r="AH151" s="132">
        <f t="shared" si="12"/>
        <v>300</v>
      </c>
      <c r="AI151" s="151">
        <v>600</v>
      </c>
      <c r="AJ151" s="151">
        <v>0</v>
      </c>
      <c r="AK151" s="153">
        <v>0</v>
      </c>
      <c r="AL151" s="147">
        <v>0</v>
      </c>
      <c r="AM151" s="132">
        <f t="shared" si="13"/>
        <v>600</v>
      </c>
      <c r="AN151" s="154">
        <v>300</v>
      </c>
      <c r="AO151" s="154">
        <v>0</v>
      </c>
      <c r="AP151" s="156">
        <v>0</v>
      </c>
      <c r="AQ151" s="147">
        <v>0</v>
      </c>
      <c r="AR151" s="132">
        <f t="shared" si="14"/>
        <v>300</v>
      </c>
      <c r="AS151" s="132">
        <f t="shared" si="10"/>
        <v>1700</v>
      </c>
    </row>
    <row r="152" spans="1:45" ht="38.25">
      <c r="A152" s="241"/>
      <c r="B152" s="256"/>
      <c r="C152" s="258"/>
      <c r="D152" s="282"/>
      <c r="E152" s="249"/>
      <c r="F152" s="246"/>
      <c r="G152" s="116">
        <v>0.07</v>
      </c>
      <c r="H152" s="120" t="s">
        <v>421</v>
      </c>
      <c r="I152" s="12"/>
      <c r="J152" s="12"/>
      <c r="K152" s="12"/>
      <c r="L152" s="3"/>
      <c r="M152" s="3"/>
      <c r="N152" s="3"/>
      <c r="O152" s="3"/>
      <c r="P152" s="166"/>
      <c r="Q152" s="96"/>
      <c r="R152" s="57"/>
      <c r="S152" s="87"/>
      <c r="T152" s="87"/>
      <c r="U152" s="87"/>
      <c r="V152" s="87"/>
      <c r="W152" s="87"/>
      <c r="X152" s="87"/>
      <c r="Y152" s="133"/>
      <c r="Z152" s="133"/>
      <c r="AA152" s="133"/>
      <c r="AB152" s="133"/>
      <c r="AC152" s="132"/>
      <c r="AD152" s="133"/>
      <c r="AE152" s="133"/>
      <c r="AF152" s="133"/>
      <c r="AG152" s="133"/>
      <c r="AH152" s="132"/>
      <c r="AI152" s="133"/>
      <c r="AJ152" s="133"/>
      <c r="AK152" s="133"/>
      <c r="AL152" s="133"/>
      <c r="AM152" s="132"/>
      <c r="AN152" s="133"/>
      <c r="AO152" s="133"/>
      <c r="AP152" s="133"/>
      <c r="AQ152" s="133"/>
      <c r="AR152" s="132"/>
      <c r="AS152" s="132"/>
    </row>
    <row r="153" spans="1:45" ht="38.25">
      <c r="A153" s="241"/>
      <c r="B153" s="256"/>
      <c r="C153" s="258"/>
      <c r="D153" s="282"/>
      <c r="E153" s="249"/>
      <c r="F153" s="246"/>
      <c r="G153" s="116">
        <v>0.07</v>
      </c>
      <c r="H153" s="120" t="s">
        <v>422</v>
      </c>
      <c r="I153" s="12"/>
      <c r="J153" s="12"/>
      <c r="K153" s="12"/>
      <c r="L153" s="3"/>
      <c r="M153" s="3"/>
      <c r="N153" s="3"/>
      <c r="O153" s="3"/>
      <c r="P153" s="166"/>
      <c r="Q153" s="96"/>
      <c r="R153" s="57"/>
      <c r="S153" s="87"/>
      <c r="T153" s="87"/>
      <c r="U153" s="87"/>
      <c r="V153" s="87"/>
      <c r="W153" s="87"/>
      <c r="X153" s="87"/>
      <c r="Y153" s="133"/>
      <c r="Z153" s="133"/>
      <c r="AA153" s="133"/>
      <c r="AB153" s="133"/>
      <c r="AC153" s="132"/>
      <c r="AD153" s="133"/>
      <c r="AE153" s="133"/>
      <c r="AF153" s="133"/>
      <c r="AG153" s="133"/>
      <c r="AH153" s="132"/>
      <c r="AI153" s="133"/>
      <c r="AJ153" s="133"/>
      <c r="AK153" s="133"/>
      <c r="AL153" s="133"/>
      <c r="AM153" s="132"/>
      <c r="AN153" s="133"/>
      <c r="AO153" s="133"/>
      <c r="AP153" s="133"/>
      <c r="AQ153" s="133"/>
      <c r="AR153" s="132"/>
      <c r="AS153" s="132"/>
    </row>
    <row r="154" spans="1:45" ht="38.25">
      <c r="A154" s="241"/>
      <c r="B154" s="256"/>
      <c r="C154" s="258"/>
      <c r="D154" s="282"/>
      <c r="E154" s="254"/>
      <c r="F154" s="247"/>
      <c r="G154" s="116">
        <v>0.02</v>
      </c>
      <c r="H154" s="120" t="s">
        <v>423</v>
      </c>
      <c r="I154" s="12"/>
      <c r="J154" s="12"/>
      <c r="K154" s="12"/>
      <c r="L154" s="3"/>
      <c r="M154" s="3"/>
      <c r="N154" s="3"/>
      <c r="O154" s="3"/>
      <c r="P154" s="87"/>
      <c r="Q154" s="78"/>
      <c r="R154" s="161"/>
      <c r="S154" s="89"/>
      <c r="T154" s="89"/>
      <c r="U154" s="87"/>
      <c r="V154" s="87"/>
      <c r="W154" s="87"/>
      <c r="X154" s="87"/>
      <c r="Y154" s="133"/>
      <c r="Z154" s="133"/>
      <c r="AA154" s="133"/>
      <c r="AB154" s="133"/>
      <c r="AC154" s="132"/>
      <c r="AD154" s="133"/>
      <c r="AE154" s="133"/>
      <c r="AF154" s="133"/>
      <c r="AG154" s="133"/>
      <c r="AH154" s="132"/>
      <c r="AI154" s="133"/>
      <c r="AJ154" s="133"/>
      <c r="AK154" s="133"/>
      <c r="AL154" s="133"/>
      <c r="AM154" s="132"/>
      <c r="AN154" s="133"/>
      <c r="AO154" s="133"/>
      <c r="AP154" s="133"/>
      <c r="AQ154" s="133"/>
      <c r="AR154" s="132"/>
      <c r="AS154" s="132"/>
    </row>
    <row r="155" spans="1:45" ht="108" customHeight="1">
      <c r="A155" s="241"/>
      <c r="B155" s="256"/>
      <c r="C155" s="258"/>
      <c r="D155" s="282"/>
      <c r="E155" s="164">
        <v>0.03</v>
      </c>
      <c r="F155" s="177" t="s">
        <v>292</v>
      </c>
      <c r="G155" s="166">
        <v>1</v>
      </c>
      <c r="H155" s="124" t="s">
        <v>424</v>
      </c>
      <c r="I155" s="12"/>
      <c r="J155" s="12"/>
      <c r="K155" s="12"/>
      <c r="L155" s="3"/>
      <c r="M155" s="3"/>
      <c r="N155" s="3"/>
      <c r="O155" s="3"/>
      <c r="P155" s="166">
        <v>1</v>
      </c>
      <c r="Q155" s="96" t="s">
        <v>121</v>
      </c>
      <c r="R155" s="135" t="s">
        <v>565</v>
      </c>
      <c r="S155" s="137" t="s">
        <v>578</v>
      </c>
      <c r="T155" s="137" t="s">
        <v>578</v>
      </c>
      <c r="U155" s="129">
        <v>100</v>
      </c>
      <c r="V155" s="87">
        <v>100</v>
      </c>
      <c r="W155" s="87">
        <v>100</v>
      </c>
      <c r="X155" s="87">
        <v>100</v>
      </c>
      <c r="Y155" s="148">
        <v>500</v>
      </c>
      <c r="Z155" s="148">
        <v>0</v>
      </c>
      <c r="AA155" s="148">
        <v>0</v>
      </c>
      <c r="AB155" s="147">
        <v>0</v>
      </c>
      <c r="AC155" s="132">
        <f aca="true" t="shared" si="15" ref="AC155:AC218">SUM(Y155:AB155)</f>
        <v>500</v>
      </c>
      <c r="AD155" s="151">
        <v>500</v>
      </c>
      <c r="AE155" s="151">
        <v>0</v>
      </c>
      <c r="AF155" s="151">
        <v>0</v>
      </c>
      <c r="AG155" s="147">
        <v>0</v>
      </c>
      <c r="AH155" s="132">
        <f aca="true" t="shared" si="16" ref="AH155:AH218">SUM(AD155:AG155)</f>
        <v>500</v>
      </c>
      <c r="AI155" s="151">
        <v>500</v>
      </c>
      <c r="AJ155" s="151">
        <v>0</v>
      </c>
      <c r="AK155" s="151">
        <v>0</v>
      </c>
      <c r="AL155" s="147">
        <v>0</v>
      </c>
      <c r="AM155" s="132">
        <f aca="true" t="shared" si="17" ref="AM155:AM218">SUM(AI155:AL155)</f>
        <v>500</v>
      </c>
      <c r="AN155" s="154">
        <v>500</v>
      </c>
      <c r="AO155" s="154">
        <v>0</v>
      </c>
      <c r="AP155" s="154">
        <v>0</v>
      </c>
      <c r="AQ155" s="147">
        <v>0</v>
      </c>
      <c r="AR155" s="132">
        <f aca="true" t="shared" si="18" ref="AR155:AR218">SUM(AN155:AQ155)</f>
        <v>500</v>
      </c>
      <c r="AS155" s="132">
        <f t="shared" si="10"/>
        <v>2000</v>
      </c>
    </row>
    <row r="156" spans="1:45" ht="63.75">
      <c r="A156" s="241"/>
      <c r="B156" s="256"/>
      <c r="C156" s="258"/>
      <c r="D156" s="282"/>
      <c r="E156" s="164">
        <v>0.03</v>
      </c>
      <c r="F156" s="177" t="s">
        <v>293</v>
      </c>
      <c r="G156" s="166">
        <v>1</v>
      </c>
      <c r="H156" s="122" t="s">
        <v>425</v>
      </c>
      <c r="I156" s="12"/>
      <c r="J156" s="12"/>
      <c r="K156" s="12"/>
      <c r="L156" s="3"/>
      <c r="M156" s="3"/>
      <c r="N156" s="3"/>
      <c r="O156" s="3"/>
      <c r="P156" s="166">
        <v>1</v>
      </c>
      <c r="Q156" s="97" t="s">
        <v>122</v>
      </c>
      <c r="R156" s="136" t="s">
        <v>566</v>
      </c>
      <c r="S156" s="137">
        <v>0</v>
      </c>
      <c r="T156" s="137" t="s">
        <v>579</v>
      </c>
      <c r="U156" s="129">
        <v>0</v>
      </c>
      <c r="V156" s="87">
        <v>1</v>
      </c>
      <c r="W156" s="87">
        <v>0</v>
      </c>
      <c r="X156" s="87">
        <v>1</v>
      </c>
      <c r="Y156" s="150">
        <v>0</v>
      </c>
      <c r="Z156" s="148">
        <v>0</v>
      </c>
      <c r="AA156" s="150">
        <v>0</v>
      </c>
      <c r="AB156" s="147">
        <v>0</v>
      </c>
      <c r="AC156" s="132">
        <f t="shared" si="15"/>
        <v>0</v>
      </c>
      <c r="AD156" s="153">
        <v>0</v>
      </c>
      <c r="AE156" s="151">
        <v>4000</v>
      </c>
      <c r="AF156" s="153">
        <v>0</v>
      </c>
      <c r="AG156" s="147">
        <v>0</v>
      </c>
      <c r="AH156" s="132">
        <f t="shared" si="16"/>
        <v>4000</v>
      </c>
      <c r="AI156" s="153">
        <v>0</v>
      </c>
      <c r="AJ156" s="151">
        <v>0</v>
      </c>
      <c r="AK156" s="153">
        <v>0</v>
      </c>
      <c r="AL156" s="147">
        <v>0</v>
      </c>
      <c r="AM156" s="132">
        <f t="shared" si="17"/>
        <v>0</v>
      </c>
      <c r="AN156" s="156">
        <v>0</v>
      </c>
      <c r="AO156" s="154">
        <v>4000</v>
      </c>
      <c r="AP156" s="156">
        <v>0</v>
      </c>
      <c r="AQ156" s="147">
        <v>0</v>
      </c>
      <c r="AR156" s="132">
        <f t="shared" si="18"/>
        <v>4000</v>
      </c>
      <c r="AS156" s="132">
        <f t="shared" si="10"/>
        <v>8000</v>
      </c>
    </row>
    <row r="157" spans="1:45" ht="38.25">
      <c r="A157" s="241"/>
      <c r="B157" s="256"/>
      <c r="C157" s="258"/>
      <c r="D157" s="282"/>
      <c r="E157" s="248">
        <v>0.08</v>
      </c>
      <c r="F157" s="283" t="s">
        <v>294</v>
      </c>
      <c r="G157" s="116">
        <v>0.25</v>
      </c>
      <c r="H157" s="57" t="s">
        <v>426</v>
      </c>
      <c r="I157" s="12"/>
      <c r="J157" s="12"/>
      <c r="K157" s="12"/>
      <c r="L157" s="3"/>
      <c r="M157" s="3"/>
      <c r="N157" s="3"/>
      <c r="O157" s="3"/>
      <c r="P157" s="166">
        <v>0.25</v>
      </c>
      <c r="Q157" s="97" t="s">
        <v>123</v>
      </c>
      <c r="R157" s="136" t="s">
        <v>567</v>
      </c>
      <c r="S157" s="137" t="s">
        <v>580</v>
      </c>
      <c r="T157" s="137" t="s">
        <v>580</v>
      </c>
      <c r="U157" s="129">
        <v>25</v>
      </c>
      <c r="V157" s="87">
        <v>25</v>
      </c>
      <c r="W157" s="87">
        <v>25</v>
      </c>
      <c r="X157" s="87">
        <v>25</v>
      </c>
      <c r="Y157" s="150">
        <v>0</v>
      </c>
      <c r="Z157" s="148">
        <v>4000</v>
      </c>
      <c r="AA157" s="150">
        <v>0</v>
      </c>
      <c r="AB157" s="147">
        <v>0</v>
      </c>
      <c r="AC157" s="132">
        <f t="shared" si="15"/>
        <v>4000</v>
      </c>
      <c r="AD157" s="153">
        <v>0</v>
      </c>
      <c r="AE157" s="151">
        <v>4000</v>
      </c>
      <c r="AF157" s="153">
        <v>0</v>
      </c>
      <c r="AG157" s="147">
        <v>0</v>
      </c>
      <c r="AH157" s="132">
        <f t="shared" si="16"/>
        <v>4000</v>
      </c>
      <c r="AI157" s="153">
        <v>0</v>
      </c>
      <c r="AJ157" s="151">
        <v>4000</v>
      </c>
      <c r="AK157" s="153">
        <v>0</v>
      </c>
      <c r="AL157" s="147">
        <v>0</v>
      </c>
      <c r="AM157" s="132">
        <f t="shared" si="17"/>
        <v>4000</v>
      </c>
      <c r="AN157" s="156">
        <v>0</v>
      </c>
      <c r="AO157" s="154">
        <v>4000</v>
      </c>
      <c r="AP157" s="156">
        <v>0</v>
      </c>
      <c r="AQ157" s="147">
        <v>0</v>
      </c>
      <c r="AR157" s="132">
        <f t="shared" si="18"/>
        <v>4000</v>
      </c>
      <c r="AS157" s="132">
        <f t="shared" si="10"/>
        <v>16000</v>
      </c>
    </row>
    <row r="158" spans="1:45" ht="51">
      <c r="A158" s="241"/>
      <c r="B158" s="256"/>
      <c r="C158" s="258"/>
      <c r="D158" s="282"/>
      <c r="E158" s="249"/>
      <c r="F158" s="283"/>
      <c r="G158" s="116">
        <v>0.25</v>
      </c>
      <c r="H158" s="57" t="s">
        <v>427</v>
      </c>
      <c r="I158" s="52"/>
      <c r="J158" s="168"/>
      <c r="K158" s="168"/>
      <c r="L158" s="65"/>
      <c r="M158" s="65"/>
      <c r="N158" s="65"/>
      <c r="O158" s="65"/>
      <c r="P158" s="166">
        <v>0.25</v>
      </c>
      <c r="Q158" s="97" t="s">
        <v>124</v>
      </c>
      <c r="R158" s="136" t="s">
        <v>568</v>
      </c>
      <c r="S158" s="137" t="s">
        <v>581</v>
      </c>
      <c r="T158" s="137" t="s">
        <v>582</v>
      </c>
      <c r="U158" s="129">
        <v>23</v>
      </c>
      <c r="V158" s="87">
        <v>23</v>
      </c>
      <c r="W158" s="87">
        <v>23</v>
      </c>
      <c r="X158" s="87">
        <v>23</v>
      </c>
      <c r="Y158" s="150">
        <v>0</v>
      </c>
      <c r="Z158" s="148">
        <v>2500</v>
      </c>
      <c r="AA158" s="150">
        <v>0</v>
      </c>
      <c r="AB158" s="147">
        <v>0</v>
      </c>
      <c r="AC158" s="132">
        <f t="shared" si="15"/>
        <v>2500</v>
      </c>
      <c r="AD158" s="153">
        <v>0</v>
      </c>
      <c r="AE158" s="151">
        <v>2500</v>
      </c>
      <c r="AF158" s="153">
        <v>0</v>
      </c>
      <c r="AG158" s="147">
        <v>0</v>
      </c>
      <c r="AH158" s="132">
        <f t="shared" si="16"/>
        <v>2500</v>
      </c>
      <c r="AI158" s="153">
        <v>0</v>
      </c>
      <c r="AJ158" s="151">
        <v>2500</v>
      </c>
      <c r="AK158" s="153">
        <v>0</v>
      </c>
      <c r="AL158" s="147">
        <v>0</v>
      </c>
      <c r="AM158" s="132">
        <f t="shared" si="17"/>
        <v>2500</v>
      </c>
      <c r="AN158" s="156">
        <v>0</v>
      </c>
      <c r="AO158" s="154">
        <v>2500</v>
      </c>
      <c r="AP158" s="156">
        <v>0</v>
      </c>
      <c r="AQ158" s="147">
        <v>0</v>
      </c>
      <c r="AR158" s="132">
        <f t="shared" si="18"/>
        <v>2500</v>
      </c>
      <c r="AS158" s="132">
        <f t="shared" si="10"/>
        <v>10000</v>
      </c>
    </row>
    <row r="159" spans="1:45" ht="51">
      <c r="A159" s="241"/>
      <c r="B159" s="256"/>
      <c r="C159" s="258"/>
      <c r="D159" s="282"/>
      <c r="E159" s="249"/>
      <c r="F159" s="283"/>
      <c r="G159" s="116">
        <v>0.25</v>
      </c>
      <c r="H159" s="57" t="s">
        <v>428</v>
      </c>
      <c r="I159" s="52"/>
      <c r="J159" s="167"/>
      <c r="K159" s="167"/>
      <c r="L159" s="66"/>
      <c r="M159" s="66"/>
      <c r="N159" s="66"/>
      <c r="O159" s="66"/>
      <c r="P159" s="166">
        <v>0.25</v>
      </c>
      <c r="Q159" s="97" t="s">
        <v>125</v>
      </c>
      <c r="R159" s="136" t="s">
        <v>569</v>
      </c>
      <c r="S159" s="137" t="s">
        <v>583</v>
      </c>
      <c r="T159" s="137" t="s">
        <v>584</v>
      </c>
      <c r="U159" s="129">
        <v>1</v>
      </c>
      <c r="V159" s="87">
        <v>1</v>
      </c>
      <c r="W159" s="87">
        <v>1</v>
      </c>
      <c r="X159" s="87">
        <v>1</v>
      </c>
      <c r="Y159" s="150">
        <v>0</v>
      </c>
      <c r="Z159" s="148">
        <v>2000</v>
      </c>
      <c r="AA159" s="150">
        <v>0</v>
      </c>
      <c r="AB159" s="147">
        <v>0</v>
      </c>
      <c r="AC159" s="132">
        <f t="shared" si="15"/>
        <v>2000</v>
      </c>
      <c r="AD159" s="153">
        <v>0</v>
      </c>
      <c r="AE159" s="151">
        <v>2000</v>
      </c>
      <c r="AF159" s="153">
        <v>0</v>
      </c>
      <c r="AG159" s="147">
        <v>0</v>
      </c>
      <c r="AH159" s="132">
        <f t="shared" si="16"/>
        <v>2000</v>
      </c>
      <c r="AI159" s="153">
        <v>0</v>
      </c>
      <c r="AJ159" s="151">
        <v>2000</v>
      </c>
      <c r="AK159" s="153">
        <v>0</v>
      </c>
      <c r="AL159" s="147">
        <v>0</v>
      </c>
      <c r="AM159" s="132">
        <f t="shared" si="17"/>
        <v>2000</v>
      </c>
      <c r="AN159" s="156">
        <v>0</v>
      </c>
      <c r="AO159" s="154">
        <v>2000</v>
      </c>
      <c r="AP159" s="156">
        <v>0</v>
      </c>
      <c r="AQ159" s="147">
        <v>0</v>
      </c>
      <c r="AR159" s="132">
        <f t="shared" si="18"/>
        <v>2000</v>
      </c>
      <c r="AS159" s="132">
        <f t="shared" si="10"/>
        <v>8000</v>
      </c>
    </row>
    <row r="160" spans="1:45" ht="41.25" customHeight="1">
      <c r="A160" s="241"/>
      <c r="B160" s="256"/>
      <c r="C160" s="258"/>
      <c r="D160" s="282"/>
      <c r="E160" s="254"/>
      <c r="F160" s="283"/>
      <c r="G160" s="116">
        <v>0.25</v>
      </c>
      <c r="H160" s="57" t="s">
        <v>429</v>
      </c>
      <c r="I160" s="12"/>
      <c r="J160" s="12"/>
      <c r="K160" s="12"/>
      <c r="L160" s="3"/>
      <c r="M160" s="3"/>
      <c r="N160" s="3"/>
      <c r="O160" s="3"/>
      <c r="P160" s="166">
        <v>0.25</v>
      </c>
      <c r="Q160" s="97" t="s">
        <v>126</v>
      </c>
      <c r="R160" s="136" t="s">
        <v>570</v>
      </c>
      <c r="S160" s="137" t="s">
        <v>585</v>
      </c>
      <c r="T160" s="137" t="s">
        <v>586</v>
      </c>
      <c r="U160" s="129">
        <v>1</v>
      </c>
      <c r="V160" s="87">
        <v>1</v>
      </c>
      <c r="W160" s="87">
        <v>1</v>
      </c>
      <c r="X160" s="87">
        <v>1</v>
      </c>
      <c r="Y160" s="150">
        <v>0</v>
      </c>
      <c r="Z160" s="148">
        <v>500</v>
      </c>
      <c r="AA160" s="150">
        <v>0</v>
      </c>
      <c r="AB160" s="147">
        <v>0</v>
      </c>
      <c r="AC160" s="132">
        <f t="shared" si="15"/>
        <v>500</v>
      </c>
      <c r="AD160" s="153">
        <v>0</v>
      </c>
      <c r="AE160" s="151">
        <v>500</v>
      </c>
      <c r="AF160" s="153">
        <v>0</v>
      </c>
      <c r="AG160" s="147">
        <v>0</v>
      </c>
      <c r="AH160" s="132">
        <f t="shared" si="16"/>
        <v>500</v>
      </c>
      <c r="AI160" s="153">
        <v>0</v>
      </c>
      <c r="AJ160" s="151">
        <v>500</v>
      </c>
      <c r="AK160" s="153">
        <v>0</v>
      </c>
      <c r="AL160" s="147">
        <v>0</v>
      </c>
      <c r="AM160" s="132">
        <f t="shared" si="17"/>
        <v>500</v>
      </c>
      <c r="AN160" s="156">
        <v>0</v>
      </c>
      <c r="AO160" s="154">
        <v>500</v>
      </c>
      <c r="AP160" s="156">
        <v>0</v>
      </c>
      <c r="AQ160" s="147">
        <v>0</v>
      </c>
      <c r="AR160" s="132">
        <f t="shared" si="18"/>
        <v>500</v>
      </c>
      <c r="AS160" s="132">
        <f t="shared" si="10"/>
        <v>2000</v>
      </c>
    </row>
    <row r="161" spans="1:45" ht="33.75" customHeight="1">
      <c r="A161" s="241"/>
      <c r="B161" s="256"/>
      <c r="C161" s="258"/>
      <c r="D161" s="282"/>
      <c r="E161" s="248">
        <v>0.2</v>
      </c>
      <c r="F161" s="245" t="s">
        <v>295</v>
      </c>
      <c r="G161" s="231">
        <v>1</v>
      </c>
      <c r="H161" s="235" t="s">
        <v>430</v>
      </c>
      <c r="I161" s="12"/>
      <c r="J161" s="12"/>
      <c r="K161" s="12"/>
      <c r="L161" s="3"/>
      <c r="M161" s="3"/>
      <c r="N161" s="3"/>
      <c r="O161" s="3"/>
      <c r="P161" s="166">
        <v>0.14</v>
      </c>
      <c r="Q161" s="97" t="s">
        <v>127</v>
      </c>
      <c r="R161" s="136" t="s">
        <v>571</v>
      </c>
      <c r="S161" s="137" t="s">
        <v>587</v>
      </c>
      <c r="T161" s="137" t="s">
        <v>588</v>
      </c>
      <c r="U161" s="129">
        <v>100</v>
      </c>
      <c r="V161" s="87">
        <v>100</v>
      </c>
      <c r="W161" s="87">
        <v>100</v>
      </c>
      <c r="X161" s="87">
        <v>100</v>
      </c>
      <c r="Y161" s="150">
        <v>4000</v>
      </c>
      <c r="Z161" s="150">
        <v>0</v>
      </c>
      <c r="AA161" s="150">
        <v>0</v>
      </c>
      <c r="AB161" s="147">
        <v>0</v>
      </c>
      <c r="AC161" s="132">
        <f t="shared" si="15"/>
        <v>4000</v>
      </c>
      <c r="AD161" s="153">
        <v>4000</v>
      </c>
      <c r="AE161" s="153">
        <v>0</v>
      </c>
      <c r="AF161" s="153">
        <v>0</v>
      </c>
      <c r="AG161" s="147">
        <v>0</v>
      </c>
      <c r="AH161" s="132">
        <f t="shared" si="16"/>
        <v>4000</v>
      </c>
      <c r="AI161" s="153">
        <v>4000</v>
      </c>
      <c r="AJ161" s="153">
        <v>0</v>
      </c>
      <c r="AK161" s="153">
        <v>0</v>
      </c>
      <c r="AL161" s="147">
        <v>0</v>
      </c>
      <c r="AM161" s="132">
        <f t="shared" si="17"/>
        <v>4000</v>
      </c>
      <c r="AN161" s="153">
        <v>4000</v>
      </c>
      <c r="AO161" s="156">
        <v>0</v>
      </c>
      <c r="AP161" s="156">
        <v>0</v>
      </c>
      <c r="AQ161" s="147">
        <v>0</v>
      </c>
      <c r="AR161" s="132">
        <f t="shared" si="18"/>
        <v>4000</v>
      </c>
      <c r="AS161" s="132">
        <f t="shared" si="10"/>
        <v>16000</v>
      </c>
    </row>
    <row r="162" spans="1:45" ht="63.75">
      <c r="A162" s="241"/>
      <c r="B162" s="256"/>
      <c r="C162" s="258"/>
      <c r="D162" s="282"/>
      <c r="E162" s="249"/>
      <c r="F162" s="246"/>
      <c r="G162" s="241"/>
      <c r="H162" s="240"/>
      <c r="I162" s="52"/>
      <c r="J162" s="168"/>
      <c r="K162" s="168"/>
      <c r="L162" s="65"/>
      <c r="M162" s="65"/>
      <c r="N162" s="65"/>
      <c r="O162" s="65"/>
      <c r="P162" s="166">
        <v>0.12</v>
      </c>
      <c r="Q162" s="97" t="s">
        <v>128</v>
      </c>
      <c r="R162" s="136" t="s">
        <v>564</v>
      </c>
      <c r="S162" s="137" t="s">
        <v>585</v>
      </c>
      <c r="T162" s="137" t="s">
        <v>586</v>
      </c>
      <c r="U162" s="129">
        <v>1</v>
      </c>
      <c r="V162" s="87">
        <v>1</v>
      </c>
      <c r="W162" s="87">
        <v>1</v>
      </c>
      <c r="X162" s="87">
        <v>1</v>
      </c>
      <c r="Y162" s="150">
        <v>1000</v>
      </c>
      <c r="Z162" s="150">
        <v>0</v>
      </c>
      <c r="AA162" s="150">
        <v>0</v>
      </c>
      <c r="AB162" s="147">
        <v>0</v>
      </c>
      <c r="AC162" s="132">
        <f t="shared" si="15"/>
        <v>1000</v>
      </c>
      <c r="AD162" s="153">
        <v>1000</v>
      </c>
      <c r="AE162" s="153">
        <v>0</v>
      </c>
      <c r="AF162" s="153">
        <v>0</v>
      </c>
      <c r="AG162" s="147">
        <v>0</v>
      </c>
      <c r="AH162" s="132">
        <f t="shared" si="16"/>
        <v>1000</v>
      </c>
      <c r="AI162" s="153">
        <v>1000</v>
      </c>
      <c r="AJ162" s="153">
        <v>0</v>
      </c>
      <c r="AK162" s="153">
        <v>0</v>
      </c>
      <c r="AL162" s="147">
        <v>0</v>
      </c>
      <c r="AM162" s="132">
        <f t="shared" si="17"/>
        <v>1000</v>
      </c>
      <c r="AN162" s="156">
        <v>1000</v>
      </c>
      <c r="AO162" s="156">
        <v>0</v>
      </c>
      <c r="AP162" s="156">
        <v>0</v>
      </c>
      <c r="AQ162" s="147">
        <v>0</v>
      </c>
      <c r="AR162" s="132">
        <f t="shared" si="18"/>
        <v>1000</v>
      </c>
      <c r="AS162" s="132">
        <f t="shared" si="10"/>
        <v>4000</v>
      </c>
    </row>
    <row r="163" spans="1:45" ht="51">
      <c r="A163" s="241"/>
      <c r="B163" s="256"/>
      <c r="C163" s="258"/>
      <c r="D163" s="282"/>
      <c r="E163" s="249"/>
      <c r="F163" s="246"/>
      <c r="G163" s="241"/>
      <c r="H163" s="240"/>
      <c r="I163" s="52"/>
      <c r="J163" s="168"/>
      <c r="K163" s="72"/>
      <c r="L163" s="65"/>
      <c r="M163" s="65"/>
      <c r="N163" s="65"/>
      <c r="O163" s="65"/>
      <c r="P163" s="166">
        <v>0.12</v>
      </c>
      <c r="Q163" s="97" t="s">
        <v>129</v>
      </c>
      <c r="R163" s="136" t="s">
        <v>572</v>
      </c>
      <c r="S163" s="137" t="s">
        <v>585</v>
      </c>
      <c r="T163" s="137" t="s">
        <v>588</v>
      </c>
      <c r="U163" s="129">
        <v>25</v>
      </c>
      <c r="V163" s="87">
        <v>25</v>
      </c>
      <c r="W163" s="87">
        <v>25</v>
      </c>
      <c r="X163" s="87">
        <v>25</v>
      </c>
      <c r="Y163" s="150">
        <v>1000</v>
      </c>
      <c r="Z163" s="150">
        <v>0</v>
      </c>
      <c r="AA163" s="150">
        <v>0</v>
      </c>
      <c r="AB163" s="147">
        <v>0</v>
      </c>
      <c r="AC163" s="132">
        <f t="shared" si="15"/>
        <v>1000</v>
      </c>
      <c r="AD163" s="153">
        <v>1000</v>
      </c>
      <c r="AE163" s="153">
        <v>0</v>
      </c>
      <c r="AF163" s="153">
        <v>0</v>
      </c>
      <c r="AG163" s="147">
        <v>0</v>
      </c>
      <c r="AH163" s="132">
        <f t="shared" si="16"/>
        <v>1000</v>
      </c>
      <c r="AI163" s="153">
        <v>1000</v>
      </c>
      <c r="AJ163" s="153">
        <v>0</v>
      </c>
      <c r="AK163" s="153">
        <v>0</v>
      </c>
      <c r="AL163" s="147">
        <v>0</v>
      </c>
      <c r="AM163" s="132">
        <f t="shared" si="17"/>
        <v>1000</v>
      </c>
      <c r="AN163" s="156">
        <v>1000</v>
      </c>
      <c r="AO163" s="156">
        <v>0</v>
      </c>
      <c r="AP163" s="156">
        <v>0</v>
      </c>
      <c r="AQ163" s="147">
        <v>0</v>
      </c>
      <c r="AR163" s="132">
        <f t="shared" si="18"/>
        <v>1000</v>
      </c>
      <c r="AS163" s="132">
        <f t="shared" si="10"/>
        <v>4000</v>
      </c>
    </row>
    <row r="164" spans="1:45" ht="51">
      <c r="A164" s="241"/>
      <c r="B164" s="256"/>
      <c r="C164" s="258"/>
      <c r="D164" s="282"/>
      <c r="E164" s="249"/>
      <c r="F164" s="246"/>
      <c r="G164" s="241"/>
      <c r="H164" s="240"/>
      <c r="I164" s="52"/>
      <c r="J164" s="69"/>
      <c r="K164" s="69"/>
      <c r="L164" s="65"/>
      <c r="M164" s="65"/>
      <c r="N164" s="65"/>
      <c r="O164" s="65"/>
      <c r="P164" s="166">
        <v>0.12</v>
      </c>
      <c r="Q164" s="97" t="s">
        <v>130</v>
      </c>
      <c r="R164" s="136" t="s">
        <v>573</v>
      </c>
      <c r="S164" s="137" t="s">
        <v>585</v>
      </c>
      <c r="T164" s="137" t="s">
        <v>586</v>
      </c>
      <c r="U164" s="129">
        <v>1</v>
      </c>
      <c r="V164" s="87">
        <v>1</v>
      </c>
      <c r="W164" s="87">
        <v>1</v>
      </c>
      <c r="X164" s="87">
        <v>1</v>
      </c>
      <c r="Y164" s="150">
        <v>3000</v>
      </c>
      <c r="Z164" s="150">
        <v>0</v>
      </c>
      <c r="AA164" s="150">
        <v>0</v>
      </c>
      <c r="AB164" s="147">
        <v>0</v>
      </c>
      <c r="AC164" s="132">
        <f t="shared" si="15"/>
        <v>3000</v>
      </c>
      <c r="AD164" s="153">
        <v>3000</v>
      </c>
      <c r="AE164" s="153">
        <v>0</v>
      </c>
      <c r="AF164" s="153">
        <v>0</v>
      </c>
      <c r="AG164" s="147">
        <v>0</v>
      </c>
      <c r="AH164" s="132">
        <f t="shared" si="16"/>
        <v>3000</v>
      </c>
      <c r="AI164" s="153">
        <v>3000</v>
      </c>
      <c r="AJ164" s="153">
        <v>0</v>
      </c>
      <c r="AK164" s="153">
        <v>0</v>
      </c>
      <c r="AL164" s="147">
        <v>0</v>
      </c>
      <c r="AM164" s="132">
        <f t="shared" si="17"/>
        <v>3000</v>
      </c>
      <c r="AN164" s="156">
        <v>3000</v>
      </c>
      <c r="AO164" s="156">
        <v>0</v>
      </c>
      <c r="AP164" s="156">
        <v>0</v>
      </c>
      <c r="AQ164" s="147">
        <v>0</v>
      </c>
      <c r="AR164" s="132">
        <f t="shared" si="18"/>
        <v>3000</v>
      </c>
      <c r="AS164" s="132">
        <f t="shared" si="10"/>
        <v>12000</v>
      </c>
    </row>
    <row r="165" spans="1:45" ht="76.5">
      <c r="A165" s="241"/>
      <c r="B165" s="256"/>
      <c r="C165" s="258"/>
      <c r="D165" s="282"/>
      <c r="E165" s="249"/>
      <c r="F165" s="246"/>
      <c r="G165" s="241"/>
      <c r="H165" s="240"/>
      <c r="I165" s="12"/>
      <c r="J165" s="12"/>
      <c r="K165" s="12"/>
      <c r="L165" s="3"/>
      <c r="M165" s="3"/>
      <c r="N165" s="3"/>
      <c r="O165" s="3"/>
      <c r="P165" s="166">
        <v>0.12</v>
      </c>
      <c r="Q165" s="97" t="s">
        <v>131</v>
      </c>
      <c r="R165" s="136" t="s">
        <v>574</v>
      </c>
      <c r="S165" s="137" t="s">
        <v>585</v>
      </c>
      <c r="T165" s="137" t="s">
        <v>586</v>
      </c>
      <c r="U165" s="129">
        <v>1</v>
      </c>
      <c r="V165" s="87">
        <v>1</v>
      </c>
      <c r="W165" s="87">
        <v>1</v>
      </c>
      <c r="X165" s="87">
        <v>1</v>
      </c>
      <c r="Y165" s="150">
        <v>1000</v>
      </c>
      <c r="Z165" s="150">
        <v>0</v>
      </c>
      <c r="AA165" s="150">
        <v>0</v>
      </c>
      <c r="AB165" s="147">
        <v>0</v>
      </c>
      <c r="AC165" s="132">
        <f t="shared" si="15"/>
        <v>1000</v>
      </c>
      <c r="AD165" s="153">
        <v>1000</v>
      </c>
      <c r="AE165" s="153">
        <v>0</v>
      </c>
      <c r="AF165" s="153">
        <v>0</v>
      </c>
      <c r="AG165" s="147">
        <v>0</v>
      </c>
      <c r="AH165" s="132">
        <f t="shared" si="16"/>
        <v>1000</v>
      </c>
      <c r="AI165" s="153">
        <v>1000</v>
      </c>
      <c r="AJ165" s="153">
        <v>0</v>
      </c>
      <c r="AK165" s="153">
        <v>0</v>
      </c>
      <c r="AL165" s="147">
        <v>0</v>
      </c>
      <c r="AM165" s="132">
        <f t="shared" si="17"/>
        <v>1000</v>
      </c>
      <c r="AN165" s="156">
        <v>1000</v>
      </c>
      <c r="AO165" s="156">
        <v>0</v>
      </c>
      <c r="AP165" s="156">
        <v>0</v>
      </c>
      <c r="AQ165" s="147">
        <v>0</v>
      </c>
      <c r="AR165" s="132">
        <f t="shared" si="18"/>
        <v>1000</v>
      </c>
      <c r="AS165" s="132">
        <f t="shared" si="10"/>
        <v>4000</v>
      </c>
    </row>
    <row r="166" spans="1:45" ht="51">
      <c r="A166" s="241"/>
      <c r="B166" s="256"/>
      <c r="C166" s="258"/>
      <c r="D166" s="282"/>
      <c r="E166" s="249"/>
      <c r="F166" s="246"/>
      <c r="G166" s="241"/>
      <c r="H166" s="240"/>
      <c r="I166" s="12"/>
      <c r="J166" s="12"/>
      <c r="K166" s="12"/>
      <c r="L166" s="3"/>
      <c r="M166" s="3"/>
      <c r="N166" s="3"/>
      <c r="O166" s="3"/>
      <c r="P166" s="166">
        <v>0.12</v>
      </c>
      <c r="Q166" s="97" t="s">
        <v>132</v>
      </c>
      <c r="R166" s="136" t="s">
        <v>575</v>
      </c>
      <c r="S166" s="137" t="s">
        <v>585</v>
      </c>
      <c r="T166" s="137" t="s">
        <v>589</v>
      </c>
      <c r="U166" s="129">
        <v>3</v>
      </c>
      <c r="V166" s="87">
        <v>3</v>
      </c>
      <c r="W166" s="87">
        <v>3</v>
      </c>
      <c r="X166" s="87">
        <v>3</v>
      </c>
      <c r="Y166" s="150">
        <v>1000</v>
      </c>
      <c r="Z166" s="150">
        <v>0</v>
      </c>
      <c r="AA166" s="150">
        <v>0</v>
      </c>
      <c r="AB166" s="147">
        <v>0</v>
      </c>
      <c r="AC166" s="132">
        <f t="shared" si="15"/>
        <v>1000</v>
      </c>
      <c r="AD166" s="153">
        <v>1000</v>
      </c>
      <c r="AE166" s="153">
        <v>0</v>
      </c>
      <c r="AF166" s="153">
        <v>0</v>
      </c>
      <c r="AG166" s="147">
        <v>0</v>
      </c>
      <c r="AH166" s="132">
        <f t="shared" si="16"/>
        <v>1000</v>
      </c>
      <c r="AI166" s="153">
        <v>1000</v>
      </c>
      <c r="AJ166" s="153">
        <v>0</v>
      </c>
      <c r="AK166" s="153">
        <v>0</v>
      </c>
      <c r="AL166" s="147">
        <v>0</v>
      </c>
      <c r="AM166" s="132">
        <f t="shared" si="17"/>
        <v>1000</v>
      </c>
      <c r="AN166" s="156">
        <v>1000</v>
      </c>
      <c r="AO166" s="156">
        <v>0</v>
      </c>
      <c r="AP166" s="156">
        <v>0</v>
      </c>
      <c r="AQ166" s="147">
        <v>0</v>
      </c>
      <c r="AR166" s="132">
        <f t="shared" si="18"/>
        <v>1000</v>
      </c>
      <c r="AS166" s="132">
        <f t="shared" si="10"/>
        <v>4000</v>
      </c>
    </row>
    <row r="167" spans="1:45" ht="38.25">
      <c r="A167" s="241"/>
      <c r="B167" s="256"/>
      <c r="C167" s="258"/>
      <c r="D167" s="282"/>
      <c r="E167" s="249"/>
      <c r="F167" s="246"/>
      <c r="G167" s="241"/>
      <c r="H167" s="240"/>
      <c r="I167" s="12"/>
      <c r="J167" s="12"/>
      <c r="K167" s="12"/>
      <c r="L167" s="3"/>
      <c r="M167" s="3"/>
      <c r="N167" s="3"/>
      <c r="O167" s="3"/>
      <c r="P167" s="166">
        <v>0.12</v>
      </c>
      <c r="Q167" s="97" t="s">
        <v>133</v>
      </c>
      <c r="R167" s="136" t="s">
        <v>576</v>
      </c>
      <c r="S167" s="137" t="s">
        <v>583</v>
      </c>
      <c r="T167" s="137" t="s">
        <v>586</v>
      </c>
      <c r="U167" s="129">
        <v>1</v>
      </c>
      <c r="V167" s="87">
        <v>1</v>
      </c>
      <c r="W167" s="87">
        <v>1</v>
      </c>
      <c r="X167" s="87">
        <v>1</v>
      </c>
      <c r="Y167" s="150">
        <v>1000</v>
      </c>
      <c r="Z167" s="150">
        <v>0</v>
      </c>
      <c r="AA167" s="150">
        <v>0</v>
      </c>
      <c r="AB167" s="147">
        <v>0</v>
      </c>
      <c r="AC167" s="132">
        <f t="shared" si="15"/>
        <v>1000</v>
      </c>
      <c r="AD167" s="153">
        <v>1000</v>
      </c>
      <c r="AE167" s="153">
        <v>0</v>
      </c>
      <c r="AF167" s="153">
        <v>0</v>
      </c>
      <c r="AG167" s="147">
        <v>0</v>
      </c>
      <c r="AH167" s="132">
        <f t="shared" si="16"/>
        <v>1000</v>
      </c>
      <c r="AI167" s="153">
        <v>1000</v>
      </c>
      <c r="AJ167" s="153">
        <v>0</v>
      </c>
      <c r="AK167" s="153">
        <v>0</v>
      </c>
      <c r="AL167" s="147">
        <v>0</v>
      </c>
      <c r="AM167" s="132">
        <f t="shared" si="17"/>
        <v>1000</v>
      </c>
      <c r="AN167" s="156">
        <v>1000</v>
      </c>
      <c r="AO167" s="156">
        <v>0</v>
      </c>
      <c r="AP167" s="156">
        <v>0</v>
      </c>
      <c r="AQ167" s="147">
        <v>0</v>
      </c>
      <c r="AR167" s="132">
        <f t="shared" si="18"/>
        <v>1000</v>
      </c>
      <c r="AS167" s="132">
        <f t="shared" si="10"/>
        <v>4000</v>
      </c>
    </row>
    <row r="168" spans="1:45" ht="38.25">
      <c r="A168" s="241"/>
      <c r="B168" s="256"/>
      <c r="C168" s="258"/>
      <c r="D168" s="282"/>
      <c r="E168" s="254"/>
      <c r="F168" s="247"/>
      <c r="G168" s="232"/>
      <c r="H168" s="236"/>
      <c r="I168" s="12"/>
      <c r="J168" s="12"/>
      <c r="K168" s="12"/>
      <c r="L168" s="3"/>
      <c r="M168" s="3"/>
      <c r="N168" s="3"/>
      <c r="O168" s="3"/>
      <c r="P168" s="166">
        <v>0.14</v>
      </c>
      <c r="Q168" s="97" t="s">
        <v>134</v>
      </c>
      <c r="R168" s="136" t="s">
        <v>577</v>
      </c>
      <c r="S168" s="139" t="s">
        <v>585</v>
      </c>
      <c r="T168" s="139" t="s">
        <v>586</v>
      </c>
      <c r="U168" s="129">
        <v>1</v>
      </c>
      <c r="V168" s="87">
        <v>1</v>
      </c>
      <c r="W168" s="87">
        <v>1</v>
      </c>
      <c r="X168" s="87">
        <v>1</v>
      </c>
      <c r="Y168" s="150">
        <v>1000</v>
      </c>
      <c r="Z168" s="150">
        <v>0</v>
      </c>
      <c r="AA168" s="150">
        <v>0</v>
      </c>
      <c r="AB168" s="147">
        <v>0</v>
      </c>
      <c r="AC168" s="132">
        <f t="shared" si="15"/>
        <v>1000</v>
      </c>
      <c r="AD168" s="153">
        <v>1000</v>
      </c>
      <c r="AE168" s="153">
        <v>0</v>
      </c>
      <c r="AF168" s="153">
        <v>0</v>
      </c>
      <c r="AG168" s="147">
        <v>0</v>
      </c>
      <c r="AH168" s="132">
        <f t="shared" si="16"/>
        <v>1000</v>
      </c>
      <c r="AI168" s="153">
        <v>1000</v>
      </c>
      <c r="AJ168" s="153">
        <v>0</v>
      </c>
      <c r="AK168" s="153">
        <v>0</v>
      </c>
      <c r="AL168" s="147">
        <v>0</v>
      </c>
      <c r="AM168" s="132">
        <f t="shared" si="17"/>
        <v>1000</v>
      </c>
      <c r="AN168" s="156">
        <v>1000</v>
      </c>
      <c r="AO168" s="156">
        <v>0</v>
      </c>
      <c r="AP168" s="156">
        <v>0</v>
      </c>
      <c r="AQ168" s="147">
        <v>0</v>
      </c>
      <c r="AR168" s="132">
        <f t="shared" si="18"/>
        <v>1000</v>
      </c>
      <c r="AS168" s="132">
        <f t="shared" si="10"/>
        <v>4000</v>
      </c>
    </row>
    <row r="169" spans="1:45" ht="79.5" customHeight="1">
      <c r="A169" s="297">
        <v>0.2</v>
      </c>
      <c r="B169" s="268" t="s">
        <v>241</v>
      </c>
      <c r="C169" s="258">
        <v>0.25</v>
      </c>
      <c r="D169" s="282" t="s">
        <v>251</v>
      </c>
      <c r="E169" s="164">
        <v>0.09</v>
      </c>
      <c r="F169" s="177" t="s">
        <v>296</v>
      </c>
      <c r="G169" s="166">
        <v>1</v>
      </c>
      <c r="H169" s="96" t="s">
        <v>431</v>
      </c>
      <c r="I169" s="12"/>
      <c r="J169" s="12"/>
      <c r="K169" s="12"/>
      <c r="L169" s="3"/>
      <c r="M169" s="3"/>
      <c r="N169" s="3"/>
      <c r="O169" s="3"/>
      <c r="P169" s="166">
        <v>1</v>
      </c>
      <c r="Q169" s="96" t="s">
        <v>135</v>
      </c>
      <c r="R169" s="138" t="s">
        <v>590</v>
      </c>
      <c r="S169" s="137" t="s">
        <v>583</v>
      </c>
      <c r="T169" s="137" t="s">
        <v>588</v>
      </c>
      <c r="U169" s="129">
        <v>25</v>
      </c>
      <c r="V169" s="87">
        <v>25</v>
      </c>
      <c r="W169" s="87">
        <v>25</v>
      </c>
      <c r="X169" s="87">
        <v>25</v>
      </c>
      <c r="Y169" s="148">
        <v>0</v>
      </c>
      <c r="Z169" s="148">
        <v>0</v>
      </c>
      <c r="AA169" s="148">
        <v>0</v>
      </c>
      <c r="AB169" s="147">
        <v>0</v>
      </c>
      <c r="AC169" s="132">
        <f t="shared" si="15"/>
        <v>0</v>
      </c>
      <c r="AD169" s="151">
        <v>0</v>
      </c>
      <c r="AE169" s="151">
        <v>0</v>
      </c>
      <c r="AF169" s="151">
        <v>0</v>
      </c>
      <c r="AG169" s="147">
        <v>0</v>
      </c>
      <c r="AH169" s="132">
        <f t="shared" si="16"/>
        <v>0</v>
      </c>
      <c r="AI169" s="151">
        <v>0</v>
      </c>
      <c r="AJ169" s="151">
        <v>20000</v>
      </c>
      <c r="AK169" s="151">
        <v>0</v>
      </c>
      <c r="AL169" s="147">
        <v>200000</v>
      </c>
      <c r="AM169" s="132">
        <f t="shared" si="17"/>
        <v>220000</v>
      </c>
      <c r="AN169" s="154">
        <v>0</v>
      </c>
      <c r="AO169" s="154">
        <v>0</v>
      </c>
      <c r="AP169" s="154">
        <v>0</v>
      </c>
      <c r="AQ169" s="147">
        <v>0</v>
      </c>
      <c r="AR169" s="132">
        <f t="shared" si="18"/>
        <v>0</v>
      </c>
      <c r="AS169" s="132">
        <f t="shared" si="10"/>
        <v>220000</v>
      </c>
    </row>
    <row r="170" spans="1:45" ht="45" customHeight="1">
      <c r="A170" s="297"/>
      <c r="B170" s="268"/>
      <c r="C170" s="258"/>
      <c r="D170" s="282"/>
      <c r="E170" s="258">
        <v>0.55</v>
      </c>
      <c r="F170" s="283" t="s">
        <v>297</v>
      </c>
      <c r="G170" s="231">
        <v>1</v>
      </c>
      <c r="H170" s="235" t="s">
        <v>432</v>
      </c>
      <c r="I170" s="12"/>
      <c r="J170" s="12"/>
      <c r="K170" s="12"/>
      <c r="L170" s="3"/>
      <c r="M170" s="3"/>
      <c r="N170" s="3"/>
      <c r="O170" s="3"/>
      <c r="P170" s="166">
        <v>0.17</v>
      </c>
      <c r="Q170" s="97" t="s">
        <v>136</v>
      </c>
      <c r="R170" s="138" t="s">
        <v>591</v>
      </c>
      <c r="S170" s="137" t="s">
        <v>600</v>
      </c>
      <c r="T170" s="137" t="s">
        <v>600</v>
      </c>
      <c r="U170" s="129">
        <v>10</v>
      </c>
      <c r="V170" s="87">
        <v>10</v>
      </c>
      <c r="W170" s="87">
        <v>10</v>
      </c>
      <c r="X170" s="87">
        <v>10</v>
      </c>
      <c r="Y170" s="148">
        <v>30000</v>
      </c>
      <c r="Z170" s="148">
        <v>0</v>
      </c>
      <c r="AA170" s="148">
        <v>0</v>
      </c>
      <c r="AB170" s="147">
        <v>0</v>
      </c>
      <c r="AC170" s="132">
        <f t="shared" si="15"/>
        <v>30000</v>
      </c>
      <c r="AD170" s="151">
        <v>31000</v>
      </c>
      <c r="AE170" s="151">
        <v>0</v>
      </c>
      <c r="AF170" s="151">
        <v>0</v>
      </c>
      <c r="AG170" s="147">
        <v>0</v>
      </c>
      <c r="AH170" s="132">
        <f t="shared" si="16"/>
        <v>31000</v>
      </c>
      <c r="AI170" s="151">
        <v>32000</v>
      </c>
      <c r="AJ170" s="151">
        <v>0</v>
      </c>
      <c r="AK170" s="151">
        <v>0</v>
      </c>
      <c r="AL170" s="147">
        <v>0</v>
      </c>
      <c r="AM170" s="132">
        <f t="shared" si="17"/>
        <v>32000</v>
      </c>
      <c r="AN170" s="154">
        <v>33000</v>
      </c>
      <c r="AO170" s="154">
        <v>0</v>
      </c>
      <c r="AP170" s="154">
        <v>0</v>
      </c>
      <c r="AQ170" s="147">
        <v>0</v>
      </c>
      <c r="AR170" s="132">
        <f t="shared" si="18"/>
        <v>33000</v>
      </c>
      <c r="AS170" s="132">
        <f t="shared" si="10"/>
        <v>126000</v>
      </c>
    </row>
    <row r="171" spans="1:45" ht="51">
      <c r="A171" s="297"/>
      <c r="B171" s="268"/>
      <c r="C171" s="258"/>
      <c r="D171" s="282"/>
      <c r="E171" s="258"/>
      <c r="F171" s="283"/>
      <c r="G171" s="241"/>
      <c r="H171" s="240"/>
      <c r="I171" s="52"/>
      <c r="J171" s="71"/>
      <c r="K171" s="71"/>
      <c r="L171" s="66"/>
      <c r="M171" s="66"/>
      <c r="N171" s="66"/>
      <c r="O171" s="66"/>
      <c r="P171" s="166">
        <v>0.16</v>
      </c>
      <c r="Q171" s="97" t="s">
        <v>137</v>
      </c>
      <c r="R171" s="138" t="s">
        <v>592</v>
      </c>
      <c r="S171" s="137" t="s">
        <v>601</v>
      </c>
      <c r="T171" s="137" t="s">
        <v>601</v>
      </c>
      <c r="U171" s="129">
        <v>2</v>
      </c>
      <c r="V171" s="87">
        <v>2</v>
      </c>
      <c r="W171" s="87">
        <v>2</v>
      </c>
      <c r="X171" s="87">
        <v>2</v>
      </c>
      <c r="Y171" s="148">
        <v>8000</v>
      </c>
      <c r="Z171" s="148">
        <v>0</v>
      </c>
      <c r="AA171" s="148">
        <v>0</v>
      </c>
      <c r="AB171" s="147">
        <v>0</v>
      </c>
      <c r="AC171" s="132">
        <f t="shared" si="15"/>
        <v>8000</v>
      </c>
      <c r="AD171" s="151">
        <v>8500</v>
      </c>
      <c r="AE171" s="151">
        <v>0</v>
      </c>
      <c r="AF171" s="151">
        <v>0</v>
      </c>
      <c r="AG171" s="147">
        <v>0</v>
      </c>
      <c r="AH171" s="132">
        <f t="shared" si="16"/>
        <v>8500</v>
      </c>
      <c r="AI171" s="151">
        <v>9000</v>
      </c>
      <c r="AJ171" s="151">
        <v>0</v>
      </c>
      <c r="AK171" s="151">
        <v>0</v>
      </c>
      <c r="AL171" s="147">
        <v>0</v>
      </c>
      <c r="AM171" s="132">
        <f t="shared" si="17"/>
        <v>9000</v>
      </c>
      <c r="AN171" s="154">
        <v>9500</v>
      </c>
      <c r="AO171" s="154">
        <v>0</v>
      </c>
      <c r="AP171" s="154">
        <v>0</v>
      </c>
      <c r="AQ171" s="147">
        <v>0</v>
      </c>
      <c r="AR171" s="132">
        <f t="shared" si="18"/>
        <v>9500</v>
      </c>
      <c r="AS171" s="132">
        <f t="shared" si="10"/>
        <v>35000</v>
      </c>
    </row>
    <row r="172" spans="1:45" ht="39" customHeight="1">
      <c r="A172" s="297"/>
      <c r="B172" s="268"/>
      <c r="C172" s="258"/>
      <c r="D172" s="282"/>
      <c r="E172" s="258"/>
      <c r="F172" s="283"/>
      <c r="G172" s="241"/>
      <c r="H172" s="240"/>
      <c r="I172" s="52"/>
      <c r="J172" s="71"/>
      <c r="K172" s="71"/>
      <c r="L172" s="66"/>
      <c r="M172" s="66"/>
      <c r="N172" s="66"/>
      <c r="O172" s="66"/>
      <c r="P172" s="166">
        <v>0.17</v>
      </c>
      <c r="Q172" s="97" t="s">
        <v>138</v>
      </c>
      <c r="R172" s="138" t="s">
        <v>593</v>
      </c>
      <c r="S172" s="137" t="s">
        <v>585</v>
      </c>
      <c r="T172" s="137" t="s">
        <v>602</v>
      </c>
      <c r="U172" s="129">
        <v>250</v>
      </c>
      <c r="V172" s="87">
        <v>250</v>
      </c>
      <c r="W172" s="87">
        <v>250</v>
      </c>
      <c r="X172" s="87">
        <v>250</v>
      </c>
      <c r="Y172" s="148">
        <v>0</v>
      </c>
      <c r="Z172" s="148">
        <v>0</v>
      </c>
      <c r="AA172" s="148">
        <v>0</v>
      </c>
      <c r="AB172" s="147">
        <v>0</v>
      </c>
      <c r="AC172" s="132">
        <f t="shared" si="15"/>
        <v>0</v>
      </c>
      <c r="AD172" s="151">
        <v>8000</v>
      </c>
      <c r="AE172" s="151">
        <v>0</v>
      </c>
      <c r="AF172" s="151">
        <v>0</v>
      </c>
      <c r="AG172" s="147">
        <v>0</v>
      </c>
      <c r="AH172" s="132">
        <f t="shared" si="16"/>
        <v>8000</v>
      </c>
      <c r="AI172" s="151">
        <v>0</v>
      </c>
      <c r="AJ172" s="151">
        <v>0</v>
      </c>
      <c r="AK172" s="151">
        <v>0</v>
      </c>
      <c r="AL172" s="147">
        <v>0</v>
      </c>
      <c r="AM172" s="132">
        <f t="shared" si="17"/>
        <v>0</v>
      </c>
      <c r="AN172" s="154">
        <v>0</v>
      </c>
      <c r="AO172" s="154">
        <v>0</v>
      </c>
      <c r="AP172" s="154">
        <v>0</v>
      </c>
      <c r="AQ172" s="147">
        <v>0</v>
      </c>
      <c r="AR172" s="132">
        <f t="shared" si="18"/>
        <v>0</v>
      </c>
      <c r="AS172" s="132">
        <f t="shared" si="10"/>
        <v>8000</v>
      </c>
    </row>
    <row r="173" spans="1:45" ht="38.25">
      <c r="A173" s="297"/>
      <c r="B173" s="268"/>
      <c r="C173" s="258"/>
      <c r="D173" s="282"/>
      <c r="E173" s="258"/>
      <c r="F173" s="283"/>
      <c r="G173" s="241"/>
      <c r="H173" s="240"/>
      <c r="I173" s="70"/>
      <c r="J173" s="71"/>
      <c r="K173" s="167"/>
      <c r="L173" s="66"/>
      <c r="M173" s="66"/>
      <c r="N173" s="66"/>
      <c r="O173" s="66"/>
      <c r="P173" s="166">
        <v>0.17</v>
      </c>
      <c r="Q173" s="97" t="s">
        <v>139</v>
      </c>
      <c r="R173" s="138" t="s">
        <v>594</v>
      </c>
      <c r="S173" s="137" t="s">
        <v>585</v>
      </c>
      <c r="T173" s="137" t="s">
        <v>586</v>
      </c>
      <c r="U173" s="129">
        <v>0</v>
      </c>
      <c r="V173" s="87">
        <v>0</v>
      </c>
      <c r="W173" s="87">
        <v>1</v>
      </c>
      <c r="X173" s="87">
        <v>0</v>
      </c>
      <c r="Y173" s="148">
        <v>0</v>
      </c>
      <c r="Z173" s="148">
        <v>0</v>
      </c>
      <c r="AA173" s="148">
        <v>0</v>
      </c>
      <c r="AB173" s="147">
        <v>0</v>
      </c>
      <c r="AC173" s="132">
        <f t="shared" si="15"/>
        <v>0</v>
      </c>
      <c r="AD173" s="151">
        <v>0</v>
      </c>
      <c r="AE173" s="151">
        <v>0</v>
      </c>
      <c r="AF173" s="151">
        <v>0</v>
      </c>
      <c r="AG173" s="147">
        <v>0</v>
      </c>
      <c r="AH173" s="132">
        <f t="shared" si="16"/>
        <v>0</v>
      </c>
      <c r="AI173" s="151">
        <v>0</v>
      </c>
      <c r="AJ173" s="151">
        <v>0</v>
      </c>
      <c r="AK173" s="151">
        <v>0</v>
      </c>
      <c r="AL173" s="147">
        <v>0</v>
      </c>
      <c r="AM173" s="132">
        <f t="shared" si="17"/>
        <v>0</v>
      </c>
      <c r="AN173" s="154">
        <v>30000</v>
      </c>
      <c r="AO173" s="154">
        <v>0</v>
      </c>
      <c r="AP173" s="154">
        <v>0</v>
      </c>
      <c r="AQ173" s="147">
        <v>300000</v>
      </c>
      <c r="AR173" s="132">
        <f t="shared" si="18"/>
        <v>330000</v>
      </c>
      <c r="AS173" s="132">
        <f aca="true" t="shared" si="19" ref="AS173:AS236">SUM(AR173+AM173+AH173+AC173)</f>
        <v>330000</v>
      </c>
    </row>
    <row r="174" spans="1:45" ht="35.25" customHeight="1">
      <c r="A174" s="297"/>
      <c r="B174" s="268"/>
      <c r="C174" s="258"/>
      <c r="D174" s="282"/>
      <c r="E174" s="258"/>
      <c r="F174" s="283"/>
      <c r="G174" s="241"/>
      <c r="H174" s="240"/>
      <c r="I174" s="70"/>
      <c r="J174" s="71"/>
      <c r="K174" s="71"/>
      <c r="L174" s="66"/>
      <c r="M174" s="66"/>
      <c r="N174" s="66"/>
      <c r="O174" s="66"/>
      <c r="P174" s="166">
        <v>0.16</v>
      </c>
      <c r="Q174" s="97" t="s">
        <v>140</v>
      </c>
      <c r="R174" s="138" t="s">
        <v>595</v>
      </c>
      <c r="S174" s="137" t="s">
        <v>585</v>
      </c>
      <c r="T174" s="137" t="s">
        <v>586</v>
      </c>
      <c r="U174" s="129">
        <v>0</v>
      </c>
      <c r="V174" s="87">
        <v>0</v>
      </c>
      <c r="W174" s="87">
        <v>1</v>
      </c>
      <c r="X174" s="87">
        <v>0</v>
      </c>
      <c r="Y174" s="148">
        <v>0</v>
      </c>
      <c r="Z174" s="148">
        <v>0</v>
      </c>
      <c r="AA174" s="148">
        <v>0</v>
      </c>
      <c r="AB174" s="147">
        <v>0</v>
      </c>
      <c r="AC174" s="132">
        <f t="shared" si="15"/>
        <v>0</v>
      </c>
      <c r="AD174" s="151">
        <v>5000</v>
      </c>
      <c r="AE174" s="151">
        <v>0</v>
      </c>
      <c r="AF174" s="151">
        <v>0</v>
      </c>
      <c r="AG174" s="147">
        <v>60000</v>
      </c>
      <c r="AH174" s="132">
        <f t="shared" si="16"/>
        <v>65000</v>
      </c>
      <c r="AI174" s="151">
        <v>0</v>
      </c>
      <c r="AJ174" s="151">
        <v>0</v>
      </c>
      <c r="AK174" s="151">
        <v>0</v>
      </c>
      <c r="AL174" s="147">
        <v>0</v>
      </c>
      <c r="AM174" s="132">
        <f t="shared" si="17"/>
        <v>0</v>
      </c>
      <c r="AN174" s="154">
        <v>0</v>
      </c>
      <c r="AO174" s="154">
        <v>0</v>
      </c>
      <c r="AP174" s="154">
        <v>0</v>
      </c>
      <c r="AQ174" s="147">
        <v>0</v>
      </c>
      <c r="AR174" s="132">
        <f t="shared" si="18"/>
        <v>0</v>
      </c>
      <c r="AS174" s="132">
        <f t="shared" si="19"/>
        <v>65000</v>
      </c>
    </row>
    <row r="175" spans="1:45" ht="38.25">
      <c r="A175" s="297"/>
      <c r="B175" s="268"/>
      <c r="C175" s="258"/>
      <c r="D175" s="282"/>
      <c r="E175" s="258"/>
      <c r="F175" s="283"/>
      <c r="G175" s="232"/>
      <c r="H175" s="236"/>
      <c r="I175" s="58"/>
      <c r="J175" s="59"/>
      <c r="K175" s="60"/>
      <c r="L175" s="3"/>
      <c r="M175" s="3"/>
      <c r="N175" s="3"/>
      <c r="O175" s="3"/>
      <c r="P175" s="166">
        <v>0.17</v>
      </c>
      <c r="Q175" s="97" t="s">
        <v>141</v>
      </c>
      <c r="R175" s="138" t="s">
        <v>596</v>
      </c>
      <c r="S175" s="137" t="s">
        <v>585</v>
      </c>
      <c r="T175" s="137" t="s">
        <v>579</v>
      </c>
      <c r="U175" s="129">
        <v>0</v>
      </c>
      <c r="V175" s="87">
        <v>2</v>
      </c>
      <c r="W175" s="87">
        <v>2</v>
      </c>
      <c r="X175" s="87">
        <v>2</v>
      </c>
      <c r="Y175" s="148">
        <v>0</v>
      </c>
      <c r="Z175" s="148">
        <v>0</v>
      </c>
      <c r="AA175" s="148">
        <v>0</v>
      </c>
      <c r="AB175" s="147">
        <v>0</v>
      </c>
      <c r="AC175" s="132">
        <f t="shared" si="15"/>
        <v>0</v>
      </c>
      <c r="AD175" s="151">
        <v>0</v>
      </c>
      <c r="AE175" s="151">
        <v>0</v>
      </c>
      <c r="AF175" s="151">
        <v>0</v>
      </c>
      <c r="AG175" s="147">
        <v>0</v>
      </c>
      <c r="AH175" s="132">
        <f t="shared" si="16"/>
        <v>0</v>
      </c>
      <c r="AI175" s="151">
        <v>5000</v>
      </c>
      <c r="AJ175" s="151">
        <v>0</v>
      </c>
      <c r="AK175" s="151">
        <v>0</v>
      </c>
      <c r="AL175" s="147">
        <v>100000</v>
      </c>
      <c r="AM175" s="132">
        <f t="shared" si="17"/>
        <v>105000</v>
      </c>
      <c r="AN175" s="154">
        <v>0</v>
      </c>
      <c r="AO175" s="154">
        <v>0</v>
      </c>
      <c r="AP175" s="154">
        <v>0</v>
      </c>
      <c r="AQ175" s="147">
        <v>0</v>
      </c>
      <c r="AR175" s="132">
        <f t="shared" si="18"/>
        <v>0</v>
      </c>
      <c r="AS175" s="132">
        <f t="shared" si="19"/>
        <v>105000</v>
      </c>
    </row>
    <row r="176" spans="1:45" ht="42" customHeight="1">
      <c r="A176" s="297"/>
      <c r="B176" s="268"/>
      <c r="C176" s="258"/>
      <c r="D176" s="282"/>
      <c r="E176" s="267">
        <v>0.32</v>
      </c>
      <c r="F176" s="283" t="s">
        <v>298</v>
      </c>
      <c r="G176" s="166">
        <v>0.5</v>
      </c>
      <c r="H176" s="96" t="s">
        <v>433</v>
      </c>
      <c r="I176" s="52"/>
      <c r="J176" s="168"/>
      <c r="K176" s="72"/>
      <c r="L176" s="65"/>
      <c r="M176" s="65"/>
      <c r="N176" s="65"/>
      <c r="O176" s="65"/>
      <c r="P176" s="166">
        <v>0.5</v>
      </c>
      <c r="Q176" s="96" t="s">
        <v>142</v>
      </c>
      <c r="R176" s="138" t="s">
        <v>597</v>
      </c>
      <c r="S176" s="137" t="s">
        <v>603</v>
      </c>
      <c r="T176" s="137" t="s">
        <v>604</v>
      </c>
      <c r="U176" s="129">
        <v>250</v>
      </c>
      <c r="V176" s="87">
        <v>250</v>
      </c>
      <c r="W176" s="87">
        <v>250</v>
      </c>
      <c r="X176" s="87">
        <v>250</v>
      </c>
      <c r="Y176" s="148">
        <v>141186</v>
      </c>
      <c r="Z176" s="148">
        <v>0</v>
      </c>
      <c r="AA176" s="150">
        <v>0</v>
      </c>
      <c r="AB176" s="147">
        <v>0</v>
      </c>
      <c r="AC176" s="132">
        <f t="shared" si="15"/>
        <v>141186</v>
      </c>
      <c r="AD176" s="151">
        <v>110000</v>
      </c>
      <c r="AE176" s="151">
        <v>0</v>
      </c>
      <c r="AF176" s="153">
        <v>0</v>
      </c>
      <c r="AG176" s="147">
        <v>0</v>
      </c>
      <c r="AH176" s="132">
        <f t="shared" si="16"/>
        <v>110000</v>
      </c>
      <c r="AI176" s="151">
        <v>130000</v>
      </c>
      <c r="AJ176" s="151">
        <v>0</v>
      </c>
      <c r="AK176" s="153">
        <v>0</v>
      </c>
      <c r="AL176" s="147">
        <v>0</v>
      </c>
      <c r="AM176" s="132">
        <f t="shared" si="17"/>
        <v>130000</v>
      </c>
      <c r="AN176" s="154">
        <v>133100</v>
      </c>
      <c r="AO176" s="154">
        <v>0</v>
      </c>
      <c r="AP176" s="156">
        <v>0</v>
      </c>
      <c r="AQ176" s="147">
        <v>0</v>
      </c>
      <c r="AR176" s="132">
        <f t="shared" si="18"/>
        <v>133100</v>
      </c>
      <c r="AS176" s="132">
        <f t="shared" si="19"/>
        <v>514286</v>
      </c>
    </row>
    <row r="177" spans="1:45" ht="45" customHeight="1">
      <c r="A177" s="297"/>
      <c r="B177" s="268"/>
      <c r="C177" s="258"/>
      <c r="D177" s="282"/>
      <c r="E177" s="267"/>
      <c r="F177" s="283"/>
      <c r="G177" s="166">
        <v>0.5</v>
      </c>
      <c r="H177" s="96" t="s">
        <v>434</v>
      </c>
      <c r="I177" s="52"/>
      <c r="J177" s="168"/>
      <c r="K177" s="72"/>
      <c r="L177" s="65"/>
      <c r="M177" s="65"/>
      <c r="N177" s="65"/>
      <c r="O177" s="65"/>
      <c r="P177" s="166">
        <v>0.5</v>
      </c>
      <c r="Q177" s="96" t="s">
        <v>143</v>
      </c>
      <c r="R177" s="138" t="s">
        <v>709</v>
      </c>
      <c r="S177" s="137" t="s">
        <v>585</v>
      </c>
      <c r="T177" s="137">
        <v>10</v>
      </c>
      <c r="U177" s="129">
        <v>2</v>
      </c>
      <c r="V177" s="87">
        <v>2</v>
      </c>
      <c r="W177" s="87">
        <v>2</v>
      </c>
      <c r="X177" s="87">
        <v>4</v>
      </c>
      <c r="Y177" s="148">
        <v>14000</v>
      </c>
      <c r="Z177" s="148">
        <v>0</v>
      </c>
      <c r="AA177" s="150">
        <v>0</v>
      </c>
      <c r="AB177" s="147">
        <v>0</v>
      </c>
      <c r="AC177" s="132">
        <f t="shared" si="15"/>
        <v>14000</v>
      </c>
      <c r="AD177" s="151">
        <v>29000</v>
      </c>
      <c r="AE177" s="151">
        <v>0</v>
      </c>
      <c r="AF177" s="153">
        <v>0</v>
      </c>
      <c r="AG177" s="147">
        <v>0</v>
      </c>
      <c r="AH177" s="132">
        <f t="shared" si="16"/>
        <v>29000</v>
      </c>
      <c r="AI177" s="151">
        <v>30000</v>
      </c>
      <c r="AJ177" s="151">
        <v>0</v>
      </c>
      <c r="AK177" s="153">
        <v>0</v>
      </c>
      <c r="AL177" s="147">
        <v>0</v>
      </c>
      <c r="AM177" s="132">
        <f t="shared" si="17"/>
        <v>30000</v>
      </c>
      <c r="AN177" s="154">
        <v>31000</v>
      </c>
      <c r="AO177" s="154">
        <v>0</v>
      </c>
      <c r="AP177" s="156">
        <v>0</v>
      </c>
      <c r="AQ177" s="147">
        <v>0</v>
      </c>
      <c r="AR177" s="132">
        <f t="shared" si="18"/>
        <v>31000</v>
      </c>
      <c r="AS177" s="132">
        <f t="shared" si="19"/>
        <v>104000</v>
      </c>
    </row>
    <row r="178" spans="1:45" ht="28.5" customHeight="1">
      <c r="A178" s="297"/>
      <c r="B178" s="268"/>
      <c r="C178" s="258"/>
      <c r="D178" s="282"/>
      <c r="E178" s="267">
        <v>0.32</v>
      </c>
      <c r="F178" s="251" t="s">
        <v>299</v>
      </c>
      <c r="G178" s="231">
        <v>1</v>
      </c>
      <c r="H178" s="233" t="s">
        <v>435</v>
      </c>
      <c r="I178" s="70"/>
      <c r="J178" s="168"/>
      <c r="K178" s="168"/>
      <c r="L178" s="65"/>
      <c r="M178" s="65"/>
      <c r="N178" s="65"/>
      <c r="O178" s="65"/>
      <c r="P178" s="166">
        <v>0.5</v>
      </c>
      <c r="Q178" s="96" t="s">
        <v>144</v>
      </c>
      <c r="R178" s="138" t="s">
        <v>598</v>
      </c>
      <c r="S178" s="137" t="s">
        <v>585</v>
      </c>
      <c r="T178" s="137" t="s">
        <v>586</v>
      </c>
      <c r="U178" s="129">
        <v>0</v>
      </c>
      <c r="V178" s="87">
        <v>0</v>
      </c>
      <c r="W178" s="87">
        <v>1</v>
      </c>
      <c r="X178" s="87">
        <v>0</v>
      </c>
      <c r="Y178" s="148">
        <v>0</v>
      </c>
      <c r="Z178" s="148">
        <v>0</v>
      </c>
      <c r="AA178" s="148">
        <v>0</v>
      </c>
      <c r="AB178" s="147">
        <v>0</v>
      </c>
      <c r="AC178" s="132">
        <f t="shared" si="15"/>
        <v>0</v>
      </c>
      <c r="AD178" s="151">
        <v>0</v>
      </c>
      <c r="AE178" s="151">
        <v>0</v>
      </c>
      <c r="AF178" s="151">
        <v>0</v>
      </c>
      <c r="AG178" s="147">
        <v>0</v>
      </c>
      <c r="AH178" s="132">
        <f t="shared" si="16"/>
        <v>0</v>
      </c>
      <c r="AI178" s="151">
        <v>0</v>
      </c>
      <c r="AJ178" s="151">
        <v>0</v>
      </c>
      <c r="AK178" s="151">
        <v>0</v>
      </c>
      <c r="AL178" s="147">
        <v>0</v>
      </c>
      <c r="AM178" s="132">
        <f t="shared" si="17"/>
        <v>0</v>
      </c>
      <c r="AN178" s="154">
        <v>5000</v>
      </c>
      <c r="AO178" s="154">
        <v>0</v>
      </c>
      <c r="AP178" s="154">
        <v>0</v>
      </c>
      <c r="AQ178" s="147">
        <v>50000</v>
      </c>
      <c r="AR178" s="132">
        <f t="shared" si="18"/>
        <v>55000</v>
      </c>
      <c r="AS178" s="132">
        <f t="shared" si="19"/>
        <v>55000</v>
      </c>
    </row>
    <row r="179" spans="1:45" ht="31.5" customHeight="1">
      <c r="A179" s="297"/>
      <c r="B179" s="268"/>
      <c r="C179" s="258"/>
      <c r="D179" s="282"/>
      <c r="E179" s="267"/>
      <c r="F179" s="253"/>
      <c r="G179" s="232"/>
      <c r="H179" s="234"/>
      <c r="I179" s="52"/>
      <c r="J179" s="168"/>
      <c r="K179" s="168"/>
      <c r="L179" s="65"/>
      <c r="M179" s="65"/>
      <c r="N179" s="65"/>
      <c r="O179" s="65"/>
      <c r="P179" s="166">
        <v>0.5</v>
      </c>
      <c r="Q179" s="96" t="s">
        <v>145</v>
      </c>
      <c r="R179" s="138" t="s">
        <v>599</v>
      </c>
      <c r="S179" s="137" t="s">
        <v>583</v>
      </c>
      <c r="T179" s="137" t="s">
        <v>579</v>
      </c>
      <c r="U179" s="129">
        <v>0</v>
      </c>
      <c r="V179" s="87">
        <v>0</v>
      </c>
      <c r="W179" s="87">
        <v>1</v>
      </c>
      <c r="X179" s="87">
        <v>1</v>
      </c>
      <c r="Y179" s="148">
        <v>0</v>
      </c>
      <c r="Z179" s="148">
        <v>0</v>
      </c>
      <c r="AA179" s="148">
        <v>0</v>
      </c>
      <c r="AB179" s="147">
        <v>0</v>
      </c>
      <c r="AC179" s="132">
        <f t="shared" si="15"/>
        <v>0</v>
      </c>
      <c r="AD179" s="151">
        <v>2000</v>
      </c>
      <c r="AE179" s="151">
        <v>0</v>
      </c>
      <c r="AF179" s="151">
        <v>0</v>
      </c>
      <c r="AG179" s="147">
        <v>0</v>
      </c>
      <c r="AH179" s="132">
        <f t="shared" si="16"/>
        <v>2000</v>
      </c>
      <c r="AI179" s="151">
        <v>2000</v>
      </c>
      <c r="AJ179" s="151">
        <v>0</v>
      </c>
      <c r="AK179" s="151">
        <v>0</v>
      </c>
      <c r="AL179" s="147">
        <v>0</v>
      </c>
      <c r="AM179" s="132">
        <f t="shared" si="17"/>
        <v>2000</v>
      </c>
      <c r="AN179" s="154">
        <v>0</v>
      </c>
      <c r="AO179" s="154">
        <v>0</v>
      </c>
      <c r="AP179" s="154">
        <v>0</v>
      </c>
      <c r="AQ179" s="147">
        <v>0</v>
      </c>
      <c r="AR179" s="132">
        <f t="shared" si="18"/>
        <v>0</v>
      </c>
      <c r="AS179" s="132">
        <f t="shared" si="19"/>
        <v>4000</v>
      </c>
    </row>
    <row r="180" spans="1:45" ht="30.75" customHeight="1">
      <c r="A180" s="297"/>
      <c r="B180" s="268"/>
      <c r="C180" s="267">
        <v>0.1</v>
      </c>
      <c r="D180" s="282" t="s">
        <v>252</v>
      </c>
      <c r="E180" s="267">
        <v>0.5</v>
      </c>
      <c r="F180" s="283" t="s">
        <v>304</v>
      </c>
      <c r="G180" s="231">
        <v>1</v>
      </c>
      <c r="H180" s="229" t="s">
        <v>436</v>
      </c>
      <c r="I180" s="58"/>
      <c r="J180" s="59"/>
      <c r="K180" s="58"/>
      <c r="L180" s="3"/>
      <c r="M180" s="3"/>
      <c r="N180" s="3"/>
      <c r="O180" s="3"/>
      <c r="P180" s="166">
        <v>0.5</v>
      </c>
      <c r="Q180" s="96" t="s">
        <v>146</v>
      </c>
      <c r="R180" s="127" t="s">
        <v>605</v>
      </c>
      <c r="S180" s="58">
        <v>0</v>
      </c>
      <c r="T180" s="58">
        <v>1</v>
      </c>
      <c r="U180" s="87">
        <v>0</v>
      </c>
      <c r="V180" s="87">
        <v>0</v>
      </c>
      <c r="W180" s="87">
        <v>1</v>
      </c>
      <c r="X180" s="87">
        <v>0</v>
      </c>
      <c r="Y180" s="148">
        <v>0</v>
      </c>
      <c r="Z180" s="148">
        <v>0</v>
      </c>
      <c r="AA180" s="148">
        <v>0</v>
      </c>
      <c r="AB180" s="147">
        <v>0</v>
      </c>
      <c r="AC180" s="132">
        <f t="shared" si="15"/>
        <v>0</v>
      </c>
      <c r="AD180" s="151">
        <v>2000</v>
      </c>
      <c r="AE180" s="151">
        <v>0</v>
      </c>
      <c r="AF180" s="151">
        <v>0</v>
      </c>
      <c r="AG180" s="147">
        <v>40000</v>
      </c>
      <c r="AH180" s="132">
        <f t="shared" si="16"/>
        <v>42000</v>
      </c>
      <c r="AI180" s="151">
        <v>2000</v>
      </c>
      <c r="AJ180" s="151">
        <v>0</v>
      </c>
      <c r="AK180" s="151">
        <v>0</v>
      </c>
      <c r="AL180" s="147">
        <v>40000</v>
      </c>
      <c r="AM180" s="132">
        <f t="shared" si="17"/>
        <v>42000</v>
      </c>
      <c r="AN180" s="154">
        <v>2000</v>
      </c>
      <c r="AO180" s="154">
        <v>0</v>
      </c>
      <c r="AP180" s="154">
        <v>0</v>
      </c>
      <c r="AQ180" s="147">
        <v>40000</v>
      </c>
      <c r="AR180" s="132">
        <f t="shared" si="18"/>
        <v>42000</v>
      </c>
      <c r="AS180" s="132">
        <f t="shared" si="19"/>
        <v>126000</v>
      </c>
    </row>
    <row r="181" spans="1:45" ht="38.25">
      <c r="A181" s="297"/>
      <c r="B181" s="268"/>
      <c r="C181" s="267"/>
      <c r="D181" s="282"/>
      <c r="E181" s="267"/>
      <c r="F181" s="283"/>
      <c r="G181" s="232"/>
      <c r="H181" s="242"/>
      <c r="I181" s="58"/>
      <c r="J181" s="59"/>
      <c r="K181" s="58"/>
      <c r="L181" s="3"/>
      <c r="M181" s="3"/>
      <c r="N181" s="3"/>
      <c r="O181" s="3"/>
      <c r="P181" s="166">
        <v>0.5</v>
      </c>
      <c r="Q181" s="96" t="s">
        <v>147</v>
      </c>
      <c r="R181" s="57" t="s">
        <v>606</v>
      </c>
      <c r="S181" s="58">
        <v>2</v>
      </c>
      <c r="T181" s="58">
        <v>4</v>
      </c>
      <c r="U181" s="87">
        <v>1</v>
      </c>
      <c r="V181" s="87">
        <v>1</v>
      </c>
      <c r="W181" s="87">
        <v>1</v>
      </c>
      <c r="X181" s="87">
        <v>1</v>
      </c>
      <c r="Y181" s="148">
        <v>2000</v>
      </c>
      <c r="Z181" s="148">
        <v>0</v>
      </c>
      <c r="AA181" s="148">
        <v>0</v>
      </c>
      <c r="AB181" s="147">
        <v>0</v>
      </c>
      <c r="AC181" s="132">
        <f t="shared" si="15"/>
        <v>2000</v>
      </c>
      <c r="AD181" s="151">
        <v>2000</v>
      </c>
      <c r="AE181" s="151">
        <v>0</v>
      </c>
      <c r="AF181" s="151">
        <v>0</v>
      </c>
      <c r="AG181" s="147">
        <v>0</v>
      </c>
      <c r="AH181" s="132">
        <f t="shared" si="16"/>
        <v>2000</v>
      </c>
      <c r="AI181" s="151">
        <v>2000</v>
      </c>
      <c r="AJ181" s="151">
        <v>0</v>
      </c>
      <c r="AK181" s="151">
        <v>0</v>
      </c>
      <c r="AL181" s="147">
        <v>0</v>
      </c>
      <c r="AM181" s="132">
        <f t="shared" si="17"/>
        <v>2000</v>
      </c>
      <c r="AN181" s="154">
        <v>0</v>
      </c>
      <c r="AO181" s="154">
        <v>0</v>
      </c>
      <c r="AP181" s="154">
        <v>0</v>
      </c>
      <c r="AQ181" s="147">
        <v>0</v>
      </c>
      <c r="AR181" s="132">
        <f t="shared" si="18"/>
        <v>0</v>
      </c>
      <c r="AS181" s="132">
        <f t="shared" si="19"/>
        <v>6000</v>
      </c>
    </row>
    <row r="182" spans="1:45" ht="44.25" customHeight="1">
      <c r="A182" s="297"/>
      <c r="B182" s="268"/>
      <c r="C182" s="267"/>
      <c r="D182" s="282"/>
      <c r="E182" s="267">
        <v>0.5</v>
      </c>
      <c r="F182" s="283" t="s">
        <v>300</v>
      </c>
      <c r="G182" s="231">
        <v>1</v>
      </c>
      <c r="H182" s="229" t="s">
        <v>437</v>
      </c>
      <c r="I182" s="58"/>
      <c r="J182" s="59"/>
      <c r="K182" s="58"/>
      <c r="L182" s="3"/>
      <c r="M182" s="3"/>
      <c r="N182" s="3"/>
      <c r="O182" s="3"/>
      <c r="P182" s="166">
        <v>0.5</v>
      </c>
      <c r="Q182" s="96" t="s">
        <v>148</v>
      </c>
      <c r="R182" s="57" t="s">
        <v>607</v>
      </c>
      <c r="S182" s="58">
        <v>0</v>
      </c>
      <c r="T182" s="58">
        <v>5</v>
      </c>
      <c r="U182" s="87">
        <v>5</v>
      </c>
      <c r="V182" s="87">
        <v>5</v>
      </c>
      <c r="W182" s="87">
        <v>5</v>
      </c>
      <c r="X182" s="87">
        <v>5</v>
      </c>
      <c r="Y182" s="148">
        <v>5000</v>
      </c>
      <c r="Z182" s="148">
        <v>0</v>
      </c>
      <c r="AA182" s="150">
        <v>0</v>
      </c>
      <c r="AB182" s="147">
        <v>0</v>
      </c>
      <c r="AC182" s="132">
        <f t="shared" si="15"/>
        <v>5000</v>
      </c>
      <c r="AD182" s="151">
        <v>5000</v>
      </c>
      <c r="AE182" s="151">
        <v>0</v>
      </c>
      <c r="AF182" s="153">
        <v>0</v>
      </c>
      <c r="AG182" s="147">
        <v>0</v>
      </c>
      <c r="AH182" s="132">
        <f t="shared" si="16"/>
        <v>5000</v>
      </c>
      <c r="AI182" s="151">
        <v>5000</v>
      </c>
      <c r="AJ182" s="151">
        <v>0</v>
      </c>
      <c r="AK182" s="153">
        <v>0</v>
      </c>
      <c r="AL182" s="147">
        <v>0</v>
      </c>
      <c r="AM182" s="132">
        <f t="shared" si="17"/>
        <v>5000</v>
      </c>
      <c r="AN182" s="154">
        <v>5000</v>
      </c>
      <c r="AO182" s="154">
        <v>0</v>
      </c>
      <c r="AP182" s="156">
        <v>0</v>
      </c>
      <c r="AQ182" s="147">
        <v>0</v>
      </c>
      <c r="AR182" s="132">
        <f t="shared" si="18"/>
        <v>5000</v>
      </c>
      <c r="AS182" s="132">
        <f t="shared" si="19"/>
        <v>20000</v>
      </c>
    </row>
    <row r="183" spans="1:45" ht="39.75" customHeight="1">
      <c r="A183" s="297"/>
      <c r="B183" s="268"/>
      <c r="C183" s="267"/>
      <c r="D183" s="282"/>
      <c r="E183" s="267"/>
      <c r="F183" s="283"/>
      <c r="G183" s="232"/>
      <c r="H183" s="242"/>
      <c r="I183" s="58"/>
      <c r="J183" s="59"/>
      <c r="K183" s="58"/>
      <c r="L183" s="3"/>
      <c r="M183" s="3"/>
      <c r="N183" s="3"/>
      <c r="O183" s="3"/>
      <c r="P183" s="166">
        <v>0.5</v>
      </c>
      <c r="Q183" s="96" t="s">
        <v>149</v>
      </c>
      <c r="R183" s="57" t="s">
        <v>608</v>
      </c>
      <c r="S183" s="79">
        <v>0</v>
      </c>
      <c r="T183" s="79">
        <v>3</v>
      </c>
      <c r="U183" s="87">
        <v>3</v>
      </c>
      <c r="V183" s="87">
        <v>3</v>
      </c>
      <c r="W183" s="87">
        <v>3</v>
      </c>
      <c r="X183" s="87">
        <v>3</v>
      </c>
      <c r="Y183" s="148">
        <v>2000</v>
      </c>
      <c r="Z183" s="148">
        <v>0</v>
      </c>
      <c r="AA183" s="150">
        <v>0</v>
      </c>
      <c r="AB183" s="147">
        <v>0</v>
      </c>
      <c r="AC183" s="132">
        <f t="shared" si="15"/>
        <v>2000</v>
      </c>
      <c r="AD183" s="151">
        <v>2000</v>
      </c>
      <c r="AE183" s="151">
        <v>0</v>
      </c>
      <c r="AF183" s="153">
        <v>0</v>
      </c>
      <c r="AG183" s="147">
        <v>0</v>
      </c>
      <c r="AH183" s="132">
        <f t="shared" si="16"/>
        <v>2000</v>
      </c>
      <c r="AI183" s="151">
        <v>2000</v>
      </c>
      <c r="AJ183" s="151">
        <v>0</v>
      </c>
      <c r="AK183" s="153">
        <v>0</v>
      </c>
      <c r="AL183" s="147">
        <v>0</v>
      </c>
      <c r="AM183" s="132">
        <f t="shared" si="17"/>
        <v>2000</v>
      </c>
      <c r="AN183" s="154">
        <v>2000</v>
      </c>
      <c r="AO183" s="154">
        <v>0</v>
      </c>
      <c r="AP183" s="156">
        <v>0</v>
      </c>
      <c r="AQ183" s="147">
        <v>0</v>
      </c>
      <c r="AR183" s="132">
        <f t="shared" si="18"/>
        <v>2000</v>
      </c>
      <c r="AS183" s="132">
        <f t="shared" si="19"/>
        <v>8000</v>
      </c>
    </row>
    <row r="184" spans="1:45" ht="37.5" customHeight="1">
      <c r="A184" s="297"/>
      <c r="B184" s="268"/>
      <c r="C184" s="267">
        <v>0.4</v>
      </c>
      <c r="D184" s="282" t="s">
        <v>253</v>
      </c>
      <c r="E184" s="267">
        <v>0.2</v>
      </c>
      <c r="F184" s="251" t="s">
        <v>301</v>
      </c>
      <c r="G184" s="231">
        <v>0.5</v>
      </c>
      <c r="H184" s="233" t="s">
        <v>438</v>
      </c>
      <c r="I184" s="58"/>
      <c r="J184" s="59"/>
      <c r="K184" s="58"/>
      <c r="L184" s="3"/>
      <c r="M184" s="3"/>
      <c r="N184" s="3"/>
      <c r="O184" s="3"/>
      <c r="P184" s="166">
        <v>0.25</v>
      </c>
      <c r="Q184" s="96" t="s">
        <v>150</v>
      </c>
      <c r="R184" s="138" t="s">
        <v>609</v>
      </c>
      <c r="S184" s="137" t="s">
        <v>585</v>
      </c>
      <c r="T184" s="137" t="s">
        <v>626</v>
      </c>
      <c r="U184" s="129">
        <v>30</v>
      </c>
      <c r="V184" s="87">
        <v>30</v>
      </c>
      <c r="W184" s="87">
        <v>30</v>
      </c>
      <c r="X184" s="87">
        <v>30</v>
      </c>
      <c r="Y184" s="148">
        <v>2000</v>
      </c>
      <c r="Z184" s="148">
        <v>0</v>
      </c>
      <c r="AA184" s="150">
        <v>0</v>
      </c>
      <c r="AB184" s="147">
        <v>0</v>
      </c>
      <c r="AC184" s="132">
        <f t="shared" si="15"/>
        <v>2000</v>
      </c>
      <c r="AD184" s="151">
        <v>2000</v>
      </c>
      <c r="AE184" s="151">
        <v>0</v>
      </c>
      <c r="AF184" s="153">
        <v>0</v>
      </c>
      <c r="AG184" s="147">
        <v>0</v>
      </c>
      <c r="AH184" s="132">
        <f t="shared" si="16"/>
        <v>2000</v>
      </c>
      <c r="AI184" s="151">
        <v>2000</v>
      </c>
      <c r="AJ184" s="151">
        <v>0</v>
      </c>
      <c r="AK184" s="153">
        <v>0</v>
      </c>
      <c r="AL184" s="147">
        <v>0</v>
      </c>
      <c r="AM184" s="132">
        <f t="shared" si="17"/>
        <v>2000</v>
      </c>
      <c r="AN184" s="154">
        <v>2000</v>
      </c>
      <c r="AO184" s="154">
        <v>0</v>
      </c>
      <c r="AP184" s="156">
        <v>0</v>
      </c>
      <c r="AQ184" s="147">
        <v>0</v>
      </c>
      <c r="AR184" s="132">
        <f t="shared" si="18"/>
        <v>2000</v>
      </c>
      <c r="AS184" s="132">
        <f t="shared" si="19"/>
        <v>8000</v>
      </c>
    </row>
    <row r="185" spans="1:45" ht="33" customHeight="1">
      <c r="A185" s="297"/>
      <c r="B185" s="268"/>
      <c r="C185" s="267"/>
      <c r="D185" s="282"/>
      <c r="E185" s="267"/>
      <c r="F185" s="252"/>
      <c r="G185" s="232"/>
      <c r="H185" s="234"/>
      <c r="I185" s="58"/>
      <c r="J185" s="59"/>
      <c r="K185" s="58"/>
      <c r="L185" s="3"/>
      <c r="M185" s="3"/>
      <c r="N185" s="3"/>
      <c r="O185" s="3"/>
      <c r="P185" s="166">
        <v>0.25</v>
      </c>
      <c r="Q185" s="96" t="s">
        <v>151</v>
      </c>
      <c r="R185" s="138" t="s">
        <v>610</v>
      </c>
      <c r="S185" s="137" t="s">
        <v>585</v>
      </c>
      <c r="T185" s="137" t="s">
        <v>586</v>
      </c>
      <c r="U185" s="129">
        <v>0</v>
      </c>
      <c r="V185" s="87">
        <v>0</v>
      </c>
      <c r="W185" s="87">
        <v>1</v>
      </c>
      <c r="X185" s="87">
        <v>0</v>
      </c>
      <c r="Y185" s="148">
        <v>0</v>
      </c>
      <c r="Z185" s="148">
        <v>0</v>
      </c>
      <c r="AA185" s="150">
        <v>0</v>
      </c>
      <c r="AB185" s="147">
        <v>0</v>
      </c>
      <c r="AC185" s="132">
        <f t="shared" si="15"/>
        <v>0</v>
      </c>
      <c r="AD185" s="151">
        <v>0</v>
      </c>
      <c r="AE185" s="151">
        <v>0</v>
      </c>
      <c r="AF185" s="153">
        <v>0</v>
      </c>
      <c r="AG185" s="147">
        <v>0</v>
      </c>
      <c r="AH185" s="132">
        <f t="shared" si="16"/>
        <v>0</v>
      </c>
      <c r="AI185" s="151">
        <v>10000</v>
      </c>
      <c r="AJ185" s="151">
        <v>0</v>
      </c>
      <c r="AK185" s="153">
        <v>0</v>
      </c>
      <c r="AL185" s="147">
        <v>0</v>
      </c>
      <c r="AM185" s="132">
        <f t="shared" si="17"/>
        <v>10000</v>
      </c>
      <c r="AN185" s="154">
        <v>0</v>
      </c>
      <c r="AO185" s="154">
        <v>0</v>
      </c>
      <c r="AP185" s="156">
        <v>0</v>
      </c>
      <c r="AQ185" s="147">
        <v>0</v>
      </c>
      <c r="AR185" s="132">
        <f t="shared" si="18"/>
        <v>0</v>
      </c>
      <c r="AS185" s="132">
        <f t="shared" si="19"/>
        <v>10000</v>
      </c>
    </row>
    <row r="186" spans="1:45" ht="51">
      <c r="A186" s="297"/>
      <c r="B186" s="268"/>
      <c r="C186" s="267"/>
      <c r="D186" s="282"/>
      <c r="E186" s="267"/>
      <c r="F186" s="252"/>
      <c r="G186" s="231">
        <v>0.5</v>
      </c>
      <c r="H186" s="229" t="s">
        <v>439</v>
      </c>
      <c r="I186" s="58"/>
      <c r="J186" s="59"/>
      <c r="K186" s="58"/>
      <c r="L186" s="3"/>
      <c r="M186" s="3"/>
      <c r="N186" s="3"/>
      <c r="O186" s="3"/>
      <c r="P186" s="166">
        <v>0.25</v>
      </c>
      <c r="Q186" s="96" t="s">
        <v>152</v>
      </c>
      <c r="R186" s="138" t="s">
        <v>611</v>
      </c>
      <c r="S186" s="137" t="s">
        <v>585</v>
      </c>
      <c r="T186" s="137" t="s">
        <v>580</v>
      </c>
      <c r="U186" s="129">
        <v>25</v>
      </c>
      <c r="V186" s="87">
        <v>25</v>
      </c>
      <c r="W186" s="87">
        <v>25</v>
      </c>
      <c r="X186" s="87">
        <v>25</v>
      </c>
      <c r="Y186" s="148">
        <v>2000</v>
      </c>
      <c r="Z186" s="148">
        <v>0</v>
      </c>
      <c r="AA186" s="150">
        <v>0</v>
      </c>
      <c r="AB186" s="147">
        <v>0</v>
      </c>
      <c r="AC186" s="132">
        <f t="shared" si="15"/>
        <v>2000</v>
      </c>
      <c r="AD186" s="151">
        <v>2000</v>
      </c>
      <c r="AE186" s="151">
        <v>0</v>
      </c>
      <c r="AF186" s="153">
        <v>0</v>
      </c>
      <c r="AG186" s="147">
        <v>0</v>
      </c>
      <c r="AH186" s="132">
        <f t="shared" si="16"/>
        <v>2000</v>
      </c>
      <c r="AI186" s="151">
        <v>2000</v>
      </c>
      <c r="AJ186" s="151">
        <v>0</v>
      </c>
      <c r="AK186" s="153">
        <v>0</v>
      </c>
      <c r="AL186" s="147">
        <v>0</v>
      </c>
      <c r="AM186" s="132">
        <f t="shared" si="17"/>
        <v>2000</v>
      </c>
      <c r="AN186" s="154">
        <v>2000</v>
      </c>
      <c r="AO186" s="154">
        <v>0</v>
      </c>
      <c r="AP186" s="156">
        <v>0</v>
      </c>
      <c r="AQ186" s="147">
        <v>0</v>
      </c>
      <c r="AR186" s="132">
        <f t="shared" si="18"/>
        <v>2000</v>
      </c>
      <c r="AS186" s="132">
        <f t="shared" si="19"/>
        <v>8000</v>
      </c>
    </row>
    <row r="187" spans="1:45" ht="38.25">
      <c r="A187" s="297"/>
      <c r="B187" s="268"/>
      <c r="C187" s="267"/>
      <c r="D187" s="282"/>
      <c r="E187" s="267"/>
      <c r="F187" s="253"/>
      <c r="G187" s="232"/>
      <c r="H187" s="242"/>
      <c r="I187" s="52"/>
      <c r="J187" s="167"/>
      <c r="K187" s="167"/>
      <c r="L187" s="68"/>
      <c r="M187" s="68"/>
      <c r="N187" s="68"/>
      <c r="O187" s="68"/>
      <c r="P187" s="166">
        <v>0.25</v>
      </c>
      <c r="Q187" s="96" t="s">
        <v>153</v>
      </c>
      <c r="R187" s="138" t="s">
        <v>612</v>
      </c>
      <c r="S187" s="137" t="s">
        <v>585</v>
      </c>
      <c r="T187" s="137" t="s">
        <v>579</v>
      </c>
      <c r="U187" s="129">
        <v>2</v>
      </c>
      <c r="V187" s="87">
        <v>2</v>
      </c>
      <c r="W187" s="87">
        <v>2</v>
      </c>
      <c r="X187" s="87">
        <v>2</v>
      </c>
      <c r="Y187" s="148">
        <v>500</v>
      </c>
      <c r="Z187" s="148">
        <v>0</v>
      </c>
      <c r="AA187" s="150">
        <v>0</v>
      </c>
      <c r="AB187" s="147">
        <v>0</v>
      </c>
      <c r="AC187" s="132">
        <f t="shared" si="15"/>
        <v>500</v>
      </c>
      <c r="AD187" s="151">
        <v>500</v>
      </c>
      <c r="AE187" s="151">
        <v>0</v>
      </c>
      <c r="AF187" s="153">
        <v>0</v>
      </c>
      <c r="AG187" s="147">
        <v>0</v>
      </c>
      <c r="AH187" s="132">
        <f t="shared" si="16"/>
        <v>500</v>
      </c>
      <c r="AI187" s="151">
        <v>500</v>
      </c>
      <c r="AJ187" s="151">
        <v>0</v>
      </c>
      <c r="AK187" s="153">
        <v>0</v>
      </c>
      <c r="AL187" s="147">
        <v>0</v>
      </c>
      <c r="AM187" s="132">
        <f t="shared" si="17"/>
        <v>500</v>
      </c>
      <c r="AN187" s="154">
        <v>500</v>
      </c>
      <c r="AO187" s="154">
        <v>0</v>
      </c>
      <c r="AP187" s="156">
        <v>0</v>
      </c>
      <c r="AQ187" s="147">
        <v>0</v>
      </c>
      <c r="AR187" s="132">
        <f t="shared" si="18"/>
        <v>500</v>
      </c>
      <c r="AS187" s="132">
        <f t="shared" si="19"/>
        <v>2000</v>
      </c>
    </row>
    <row r="188" spans="1:45" ht="55.5" customHeight="1">
      <c r="A188" s="297"/>
      <c r="B188" s="268"/>
      <c r="C188" s="267"/>
      <c r="D188" s="282"/>
      <c r="E188" s="267">
        <v>0.2</v>
      </c>
      <c r="F188" s="251" t="s">
        <v>302</v>
      </c>
      <c r="G188" s="231">
        <v>1</v>
      </c>
      <c r="H188" s="235" t="s">
        <v>440</v>
      </c>
      <c r="I188" s="52"/>
      <c r="J188" s="167"/>
      <c r="K188" s="167"/>
      <c r="L188" s="68"/>
      <c r="M188" s="68"/>
      <c r="N188" s="68"/>
      <c r="O188" s="68"/>
      <c r="P188" s="166">
        <v>0.25</v>
      </c>
      <c r="Q188" s="97" t="s">
        <v>154</v>
      </c>
      <c r="R188" s="138" t="s">
        <v>613</v>
      </c>
      <c r="S188" s="137" t="s">
        <v>585</v>
      </c>
      <c r="T188" s="137" t="s">
        <v>627</v>
      </c>
      <c r="U188" s="129">
        <v>50</v>
      </c>
      <c r="V188" s="87">
        <v>50</v>
      </c>
      <c r="W188" s="87">
        <v>50</v>
      </c>
      <c r="X188" s="87">
        <v>50</v>
      </c>
      <c r="Y188" s="148">
        <v>2000</v>
      </c>
      <c r="Z188" s="148">
        <v>0</v>
      </c>
      <c r="AA188" s="150">
        <v>0</v>
      </c>
      <c r="AB188" s="147">
        <v>0</v>
      </c>
      <c r="AC188" s="132">
        <f t="shared" si="15"/>
        <v>2000</v>
      </c>
      <c r="AD188" s="151">
        <v>2000</v>
      </c>
      <c r="AE188" s="151">
        <v>0</v>
      </c>
      <c r="AF188" s="153">
        <v>0</v>
      </c>
      <c r="AG188" s="147">
        <v>0</v>
      </c>
      <c r="AH188" s="132">
        <f t="shared" si="16"/>
        <v>2000</v>
      </c>
      <c r="AI188" s="151">
        <v>2000</v>
      </c>
      <c r="AJ188" s="151">
        <v>0</v>
      </c>
      <c r="AK188" s="153">
        <v>0</v>
      </c>
      <c r="AL188" s="147">
        <v>0</v>
      </c>
      <c r="AM188" s="132">
        <f t="shared" si="17"/>
        <v>2000</v>
      </c>
      <c r="AN188" s="154">
        <v>2000</v>
      </c>
      <c r="AO188" s="154">
        <v>0</v>
      </c>
      <c r="AP188" s="156">
        <v>0</v>
      </c>
      <c r="AQ188" s="147">
        <v>0</v>
      </c>
      <c r="AR188" s="132">
        <f t="shared" si="18"/>
        <v>2000</v>
      </c>
      <c r="AS188" s="132">
        <f t="shared" si="19"/>
        <v>8000</v>
      </c>
    </row>
    <row r="189" spans="1:45" ht="38.25">
      <c r="A189" s="297"/>
      <c r="B189" s="268"/>
      <c r="C189" s="267"/>
      <c r="D189" s="282"/>
      <c r="E189" s="267"/>
      <c r="F189" s="252"/>
      <c r="G189" s="241"/>
      <c r="H189" s="240"/>
      <c r="I189" s="70"/>
      <c r="J189" s="167"/>
      <c r="K189" s="167"/>
      <c r="L189" s="68"/>
      <c r="M189" s="68"/>
      <c r="N189" s="68"/>
      <c r="O189" s="68"/>
      <c r="P189" s="166">
        <v>0.25</v>
      </c>
      <c r="Q189" s="97" t="s">
        <v>155</v>
      </c>
      <c r="R189" s="138" t="s">
        <v>614</v>
      </c>
      <c r="S189" s="137" t="s">
        <v>585</v>
      </c>
      <c r="T189" s="137" t="s">
        <v>586</v>
      </c>
      <c r="U189" s="129">
        <v>0</v>
      </c>
      <c r="V189" s="87">
        <v>0</v>
      </c>
      <c r="W189" s="87">
        <v>1</v>
      </c>
      <c r="X189" s="87">
        <v>1</v>
      </c>
      <c r="Y189" s="148">
        <v>0</v>
      </c>
      <c r="Z189" s="148">
        <v>0</v>
      </c>
      <c r="AA189" s="150">
        <v>0</v>
      </c>
      <c r="AB189" s="147">
        <v>0</v>
      </c>
      <c r="AC189" s="132">
        <f t="shared" si="15"/>
        <v>0</v>
      </c>
      <c r="AD189" s="151">
        <v>0</v>
      </c>
      <c r="AE189" s="151">
        <v>0</v>
      </c>
      <c r="AF189" s="153">
        <v>0</v>
      </c>
      <c r="AG189" s="147">
        <v>0</v>
      </c>
      <c r="AH189" s="132">
        <f t="shared" si="16"/>
        <v>0</v>
      </c>
      <c r="AI189" s="151">
        <v>0</v>
      </c>
      <c r="AJ189" s="151">
        <v>0</v>
      </c>
      <c r="AK189" s="153">
        <v>0</v>
      </c>
      <c r="AL189" s="147">
        <v>0</v>
      </c>
      <c r="AM189" s="132">
        <f t="shared" si="17"/>
        <v>0</v>
      </c>
      <c r="AN189" s="154">
        <v>5000</v>
      </c>
      <c r="AO189" s="154">
        <v>0</v>
      </c>
      <c r="AP189" s="154">
        <v>0</v>
      </c>
      <c r="AQ189" s="147">
        <v>50000</v>
      </c>
      <c r="AR189" s="132">
        <f t="shared" si="18"/>
        <v>55000</v>
      </c>
      <c r="AS189" s="132">
        <f t="shared" si="19"/>
        <v>55000</v>
      </c>
    </row>
    <row r="190" spans="1:45" ht="38.25">
      <c r="A190" s="297"/>
      <c r="B190" s="268"/>
      <c r="C190" s="267"/>
      <c r="D190" s="282"/>
      <c r="E190" s="267"/>
      <c r="F190" s="252"/>
      <c r="G190" s="241"/>
      <c r="H190" s="240"/>
      <c r="I190" s="70"/>
      <c r="J190" s="167"/>
      <c r="K190" s="167"/>
      <c r="L190" s="68"/>
      <c r="M190" s="68"/>
      <c r="N190" s="68"/>
      <c r="O190" s="68"/>
      <c r="P190" s="166">
        <v>0.25</v>
      </c>
      <c r="Q190" s="97" t="s">
        <v>156</v>
      </c>
      <c r="R190" s="138" t="s">
        <v>615</v>
      </c>
      <c r="S190" s="137" t="s">
        <v>585</v>
      </c>
      <c r="T190" s="137" t="s">
        <v>588</v>
      </c>
      <c r="U190" s="129">
        <v>100</v>
      </c>
      <c r="V190" s="87">
        <v>100</v>
      </c>
      <c r="W190" s="87">
        <v>100</v>
      </c>
      <c r="X190" s="87">
        <v>100</v>
      </c>
      <c r="Y190" s="148">
        <v>2000</v>
      </c>
      <c r="Z190" s="148">
        <v>0</v>
      </c>
      <c r="AA190" s="150">
        <v>0</v>
      </c>
      <c r="AB190" s="147">
        <v>0</v>
      </c>
      <c r="AC190" s="132">
        <f t="shared" si="15"/>
        <v>2000</v>
      </c>
      <c r="AD190" s="151">
        <v>2000</v>
      </c>
      <c r="AE190" s="151">
        <v>0</v>
      </c>
      <c r="AF190" s="153">
        <v>0</v>
      </c>
      <c r="AG190" s="147">
        <v>0</v>
      </c>
      <c r="AH190" s="132">
        <f t="shared" si="16"/>
        <v>2000</v>
      </c>
      <c r="AI190" s="151">
        <v>2000</v>
      </c>
      <c r="AJ190" s="151">
        <v>0</v>
      </c>
      <c r="AK190" s="153">
        <v>0</v>
      </c>
      <c r="AL190" s="147">
        <v>0</v>
      </c>
      <c r="AM190" s="132">
        <f t="shared" si="17"/>
        <v>2000</v>
      </c>
      <c r="AN190" s="154">
        <v>2000</v>
      </c>
      <c r="AO190" s="154">
        <v>0</v>
      </c>
      <c r="AP190" s="156">
        <v>0</v>
      </c>
      <c r="AQ190" s="147">
        <v>0</v>
      </c>
      <c r="AR190" s="132">
        <f t="shared" si="18"/>
        <v>2000</v>
      </c>
      <c r="AS190" s="132">
        <f t="shared" si="19"/>
        <v>8000</v>
      </c>
    </row>
    <row r="191" spans="1:45" ht="51">
      <c r="A191" s="297"/>
      <c r="B191" s="268"/>
      <c r="C191" s="267"/>
      <c r="D191" s="282"/>
      <c r="E191" s="267"/>
      <c r="F191" s="253"/>
      <c r="G191" s="232"/>
      <c r="H191" s="236"/>
      <c r="I191" s="52"/>
      <c r="J191" s="167"/>
      <c r="K191" s="167"/>
      <c r="L191" s="66"/>
      <c r="M191" s="66"/>
      <c r="N191" s="66"/>
      <c r="O191" s="66"/>
      <c r="P191" s="166">
        <v>0.25</v>
      </c>
      <c r="Q191" s="97" t="s">
        <v>157</v>
      </c>
      <c r="R191" s="138" t="s">
        <v>616</v>
      </c>
      <c r="S191" s="137" t="s">
        <v>628</v>
      </c>
      <c r="T191" s="137" t="s">
        <v>588</v>
      </c>
      <c r="U191" s="129">
        <v>100</v>
      </c>
      <c r="V191" s="87">
        <v>100</v>
      </c>
      <c r="W191" s="87">
        <v>100</v>
      </c>
      <c r="X191" s="87">
        <v>100</v>
      </c>
      <c r="Y191" s="148">
        <v>65000</v>
      </c>
      <c r="Z191" s="148">
        <v>0</v>
      </c>
      <c r="AA191" s="150">
        <v>0</v>
      </c>
      <c r="AB191" s="147">
        <v>0</v>
      </c>
      <c r="AC191" s="132">
        <f t="shared" si="15"/>
        <v>65000</v>
      </c>
      <c r="AD191" s="151">
        <v>67000</v>
      </c>
      <c r="AE191" s="151">
        <v>0</v>
      </c>
      <c r="AF191" s="153">
        <v>0</v>
      </c>
      <c r="AG191" s="147">
        <v>0</v>
      </c>
      <c r="AH191" s="132">
        <f t="shared" si="16"/>
        <v>67000</v>
      </c>
      <c r="AI191" s="151">
        <v>69000</v>
      </c>
      <c r="AJ191" s="151">
        <v>0</v>
      </c>
      <c r="AK191" s="153">
        <v>0</v>
      </c>
      <c r="AL191" s="147">
        <v>0</v>
      </c>
      <c r="AM191" s="132">
        <f t="shared" si="17"/>
        <v>69000</v>
      </c>
      <c r="AN191" s="154">
        <v>71000</v>
      </c>
      <c r="AO191" s="154">
        <v>0</v>
      </c>
      <c r="AP191" s="156">
        <v>0</v>
      </c>
      <c r="AQ191" s="147">
        <v>0</v>
      </c>
      <c r="AR191" s="132">
        <f t="shared" si="18"/>
        <v>71000</v>
      </c>
      <c r="AS191" s="132">
        <f t="shared" si="19"/>
        <v>272000</v>
      </c>
    </row>
    <row r="192" spans="1:45" ht="46.5" customHeight="1">
      <c r="A192" s="297"/>
      <c r="B192" s="268"/>
      <c r="C192" s="267"/>
      <c r="D192" s="282"/>
      <c r="E192" s="267">
        <v>0.35</v>
      </c>
      <c r="F192" s="251" t="s">
        <v>303</v>
      </c>
      <c r="G192" s="231">
        <v>1</v>
      </c>
      <c r="H192" s="229" t="s">
        <v>440</v>
      </c>
      <c r="I192" s="52"/>
      <c r="J192" s="167"/>
      <c r="K192" s="167"/>
      <c r="L192" s="66"/>
      <c r="M192" s="66"/>
      <c r="N192" s="66"/>
      <c r="O192" s="66"/>
      <c r="P192" s="166">
        <v>0.17</v>
      </c>
      <c r="Q192" s="96" t="s">
        <v>158</v>
      </c>
      <c r="R192" s="138" t="s">
        <v>617</v>
      </c>
      <c r="S192" s="137" t="s">
        <v>585</v>
      </c>
      <c r="T192" s="137" t="s">
        <v>579</v>
      </c>
      <c r="U192" s="129">
        <v>1</v>
      </c>
      <c r="V192" s="87">
        <v>1</v>
      </c>
      <c r="W192" s="87">
        <v>0</v>
      </c>
      <c r="X192" s="87">
        <v>0</v>
      </c>
      <c r="Y192" s="148">
        <v>4000</v>
      </c>
      <c r="Z192" s="148">
        <v>0</v>
      </c>
      <c r="AA192" s="148">
        <v>0</v>
      </c>
      <c r="AB192" s="147">
        <v>0</v>
      </c>
      <c r="AC192" s="132">
        <f t="shared" si="15"/>
        <v>4000</v>
      </c>
      <c r="AD192" s="151">
        <v>0</v>
      </c>
      <c r="AE192" s="151">
        <v>0</v>
      </c>
      <c r="AF192" s="151">
        <v>0</v>
      </c>
      <c r="AG192" s="147">
        <v>0</v>
      </c>
      <c r="AH192" s="132">
        <f t="shared" si="16"/>
        <v>0</v>
      </c>
      <c r="AI192" s="151">
        <v>4000</v>
      </c>
      <c r="AJ192" s="151">
        <v>0</v>
      </c>
      <c r="AK192" s="151">
        <v>0</v>
      </c>
      <c r="AL192" s="147">
        <v>0</v>
      </c>
      <c r="AM192" s="132">
        <f t="shared" si="17"/>
        <v>4000</v>
      </c>
      <c r="AN192" s="154">
        <v>0</v>
      </c>
      <c r="AO192" s="154">
        <v>0</v>
      </c>
      <c r="AP192" s="154">
        <v>0</v>
      </c>
      <c r="AQ192" s="147">
        <v>0</v>
      </c>
      <c r="AR192" s="132">
        <f t="shared" si="18"/>
        <v>0</v>
      </c>
      <c r="AS192" s="132">
        <f t="shared" si="19"/>
        <v>8000</v>
      </c>
    </row>
    <row r="193" spans="1:45" ht="80.25" customHeight="1">
      <c r="A193" s="297"/>
      <c r="B193" s="268"/>
      <c r="C193" s="267"/>
      <c r="D193" s="282"/>
      <c r="E193" s="267"/>
      <c r="F193" s="252"/>
      <c r="G193" s="241"/>
      <c r="H193" s="230"/>
      <c r="I193" s="52"/>
      <c r="J193" s="168"/>
      <c r="K193" s="168"/>
      <c r="L193" s="65"/>
      <c r="M193" s="65"/>
      <c r="N193" s="65"/>
      <c r="O193" s="65"/>
      <c r="P193" s="166">
        <v>0.17</v>
      </c>
      <c r="Q193" s="96" t="s">
        <v>159</v>
      </c>
      <c r="R193" s="138" t="s">
        <v>618</v>
      </c>
      <c r="S193" s="137" t="s">
        <v>585</v>
      </c>
      <c r="T193" s="137" t="s">
        <v>579</v>
      </c>
      <c r="U193" s="129">
        <v>2</v>
      </c>
      <c r="V193" s="87">
        <v>2</v>
      </c>
      <c r="W193" s="87">
        <v>2</v>
      </c>
      <c r="X193" s="87">
        <v>2</v>
      </c>
      <c r="Y193" s="148">
        <v>4000</v>
      </c>
      <c r="Z193" s="148">
        <v>0</v>
      </c>
      <c r="AA193" s="148">
        <v>0</v>
      </c>
      <c r="AB193" s="147">
        <v>0</v>
      </c>
      <c r="AC193" s="132">
        <f t="shared" si="15"/>
        <v>4000</v>
      </c>
      <c r="AD193" s="151">
        <v>4000</v>
      </c>
      <c r="AE193" s="151">
        <v>0</v>
      </c>
      <c r="AF193" s="151">
        <v>0</v>
      </c>
      <c r="AG193" s="147">
        <v>0</v>
      </c>
      <c r="AH193" s="132">
        <f t="shared" si="16"/>
        <v>4000</v>
      </c>
      <c r="AI193" s="151">
        <v>0</v>
      </c>
      <c r="AJ193" s="151">
        <v>0</v>
      </c>
      <c r="AK193" s="151">
        <v>0</v>
      </c>
      <c r="AL193" s="147">
        <v>0</v>
      </c>
      <c r="AM193" s="132">
        <f t="shared" si="17"/>
        <v>0</v>
      </c>
      <c r="AN193" s="154">
        <v>0</v>
      </c>
      <c r="AO193" s="154">
        <v>0</v>
      </c>
      <c r="AP193" s="154">
        <v>0</v>
      </c>
      <c r="AQ193" s="147">
        <v>0</v>
      </c>
      <c r="AR193" s="132">
        <f t="shared" si="18"/>
        <v>0</v>
      </c>
      <c r="AS193" s="132">
        <f t="shared" si="19"/>
        <v>8000</v>
      </c>
    </row>
    <row r="194" spans="1:45" ht="38.25">
      <c r="A194" s="297"/>
      <c r="B194" s="268"/>
      <c r="C194" s="267"/>
      <c r="D194" s="282"/>
      <c r="E194" s="267"/>
      <c r="F194" s="252"/>
      <c r="G194" s="241"/>
      <c r="H194" s="230"/>
      <c r="I194" s="58"/>
      <c r="J194" s="59"/>
      <c r="K194" s="58"/>
      <c r="L194" s="3"/>
      <c r="M194" s="3"/>
      <c r="N194" s="3"/>
      <c r="O194" s="3"/>
      <c r="P194" s="166">
        <v>0.17</v>
      </c>
      <c r="Q194" s="96" t="s">
        <v>160</v>
      </c>
      <c r="R194" s="138" t="s">
        <v>619</v>
      </c>
      <c r="S194" s="137" t="s">
        <v>585</v>
      </c>
      <c r="T194" s="137" t="s">
        <v>579</v>
      </c>
      <c r="U194" s="129">
        <v>0</v>
      </c>
      <c r="V194" s="87">
        <v>1</v>
      </c>
      <c r="W194" s="87">
        <v>1</v>
      </c>
      <c r="X194" s="87">
        <v>0</v>
      </c>
      <c r="Y194" s="148">
        <v>0</v>
      </c>
      <c r="Z194" s="148">
        <v>0</v>
      </c>
      <c r="AA194" s="148">
        <v>0</v>
      </c>
      <c r="AB194" s="147">
        <v>0</v>
      </c>
      <c r="AC194" s="132">
        <f t="shared" si="15"/>
        <v>0</v>
      </c>
      <c r="AD194" s="151">
        <v>5000</v>
      </c>
      <c r="AE194" s="151">
        <v>0</v>
      </c>
      <c r="AF194" s="151">
        <v>0</v>
      </c>
      <c r="AG194" s="147">
        <v>0</v>
      </c>
      <c r="AH194" s="132">
        <f t="shared" si="16"/>
        <v>5000</v>
      </c>
      <c r="AI194" s="151">
        <v>5000</v>
      </c>
      <c r="AJ194" s="151">
        <v>0</v>
      </c>
      <c r="AK194" s="151">
        <v>0</v>
      </c>
      <c r="AL194" s="147">
        <v>0</v>
      </c>
      <c r="AM194" s="132">
        <f t="shared" si="17"/>
        <v>5000</v>
      </c>
      <c r="AN194" s="154">
        <v>0</v>
      </c>
      <c r="AO194" s="154">
        <v>0</v>
      </c>
      <c r="AP194" s="154">
        <v>0</v>
      </c>
      <c r="AQ194" s="147">
        <v>0</v>
      </c>
      <c r="AR194" s="132">
        <f t="shared" si="18"/>
        <v>0</v>
      </c>
      <c r="AS194" s="132">
        <f t="shared" si="19"/>
        <v>10000</v>
      </c>
    </row>
    <row r="195" spans="1:45" ht="38.25">
      <c r="A195" s="297"/>
      <c r="B195" s="268"/>
      <c r="C195" s="267"/>
      <c r="D195" s="282"/>
      <c r="E195" s="267"/>
      <c r="F195" s="252"/>
      <c r="G195" s="241"/>
      <c r="H195" s="230"/>
      <c r="I195" s="58"/>
      <c r="J195" s="59"/>
      <c r="K195" s="58"/>
      <c r="L195" s="3"/>
      <c r="M195" s="3"/>
      <c r="N195" s="3"/>
      <c r="O195" s="3"/>
      <c r="P195" s="166">
        <v>0.17</v>
      </c>
      <c r="Q195" s="96" t="s">
        <v>161</v>
      </c>
      <c r="R195" s="138" t="s">
        <v>620</v>
      </c>
      <c r="S195" s="137" t="s">
        <v>585</v>
      </c>
      <c r="T195" s="137" t="s">
        <v>579</v>
      </c>
      <c r="U195" s="129">
        <v>2</v>
      </c>
      <c r="V195" s="87">
        <v>2</v>
      </c>
      <c r="W195" s="87">
        <v>2</v>
      </c>
      <c r="X195" s="87">
        <v>2</v>
      </c>
      <c r="Y195" s="148">
        <v>0</v>
      </c>
      <c r="Z195" s="148">
        <v>10000</v>
      </c>
      <c r="AA195" s="148">
        <v>0</v>
      </c>
      <c r="AB195" s="147">
        <v>50000</v>
      </c>
      <c r="AC195" s="132">
        <f t="shared" si="15"/>
        <v>60000</v>
      </c>
      <c r="AD195" s="151">
        <v>0</v>
      </c>
      <c r="AE195" s="151">
        <v>1000</v>
      </c>
      <c r="AF195" s="151">
        <v>0</v>
      </c>
      <c r="AG195" s="147">
        <v>50000</v>
      </c>
      <c r="AH195" s="132">
        <f t="shared" si="16"/>
        <v>51000</v>
      </c>
      <c r="AI195" s="151">
        <v>0</v>
      </c>
      <c r="AJ195" s="151">
        <v>0</v>
      </c>
      <c r="AK195" s="151">
        <v>0</v>
      </c>
      <c r="AL195" s="147">
        <v>0</v>
      </c>
      <c r="AM195" s="132">
        <f t="shared" si="17"/>
        <v>0</v>
      </c>
      <c r="AN195" s="154">
        <v>0</v>
      </c>
      <c r="AO195" s="154">
        <v>0</v>
      </c>
      <c r="AP195" s="154">
        <v>0</v>
      </c>
      <c r="AQ195" s="147">
        <v>0</v>
      </c>
      <c r="AR195" s="132">
        <f t="shared" si="18"/>
        <v>0</v>
      </c>
      <c r="AS195" s="132">
        <f t="shared" si="19"/>
        <v>111000</v>
      </c>
    </row>
    <row r="196" spans="1:45" ht="25.5">
      <c r="A196" s="297"/>
      <c r="B196" s="268"/>
      <c r="C196" s="267"/>
      <c r="D196" s="282"/>
      <c r="E196" s="267"/>
      <c r="F196" s="252"/>
      <c r="G196" s="241"/>
      <c r="H196" s="230"/>
      <c r="I196" s="52"/>
      <c r="J196" s="168"/>
      <c r="K196" s="168"/>
      <c r="L196" s="65"/>
      <c r="M196" s="65"/>
      <c r="N196" s="65"/>
      <c r="O196" s="65"/>
      <c r="P196" s="166">
        <v>0.16</v>
      </c>
      <c r="Q196" s="96" t="s">
        <v>162</v>
      </c>
      <c r="R196" s="138" t="s">
        <v>621</v>
      </c>
      <c r="S196" s="137" t="s">
        <v>585</v>
      </c>
      <c r="T196" s="137" t="s">
        <v>586</v>
      </c>
      <c r="U196" s="129">
        <v>0</v>
      </c>
      <c r="V196" s="87">
        <v>0</v>
      </c>
      <c r="W196" s="87">
        <v>0</v>
      </c>
      <c r="X196" s="87">
        <v>1</v>
      </c>
      <c r="Y196" s="148">
        <v>0</v>
      </c>
      <c r="Z196" s="148">
        <v>0</v>
      </c>
      <c r="AA196" s="148">
        <v>0</v>
      </c>
      <c r="AB196" s="147">
        <v>0</v>
      </c>
      <c r="AC196" s="132">
        <f t="shared" si="15"/>
        <v>0</v>
      </c>
      <c r="AD196" s="151">
        <v>0</v>
      </c>
      <c r="AE196" s="151">
        <v>0</v>
      </c>
      <c r="AF196" s="151">
        <v>0</v>
      </c>
      <c r="AG196" s="147">
        <v>0</v>
      </c>
      <c r="AH196" s="132">
        <f t="shared" si="16"/>
        <v>0</v>
      </c>
      <c r="AI196" s="151">
        <v>0</v>
      </c>
      <c r="AJ196" s="151">
        <v>0</v>
      </c>
      <c r="AK196" s="151">
        <v>0</v>
      </c>
      <c r="AL196" s="147">
        <v>0</v>
      </c>
      <c r="AM196" s="132">
        <f t="shared" si="17"/>
        <v>0</v>
      </c>
      <c r="AN196" s="154">
        <v>10000</v>
      </c>
      <c r="AO196" s="154">
        <v>0</v>
      </c>
      <c r="AP196" s="154">
        <v>0</v>
      </c>
      <c r="AQ196" s="147">
        <v>100000</v>
      </c>
      <c r="AR196" s="132">
        <f t="shared" si="18"/>
        <v>110000</v>
      </c>
      <c r="AS196" s="132">
        <f t="shared" si="19"/>
        <v>110000</v>
      </c>
    </row>
    <row r="197" spans="1:45" ht="51">
      <c r="A197" s="297"/>
      <c r="B197" s="268"/>
      <c r="C197" s="267"/>
      <c r="D197" s="282"/>
      <c r="E197" s="267"/>
      <c r="F197" s="253"/>
      <c r="G197" s="232"/>
      <c r="H197" s="230"/>
      <c r="I197" s="52"/>
      <c r="J197" s="168"/>
      <c r="K197" s="168"/>
      <c r="L197" s="65"/>
      <c r="M197" s="65"/>
      <c r="N197" s="65"/>
      <c r="O197" s="65"/>
      <c r="P197" s="166">
        <v>0.16</v>
      </c>
      <c r="Q197" s="96" t="s">
        <v>163</v>
      </c>
      <c r="R197" s="138" t="s">
        <v>622</v>
      </c>
      <c r="S197" s="139" t="s">
        <v>585</v>
      </c>
      <c r="T197" s="139" t="s">
        <v>579</v>
      </c>
      <c r="U197" s="129">
        <v>1</v>
      </c>
      <c r="V197" s="87">
        <v>0</v>
      </c>
      <c r="W197" s="87">
        <v>1</v>
      </c>
      <c r="X197" s="87">
        <v>0</v>
      </c>
      <c r="Y197" s="148">
        <v>4000</v>
      </c>
      <c r="Z197" s="148">
        <v>0</v>
      </c>
      <c r="AA197" s="148">
        <v>0</v>
      </c>
      <c r="AB197" s="147">
        <v>0</v>
      </c>
      <c r="AC197" s="132">
        <f t="shared" si="15"/>
        <v>4000</v>
      </c>
      <c r="AD197" s="151">
        <v>0</v>
      </c>
      <c r="AE197" s="151">
        <v>0</v>
      </c>
      <c r="AF197" s="151">
        <v>0</v>
      </c>
      <c r="AG197" s="147">
        <v>0</v>
      </c>
      <c r="AH197" s="132">
        <f t="shared" si="16"/>
        <v>0</v>
      </c>
      <c r="AI197" s="151">
        <v>4000</v>
      </c>
      <c r="AJ197" s="151">
        <v>0</v>
      </c>
      <c r="AK197" s="151">
        <v>0</v>
      </c>
      <c r="AL197" s="147">
        <v>0</v>
      </c>
      <c r="AM197" s="132">
        <f t="shared" si="17"/>
        <v>4000</v>
      </c>
      <c r="AN197" s="154">
        <v>0</v>
      </c>
      <c r="AO197" s="154">
        <v>0</v>
      </c>
      <c r="AP197" s="154">
        <v>0</v>
      </c>
      <c r="AQ197" s="147">
        <v>0</v>
      </c>
      <c r="AR197" s="132">
        <f t="shared" si="18"/>
        <v>0</v>
      </c>
      <c r="AS197" s="132">
        <f t="shared" si="19"/>
        <v>8000</v>
      </c>
    </row>
    <row r="198" spans="1:45" ht="33.75" customHeight="1">
      <c r="A198" s="297"/>
      <c r="B198" s="268"/>
      <c r="C198" s="267"/>
      <c r="D198" s="282"/>
      <c r="E198" s="267">
        <v>0.15</v>
      </c>
      <c r="F198" s="262" t="s">
        <v>305</v>
      </c>
      <c r="G198" s="116">
        <v>0.5</v>
      </c>
      <c r="H198" s="57" t="s">
        <v>441</v>
      </c>
      <c r="I198" s="104"/>
      <c r="J198" s="168"/>
      <c r="K198" s="168"/>
      <c r="L198" s="65"/>
      <c r="M198" s="65"/>
      <c r="N198" s="65"/>
      <c r="O198" s="65"/>
      <c r="P198" s="166">
        <v>0.5</v>
      </c>
      <c r="Q198" s="96" t="s">
        <v>164</v>
      </c>
      <c r="R198" s="138" t="s">
        <v>623</v>
      </c>
      <c r="S198" s="137" t="s">
        <v>585</v>
      </c>
      <c r="T198" s="137" t="s">
        <v>586</v>
      </c>
      <c r="U198" s="129">
        <v>1</v>
      </c>
      <c r="V198" s="87">
        <v>1</v>
      </c>
      <c r="W198" s="87">
        <v>1</v>
      </c>
      <c r="X198" s="87">
        <v>1</v>
      </c>
      <c r="Y198" s="148">
        <v>2000</v>
      </c>
      <c r="Z198" s="148">
        <v>0</v>
      </c>
      <c r="AA198" s="148">
        <v>0</v>
      </c>
      <c r="AB198" s="147">
        <v>0</v>
      </c>
      <c r="AC198" s="132">
        <f t="shared" si="15"/>
        <v>2000</v>
      </c>
      <c r="AD198" s="151">
        <v>2000</v>
      </c>
      <c r="AE198" s="151">
        <v>0</v>
      </c>
      <c r="AF198" s="151">
        <v>0</v>
      </c>
      <c r="AG198" s="147">
        <v>0</v>
      </c>
      <c r="AH198" s="132">
        <f t="shared" si="16"/>
        <v>2000</v>
      </c>
      <c r="AI198" s="151">
        <v>2000</v>
      </c>
      <c r="AJ198" s="151">
        <v>0</v>
      </c>
      <c r="AK198" s="151">
        <v>0</v>
      </c>
      <c r="AL198" s="147">
        <v>0</v>
      </c>
      <c r="AM198" s="132">
        <f t="shared" si="17"/>
        <v>2000</v>
      </c>
      <c r="AN198" s="154">
        <v>2000</v>
      </c>
      <c r="AO198" s="154">
        <v>0</v>
      </c>
      <c r="AP198" s="154">
        <v>0</v>
      </c>
      <c r="AQ198" s="147">
        <v>0</v>
      </c>
      <c r="AR198" s="132">
        <f t="shared" si="18"/>
        <v>2000</v>
      </c>
      <c r="AS198" s="132">
        <f t="shared" si="19"/>
        <v>8000</v>
      </c>
    </row>
    <row r="199" spans="1:45" ht="39" customHeight="1">
      <c r="A199" s="297"/>
      <c r="B199" s="268"/>
      <c r="C199" s="267"/>
      <c r="D199" s="282"/>
      <c r="E199" s="267"/>
      <c r="F199" s="264"/>
      <c r="G199" s="116">
        <v>0.5</v>
      </c>
      <c r="H199" s="57" t="s">
        <v>440</v>
      </c>
      <c r="I199" s="104"/>
      <c r="J199" s="168"/>
      <c r="K199" s="168"/>
      <c r="L199" s="65"/>
      <c r="M199" s="65"/>
      <c r="N199" s="65"/>
      <c r="O199" s="65"/>
      <c r="P199" s="166">
        <v>0.5</v>
      </c>
      <c r="Q199" s="96" t="s">
        <v>165</v>
      </c>
      <c r="R199" s="138" t="s">
        <v>624</v>
      </c>
      <c r="S199" s="137" t="s">
        <v>583</v>
      </c>
      <c r="T199" s="137" t="s">
        <v>629</v>
      </c>
      <c r="U199" s="129">
        <v>3</v>
      </c>
      <c r="V199" s="87">
        <v>3</v>
      </c>
      <c r="W199" s="87">
        <v>3</v>
      </c>
      <c r="X199" s="87">
        <v>3</v>
      </c>
      <c r="Y199" s="148">
        <v>2000</v>
      </c>
      <c r="Z199" s="148">
        <v>0</v>
      </c>
      <c r="AA199" s="148">
        <v>0</v>
      </c>
      <c r="AB199" s="147">
        <v>0</v>
      </c>
      <c r="AC199" s="132">
        <f t="shared" si="15"/>
        <v>2000</v>
      </c>
      <c r="AD199" s="151">
        <v>2000</v>
      </c>
      <c r="AE199" s="151">
        <v>0</v>
      </c>
      <c r="AF199" s="151">
        <v>0</v>
      </c>
      <c r="AG199" s="147">
        <v>0</v>
      </c>
      <c r="AH199" s="132">
        <f t="shared" si="16"/>
        <v>2000</v>
      </c>
      <c r="AI199" s="151">
        <v>2000</v>
      </c>
      <c r="AJ199" s="151">
        <v>0</v>
      </c>
      <c r="AK199" s="151">
        <v>0</v>
      </c>
      <c r="AL199" s="147">
        <v>0</v>
      </c>
      <c r="AM199" s="132">
        <f t="shared" si="17"/>
        <v>2000</v>
      </c>
      <c r="AN199" s="154">
        <v>2000</v>
      </c>
      <c r="AO199" s="154">
        <v>0</v>
      </c>
      <c r="AP199" s="154">
        <v>0</v>
      </c>
      <c r="AQ199" s="147">
        <v>0</v>
      </c>
      <c r="AR199" s="132">
        <f t="shared" si="18"/>
        <v>2000</v>
      </c>
      <c r="AS199" s="132">
        <f t="shared" si="19"/>
        <v>8000</v>
      </c>
    </row>
    <row r="200" spans="1:45" ht="39" customHeight="1">
      <c r="A200" s="297"/>
      <c r="B200" s="268"/>
      <c r="C200" s="267"/>
      <c r="D200" s="282"/>
      <c r="E200" s="269">
        <v>0.1</v>
      </c>
      <c r="F200" s="262" t="s">
        <v>306</v>
      </c>
      <c r="G200" s="116">
        <v>0.5</v>
      </c>
      <c r="H200" s="57" t="s">
        <v>441</v>
      </c>
      <c r="I200" s="104"/>
      <c r="J200" s="168"/>
      <c r="K200" s="168"/>
      <c r="L200" s="65"/>
      <c r="M200" s="65"/>
      <c r="N200" s="65"/>
      <c r="O200" s="65"/>
      <c r="P200" s="166">
        <v>1</v>
      </c>
      <c r="Q200" s="96" t="s">
        <v>166</v>
      </c>
      <c r="R200" s="138" t="s">
        <v>625</v>
      </c>
      <c r="S200" s="137" t="s">
        <v>585</v>
      </c>
      <c r="T200" s="137" t="s">
        <v>630</v>
      </c>
      <c r="U200" s="129">
        <v>5</v>
      </c>
      <c r="V200" s="87">
        <v>5</v>
      </c>
      <c r="W200" s="87">
        <v>5</v>
      </c>
      <c r="X200" s="87">
        <v>5</v>
      </c>
      <c r="Y200" s="148">
        <v>2000</v>
      </c>
      <c r="Z200" s="148">
        <v>0</v>
      </c>
      <c r="AA200" s="150">
        <v>0</v>
      </c>
      <c r="AB200" s="147">
        <v>0</v>
      </c>
      <c r="AC200" s="132">
        <f t="shared" si="15"/>
        <v>2000</v>
      </c>
      <c r="AD200" s="151">
        <v>2000</v>
      </c>
      <c r="AE200" s="151">
        <v>0</v>
      </c>
      <c r="AF200" s="153">
        <v>0</v>
      </c>
      <c r="AG200" s="147">
        <v>0</v>
      </c>
      <c r="AH200" s="132">
        <f t="shared" si="16"/>
        <v>2000</v>
      </c>
      <c r="AI200" s="151">
        <v>2000</v>
      </c>
      <c r="AJ200" s="151">
        <v>0</v>
      </c>
      <c r="AK200" s="153">
        <v>0</v>
      </c>
      <c r="AL200" s="147">
        <v>0</v>
      </c>
      <c r="AM200" s="132">
        <f t="shared" si="17"/>
        <v>2000</v>
      </c>
      <c r="AN200" s="154">
        <v>2000</v>
      </c>
      <c r="AO200" s="154">
        <v>0</v>
      </c>
      <c r="AP200" s="156">
        <v>0</v>
      </c>
      <c r="AQ200" s="147">
        <v>0</v>
      </c>
      <c r="AR200" s="132">
        <f t="shared" si="18"/>
        <v>2000</v>
      </c>
      <c r="AS200" s="132">
        <f t="shared" si="19"/>
        <v>8000</v>
      </c>
    </row>
    <row r="201" spans="1:45" ht="38.25">
      <c r="A201" s="297"/>
      <c r="B201" s="268"/>
      <c r="C201" s="267"/>
      <c r="D201" s="282"/>
      <c r="E201" s="271"/>
      <c r="F201" s="264"/>
      <c r="G201" s="116">
        <v>0.5</v>
      </c>
      <c r="H201" s="57" t="s">
        <v>440</v>
      </c>
      <c r="I201" s="104"/>
      <c r="J201" s="168"/>
      <c r="K201" s="168"/>
      <c r="L201" s="65"/>
      <c r="M201" s="65"/>
      <c r="N201" s="65"/>
      <c r="O201" s="65"/>
      <c r="P201" s="87"/>
      <c r="Q201" s="78"/>
      <c r="R201" s="57"/>
      <c r="S201" s="3"/>
      <c r="T201" s="3"/>
      <c r="U201" s="87"/>
      <c r="V201" s="87"/>
      <c r="W201" s="87"/>
      <c r="X201" s="87"/>
      <c r="Y201" s="148"/>
      <c r="Z201" s="148"/>
      <c r="AA201" s="148"/>
      <c r="AB201" s="147"/>
      <c r="AC201" s="157"/>
      <c r="AD201" s="151"/>
      <c r="AE201" s="151"/>
      <c r="AF201" s="151"/>
      <c r="AG201" s="147"/>
      <c r="AH201" s="157"/>
      <c r="AI201" s="151"/>
      <c r="AJ201" s="151"/>
      <c r="AK201" s="151"/>
      <c r="AL201" s="147"/>
      <c r="AM201" s="157"/>
      <c r="AN201" s="151"/>
      <c r="AO201" s="154"/>
      <c r="AP201" s="154"/>
      <c r="AQ201" s="147"/>
      <c r="AR201" s="157"/>
      <c r="AS201" s="132"/>
    </row>
    <row r="202" spans="1:45" ht="43.5" customHeight="1">
      <c r="A202" s="297"/>
      <c r="B202" s="268"/>
      <c r="C202" s="267">
        <v>0.2</v>
      </c>
      <c r="D202" s="273" t="s">
        <v>254</v>
      </c>
      <c r="E202" s="267">
        <v>1</v>
      </c>
      <c r="F202" s="272" t="s">
        <v>307</v>
      </c>
      <c r="G202" s="231">
        <v>1</v>
      </c>
      <c r="H202" s="229" t="s">
        <v>433</v>
      </c>
      <c r="I202" s="52"/>
      <c r="J202" s="168"/>
      <c r="K202" s="168"/>
      <c r="L202" s="65"/>
      <c r="M202" s="65"/>
      <c r="N202" s="65"/>
      <c r="O202" s="65"/>
      <c r="P202" s="166">
        <v>0.12</v>
      </c>
      <c r="Q202" s="96" t="s">
        <v>167</v>
      </c>
      <c r="R202" s="138" t="s">
        <v>631</v>
      </c>
      <c r="S202" s="137" t="s">
        <v>585</v>
      </c>
      <c r="T202" s="137" t="s">
        <v>639</v>
      </c>
      <c r="U202" s="129">
        <v>5</v>
      </c>
      <c r="V202" s="87">
        <v>5</v>
      </c>
      <c r="W202" s="87">
        <v>5</v>
      </c>
      <c r="X202" s="87">
        <v>5</v>
      </c>
      <c r="Y202" s="148">
        <v>5000</v>
      </c>
      <c r="Z202" s="148">
        <v>0</v>
      </c>
      <c r="AA202" s="148">
        <v>0</v>
      </c>
      <c r="AB202" s="147">
        <v>0</v>
      </c>
      <c r="AC202" s="132">
        <f t="shared" si="15"/>
        <v>5000</v>
      </c>
      <c r="AD202" s="151">
        <v>5000</v>
      </c>
      <c r="AE202" s="151">
        <v>0</v>
      </c>
      <c r="AF202" s="151">
        <v>0</v>
      </c>
      <c r="AG202" s="147">
        <v>0</v>
      </c>
      <c r="AH202" s="132">
        <f t="shared" si="16"/>
        <v>5000</v>
      </c>
      <c r="AI202" s="151">
        <v>5000</v>
      </c>
      <c r="AJ202" s="151">
        <v>0</v>
      </c>
      <c r="AK202" s="151">
        <v>0</v>
      </c>
      <c r="AL202" s="147">
        <v>0</v>
      </c>
      <c r="AM202" s="132">
        <f t="shared" si="17"/>
        <v>5000</v>
      </c>
      <c r="AN202" s="151">
        <v>5000</v>
      </c>
      <c r="AO202" s="154">
        <v>0</v>
      </c>
      <c r="AP202" s="154">
        <v>0</v>
      </c>
      <c r="AQ202" s="147">
        <v>0</v>
      </c>
      <c r="AR202" s="132">
        <f t="shared" si="18"/>
        <v>5000</v>
      </c>
      <c r="AS202" s="132">
        <f t="shared" si="19"/>
        <v>20000</v>
      </c>
    </row>
    <row r="203" spans="1:45" ht="27" customHeight="1">
      <c r="A203" s="297"/>
      <c r="B203" s="268"/>
      <c r="C203" s="267"/>
      <c r="D203" s="274"/>
      <c r="E203" s="267"/>
      <c r="F203" s="272"/>
      <c r="G203" s="241"/>
      <c r="H203" s="230"/>
      <c r="I203" s="52"/>
      <c r="J203" s="168"/>
      <c r="K203" s="168"/>
      <c r="L203" s="65"/>
      <c r="M203" s="65"/>
      <c r="N203" s="65"/>
      <c r="O203" s="65"/>
      <c r="P203" s="166">
        <v>0.15</v>
      </c>
      <c r="Q203" s="96" t="s">
        <v>168</v>
      </c>
      <c r="R203" s="138" t="s">
        <v>632</v>
      </c>
      <c r="S203" s="137" t="s">
        <v>585</v>
      </c>
      <c r="T203" s="137" t="s">
        <v>586</v>
      </c>
      <c r="U203" s="129">
        <v>1</v>
      </c>
      <c r="V203" s="87">
        <v>0</v>
      </c>
      <c r="W203" s="87">
        <v>0</v>
      </c>
      <c r="X203" s="87">
        <v>0</v>
      </c>
      <c r="Y203" s="148">
        <v>5000</v>
      </c>
      <c r="Z203" s="148">
        <v>0</v>
      </c>
      <c r="AA203" s="148">
        <v>0</v>
      </c>
      <c r="AB203" s="147">
        <v>0</v>
      </c>
      <c r="AC203" s="132">
        <f t="shared" si="15"/>
        <v>5000</v>
      </c>
      <c r="AD203" s="151">
        <v>0</v>
      </c>
      <c r="AE203" s="151">
        <v>0</v>
      </c>
      <c r="AF203" s="151">
        <v>0</v>
      </c>
      <c r="AG203" s="147">
        <v>0</v>
      </c>
      <c r="AH203" s="132">
        <f t="shared" si="16"/>
        <v>0</v>
      </c>
      <c r="AI203" s="151">
        <v>0</v>
      </c>
      <c r="AJ203" s="151">
        <v>0</v>
      </c>
      <c r="AK203" s="151">
        <v>0</v>
      </c>
      <c r="AL203" s="147">
        <v>0</v>
      </c>
      <c r="AM203" s="132">
        <f t="shared" si="17"/>
        <v>0</v>
      </c>
      <c r="AN203" s="154">
        <v>0</v>
      </c>
      <c r="AO203" s="154">
        <v>0</v>
      </c>
      <c r="AP203" s="154">
        <v>0</v>
      </c>
      <c r="AQ203" s="147">
        <v>0</v>
      </c>
      <c r="AR203" s="132">
        <f t="shared" si="18"/>
        <v>0</v>
      </c>
      <c r="AS203" s="132">
        <f t="shared" si="19"/>
        <v>5000</v>
      </c>
    </row>
    <row r="204" spans="1:45" ht="25.5" customHeight="1">
      <c r="A204" s="297"/>
      <c r="B204" s="268"/>
      <c r="C204" s="267"/>
      <c r="D204" s="274"/>
      <c r="E204" s="267"/>
      <c r="F204" s="272"/>
      <c r="G204" s="241"/>
      <c r="H204" s="230"/>
      <c r="I204" s="52"/>
      <c r="J204" s="71"/>
      <c r="K204" s="167"/>
      <c r="L204" s="166"/>
      <c r="M204" s="166"/>
      <c r="N204" s="166"/>
      <c r="O204" s="166"/>
      <c r="P204" s="166">
        <v>0.13</v>
      </c>
      <c r="Q204" s="96" t="s">
        <v>169</v>
      </c>
      <c r="R204" s="138" t="s">
        <v>633</v>
      </c>
      <c r="S204" s="137" t="s">
        <v>585</v>
      </c>
      <c r="T204" s="137" t="s">
        <v>639</v>
      </c>
      <c r="U204" s="129">
        <v>5</v>
      </c>
      <c r="V204" s="87">
        <v>5</v>
      </c>
      <c r="W204" s="87">
        <v>5</v>
      </c>
      <c r="X204" s="87">
        <v>5</v>
      </c>
      <c r="Y204" s="148">
        <v>3000</v>
      </c>
      <c r="Z204" s="148">
        <v>0</v>
      </c>
      <c r="AA204" s="148">
        <v>0</v>
      </c>
      <c r="AB204" s="147">
        <v>0</v>
      </c>
      <c r="AC204" s="132">
        <f t="shared" si="15"/>
        <v>3000</v>
      </c>
      <c r="AD204" s="151">
        <v>3000</v>
      </c>
      <c r="AE204" s="151">
        <v>0</v>
      </c>
      <c r="AF204" s="151">
        <v>0</v>
      </c>
      <c r="AG204" s="147">
        <v>0</v>
      </c>
      <c r="AH204" s="132">
        <f t="shared" si="16"/>
        <v>3000</v>
      </c>
      <c r="AI204" s="151">
        <v>3000</v>
      </c>
      <c r="AJ204" s="151">
        <v>0</v>
      </c>
      <c r="AK204" s="151">
        <v>0</v>
      </c>
      <c r="AL204" s="147">
        <v>0</v>
      </c>
      <c r="AM204" s="132">
        <f t="shared" si="17"/>
        <v>3000</v>
      </c>
      <c r="AN204" s="154">
        <v>3000</v>
      </c>
      <c r="AO204" s="154">
        <v>0</v>
      </c>
      <c r="AP204" s="154">
        <v>0</v>
      </c>
      <c r="AQ204" s="147">
        <v>0</v>
      </c>
      <c r="AR204" s="132">
        <f t="shared" si="18"/>
        <v>3000</v>
      </c>
      <c r="AS204" s="132">
        <f t="shared" si="19"/>
        <v>12000</v>
      </c>
    </row>
    <row r="205" spans="1:45" ht="48" customHeight="1">
      <c r="A205" s="297"/>
      <c r="B205" s="268"/>
      <c r="C205" s="267"/>
      <c r="D205" s="274"/>
      <c r="E205" s="267"/>
      <c r="F205" s="272"/>
      <c r="G205" s="241"/>
      <c r="H205" s="230"/>
      <c r="I205" s="52"/>
      <c r="J205" s="168"/>
      <c r="K205" s="168"/>
      <c r="L205" s="65"/>
      <c r="M205" s="65"/>
      <c r="N205" s="65"/>
      <c r="O205" s="65"/>
      <c r="P205" s="166">
        <v>0.12</v>
      </c>
      <c r="Q205" s="96" t="s">
        <v>170</v>
      </c>
      <c r="R205" s="138" t="s">
        <v>634</v>
      </c>
      <c r="S205" s="137" t="s">
        <v>585</v>
      </c>
      <c r="T205" s="137" t="s">
        <v>586</v>
      </c>
      <c r="U205" s="129">
        <v>1</v>
      </c>
      <c r="V205" s="87">
        <v>1</v>
      </c>
      <c r="W205" s="87">
        <v>1</v>
      </c>
      <c r="X205" s="87">
        <v>1</v>
      </c>
      <c r="Y205" s="148">
        <v>1000</v>
      </c>
      <c r="Z205" s="148">
        <v>0</v>
      </c>
      <c r="AA205" s="148">
        <v>0</v>
      </c>
      <c r="AB205" s="147">
        <v>0</v>
      </c>
      <c r="AC205" s="132">
        <f t="shared" si="15"/>
        <v>1000</v>
      </c>
      <c r="AD205" s="151">
        <v>1000</v>
      </c>
      <c r="AE205" s="151">
        <v>0</v>
      </c>
      <c r="AF205" s="151">
        <v>0</v>
      </c>
      <c r="AG205" s="147">
        <v>0</v>
      </c>
      <c r="AH205" s="132">
        <f t="shared" si="16"/>
        <v>1000</v>
      </c>
      <c r="AI205" s="151">
        <v>1000</v>
      </c>
      <c r="AJ205" s="151">
        <v>0</v>
      </c>
      <c r="AK205" s="151">
        <v>0</v>
      </c>
      <c r="AL205" s="147">
        <v>0</v>
      </c>
      <c r="AM205" s="132">
        <f t="shared" si="17"/>
        <v>1000</v>
      </c>
      <c r="AN205" s="154">
        <v>1000</v>
      </c>
      <c r="AO205" s="154">
        <v>0</v>
      </c>
      <c r="AP205" s="154">
        <v>0</v>
      </c>
      <c r="AQ205" s="147">
        <v>0</v>
      </c>
      <c r="AR205" s="132">
        <f t="shared" si="18"/>
        <v>1000</v>
      </c>
      <c r="AS205" s="132">
        <f t="shared" si="19"/>
        <v>4000</v>
      </c>
    </row>
    <row r="206" spans="1:45" ht="51.75" customHeight="1">
      <c r="A206" s="297"/>
      <c r="B206" s="268"/>
      <c r="C206" s="267"/>
      <c r="D206" s="274"/>
      <c r="E206" s="267"/>
      <c r="F206" s="272"/>
      <c r="G206" s="241"/>
      <c r="H206" s="230"/>
      <c r="I206" s="52"/>
      <c r="J206" s="71"/>
      <c r="K206" s="167"/>
      <c r="L206" s="66"/>
      <c r="M206" s="66"/>
      <c r="N206" s="66"/>
      <c r="O206" s="66"/>
      <c r="P206" s="166">
        <v>0.12</v>
      </c>
      <c r="Q206" s="96" t="s">
        <v>171</v>
      </c>
      <c r="R206" s="138" t="s">
        <v>635</v>
      </c>
      <c r="S206" s="137" t="s">
        <v>585</v>
      </c>
      <c r="T206" s="137" t="s">
        <v>584</v>
      </c>
      <c r="U206" s="129">
        <v>1</v>
      </c>
      <c r="V206" s="87">
        <v>1</v>
      </c>
      <c r="W206" s="87">
        <v>1</v>
      </c>
      <c r="X206" s="87">
        <v>1</v>
      </c>
      <c r="Y206" s="148">
        <v>4000</v>
      </c>
      <c r="Z206" s="148">
        <v>0</v>
      </c>
      <c r="AA206" s="148">
        <v>0</v>
      </c>
      <c r="AB206" s="147">
        <v>0</v>
      </c>
      <c r="AC206" s="132">
        <f t="shared" si="15"/>
        <v>4000</v>
      </c>
      <c r="AD206" s="151">
        <v>4000</v>
      </c>
      <c r="AE206" s="151">
        <v>0</v>
      </c>
      <c r="AF206" s="151">
        <v>0</v>
      </c>
      <c r="AG206" s="147">
        <v>0</v>
      </c>
      <c r="AH206" s="132">
        <f t="shared" si="16"/>
        <v>4000</v>
      </c>
      <c r="AI206" s="151">
        <v>4000</v>
      </c>
      <c r="AJ206" s="151">
        <v>0</v>
      </c>
      <c r="AK206" s="151">
        <v>0</v>
      </c>
      <c r="AL206" s="147">
        <v>0</v>
      </c>
      <c r="AM206" s="132">
        <f t="shared" si="17"/>
        <v>4000</v>
      </c>
      <c r="AN206" s="154">
        <v>4000</v>
      </c>
      <c r="AO206" s="154">
        <v>0</v>
      </c>
      <c r="AP206" s="154">
        <v>0</v>
      </c>
      <c r="AQ206" s="147">
        <v>0</v>
      </c>
      <c r="AR206" s="132">
        <f t="shared" si="18"/>
        <v>4000</v>
      </c>
      <c r="AS206" s="132">
        <f t="shared" si="19"/>
        <v>16000</v>
      </c>
    </row>
    <row r="207" spans="1:45" ht="89.25">
      <c r="A207" s="297"/>
      <c r="B207" s="268"/>
      <c r="C207" s="267"/>
      <c r="D207" s="274"/>
      <c r="E207" s="267"/>
      <c r="F207" s="272"/>
      <c r="G207" s="241"/>
      <c r="H207" s="230"/>
      <c r="I207" s="58"/>
      <c r="J207" s="59"/>
      <c r="K207" s="58"/>
      <c r="L207" s="3"/>
      <c r="M207" s="3"/>
      <c r="N207" s="3"/>
      <c r="O207" s="3"/>
      <c r="P207" s="166">
        <v>0.12</v>
      </c>
      <c r="Q207" s="96" t="s">
        <v>172</v>
      </c>
      <c r="R207" s="138" t="s">
        <v>636</v>
      </c>
      <c r="S207" s="137" t="s">
        <v>585</v>
      </c>
      <c r="T207" s="137" t="s">
        <v>586</v>
      </c>
      <c r="U207" s="129">
        <v>1</v>
      </c>
      <c r="V207" s="87">
        <v>1</v>
      </c>
      <c r="W207" s="87">
        <v>1</v>
      </c>
      <c r="X207" s="87">
        <v>1</v>
      </c>
      <c r="Y207" s="148">
        <v>5000</v>
      </c>
      <c r="Z207" s="148">
        <v>0</v>
      </c>
      <c r="AA207" s="148">
        <v>0</v>
      </c>
      <c r="AB207" s="147">
        <v>0</v>
      </c>
      <c r="AC207" s="132">
        <f t="shared" si="15"/>
        <v>5000</v>
      </c>
      <c r="AD207" s="151">
        <v>0</v>
      </c>
      <c r="AE207" s="151">
        <v>0</v>
      </c>
      <c r="AF207" s="151">
        <v>0</v>
      </c>
      <c r="AG207" s="147">
        <v>0</v>
      </c>
      <c r="AH207" s="132">
        <f t="shared" si="16"/>
        <v>0</v>
      </c>
      <c r="AI207" s="151">
        <v>0</v>
      </c>
      <c r="AJ207" s="151">
        <v>0</v>
      </c>
      <c r="AK207" s="151">
        <v>0</v>
      </c>
      <c r="AL207" s="147">
        <v>0</v>
      </c>
      <c r="AM207" s="132">
        <f t="shared" si="17"/>
        <v>0</v>
      </c>
      <c r="AN207" s="154">
        <v>0</v>
      </c>
      <c r="AO207" s="154">
        <v>0</v>
      </c>
      <c r="AP207" s="154">
        <v>0</v>
      </c>
      <c r="AQ207" s="147">
        <v>0</v>
      </c>
      <c r="AR207" s="132">
        <f t="shared" si="18"/>
        <v>0</v>
      </c>
      <c r="AS207" s="132">
        <f t="shared" si="19"/>
        <v>5000</v>
      </c>
    </row>
    <row r="208" spans="1:45" ht="51">
      <c r="A208" s="297"/>
      <c r="B208" s="268"/>
      <c r="C208" s="267"/>
      <c r="D208" s="274"/>
      <c r="E208" s="267"/>
      <c r="F208" s="272"/>
      <c r="G208" s="241"/>
      <c r="H208" s="230"/>
      <c r="I208" s="58"/>
      <c r="J208" s="60"/>
      <c r="K208" s="60"/>
      <c r="L208" s="3"/>
      <c r="M208" s="3"/>
      <c r="N208" s="3"/>
      <c r="O208" s="3"/>
      <c r="P208" s="166">
        <v>0.12</v>
      </c>
      <c r="Q208" s="96" t="s">
        <v>173</v>
      </c>
      <c r="R208" s="138" t="s">
        <v>637</v>
      </c>
      <c r="S208" s="137" t="s">
        <v>585</v>
      </c>
      <c r="T208" s="137" t="s">
        <v>584</v>
      </c>
      <c r="U208" s="129">
        <v>1</v>
      </c>
      <c r="V208" s="87">
        <v>1</v>
      </c>
      <c r="W208" s="87">
        <v>1</v>
      </c>
      <c r="X208" s="87">
        <v>1</v>
      </c>
      <c r="Y208" s="148">
        <v>2000</v>
      </c>
      <c r="Z208" s="148">
        <v>0</v>
      </c>
      <c r="AA208" s="148">
        <v>0</v>
      </c>
      <c r="AB208" s="147">
        <v>0</v>
      </c>
      <c r="AC208" s="132">
        <f t="shared" si="15"/>
        <v>2000</v>
      </c>
      <c r="AD208" s="151">
        <v>2000</v>
      </c>
      <c r="AE208" s="151">
        <v>0</v>
      </c>
      <c r="AF208" s="151">
        <v>0</v>
      </c>
      <c r="AG208" s="147">
        <v>0</v>
      </c>
      <c r="AH208" s="132">
        <f t="shared" si="16"/>
        <v>2000</v>
      </c>
      <c r="AI208" s="151">
        <v>2000</v>
      </c>
      <c r="AJ208" s="151">
        <v>0</v>
      </c>
      <c r="AK208" s="151">
        <v>0</v>
      </c>
      <c r="AL208" s="147">
        <v>0</v>
      </c>
      <c r="AM208" s="132">
        <f t="shared" si="17"/>
        <v>2000</v>
      </c>
      <c r="AN208" s="154">
        <v>2000</v>
      </c>
      <c r="AO208" s="154">
        <v>0</v>
      </c>
      <c r="AP208" s="154">
        <v>0</v>
      </c>
      <c r="AQ208" s="147">
        <v>0</v>
      </c>
      <c r="AR208" s="132">
        <f t="shared" si="18"/>
        <v>2000</v>
      </c>
      <c r="AS208" s="132">
        <f t="shared" si="19"/>
        <v>8000</v>
      </c>
    </row>
    <row r="209" spans="1:45" ht="77.25" thickBot="1">
      <c r="A209" s="297"/>
      <c r="B209" s="268"/>
      <c r="C209" s="267"/>
      <c r="D209" s="275"/>
      <c r="E209" s="267"/>
      <c r="F209" s="272"/>
      <c r="G209" s="232"/>
      <c r="H209" s="243"/>
      <c r="I209" s="58"/>
      <c r="J209" s="58"/>
      <c r="K209" s="61"/>
      <c r="L209" s="3"/>
      <c r="M209" s="3"/>
      <c r="N209" s="3"/>
      <c r="O209" s="3"/>
      <c r="P209" s="166">
        <v>0.12</v>
      </c>
      <c r="Q209" s="101" t="s">
        <v>174</v>
      </c>
      <c r="R209" s="138" t="s">
        <v>638</v>
      </c>
      <c r="S209" s="137" t="s">
        <v>583</v>
      </c>
      <c r="T209" s="137" t="s">
        <v>584</v>
      </c>
      <c r="U209" s="129">
        <v>1</v>
      </c>
      <c r="V209" s="87">
        <v>1</v>
      </c>
      <c r="W209" s="87">
        <v>1</v>
      </c>
      <c r="X209" s="87">
        <v>1</v>
      </c>
      <c r="Y209" s="148">
        <v>2000</v>
      </c>
      <c r="Z209" s="148">
        <v>0</v>
      </c>
      <c r="AA209" s="148">
        <v>0</v>
      </c>
      <c r="AB209" s="147">
        <v>0</v>
      </c>
      <c r="AC209" s="132">
        <f t="shared" si="15"/>
        <v>2000</v>
      </c>
      <c r="AD209" s="151">
        <v>2000</v>
      </c>
      <c r="AE209" s="151">
        <v>0</v>
      </c>
      <c r="AF209" s="151">
        <v>0</v>
      </c>
      <c r="AG209" s="147">
        <v>0</v>
      </c>
      <c r="AH209" s="132">
        <f t="shared" si="16"/>
        <v>2000</v>
      </c>
      <c r="AI209" s="151">
        <v>2000</v>
      </c>
      <c r="AJ209" s="151">
        <v>0</v>
      </c>
      <c r="AK209" s="151">
        <v>0</v>
      </c>
      <c r="AL209" s="147">
        <v>0</v>
      </c>
      <c r="AM209" s="132">
        <f t="shared" si="17"/>
        <v>2000</v>
      </c>
      <c r="AN209" s="154">
        <v>2000</v>
      </c>
      <c r="AO209" s="154">
        <v>0</v>
      </c>
      <c r="AP209" s="154">
        <v>0</v>
      </c>
      <c r="AQ209" s="147">
        <v>0</v>
      </c>
      <c r="AR209" s="132">
        <f t="shared" si="18"/>
        <v>2000</v>
      </c>
      <c r="AS209" s="132">
        <f t="shared" si="19"/>
        <v>8000</v>
      </c>
    </row>
    <row r="210" spans="1:45" ht="48.75" customHeight="1">
      <c r="A210" s="297"/>
      <c r="B210" s="268"/>
      <c r="C210" s="267">
        <v>0.05</v>
      </c>
      <c r="D210" s="273" t="s">
        <v>255</v>
      </c>
      <c r="E210" s="99">
        <v>0.5</v>
      </c>
      <c r="F210" s="174" t="s">
        <v>308</v>
      </c>
      <c r="G210" s="166">
        <v>1</v>
      </c>
      <c r="H210" s="113" t="s">
        <v>442</v>
      </c>
      <c r="I210" s="58"/>
      <c r="J210" s="58"/>
      <c r="K210" s="60"/>
      <c r="L210" s="3"/>
      <c r="M210" s="3"/>
      <c r="N210" s="3"/>
      <c r="O210" s="3"/>
      <c r="P210" s="166">
        <v>1</v>
      </c>
      <c r="Q210" s="95" t="s">
        <v>175</v>
      </c>
      <c r="R210" s="140" t="s">
        <v>640</v>
      </c>
      <c r="S210" s="58">
        <v>50</v>
      </c>
      <c r="T210" s="58">
        <v>70</v>
      </c>
      <c r="U210" s="87">
        <v>5</v>
      </c>
      <c r="V210" s="87">
        <v>5</v>
      </c>
      <c r="W210" s="87">
        <v>5</v>
      </c>
      <c r="X210" s="87">
        <v>5</v>
      </c>
      <c r="Y210" s="148">
        <v>0</v>
      </c>
      <c r="Z210" s="148">
        <v>0</v>
      </c>
      <c r="AA210" s="148">
        <v>0</v>
      </c>
      <c r="AB210" s="147">
        <v>0</v>
      </c>
      <c r="AC210" s="132">
        <f t="shared" si="15"/>
        <v>0</v>
      </c>
      <c r="AD210" s="151">
        <v>0</v>
      </c>
      <c r="AE210" s="151">
        <v>15000</v>
      </c>
      <c r="AF210" s="151">
        <v>0</v>
      </c>
      <c r="AG210" s="147">
        <v>150000</v>
      </c>
      <c r="AH210" s="132">
        <f t="shared" si="16"/>
        <v>165000</v>
      </c>
      <c r="AI210" s="151">
        <v>0</v>
      </c>
      <c r="AJ210" s="151">
        <v>0</v>
      </c>
      <c r="AK210" s="151">
        <v>0</v>
      </c>
      <c r="AL210" s="147">
        <v>0</v>
      </c>
      <c r="AM210" s="132">
        <f t="shared" si="17"/>
        <v>0</v>
      </c>
      <c r="AN210" s="151">
        <v>0</v>
      </c>
      <c r="AO210" s="154">
        <v>0</v>
      </c>
      <c r="AP210" s="154">
        <v>0</v>
      </c>
      <c r="AQ210" s="147">
        <v>0</v>
      </c>
      <c r="AR210" s="132">
        <f t="shared" si="18"/>
        <v>0</v>
      </c>
      <c r="AS210" s="132">
        <f t="shared" si="19"/>
        <v>165000</v>
      </c>
    </row>
    <row r="211" spans="1:45" ht="51">
      <c r="A211" s="297"/>
      <c r="B211" s="268"/>
      <c r="C211" s="267"/>
      <c r="D211" s="275"/>
      <c r="E211" s="99">
        <v>0.5</v>
      </c>
      <c r="F211" s="174" t="s">
        <v>309</v>
      </c>
      <c r="G211" s="166">
        <v>1</v>
      </c>
      <c r="H211" s="96" t="s">
        <v>443</v>
      </c>
      <c r="I211" s="58"/>
      <c r="J211" s="79"/>
      <c r="K211" s="80"/>
      <c r="L211" s="3"/>
      <c r="M211" s="3"/>
      <c r="N211" s="3"/>
      <c r="O211" s="3"/>
      <c r="P211" s="166">
        <v>1</v>
      </c>
      <c r="Q211" s="96" t="s">
        <v>176</v>
      </c>
      <c r="R211" s="57" t="s">
        <v>641</v>
      </c>
      <c r="S211" s="58">
        <v>0</v>
      </c>
      <c r="T211" s="58">
        <v>1</v>
      </c>
      <c r="U211" s="87">
        <v>1</v>
      </c>
      <c r="V211" s="87">
        <v>1</v>
      </c>
      <c r="W211" s="87">
        <v>1</v>
      </c>
      <c r="X211" s="87">
        <v>1</v>
      </c>
      <c r="Y211" s="148">
        <v>31000</v>
      </c>
      <c r="Z211" s="148">
        <v>0</v>
      </c>
      <c r="AA211" s="150">
        <v>0</v>
      </c>
      <c r="AB211" s="147">
        <v>0</v>
      </c>
      <c r="AC211" s="132">
        <f t="shared" si="15"/>
        <v>31000</v>
      </c>
      <c r="AD211" s="151">
        <v>32000</v>
      </c>
      <c r="AE211" s="151">
        <v>0</v>
      </c>
      <c r="AF211" s="153">
        <v>0</v>
      </c>
      <c r="AG211" s="147">
        <v>0</v>
      </c>
      <c r="AH211" s="132">
        <f t="shared" si="16"/>
        <v>32000</v>
      </c>
      <c r="AI211" s="151">
        <v>33000</v>
      </c>
      <c r="AJ211" s="151">
        <v>0</v>
      </c>
      <c r="AK211" s="153">
        <v>0</v>
      </c>
      <c r="AL211" s="147">
        <v>0</v>
      </c>
      <c r="AM211" s="132">
        <f t="shared" si="17"/>
        <v>33000</v>
      </c>
      <c r="AN211" s="154">
        <v>34000</v>
      </c>
      <c r="AO211" s="151">
        <v>0</v>
      </c>
      <c r="AP211" s="156">
        <v>0</v>
      </c>
      <c r="AQ211" s="147">
        <v>0</v>
      </c>
      <c r="AR211" s="132">
        <f t="shared" si="18"/>
        <v>34000</v>
      </c>
      <c r="AS211" s="132">
        <f t="shared" si="19"/>
        <v>130000</v>
      </c>
    </row>
    <row r="212" spans="1:45" ht="39" customHeight="1">
      <c r="A212" s="269">
        <v>0.13</v>
      </c>
      <c r="B212" s="268" t="s">
        <v>242</v>
      </c>
      <c r="C212" s="267">
        <v>0.2</v>
      </c>
      <c r="D212" s="273" t="s">
        <v>256</v>
      </c>
      <c r="E212" s="267">
        <v>1</v>
      </c>
      <c r="F212" s="272" t="s">
        <v>310</v>
      </c>
      <c r="G212" s="231">
        <v>0.5</v>
      </c>
      <c r="H212" s="244" t="s">
        <v>444</v>
      </c>
      <c r="I212" s="52"/>
      <c r="J212" s="74"/>
      <c r="K212" s="167"/>
      <c r="L212" s="84"/>
      <c r="M212" s="166"/>
      <c r="N212" s="166"/>
      <c r="O212" s="166"/>
      <c r="P212" s="166">
        <v>0.25</v>
      </c>
      <c r="Q212" s="97" t="s">
        <v>177</v>
      </c>
      <c r="R212" s="57" t="s">
        <v>642</v>
      </c>
      <c r="S212" s="58">
        <v>0</v>
      </c>
      <c r="T212" s="58">
        <v>40</v>
      </c>
      <c r="U212" s="87">
        <v>10</v>
      </c>
      <c r="V212" s="87">
        <v>10</v>
      </c>
      <c r="W212" s="87">
        <v>10</v>
      </c>
      <c r="X212" s="87">
        <v>10</v>
      </c>
      <c r="Y212" s="148">
        <v>0</v>
      </c>
      <c r="Z212" s="148">
        <v>0</v>
      </c>
      <c r="AA212" s="150">
        <v>0</v>
      </c>
      <c r="AB212" s="147">
        <v>0</v>
      </c>
      <c r="AC212" s="132">
        <f t="shared" si="15"/>
        <v>0</v>
      </c>
      <c r="AD212" s="151">
        <v>0</v>
      </c>
      <c r="AE212" s="151">
        <v>0</v>
      </c>
      <c r="AF212" s="153">
        <v>0</v>
      </c>
      <c r="AG212" s="147">
        <v>0</v>
      </c>
      <c r="AH212" s="132">
        <f t="shared" si="16"/>
        <v>0</v>
      </c>
      <c r="AI212" s="151">
        <v>0</v>
      </c>
      <c r="AJ212" s="151">
        <v>0</v>
      </c>
      <c r="AK212" s="153">
        <v>0</v>
      </c>
      <c r="AL212" s="147">
        <v>0</v>
      </c>
      <c r="AM212" s="132">
        <f t="shared" si="17"/>
        <v>0</v>
      </c>
      <c r="AN212" s="151">
        <v>10000</v>
      </c>
      <c r="AO212" s="154">
        <v>0</v>
      </c>
      <c r="AP212" s="156">
        <v>0</v>
      </c>
      <c r="AQ212" s="147">
        <v>0</v>
      </c>
      <c r="AR212" s="132">
        <f t="shared" si="18"/>
        <v>10000</v>
      </c>
      <c r="AS212" s="132">
        <f t="shared" si="19"/>
        <v>10000</v>
      </c>
    </row>
    <row r="213" spans="1:45" ht="51">
      <c r="A213" s="270"/>
      <c r="B213" s="268"/>
      <c r="C213" s="267"/>
      <c r="D213" s="274"/>
      <c r="E213" s="267"/>
      <c r="F213" s="272"/>
      <c r="G213" s="232"/>
      <c r="H213" s="244"/>
      <c r="I213" s="52"/>
      <c r="J213" s="74"/>
      <c r="K213" s="167"/>
      <c r="L213" s="84"/>
      <c r="M213" s="166"/>
      <c r="N213" s="166"/>
      <c r="O213" s="166"/>
      <c r="P213" s="166">
        <v>0.25</v>
      </c>
      <c r="Q213" s="96" t="s">
        <v>178</v>
      </c>
      <c r="R213" s="57" t="s">
        <v>643</v>
      </c>
      <c r="S213" s="58">
        <v>0</v>
      </c>
      <c r="T213" s="58">
        <v>1</v>
      </c>
      <c r="U213" s="87">
        <v>1</v>
      </c>
      <c r="V213" s="87">
        <v>0</v>
      </c>
      <c r="W213" s="87">
        <v>0</v>
      </c>
      <c r="X213" s="87">
        <v>0</v>
      </c>
      <c r="Y213" s="148">
        <v>8000</v>
      </c>
      <c r="Z213" s="148">
        <v>0</v>
      </c>
      <c r="AA213" s="150">
        <v>0</v>
      </c>
      <c r="AB213" s="147">
        <v>0</v>
      </c>
      <c r="AC213" s="132">
        <f t="shared" si="15"/>
        <v>8000</v>
      </c>
      <c r="AD213" s="157">
        <v>0</v>
      </c>
      <c r="AE213" s="151">
        <v>0</v>
      </c>
      <c r="AF213" s="153">
        <v>0</v>
      </c>
      <c r="AG213" s="147">
        <v>0</v>
      </c>
      <c r="AH213" s="132">
        <f t="shared" si="16"/>
        <v>0</v>
      </c>
      <c r="AI213" s="157">
        <v>0</v>
      </c>
      <c r="AJ213" s="151">
        <v>0</v>
      </c>
      <c r="AK213" s="153">
        <v>0</v>
      </c>
      <c r="AL213" s="147">
        <v>0</v>
      </c>
      <c r="AM213" s="132">
        <f t="shared" si="17"/>
        <v>0</v>
      </c>
      <c r="AN213" s="158">
        <v>0</v>
      </c>
      <c r="AO213" s="154">
        <v>0</v>
      </c>
      <c r="AP213" s="156">
        <v>0</v>
      </c>
      <c r="AQ213" s="147">
        <v>0</v>
      </c>
      <c r="AR213" s="132">
        <f t="shared" si="18"/>
        <v>0</v>
      </c>
      <c r="AS213" s="132">
        <f t="shared" si="19"/>
        <v>8000</v>
      </c>
    </row>
    <row r="214" spans="1:45" ht="76.5">
      <c r="A214" s="270"/>
      <c r="B214" s="268"/>
      <c r="C214" s="267"/>
      <c r="D214" s="274"/>
      <c r="E214" s="267"/>
      <c r="F214" s="272"/>
      <c r="G214" s="231">
        <v>0.5</v>
      </c>
      <c r="H214" s="229" t="s">
        <v>445</v>
      </c>
      <c r="I214" s="52"/>
      <c r="J214" s="74"/>
      <c r="K214" s="168"/>
      <c r="L214" s="82"/>
      <c r="M214" s="65"/>
      <c r="N214" s="65"/>
      <c r="O214" s="65"/>
      <c r="P214" s="166">
        <v>0.25</v>
      </c>
      <c r="Q214" s="96" t="s">
        <v>179</v>
      </c>
      <c r="R214" s="57" t="s">
        <v>644</v>
      </c>
      <c r="S214" s="58">
        <v>0</v>
      </c>
      <c r="T214" s="58">
        <v>1</v>
      </c>
      <c r="U214" s="87">
        <v>1</v>
      </c>
      <c r="V214" s="87">
        <v>1</v>
      </c>
      <c r="W214" s="87">
        <v>1</v>
      </c>
      <c r="X214" s="87">
        <v>1</v>
      </c>
      <c r="Y214" s="148">
        <v>1000</v>
      </c>
      <c r="Z214" s="148">
        <v>0</v>
      </c>
      <c r="AA214" s="150">
        <v>0</v>
      </c>
      <c r="AB214" s="147">
        <v>0</v>
      </c>
      <c r="AC214" s="132">
        <f t="shared" si="15"/>
        <v>1000</v>
      </c>
      <c r="AD214" s="157">
        <v>1000</v>
      </c>
      <c r="AE214" s="151">
        <v>0</v>
      </c>
      <c r="AF214" s="153">
        <v>0</v>
      </c>
      <c r="AG214" s="147">
        <v>0</v>
      </c>
      <c r="AH214" s="132">
        <f t="shared" si="16"/>
        <v>1000</v>
      </c>
      <c r="AI214" s="157">
        <v>1000</v>
      </c>
      <c r="AJ214" s="151">
        <v>0</v>
      </c>
      <c r="AK214" s="153">
        <v>0</v>
      </c>
      <c r="AL214" s="147">
        <v>0</v>
      </c>
      <c r="AM214" s="132">
        <f t="shared" si="17"/>
        <v>1000</v>
      </c>
      <c r="AN214" s="158">
        <v>1000</v>
      </c>
      <c r="AO214" s="154">
        <v>0</v>
      </c>
      <c r="AP214" s="156">
        <v>0</v>
      </c>
      <c r="AQ214" s="147">
        <v>0</v>
      </c>
      <c r="AR214" s="132">
        <f t="shared" si="18"/>
        <v>1000</v>
      </c>
      <c r="AS214" s="132">
        <f t="shared" si="19"/>
        <v>4000</v>
      </c>
    </row>
    <row r="215" spans="1:45" ht="51" customHeight="1">
      <c r="A215" s="270"/>
      <c r="B215" s="268"/>
      <c r="C215" s="267"/>
      <c r="D215" s="275"/>
      <c r="E215" s="267"/>
      <c r="F215" s="272"/>
      <c r="G215" s="232"/>
      <c r="H215" s="242"/>
      <c r="I215" s="81"/>
      <c r="J215" s="60"/>
      <c r="K215" s="60"/>
      <c r="L215" s="3"/>
      <c r="M215" s="3"/>
      <c r="N215" s="3"/>
      <c r="O215" s="3"/>
      <c r="P215" s="166">
        <v>0.25</v>
      </c>
      <c r="Q215" s="96" t="s">
        <v>180</v>
      </c>
      <c r="R215" s="57" t="s">
        <v>645</v>
      </c>
      <c r="S215" s="79">
        <v>0</v>
      </c>
      <c r="T215" s="79">
        <v>6</v>
      </c>
      <c r="U215" s="87">
        <v>2</v>
      </c>
      <c r="V215" s="87">
        <v>2</v>
      </c>
      <c r="W215" s="87">
        <v>1</v>
      </c>
      <c r="X215" s="87">
        <v>1</v>
      </c>
      <c r="Y215" s="148">
        <v>3000</v>
      </c>
      <c r="Z215" s="148">
        <v>0</v>
      </c>
      <c r="AA215" s="150">
        <v>0</v>
      </c>
      <c r="AB215" s="147">
        <v>0</v>
      </c>
      <c r="AC215" s="132">
        <f t="shared" si="15"/>
        <v>3000</v>
      </c>
      <c r="AD215" s="157">
        <v>3000</v>
      </c>
      <c r="AE215" s="151">
        <v>0</v>
      </c>
      <c r="AF215" s="153">
        <v>0</v>
      </c>
      <c r="AG215" s="147">
        <v>0</v>
      </c>
      <c r="AH215" s="132">
        <f t="shared" si="16"/>
        <v>3000</v>
      </c>
      <c r="AI215" s="157">
        <v>3000</v>
      </c>
      <c r="AJ215" s="151">
        <v>0</v>
      </c>
      <c r="AK215" s="153">
        <v>0</v>
      </c>
      <c r="AL215" s="147">
        <v>0</v>
      </c>
      <c r="AM215" s="132">
        <f t="shared" si="17"/>
        <v>3000</v>
      </c>
      <c r="AN215" s="158">
        <v>3000</v>
      </c>
      <c r="AO215" s="154">
        <v>0</v>
      </c>
      <c r="AP215" s="156">
        <v>0</v>
      </c>
      <c r="AQ215" s="147">
        <v>0</v>
      </c>
      <c r="AR215" s="132">
        <f t="shared" si="18"/>
        <v>3000</v>
      </c>
      <c r="AS215" s="132">
        <f t="shared" si="19"/>
        <v>12000</v>
      </c>
    </row>
    <row r="216" spans="1:45" ht="39.75" customHeight="1">
      <c r="A216" s="270"/>
      <c r="B216" s="268"/>
      <c r="C216" s="267">
        <v>0.45</v>
      </c>
      <c r="D216" s="268" t="s">
        <v>257</v>
      </c>
      <c r="E216" s="267">
        <v>1</v>
      </c>
      <c r="F216" s="255" t="s">
        <v>311</v>
      </c>
      <c r="G216" s="231">
        <v>0.15</v>
      </c>
      <c r="H216" s="235" t="s">
        <v>446</v>
      </c>
      <c r="I216" s="58"/>
      <c r="J216" s="60"/>
      <c r="K216" s="60"/>
      <c r="L216" s="3"/>
      <c r="M216" s="3"/>
      <c r="N216" s="3"/>
      <c r="O216" s="3"/>
      <c r="P216" s="166">
        <v>0.06</v>
      </c>
      <c r="Q216" s="95" t="s">
        <v>181</v>
      </c>
      <c r="R216" s="138" t="s">
        <v>646</v>
      </c>
      <c r="S216" s="137" t="s">
        <v>583</v>
      </c>
      <c r="T216" s="137" t="s">
        <v>586</v>
      </c>
      <c r="U216" s="129">
        <v>1</v>
      </c>
      <c r="V216" s="87">
        <v>0</v>
      </c>
      <c r="W216" s="87">
        <v>0</v>
      </c>
      <c r="X216" s="87">
        <v>0</v>
      </c>
      <c r="Y216" s="148">
        <v>17000</v>
      </c>
      <c r="Z216" s="148">
        <v>0</v>
      </c>
      <c r="AA216" s="148">
        <v>0</v>
      </c>
      <c r="AB216" s="147">
        <v>0</v>
      </c>
      <c r="AC216" s="132">
        <f t="shared" si="15"/>
        <v>17000</v>
      </c>
      <c r="AD216" s="151">
        <v>0</v>
      </c>
      <c r="AE216" s="151">
        <v>0</v>
      </c>
      <c r="AF216" s="151">
        <v>0</v>
      </c>
      <c r="AG216" s="147">
        <v>0</v>
      </c>
      <c r="AH216" s="132">
        <f t="shared" si="16"/>
        <v>0</v>
      </c>
      <c r="AI216" s="151">
        <v>0</v>
      </c>
      <c r="AJ216" s="151">
        <v>0</v>
      </c>
      <c r="AK216" s="151">
        <v>0</v>
      </c>
      <c r="AL216" s="147">
        <v>0</v>
      </c>
      <c r="AM216" s="132">
        <f t="shared" si="17"/>
        <v>0</v>
      </c>
      <c r="AN216" s="151">
        <v>0</v>
      </c>
      <c r="AO216" s="154">
        <v>0</v>
      </c>
      <c r="AP216" s="154">
        <v>0</v>
      </c>
      <c r="AQ216" s="147">
        <v>0</v>
      </c>
      <c r="AR216" s="132">
        <f t="shared" si="18"/>
        <v>0</v>
      </c>
      <c r="AS216" s="132">
        <f t="shared" si="19"/>
        <v>17000</v>
      </c>
    </row>
    <row r="217" spans="1:45" ht="36" customHeight="1">
      <c r="A217" s="270"/>
      <c r="B217" s="268"/>
      <c r="C217" s="267"/>
      <c r="D217" s="268"/>
      <c r="E217" s="267"/>
      <c r="F217" s="256"/>
      <c r="G217" s="241"/>
      <c r="H217" s="240"/>
      <c r="I217" s="58"/>
      <c r="J217" s="80"/>
      <c r="K217" s="80"/>
      <c r="L217" s="3"/>
      <c r="M217" s="3"/>
      <c r="N217" s="3"/>
      <c r="O217" s="3"/>
      <c r="P217" s="166">
        <v>0.08</v>
      </c>
      <c r="Q217" s="95" t="s">
        <v>182</v>
      </c>
      <c r="R217" s="138" t="s">
        <v>647</v>
      </c>
      <c r="S217" s="137" t="s">
        <v>585</v>
      </c>
      <c r="T217" s="137" t="s">
        <v>586</v>
      </c>
      <c r="U217" s="129">
        <v>0</v>
      </c>
      <c r="V217" s="87">
        <v>1</v>
      </c>
      <c r="W217" s="87">
        <v>0</v>
      </c>
      <c r="X217" s="87">
        <v>0</v>
      </c>
      <c r="Y217" s="148">
        <v>0</v>
      </c>
      <c r="Z217" s="148">
        <v>0</v>
      </c>
      <c r="AA217" s="148">
        <v>0</v>
      </c>
      <c r="AB217" s="147">
        <v>0</v>
      </c>
      <c r="AC217" s="132">
        <f t="shared" si="15"/>
        <v>0</v>
      </c>
      <c r="AD217" s="151">
        <v>50000</v>
      </c>
      <c r="AE217" s="151">
        <v>0</v>
      </c>
      <c r="AF217" s="151">
        <v>0</v>
      </c>
      <c r="AG217" s="147">
        <v>0</v>
      </c>
      <c r="AH217" s="132">
        <f t="shared" si="16"/>
        <v>50000</v>
      </c>
      <c r="AI217" s="151">
        <v>0</v>
      </c>
      <c r="AJ217" s="151">
        <v>0</v>
      </c>
      <c r="AK217" s="151">
        <v>0</v>
      </c>
      <c r="AL217" s="147">
        <v>0</v>
      </c>
      <c r="AM217" s="132">
        <f t="shared" si="17"/>
        <v>0</v>
      </c>
      <c r="AN217" s="154">
        <v>0</v>
      </c>
      <c r="AO217" s="154">
        <v>0</v>
      </c>
      <c r="AP217" s="154">
        <v>0</v>
      </c>
      <c r="AQ217" s="147">
        <v>0</v>
      </c>
      <c r="AR217" s="132">
        <f t="shared" si="18"/>
        <v>0</v>
      </c>
      <c r="AS217" s="132">
        <f t="shared" si="19"/>
        <v>50000</v>
      </c>
    </row>
    <row r="218" spans="1:45" ht="37.5" customHeight="1">
      <c r="A218" s="270"/>
      <c r="B218" s="268"/>
      <c r="C218" s="267"/>
      <c r="D218" s="268"/>
      <c r="E218" s="267"/>
      <c r="F218" s="256"/>
      <c r="G218" s="232"/>
      <c r="H218" s="236"/>
      <c r="I218" s="52"/>
      <c r="J218" s="74"/>
      <c r="K218" s="167"/>
      <c r="L218" s="84"/>
      <c r="M218" s="84"/>
      <c r="N218" s="84"/>
      <c r="O218" s="84"/>
      <c r="P218" s="166">
        <v>0.08</v>
      </c>
      <c r="Q218" s="95" t="s">
        <v>183</v>
      </c>
      <c r="R218" s="138" t="s">
        <v>648</v>
      </c>
      <c r="S218" s="137" t="s">
        <v>660</v>
      </c>
      <c r="T218" s="137" t="s">
        <v>627</v>
      </c>
      <c r="U218" s="129">
        <v>20</v>
      </c>
      <c r="V218" s="87">
        <v>30</v>
      </c>
      <c r="W218" s="87">
        <v>40</v>
      </c>
      <c r="X218" s="87">
        <v>50</v>
      </c>
      <c r="Y218" s="148">
        <v>0</v>
      </c>
      <c r="Z218" s="148">
        <v>0</v>
      </c>
      <c r="AA218" s="148">
        <v>0</v>
      </c>
      <c r="AB218" s="147">
        <v>0</v>
      </c>
      <c r="AC218" s="132">
        <f t="shared" si="15"/>
        <v>0</v>
      </c>
      <c r="AD218" s="151">
        <v>0</v>
      </c>
      <c r="AE218" s="151">
        <v>0</v>
      </c>
      <c r="AF218" s="151">
        <v>0</v>
      </c>
      <c r="AG218" s="147">
        <v>0</v>
      </c>
      <c r="AH218" s="132">
        <f t="shared" si="16"/>
        <v>0</v>
      </c>
      <c r="AI218" s="151">
        <v>0</v>
      </c>
      <c r="AJ218" s="151">
        <v>0</v>
      </c>
      <c r="AK218" s="151">
        <v>0</v>
      </c>
      <c r="AL218" s="147">
        <v>0</v>
      </c>
      <c r="AM218" s="132">
        <f t="shared" si="17"/>
        <v>0</v>
      </c>
      <c r="AN218" s="154">
        <v>40000</v>
      </c>
      <c r="AO218" s="154">
        <v>0</v>
      </c>
      <c r="AP218" s="154">
        <v>0</v>
      </c>
      <c r="AQ218" s="147">
        <v>0</v>
      </c>
      <c r="AR218" s="132">
        <f t="shared" si="18"/>
        <v>40000</v>
      </c>
      <c r="AS218" s="132">
        <f t="shared" si="19"/>
        <v>40000</v>
      </c>
    </row>
    <row r="219" spans="1:45" ht="38.25">
      <c r="A219" s="270"/>
      <c r="B219" s="268"/>
      <c r="C219" s="267"/>
      <c r="D219" s="268"/>
      <c r="E219" s="267"/>
      <c r="F219" s="256"/>
      <c r="G219" s="231">
        <v>0.15</v>
      </c>
      <c r="H219" s="235" t="s">
        <v>447</v>
      </c>
      <c r="I219" s="52"/>
      <c r="J219" s="74"/>
      <c r="K219" s="167"/>
      <c r="L219" s="84"/>
      <c r="M219" s="84"/>
      <c r="N219" s="84"/>
      <c r="O219" s="84"/>
      <c r="P219" s="166">
        <v>0.08</v>
      </c>
      <c r="Q219" s="95" t="s">
        <v>184</v>
      </c>
      <c r="R219" s="138" t="s">
        <v>649</v>
      </c>
      <c r="S219" s="137" t="s">
        <v>661</v>
      </c>
      <c r="T219" s="137" t="s">
        <v>588</v>
      </c>
      <c r="U219" s="129">
        <v>85</v>
      </c>
      <c r="V219" s="87">
        <v>90</v>
      </c>
      <c r="W219" s="87">
        <v>95</v>
      </c>
      <c r="X219" s="87">
        <v>100</v>
      </c>
      <c r="Y219" s="148">
        <v>500</v>
      </c>
      <c r="Z219" s="148">
        <v>0</v>
      </c>
      <c r="AA219" s="148">
        <v>0</v>
      </c>
      <c r="AB219" s="147">
        <v>0</v>
      </c>
      <c r="AC219" s="132">
        <f aca="true" t="shared" si="20" ref="AC219:AC268">SUM(Y219:AB219)</f>
        <v>500</v>
      </c>
      <c r="AD219" s="151">
        <v>500</v>
      </c>
      <c r="AE219" s="151">
        <v>0</v>
      </c>
      <c r="AF219" s="151">
        <v>0</v>
      </c>
      <c r="AG219" s="147">
        <v>0</v>
      </c>
      <c r="AH219" s="132">
        <f aca="true" t="shared" si="21" ref="AH219:AH268">SUM(AD219:AG219)</f>
        <v>500</v>
      </c>
      <c r="AI219" s="151">
        <v>500</v>
      </c>
      <c r="AJ219" s="151">
        <v>0</v>
      </c>
      <c r="AK219" s="151">
        <v>0</v>
      </c>
      <c r="AL219" s="147">
        <v>0</v>
      </c>
      <c r="AM219" s="132">
        <f aca="true" t="shared" si="22" ref="AM219:AM268">SUM(AI219:AL219)</f>
        <v>500</v>
      </c>
      <c r="AN219" s="154">
        <v>500</v>
      </c>
      <c r="AO219" s="154">
        <v>0</v>
      </c>
      <c r="AP219" s="154">
        <v>0</v>
      </c>
      <c r="AQ219" s="147">
        <v>0</v>
      </c>
      <c r="AR219" s="132">
        <f aca="true" t="shared" si="23" ref="AR219:AR268">SUM(AN219:AQ219)</f>
        <v>500</v>
      </c>
      <c r="AS219" s="132">
        <f t="shared" si="19"/>
        <v>2000</v>
      </c>
    </row>
    <row r="220" spans="1:45" ht="38.25">
      <c r="A220" s="270"/>
      <c r="B220" s="268"/>
      <c r="C220" s="267"/>
      <c r="D220" s="268"/>
      <c r="E220" s="267"/>
      <c r="F220" s="256"/>
      <c r="G220" s="232"/>
      <c r="H220" s="236"/>
      <c r="I220" s="70"/>
      <c r="J220" s="76"/>
      <c r="K220" s="167"/>
      <c r="L220" s="84"/>
      <c r="M220" s="84"/>
      <c r="N220" s="84"/>
      <c r="O220" s="84"/>
      <c r="P220" s="166">
        <v>0.08</v>
      </c>
      <c r="Q220" s="141" t="s">
        <v>185</v>
      </c>
      <c r="R220" s="138" t="s">
        <v>650</v>
      </c>
      <c r="S220" s="137" t="s">
        <v>585</v>
      </c>
      <c r="T220" s="137" t="s">
        <v>579</v>
      </c>
      <c r="U220" s="129">
        <v>0</v>
      </c>
      <c r="V220" s="87">
        <v>1</v>
      </c>
      <c r="W220" s="87">
        <v>1</v>
      </c>
      <c r="X220" s="87">
        <v>0</v>
      </c>
      <c r="Y220" s="148">
        <v>0</v>
      </c>
      <c r="Z220" s="148">
        <v>0</v>
      </c>
      <c r="AA220" s="148">
        <v>0</v>
      </c>
      <c r="AB220" s="147">
        <v>0</v>
      </c>
      <c r="AC220" s="132">
        <f t="shared" si="20"/>
        <v>0</v>
      </c>
      <c r="AD220" s="151">
        <v>0</v>
      </c>
      <c r="AE220" s="151">
        <v>4000</v>
      </c>
      <c r="AF220" s="151">
        <v>0</v>
      </c>
      <c r="AG220" s="147">
        <v>40000</v>
      </c>
      <c r="AH220" s="132">
        <f t="shared" si="21"/>
        <v>44000</v>
      </c>
      <c r="AI220" s="151">
        <v>0</v>
      </c>
      <c r="AJ220" s="151">
        <v>0</v>
      </c>
      <c r="AK220" s="151">
        <v>0</v>
      </c>
      <c r="AL220" s="147">
        <v>0</v>
      </c>
      <c r="AM220" s="132">
        <f t="shared" si="22"/>
        <v>0</v>
      </c>
      <c r="AN220" s="154">
        <v>0</v>
      </c>
      <c r="AO220" s="154">
        <v>4000</v>
      </c>
      <c r="AP220" s="154">
        <v>0</v>
      </c>
      <c r="AQ220" s="147">
        <v>40000</v>
      </c>
      <c r="AR220" s="132">
        <f t="shared" si="23"/>
        <v>44000</v>
      </c>
      <c r="AS220" s="132">
        <f t="shared" si="19"/>
        <v>88000</v>
      </c>
    </row>
    <row r="221" spans="1:45" ht="38.25">
      <c r="A221" s="270"/>
      <c r="B221" s="268"/>
      <c r="C221" s="267"/>
      <c r="D221" s="268"/>
      <c r="E221" s="267"/>
      <c r="F221" s="256"/>
      <c r="G221" s="231">
        <v>0.15</v>
      </c>
      <c r="H221" s="235" t="s">
        <v>448</v>
      </c>
      <c r="I221" s="70"/>
      <c r="J221" s="74"/>
      <c r="K221" s="168"/>
      <c r="L221" s="82"/>
      <c r="M221" s="82"/>
      <c r="N221" s="82"/>
      <c r="O221" s="82"/>
      <c r="P221" s="166">
        <v>0.06</v>
      </c>
      <c r="Q221" s="97" t="s">
        <v>186</v>
      </c>
      <c r="R221" s="138" t="s">
        <v>651</v>
      </c>
      <c r="S221" s="137" t="s">
        <v>586</v>
      </c>
      <c r="T221" s="137" t="s">
        <v>586</v>
      </c>
      <c r="U221" s="129">
        <v>1</v>
      </c>
      <c r="V221" s="87">
        <v>1</v>
      </c>
      <c r="W221" s="87">
        <v>1</v>
      </c>
      <c r="X221" s="87">
        <v>1</v>
      </c>
      <c r="Y221" s="148">
        <v>500</v>
      </c>
      <c r="Z221" s="148">
        <v>0</v>
      </c>
      <c r="AA221" s="148">
        <v>0</v>
      </c>
      <c r="AB221" s="147">
        <v>0</v>
      </c>
      <c r="AC221" s="132">
        <f t="shared" si="20"/>
        <v>500</v>
      </c>
      <c r="AD221" s="151">
        <v>500</v>
      </c>
      <c r="AE221" s="151">
        <v>0</v>
      </c>
      <c r="AF221" s="151">
        <v>0</v>
      </c>
      <c r="AG221" s="147">
        <v>0</v>
      </c>
      <c r="AH221" s="132">
        <f t="shared" si="21"/>
        <v>500</v>
      </c>
      <c r="AI221" s="151">
        <v>500</v>
      </c>
      <c r="AJ221" s="151">
        <v>0</v>
      </c>
      <c r="AK221" s="151">
        <v>0</v>
      </c>
      <c r="AL221" s="147">
        <v>0</v>
      </c>
      <c r="AM221" s="132">
        <f t="shared" si="22"/>
        <v>500</v>
      </c>
      <c r="AN221" s="154">
        <v>500</v>
      </c>
      <c r="AO221" s="154">
        <v>0</v>
      </c>
      <c r="AP221" s="154">
        <v>0</v>
      </c>
      <c r="AQ221" s="147">
        <v>0</v>
      </c>
      <c r="AR221" s="132">
        <f t="shared" si="23"/>
        <v>500</v>
      </c>
      <c r="AS221" s="132">
        <f t="shared" si="19"/>
        <v>2000</v>
      </c>
    </row>
    <row r="222" spans="1:45" ht="50.25" customHeight="1">
      <c r="A222" s="270"/>
      <c r="B222" s="268"/>
      <c r="C222" s="267"/>
      <c r="D222" s="268"/>
      <c r="E222" s="267"/>
      <c r="F222" s="256"/>
      <c r="G222" s="232"/>
      <c r="H222" s="236"/>
      <c r="I222" s="52"/>
      <c r="J222" s="74"/>
      <c r="K222" s="168"/>
      <c r="L222" s="82"/>
      <c r="M222" s="82"/>
      <c r="N222" s="82"/>
      <c r="O222" s="82"/>
      <c r="P222" s="166">
        <v>0.06</v>
      </c>
      <c r="Q222" s="97" t="s">
        <v>187</v>
      </c>
      <c r="R222" s="138" t="s">
        <v>708</v>
      </c>
      <c r="S222" s="137" t="s">
        <v>583</v>
      </c>
      <c r="T222" s="137" t="s">
        <v>601</v>
      </c>
      <c r="U222" s="129">
        <v>2</v>
      </c>
      <c r="V222" s="87">
        <v>2</v>
      </c>
      <c r="W222" s="87">
        <v>2</v>
      </c>
      <c r="X222" s="87">
        <v>2</v>
      </c>
      <c r="Y222" s="148">
        <v>72000</v>
      </c>
      <c r="Z222" s="148">
        <v>0</v>
      </c>
      <c r="AA222" s="148">
        <v>0</v>
      </c>
      <c r="AB222" s="147">
        <v>0</v>
      </c>
      <c r="AC222" s="132">
        <f t="shared" si="20"/>
        <v>72000</v>
      </c>
      <c r="AD222" s="151">
        <v>73000</v>
      </c>
      <c r="AE222" s="151">
        <v>0</v>
      </c>
      <c r="AF222" s="151">
        <v>0</v>
      </c>
      <c r="AG222" s="147">
        <v>0</v>
      </c>
      <c r="AH222" s="132">
        <f t="shared" si="21"/>
        <v>73000</v>
      </c>
      <c r="AI222" s="151">
        <v>74000</v>
      </c>
      <c r="AJ222" s="151">
        <v>0</v>
      </c>
      <c r="AK222" s="151">
        <v>0</v>
      </c>
      <c r="AL222" s="147">
        <v>0</v>
      </c>
      <c r="AM222" s="132">
        <f t="shared" si="22"/>
        <v>74000</v>
      </c>
      <c r="AN222" s="154">
        <v>75000</v>
      </c>
      <c r="AO222" s="154">
        <v>0</v>
      </c>
      <c r="AP222" s="154">
        <v>0</v>
      </c>
      <c r="AQ222" s="147">
        <v>0</v>
      </c>
      <c r="AR222" s="132">
        <f t="shared" si="23"/>
        <v>75000</v>
      </c>
      <c r="AS222" s="132">
        <f t="shared" si="19"/>
        <v>294000</v>
      </c>
    </row>
    <row r="223" spans="1:45" ht="25.5" customHeight="1">
      <c r="A223" s="270"/>
      <c r="B223" s="268"/>
      <c r="C223" s="267"/>
      <c r="D223" s="268"/>
      <c r="E223" s="267"/>
      <c r="F223" s="256"/>
      <c r="G223" s="231">
        <v>0.15</v>
      </c>
      <c r="H223" s="235" t="s">
        <v>187</v>
      </c>
      <c r="I223" s="83"/>
      <c r="J223" s="5"/>
      <c r="K223" s="5"/>
      <c r="L223" s="3"/>
      <c r="M223" s="3"/>
      <c r="N223" s="3"/>
      <c r="O223" s="3"/>
      <c r="P223" s="166">
        <v>0.06</v>
      </c>
      <c r="Q223" s="97" t="s">
        <v>188</v>
      </c>
      <c r="R223" s="138" t="s">
        <v>652</v>
      </c>
      <c r="S223" s="137" t="s">
        <v>585</v>
      </c>
      <c r="T223" s="137" t="s">
        <v>629</v>
      </c>
      <c r="U223" s="129">
        <v>3</v>
      </c>
      <c r="V223" s="87">
        <v>6</v>
      </c>
      <c r="W223" s="87">
        <v>9</v>
      </c>
      <c r="X223" s="87">
        <v>12</v>
      </c>
      <c r="Y223" s="148">
        <v>3000</v>
      </c>
      <c r="Z223" s="148">
        <v>0</v>
      </c>
      <c r="AA223" s="148">
        <v>0</v>
      </c>
      <c r="AB223" s="147">
        <v>0</v>
      </c>
      <c r="AC223" s="132">
        <f t="shared" si="20"/>
        <v>3000</v>
      </c>
      <c r="AD223" s="151">
        <v>3000</v>
      </c>
      <c r="AE223" s="151">
        <v>0</v>
      </c>
      <c r="AF223" s="151">
        <v>0</v>
      </c>
      <c r="AG223" s="147">
        <v>0</v>
      </c>
      <c r="AH223" s="132">
        <f t="shared" si="21"/>
        <v>3000</v>
      </c>
      <c r="AI223" s="151">
        <v>3000</v>
      </c>
      <c r="AJ223" s="151">
        <v>0</v>
      </c>
      <c r="AK223" s="151">
        <v>0</v>
      </c>
      <c r="AL223" s="147">
        <v>0</v>
      </c>
      <c r="AM223" s="132">
        <f t="shared" si="22"/>
        <v>3000</v>
      </c>
      <c r="AN223" s="154">
        <v>3000</v>
      </c>
      <c r="AO223" s="154">
        <v>0</v>
      </c>
      <c r="AP223" s="154">
        <v>0</v>
      </c>
      <c r="AQ223" s="147">
        <v>0</v>
      </c>
      <c r="AR223" s="132">
        <f t="shared" si="23"/>
        <v>3000</v>
      </c>
      <c r="AS223" s="132">
        <f t="shared" si="19"/>
        <v>12000</v>
      </c>
    </row>
    <row r="224" spans="1:45" ht="38.25">
      <c r="A224" s="270"/>
      <c r="B224" s="268"/>
      <c r="C224" s="267"/>
      <c r="D224" s="268"/>
      <c r="E224" s="267"/>
      <c r="F224" s="256"/>
      <c r="G224" s="232"/>
      <c r="H224" s="236"/>
      <c r="I224" s="5"/>
      <c r="J224" s="5"/>
      <c r="K224" s="5"/>
      <c r="L224" s="3"/>
      <c r="M224" s="3"/>
      <c r="N224" s="3"/>
      <c r="O224" s="3"/>
      <c r="P224" s="166">
        <v>0.06</v>
      </c>
      <c r="Q224" s="97" t="s">
        <v>189</v>
      </c>
      <c r="R224" s="138" t="s">
        <v>653</v>
      </c>
      <c r="S224" s="137" t="s">
        <v>585</v>
      </c>
      <c r="T224" s="137" t="s">
        <v>586</v>
      </c>
      <c r="U224" s="129">
        <v>1</v>
      </c>
      <c r="V224" s="87">
        <v>1</v>
      </c>
      <c r="W224" s="87">
        <v>1</v>
      </c>
      <c r="X224" s="87">
        <v>1</v>
      </c>
      <c r="Y224" s="148">
        <v>500</v>
      </c>
      <c r="Z224" s="148">
        <v>0</v>
      </c>
      <c r="AA224" s="148">
        <v>0</v>
      </c>
      <c r="AB224" s="147">
        <v>0</v>
      </c>
      <c r="AC224" s="132">
        <f t="shared" si="20"/>
        <v>500</v>
      </c>
      <c r="AD224" s="151">
        <v>500</v>
      </c>
      <c r="AE224" s="151">
        <v>0</v>
      </c>
      <c r="AF224" s="151">
        <v>0</v>
      </c>
      <c r="AG224" s="147">
        <v>0</v>
      </c>
      <c r="AH224" s="132">
        <f t="shared" si="21"/>
        <v>500</v>
      </c>
      <c r="AI224" s="151">
        <v>500</v>
      </c>
      <c r="AJ224" s="151">
        <v>0</v>
      </c>
      <c r="AK224" s="151">
        <v>0</v>
      </c>
      <c r="AL224" s="147">
        <v>0</v>
      </c>
      <c r="AM224" s="132">
        <f t="shared" si="22"/>
        <v>500</v>
      </c>
      <c r="AN224" s="154">
        <v>500</v>
      </c>
      <c r="AO224" s="154">
        <v>0</v>
      </c>
      <c r="AP224" s="154">
        <v>0</v>
      </c>
      <c r="AQ224" s="147">
        <v>0</v>
      </c>
      <c r="AR224" s="132">
        <f t="shared" si="23"/>
        <v>500</v>
      </c>
      <c r="AS224" s="132">
        <f t="shared" si="19"/>
        <v>2000</v>
      </c>
    </row>
    <row r="225" spans="1:45" ht="25.5">
      <c r="A225" s="270"/>
      <c r="B225" s="268"/>
      <c r="C225" s="267"/>
      <c r="D225" s="268"/>
      <c r="E225" s="267"/>
      <c r="F225" s="256"/>
      <c r="G225" s="231">
        <v>0.15</v>
      </c>
      <c r="H225" s="235" t="s">
        <v>449</v>
      </c>
      <c r="I225" s="5"/>
      <c r="J225" s="5"/>
      <c r="K225" s="5"/>
      <c r="L225" s="3"/>
      <c r="M225" s="3"/>
      <c r="N225" s="3"/>
      <c r="O225" s="3"/>
      <c r="P225" s="166">
        <v>0.06</v>
      </c>
      <c r="Q225" s="97" t="s">
        <v>190</v>
      </c>
      <c r="R225" s="138" t="s">
        <v>654</v>
      </c>
      <c r="S225" s="137" t="s">
        <v>585</v>
      </c>
      <c r="T225" s="137" t="s">
        <v>586</v>
      </c>
      <c r="U225" s="129">
        <v>1</v>
      </c>
      <c r="V225" s="87">
        <v>1</v>
      </c>
      <c r="W225" s="87">
        <v>1</v>
      </c>
      <c r="X225" s="87">
        <v>1</v>
      </c>
      <c r="Y225" s="148">
        <v>500</v>
      </c>
      <c r="Z225" s="148">
        <v>0</v>
      </c>
      <c r="AA225" s="148">
        <v>0</v>
      </c>
      <c r="AB225" s="147">
        <v>0</v>
      </c>
      <c r="AC225" s="132">
        <f t="shared" si="20"/>
        <v>500</v>
      </c>
      <c r="AD225" s="151">
        <v>500</v>
      </c>
      <c r="AE225" s="151">
        <v>0</v>
      </c>
      <c r="AF225" s="151">
        <v>0</v>
      </c>
      <c r="AG225" s="147">
        <v>0</v>
      </c>
      <c r="AH225" s="132">
        <f t="shared" si="21"/>
        <v>500</v>
      </c>
      <c r="AI225" s="151">
        <v>500</v>
      </c>
      <c r="AJ225" s="151">
        <v>0</v>
      </c>
      <c r="AK225" s="151">
        <v>0</v>
      </c>
      <c r="AL225" s="147">
        <v>0</v>
      </c>
      <c r="AM225" s="132">
        <f t="shared" si="22"/>
        <v>500</v>
      </c>
      <c r="AN225" s="154">
        <v>500</v>
      </c>
      <c r="AO225" s="154">
        <v>0</v>
      </c>
      <c r="AP225" s="154">
        <v>0</v>
      </c>
      <c r="AQ225" s="147">
        <v>0</v>
      </c>
      <c r="AR225" s="132">
        <f t="shared" si="23"/>
        <v>500</v>
      </c>
      <c r="AS225" s="132">
        <f t="shared" si="19"/>
        <v>2000</v>
      </c>
    </row>
    <row r="226" spans="1:45" ht="25.5">
      <c r="A226" s="270"/>
      <c r="B226" s="268"/>
      <c r="C226" s="267"/>
      <c r="D226" s="268"/>
      <c r="E226" s="267"/>
      <c r="F226" s="256"/>
      <c r="G226" s="232"/>
      <c r="H226" s="236"/>
      <c r="I226" s="5"/>
      <c r="J226" s="5"/>
      <c r="K226" s="5"/>
      <c r="L226" s="3"/>
      <c r="M226" s="3"/>
      <c r="N226" s="3"/>
      <c r="O226" s="3"/>
      <c r="P226" s="166">
        <v>0.06</v>
      </c>
      <c r="Q226" s="97" t="s">
        <v>191</v>
      </c>
      <c r="R226" s="138" t="s">
        <v>655</v>
      </c>
      <c r="S226" s="137" t="s">
        <v>585</v>
      </c>
      <c r="T226" s="137" t="s">
        <v>586</v>
      </c>
      <c r="U226" s="129">
        <v>1</v>
      </c>
      <c r="V226" s="87">
        <v>1</v>
      </c>
      <c r="W226" s="87">
        <v>1</v>
      </c>
      <c r="X226" s="87">
        <v>1</v>
      </c>
      <c r="Y226" s="148">
        <v>500</v>
      </c>
      <c r="Z226" s="148">
        <v>0</v>
      </c>
      <c r="AA226" s="148">
        <v>0</v>
      </c>
      <c r="AB226" s="147">
        <v>0</v>
      </c>
      <c r="AC226" s="132">
        <f t="shared" si="20"/>
        <v>500</v>
      </c>
      <c r="AD226" s="151">
        <v>500</v>
      </c>
      <c r="AE226" s="151">
        <v>0</v>
      </c>
      <c r="AF226" s="151">
        <v>0</v>
      </c>
      <c r="AG226" s="147">
        <v>0</v>
      </c>
      <c r="AH226" s="132">
        <f t="shared" si="21"/>
        <v>500</v>
      </c>
      <c r="AI226" s="151">
        <v>500</v>
      </c>
      <c r="AJ226" s="151">
        <v>0</v>
      </c>
      <c r="AK226" s="151">
        <v>0</v>
      </c>
      <c r="AL226" s="147">
        <v>0</v>
      </c>
      <c r="AM226" s="132">
        <f t="shared" si="22"/>
        <v>500</v>
      </c>
      <c r="AN226" s="154">
        <v>500</v>
      </c>
      <c r="AO226" s="154">
        <v>0</v>
      </c>
      <c r="AP226" s="154">
        <v>0</v>
      </c>
      <c r="AQ226" s="147">
        <v>0</v>
      </c>
      <c r="AR226" s="132">
        <f t="shared" si="23"/>
        <v>500</v>
      </c>
      <c r="AS226" s="132">
        <f t="shared" si="19"/>
        <v>2000</v>
      </c>
    </row>
    <row r="227" spans="1:45" ht="25.5">
      <c r="A227" s="270"/>
      <c r="B227" s="268"/>
      <c r="C227" s="267"/>
      <c r="D227" s="268"/>
      <c r="E227" s="267"/>
      <c r="F227" s="256"/>
      <c r="G227" s="231">
        <v>0.15</v>
      </c>
      <c r="H227" s="235" t="s">
        <v>194</v>
      </c>
      <c r="I227" s="5"/>
      <c r="J227" s="5"/>
      <c r="K227" s="5"/>
      <c r="L227" s="3"/>
      <c r="M227" s="3"/>
      <c r="N227" s="3"/>
      <c r="O227" s="3"/>
      <c r="P227" s="166">
        <v>0.06</v>
      </c>
      <c r="Q227" s="97" t="s">
        <v>192</v>
      </c>
      <c r="R227" s="138" t="s">
        <v>656</v>
      </c>
      <c r="S227" s="137" t="s">
        <v>585</v>
      </c>
      <c r="T227" s="137" t="s">
        <v>662</v>
      </c>
      <c r="U227" s="129">
        <v>9</v>
      </c>
      <c r="V227" s="87">
        <v>9</v>
      </c>
      <c r="W227" s="87">
        <v>9</v>
      </c>
      <c r="X227" s="87">
        <v>9</v>
      </c>
      <c r="Y227" s="159">
        <v>500</v>
      </c>
      <c r="Z227" s="148">
        <v>0</v>
      </c>
      <c r="AA227" s="148">
        <v>0</v>
      </c>
      <c r="AB227" s="147">
        <v>0</v>
      </c>
      <c r="AC227" s="132">
        <f t="shared" si="20"/>
        <v>500</v>
      </c>
      <c r="AD227" s="151">
        <v>500</v>
      </c>
      <c r="AE227" s="151">
        <v>0</v>
      </c>
      <c r="AF227" s="151">
        <v>0</v>
      </c>
      <c r="AG227" s="147">
        <v>0</v>
      </c>
      <c r="AH227" s="132">
        <f t="shared" si="21"/>
        <v>500</v>
      </c>
      <c r="AI227" s="151">
        <v>500</v>
      </c>
      <c r="AJ227" s="151">
        <v>0</v>
      </c>
      <c r="AK227" s="151">
        <v>0</v>
      </c>
      <c r="AL227" s="147">
        <v>0</v>
      </c>
      <c r="AM227" s="132">
        <f t="shared" si="22"/>
        <v>500</v>
      </c>
      <c r="AN227" s="154">
        <v>500</v>
      </c>
      <c r="AO227" s="154">
        <v>0</v>
      </c>
      <c r="AP227" s="154">
        <v>0</v>
      </c>
      <c r="AQ227" s="147">
        <v>0</v>
      </c>
      <c r="AR227" s="132">
        <f t="shared" si="23"/>
        <v>500</v>
      </c>
      <c r="AS227" s="132">
        <f t="shared" si="19"/>
        <v>2000</v>
      </c>
    </row>
    <row r="228" spans="1:45" ht="25.5">
      <c r="A228" s="270"/>
      <c r="B228" s="268"/>
      <c r="C228" s="267"/>
      <c r="D228" s="268"/>
      <c r="E228" s="267"/>
      <c r="F228" s="256"/>
      <c r="G228" s="232"/>
      <c r="H228" s="236"/>
      <c r="I228" s="5"/>
      <c r="J228" s="5"/>
      <c r="K228" s="5"/>
      <c r="L228" s="3"/>
      <c r="M228" s="3"/>
      <c r="N228" s="3"/>
      <c r="O228" s="3"/>
      <c r="P228" s="166">
        <v>0.06</v>
      </c>
      <c r="Q228" s="97" t="s">
        <v>193</v>
      </c>
      <c r="R228" s="138" t="s">
        <v>657</v>
      </c>
      <c r="S228" s="137" t="s">
        <v>585</v>
      </c>
      <c r="T228" s="137" t="s">
        <v>584</v>
      </c>
      <c r="U228" s="129">
        <v>1</v>
      </c>
      <c r="V228" s="87">
        <v>1</v>
      </c>
      <c r="W228" s="87">
        <v>1</v>
      </c>
      <c r="X228" s="87">
        <v>1</v>
      </c>
      <c r="Y228" s="159">
        <v>5000</v>
      </c>
      <c r="Z228" s="148">
        <v>0</v>
      </c>
      <c r="AA228" s="148">
        <v>0</v>
      </c>
      <c r="AB228" s="147">
        <v>0</v>
      </c>
      <c r="AC228" s="132">
        <f t="shared" si="20"/>
        <v>5000</v>
      </c>
      <c r="AD228" s="151">
        <v>0</v>
      </c>
      <c r="AE228" s="151">
        <v>0</v>
      </c>
      <c r="AF228" s="151">
        <v>0</v>
      </c>
      <c r="AG228" s="147">
        <v>0</v>
      </c>
      <c r="AH228" s="132">
        <f t="shared" si="21"/>
        <v>0</v>
      </c>
      <c r="AI228" s="151">
        <v>5000</v>
      </c>
      <c r="AJ228" s="151">
        <v>0</v>
      </c>
      <c r="AK228" s="151">
        <v>0</v>
      </c>
      <c r="AL228" s="147">
        <v>0</v>
      </c>
      <c r="AM228" s="132">
        <f t="shared" si="22"/>
        <v>5000</v>
      </c>
      <c r="AN228" s="154">
        <v>0</v>
      </c>
      <c r="AO228" s="154">
        <v>0</v>
      </c>
      <c r="AP228" s="154">
        <v>0</v>
      </c>
      <c r="AQ228" s="147">
        <v>0</v>
      </c>
      <c r="AR228" s="132">
        <f t="shared" si="23"/>
        <v>0</v>
      </c>
      <c r="AS228" s="132">
        <f t="shared" si="19"/>
        <v>10000</v>
      </c>
    </row>
    <row r="229" spans="1:45" ht="38.25" customHeight="1">
      <c r="A229" s="270"/>
      <c r="B229" s="268"/>
      <c r="C229" s="267"/>
      <c r="D229" s="268"/>
      <c r="E229" s="267"/>
      <c r="F229" s="256"/>
      <c r="G229" s="231">
        <v>0.1</v>
      </c>
      <c r="H229" s="235" t="s">
        <v>450</v>
      </c>
      <c r="I229" s="5"/>
      <c r="J229" s="5"/>
      <c r="K229" s="5"/>
      <c r="L229" s="3"/>
      <c r="M229" s="3"/>
      <c r="N229" s="3"/>
      <c r="O229" s="3"/>
      <c r="P229" s="166">
        <v>0.06</v>
      </c>
      <c r="Q229" s="97" t="s">
        <v>194</v>
      </c>
      <c r="R229" s="138" t="s">
        <v>658</v>
      </c>
      <c r="S229" s="137">
        <v>0</v>
      </c>
      <c r="T229" s="137">
        <v>4</v>
      </c>
      <c r="U229" s="129">
        <v>1</v>
      </c>
      <c r="V229" s="87">
        <v>1</v>
      </c>
      <c r="W229" s="87">
        <v>1</v>
      </c>
      <c r="X229" s="87">
        <v>1</v>
      </c>
      <c r="Y229" s="159">
        <v>500</v>
      </c>
      <c r="Z229" s="148">
        <v>0</v>
      </c>
      <c r="AA229" s="148">
        <v>0</v>
      </c>
      <c r="AB229" s="147">
        <v>0</v>
      </c>
      <c r="AC229" s="132">
        <f t="shared" si="20"/>
        <v>500</v>
      </c>
      <c r="AD229" s="151">
        <v>500</v>
      </c>
      <c r="AE229" s="151">
        <v>0</v>
      </c>
      <c r="AF229" s="151">
        <v>0</v>
      </c>
      <c r="AG229" s="147">
        <v>0</v>
      </c>
      <c r="AH229" s="132">
        <f t="shared" si="21"/>
        <v>500</v>
      </c>
      <c r="AI229" s="151">
        <v>500</v>
      </c>
      <c r="AJ229" s="151">
        <v>0</v>
      </c>
      <c r="AK229" s="151">
        <v>0</v>
      </c>
      <c r="AL229" s="147">
        <v>0</v>
      </c>
      <c r="AM229" s="132">
        <f t="shared" si="22"/>
        <v>500</v>
      </c>
      <c r="AN229" s="154">
        <v>500</v>
      </c>
      <c r="AO229" s="154">
        <v>0</v>
      </c>
      <c r="AP229" s="154">
        <v>0</v>
      </c>
      <c r="AQ229" s="147">
        <v>0</v>
      </c>
      <c r="AR229" s="132">
        <f t="shared" si="23"/>
        <v>500</v>
      </c>
      <c r="AS229" s="132">
        <f t="shared" si="19"/>
        <v>2000</v>
      </c>
    </row>
    <row r="230" spans="1:45" ht="51">
      <c r="A230" s="270"/>
      <c r="B230" s="268"/>
      <c r="C230" s="267"/>
      <c r="D230" s="268"/>
      <c r="E230" s="267"/>
      <c r="F230" s="257"/>
      <c r="G230" s="232"/>
      <c r="H230" s="236"/>
      <c r="I230" s="5"/>
      <c r="J230" s="5"/>
      <c r="K230" s="5"/>
      <c r="L230" s="3"/>
      <c r="M230" s="3"/>
      <c r="N230" s="3"/>
      <c r="O230" s="3"/>
      <c r="P230" s="166">
        <v>0.08</v>
      </c>
      <c r="Q230" s="97" t="s">
        <v>195</v>
      </c>
      <c r="R230" s="138" t="s">
        <v>659</v>
      </c>
      <c r="S230" s="137" t="s">
        <v>663</v>
      </c>
      <c r="T230" s="137" t="s">
        <v>664</v>
      </c>
      <c r="U230" s="129">
        <v>30</v>
      </c>
      <c r="V230" s="87">
        <v>40</v>
      </c>
      <c r="W230" s="87">
        <v>45</v>
      </c>
      <c r="X230" s="87">
        <v>50</v>
      </c>
      <c r="Y230" s="159">
        <v>2000</v>
      </c>
      <c r="Z230" s="148">
        <v>0</v>
      </c>
      <c r="AA230" s="148">
        <v>0</v>
      </c>
      <c r="AB230" s="147">
        <v>0</v>
      </c>
      <c r="AC230" s="132">
        <f t="shared" si="20"/>
        <v>2000</v>
      </c>
      <c r="AD230" s="151">
        <v>2000</v>
      </c>
      <c r="AE230" s="151">
        <v>0</v>
      </c>
      <c r="AF230" s="151">
        <v>0</v>
      </c>
      <c r="AG230" s="147">
        <v>0</v>
      </c>
      <c r="AH230" s="132">
        <f t="shared" si="21"/>
        <v>2000</v>
      </c>
      <c r="AI230" s="151">
        <v>2000</v>
      </c>
      <c r="AJ230" s="151">
        <v>0</v>
      </c>
      <c r="AK230" s="151">
        <v>0</v>
      </c>
      <c r="AL230" s="147">
        <v>0</v>
      </c>
      <c r="AM230" s="132">
        <f t="shared" si="22"/>
        <v>2000</v>
      </c>
      <c r="AN230" s="154">
        <v>2000</v>
      </c>
      <c r="AO230" s="154">
        <v>0</v>
      </c>
      <c r="AP230" s="154">
        <v>0</v>
      </c>
      <c r="AQ230" s="147">
        <v>0</v>
      </c>
      <c r="AR230" s="132">
        <f t="shared" si="23"/>
        <v>2000</v>
      </c>
      <c r="AS230" s="132">
        <f t="shared" si="19"/>
        <v>8000</v>
      </c>
    </row>
    <row r="231" spans="1:45" ht="60.75" customHeight="1">
      <c r="A231" s="270"/>
      <c r="B231" s="268"/>
      <c r="C231" s="267">
        <v>0.1</v>
      </c>
      <c r="D231" s="273" t="s">
        <v>258</v>
      </c>
      <c r="E231" s="267">
        <v>1</v>
      </c>
      <c r="F231" s="272" t="s">
        <v>312</v>
      </c>
      <c r="G231" s="166">
        <v>0.5</v>
      </c>
      <c r="H231" s="125" t="s">
        <v>451</v>
      </c>
      <c r="I231" s="5"/>
      <c r="J231" s="5"/>
      <c r="K231" s="5"/>
      <c r="L231" s="3"/>
      <c r="M231" s="3"/>
      <c r="N231" s="3"/>
      <c r="O231" s="3"/>
      <c r="P231" s="166">
        <v>0.5</v>
      </c>
      <c r="Q231" s="96" t="s">
        <v>196</v>
      </c>
      <c r="R231" s="62" t="s">
        <v>665</v>
      </c>
      <c r="S231" s="77">
        <v>0</v>
      </c>
      <c r="T231" s="58">
        <v>4</v>
      </c>
      <c r="U231" s="87">
        <v>1</v>
      </c>
      <c r="V231" s="87">
        <v>1</v>
      </c>
      <c r="W231" s="87">
        <v>1</v>
      </c>
      <c r="X231" s="87">
        <v>1</v>
      </c>
      <c r="Y231" s="150">
        <v>4000</v>
      </c>
      <c r="Z231" s="150">
        <v>0</v>
      </c>
      <c r="AA231" s="150">
        <v>0</v>
      </c>
      <c r="AB231" s="147">
        <v>0</v>
      </c>
      <c r="AC231" s="132">
        <f t="shared" si="20"/>
        <v>4000</v>
      </c>
      <c r="AD231" s="153">
        <v>4000</v>
      </c>
      <c r="AE231" s="153">
        <v>0</v>
      </c>
      <c r="AF231" s="153">
        <v>0</v>
      </c>
      <c r="AG231" s="147">
        <v>0</v>
      </c>
      <c r="AH231" s="132">
        <f t="shared" si="21"/>
        <v>4000</v>
      </c>
      <c r="AI231" s="153">
        <v>4000</v>
      </c>
      <c r="AJ231" s="153">
        <v>0</v>
      </c>
      <c r="AK231" s="153">
        <v>0</v>
      </c>
      <c r="AL231" s="147">
        <v>0</v>
      </c>
      <c r="AM231" s="132">
        <f t="shared" si="22"/>
        <v>4000</v>
      </c>
      <c r="AN231" s="153">
        <v>4000</v>
      </c>
      <c r="AO231" s="156">
        <v>0</v>
      </c>
      <c r="AP231" s="156">
        <v>0</v>
      </c>
      <c r="AQ231" s="147">
        <v>0</v>
      </c>
      <c r="AR231" s="132">
        <f t="shared" si="23"/>
        <v>4000</v>
      </c>
      <c r="AS231" s="132">
        <f t="shared" si="19"/>
        <v>16000</v>
      </c>
    </row>
    <row r="232" spans="1:45" ht="51" customHeight="1">
      <c r="A232" s="270"/>
      <c r="B232" s="268"/>
      <c r="C232" s="267"/>
      <c r="D232" s="275"/>
      <c r="E232" s="267"/>
      <c r="F232" s="272"/>
      <c r="G232" s="166">
        <v>0.5</v>
      </c>
      <c r="H232" s="96" t="s">
        <v>452</v>
      </c>
      <c r="I232" s="5"/>
      <c r="J232" s="5"/>
      <c r="K232" s="5"/>
      <c r="L232" s="3"/>
      <c r="M232" s="3"/>
      <c r="N232" s="3"/>
      <c r="O232" s="3"/>
      <c r="P232" s="166">
        <v>0.5</v>
      </c>
      <c r="Q232" s="96" t="s">
        <v>197</v>
      </c>
      <c r="R232" s="62" t="s">
        <v>666</v>
      </c>
      <c r="S232" s="77">
        <v>0</v>
      </c>
      <c r="T232" s="58">
        <v>1</v>
      </c>
      <c r="U232" s="87">
        <v>1</v>
      </c>
      <c r="V232" s="87">
        <v>1</v>
      </c>
      <c r="W232" s="87">
        <v>1</v>
      </c>
      <c r="X232" s="87">
        <v>1</v>
      </c>
      <c r="Y232" s="150">
        <v>1000</v>
      </c>
      <c r="Z232" s="150">
        <v>0</v>
      </c>
      <c r="AA232" s="150">
        <v>0</v>
      </c>
      <c r="AB232" s="147">
        <v>0</v>
      </c>
      <c r="AC232" s="132">
        <f t="shared" si="20"/>
        <v>1000</v>
      </c>
      <c r="AD232" s="153">
        <v>1000</v>
      </c>
      <c r="AE232" s="153">
        <v>0</v>
      </c>
      <c r="AF232" s="153">
        <v>0</v>
      </c>
      <c r="AG232" s="147">
        <v>0</v>
      </c>
      <c r="AH232" s="132">
        <f t="shared" si="21"/>
        <v>1000</v>
      </c>
      <c r="AI232" s="153">
        <v>1000</v>
      </c>
      <c r="AJ232" s="153">
        <v>0</v>
      </c>
      <c r="AK232" s="153">
        <v>0</v>
      </c>
      <c r="AL232" s="147">
        <v>0</v>
      </c>
      <c r="AM232" s="132">
        <f t="shared" si="22"/>
        <v>1000</v>
      </c>
      <c r="AN232" s="156">
        <v>1000</v>
      </c>
      <c r="AO232" s="156">
        <v>0</v>
      </c>
      <c r="AP232" s="156">
        <v>0</v>
      </c>
      <c r="AQ232" s="147">
        <v>0</v>
      </c>
      <c r="AR232" s="132">
        <f t="shared" si="23"/>
        <v>1000</v>
      </c>
      <c r="AS232" s="132">
        <f t="shared" si="19"/>
        <v>4000</v>
      </c>
    </row>
    <row r="233" spans="1:45" ht="45" customHeight="1">
      <c r="A233" s="270"/>
      <c r="B233" s="268"/>
      <c r="C233" s="267">
        <v>0.25</v>
      </c>
      <c r="D233" s="273" t="s">
        <v>259</v>
      </c>
      <c r="E233" s="267">
        <v>1</v>
      </c>
      <c r="F233" s="272" t="s">
        <v>313</v>
      </c>
      <c r="G233" s="231">
        <v>1</v>
      </c>
      <c r="H233" s="229" t="s">
        <v>453</v>
      </c>
      <c r="I233" s="5"/>
      <c r="J233" s="5"/>
      <c r="K233" s="5"/>
      <c r="L233" s="3"/>
      <c r="M233" s="3"/>
      <c r="N233" s="3"/>
      <c r="O233" s="3"/>
      <c r="P233" s="166">
        <v>0.2</v>
      </c>
      <c r="Q233" s="96" t="s">
        <v>198</v>
      </c>
      <c r="R233" s="127" t="s">
        <v>667</v>
      </c>
      <c r="S233" s="58">
        <v>0</v>
      </c>
      <c r="T233" s="58">
        <v>1</v>
      </c>
      <c r="U233" s="87">
        <v>1</v>
      </c>
      <c r="V233" s="87">
        <v>1</v>
      </c>
      <c r="W233" s="87">
        <v>1</v>
      </c>
      <c r="X233" s="87">
        <v>1</v>
      </c>
      <c r="Y233" s="148">
        <v>500</v>
      </c>
      <c r="Z233" s="148">
        <v>0</v>
      </c>
      <c r="AA233" s="148">
        <v>0</v>
      </c>
      <c r="AB233" s="147">
        <v>0</v>
      </c>
      <c r="AC233" s="132">
        <f t="shared" si="20"/>
        <v>500</v>
      </c>
      <c r="AD233" s="151">
        <v>500</v>
      </c>
      <c r="AE233" s="151">
        <v>0</v>
      </c>
      <c r="AF233" s="151">
        <v>0</v>
      </c>
      <c r="AG233" s="147">
        <v>0</v>
      </c>
      <c r="AH233" s="132">
        <f t="shared" si="21"/>
        <v>500</v>
      </c>
      <c r="AI233" s="151">
        <v>500</v>
      </c>
      <c r="AJ233" s="151">
        <v>0</v>
      </c>
      <c r="AK233" s="151">
        <v>0</v>
      </c>
      <c r="AL233" s="147">
        <v>0</v>
      </c>
      <c r="AM233" s="132">
        <f t="shared" si="22"/>
        <v>500</v>
      </c>
      <c r="AN233" s="151">
        <v>500</v>
      </c>
      <c r="AO233" s="154">
        <v>0</v>
      </c>
      <c r="AP233" s="154">
        <v>0</v>
      </c>
      <c r="AQ233" s="147">
        <v>0</v>
      </c>
      <c r="AR233" s="132">
        <f t="shared" si="23"/>
        <v>500</v>
      </c>
      <c r="AS233" s="132">
        <f t="shared" si="19"/>
        <v>2000</v>
      </c>
    </row>
    <row r="234" spans="1:45" ht="38.25">
      <c r="A234" s="270"/>
      <c r="B234" s="268"/>
      <c r="C234" s="267"/>
      <c r="D234" s="274"/>
      <c r="E234" s="267"/>
      <c r="F234" s="272"/>
      <c r="G234" s="241"/>
      <c r="H234" s="230"/>
      <c r="I234" s="5"/>
      <c r="J234" s="5"/>
      <c r="K234" s="5"/>
      <c r="L234" s="3"/>
      <c r="M234" s="3"/>
      <c r="N234" s="3"/>
      <c r="O234" s="3"/>
      <c r="P234" s="166">
        <v>0.2</v>
      </c>
      <c r="Q234" s="96" t="s">
        <v>199</v>
      </c>
      <c r="R234" s="57" t="s">
        <v>668</v>
      </c>
      <c r="S234" s="58">
        <v>0</v>
      </c>
      <c r="T234" s="58">
        <v>100</v>
      </c>
      <c r="U234" s="87">
        <v>25</v>
      </c>
      <c r="V234" s="87">
        <v>50</v>
      </c>
      <c r="W234" s="87">
        <v>75</v>
      </c>
      <c r="X234" s="87">
        <v>100</v>
      </c>
      <c r="Y234" s="148">
        <v>500</v>
      </c>
      <c r="Z234" s="148">
        <v>0</v>
      </c>
      <c r="AA234" s="148">
        <v>0</v>
      </c>
      <c r="AB234" s="147">
        <v>0</v>
      </c>
      <c r="AC234" s="132">
        <f t="shared" si="20"/>
        <v>500</v>
      </c>
      <c r="AD234" s="151">
        <v>500</v>
      </c>
      <c r="AE234" s="151">
        <v>0</v>
      </c>
      <c r="AF234" s="151">
        <v>0</v>
      </c>
      <c r="AG234" s="147">
        <v>0</v>
      </c>
      <c r="AH234" s="132">
        <f t="shared" si="21"/>
        <v>500</v>
      </c>
      <c r="AI234" s="151">
        <v>500</v>
      </c>
      <c r="AJ234" s="151">
        <v>0</v>
      </c>
      <c r="AK234" s="151">
        <v>0</v>
      </c>
      <c r="AL234" s="147">
        <v>0</v>
      </c>
      <c r="AM234" s="132">
        <f t="shared" si="22"/>
        <v>500</v>
      </c>
      <c r="AN234" s="154">
        <v>500</v>
      </c>
      <c r="AO234" s="154">
        <v>0</v>
      </c>
      <c r="AP234" s="154">
        <v>0</v>
      </c>
      <c r="AQ234" s="147">
        <v>0</v>
      </c>
      <c r="AR234" s="132">
        <f t="shared" si="23"/>
        <v>500</v>
      </c>
      <c r="AS234" s="132">
        <f t="shared" si="19"/>
        <v>2000</v>
      </c>
    </row>
    <row r="235" spans="1:45" ht="38.25">
      <c r="A235" s="270"/>
      <c r="B235" s="268"/>
      <c r="C235" s="267"/>
      <c r="D235" s="274"/>
      <c r="E235" s="267"/>
      <c r="F235" s="272"/>
      <c r="G235" s="241"/>
      <c r="H235" s="230"/>
      <c r="I235" s="5"/>
      <c r="J235" s="5"/>
      <c r="K235" s="5"/>
      <c r="L235" s="3"/>
      <c r="M235" s="3"/>
      <c r="N235" s="3"/>
      <c r="O235" s="3"/>
      <c r="P235" s="166">
        <v>0.2</v>
      </c>
      <c r="Q235" s="96" t="s">
        <v>200</v>
      </c>
      <c r="R235" s="57" t="s">
        <v>669</v>
      </c>
      <c r="S235" s="58">
        <v>0</v>
      </c>
      <c r="T235" s="58">
        <v>3</v>
      </c>
      <c r="U235" s="87">
        <v>0</v>
      </c>
      <c r="V235" s="87">
        <v>1</v>
      </c>
      <c r="W235" s="87">
        <v>1</v>
      </c>
      <c r="X235" s="87">
        <v>1</v>
      </c>
      <c r="Y235" s="148">
        <v>0</v>
      </c>
      <c r="Z235" s="148">
        <v>0</v>
      </c>
      <c r="AA235" s="148">
        <v>0</v>
      </c>
      <c r="AB235" s="147">
        <v>0</v>
      </c>
      <c r="AC235" s="132">
        <f t="shared" si="20"/>
        <v>0</v>
      </c>
      <c r="AD235" s="151">
        <v>500</v>
      </c>
      <c r="AE235" s="151">
        <v>0</v>
      </c>
      <c r="AF235" s="151">
        <v>0</v>
      </c>
      <c r="AG235" s="147">
        <v>0</v>
      </c>
      <c r="AH235" s="132">
        <f t="shared" si="21"/>
        <v>500</v>
      </c>
      <c r="AI235" s="151">
        <v>500</v>
      </c>
      <c r="AJ235" s="151">
        <v>0</v>
      </c>
      <c r="AK235" s="151">
        <v>0</v>
      </c>
      <c r="AL235" s="147">
        <v>0</v>
      </c>
      <c r="AM235" s="132">
        <f t="shared" si="22"/>
        <v>500</v>
      </c>
      <c r="AN235" s="154">
        <v>500</v>
      </c>
      <c r="AO235" s="154">
        <v>0</v>
      </c>
      <c r="AP235" s="154">
        <v>0</v>
      </c>
      <c r="AQ235" s="147">
        <v>0</v>
      </c>
      <c r="AR235" s="132">
        <f t="shared" si="23"/>
        <v>500</v>
      </c>
      <c r="AS235" s="132">
        <f t="shared" si="19"/>
        <v>1500</v>
      </c>
    </row>
    <row r="236" spans="1:45" ht="35.25" customHeight="1">
      <c r="A236" s="270"/>
      <c r="B236" s="268"/>
      <c r="C236" s="267"/>
      <c r="D236" s="274"/>
      <c r="E236" s="267"/>
      <c r="F236" s="272"/>
      <c r="G236" s="241"/>
      <c r="H236" s="230"/>
      <c r="I236" s="5"/>
      <c r="J236" s="5"/>
      <c r="K236" s="5"/>
      <c r="L236" s="3"/>
      <c r="M236" s="3"/>
      <c r="N236" s="3"/>
      <c r="O236" s="3"/>
      <c r="P236" s="166">
        <v>0.2</v>
      </c>
      <c r="Q236" s="96" t="s">
        <v>201</v>
      </c>
      <c r="R236" s="57" t="s">
        <v>670</v>
      </c>
      <c r="S236" s="58">
        <v>0</v>
      </c>
      <c r="T236" s="58">
        <v>100</v>
      </c>
      <c r="U236" s="87">
        <v>25</v>
      </c>
      <c r="V236" s="87">
        <v>50</v>
      </c>
      <c r="W236" s="87">
        <v>75</v>
      </c>
      <c r="X236" s="87">
        <v>100</v>
      </c>
      <c r="Y236" s="148">
        <v>0</v>
      </c>
      <c r="Z236" s="148">
        <v>0</v>
      </c>
      <c r="AA236" s="148">
        <v>0</v>
      </c>
      <c r="AB236" s="147">
        <v>0</v>
      </c>
      <c r="AC236" s="132">
        <f t="shared" si="20"/>
        <v>0</v>
      </c>
      <c r="AD236" s="151">
        <v>0</v>
      </c>
      <c r="AE236" s="151">
        <v>0</v>
      </c>
      <c r="AF236" s="151">
        <v>0</v>
      </c>
      <c r="AG236" s="147">
        <v>0</v>
      </c>
      <c r="AH236" s="132">
        <f t="shared" si="21"/>
        <v>0</v>
      </c>
      <c r="AI236" s="151">
        <v>0</v>
      </c>
      <c r="AJ236" s="151">
        <v>0</v>
      </c>
      <c r="AK236" s="151">
        <v>0</v>
      </c>
      <c r="AL236" s="147">
        <v>0</v>
      </c>
      <c r="AM236" s="132">
        <f t="shared" si="22"/>
        <v>0</v>
      </c>
      <c r="AN236" s="154">
        <v>0</v>
      </c>
      <c r="AO236" s="154">
        <v>10000</v>
      </c>
      <c r="AP236" s="154">
        <v>0</v>
      </c>
      <c r="AQ236" s="147">
        <v>200000</v>
      </c>
      <c r="AR236" s="132">
        <f t="shared" si="23"/>
        <v>210000</v>
      </c>
      <c r="AS236" s="132">
        <f t="shared" si="19"/>
        <v>210000</v>
      </c>
    </row>
    <row r="237" spans="1:45" ht="25.5">
      <c r="A237" s="271"/>
      <c r="B237" s="268"/>
      <c r="C237" s="267"/>
      <c r="D237" s="275"/>
      <c r="E237" s="267"/>
      <c r="F237" s="272"/>
      <c r="G237" s="232"/>
      <c r="H237" s="242"/>
      <c r="I237" s="5"/>
      <c r="J237" s="5"/>
      <c r="K237" s="5"/>
      <c r="L237" s="3"/>
      <c r="M237" s="3"/>
      <c r="N237" s="3"/>
      <c r="O237" s="3"/>
      <c r="P237" s="166">
        <v>0.2</v>
      </c>
      <c r="Q237" s="96" t="s">
        <v>202</v>
      </c>
      <c r="R237" s="57" t="s">
        <v>671</v>
      </c>
      <c r="S237" s="79">
        <v>0</v>
      </c>
      <c r="T237" s="79">
        <v>1</v>
      </c>
      <c r="U237" s="87">
        <v>0</v>
      </c>
      <c r="V237" s="87">
        <v>1</v>
      </c>
      <c r="W237" s="87">
        <v>1</v>
      </c>
      <c r="X237" s="87">
        <v>1</v>
      </c>
      <c r="Y237" s="148">
        <v>0</v>
      </c>
      <c r="Z237" s="148">
        <v>0</v>
      </c>
      <c r="AA237" s="148">
        <v>0</v>
      </c>
      <c r="AB237" s="147">
        <v>0</v>
      </c>
      <c r="AC237" s="132">
        <f t="shared" si="20"/>
        <v>0</v>
      </c>
      <c r="AD237" s="151">
        <v>0</v>
      </c>
      <c r="AE237" s="151">
        <v>0</v>
      </c>
      <c r="AF237" s="151">
        <v>0</v>
      </c>
      <c r="AG237" s="147">
        <v>0</v>
      </c>
      <c r="AH237" s="132">
        <f t="shared" si="21"/>
        <v>0</v>
      </c>
      <c r="AI237" s="151">
        <v>7000</v>
      </c>
      <c r="AJ237" s="151">
        <v>0</v>
      </c>
      <c r="AK237" s="151">
        <v>0</v>
      </c>
      <c r="AL237" s="147">
        <v>0</v>
      </c>
      <c r="AM237" s="132">
        <f t="shared" si="22"/>
        <v>7000</v>
      </c>
      <c r="AN237" s="151">
        <v>0</v>
      </c>
      <c r="AO237" s="154">
        <v>0</v>
      </c>
      <c r="AP237" s="154">
        <v>0</v>
      </c>
      <c r="AQ237" s="147">
        <v>0</v>
      </c>
      <c r="AR237" s="132">
        <f t="shared" si="23"/>
        <v>0</v>
      </c>
      <c r="AS237" s="132">
        <f aca="true" t="shared" si="24" ref="AS237:AS272">SUM(AR237+AM237+AH237+AC237)</f>
        <v>7000</v>
      </c>
    </row>
    <row r="238" spans="1:45" ht="46.5" customHeight="1">
      <c r="A238" s="269">
        <v>0.17</v>
      </c>
      <c r="B238" s="268" t="s">
        <v>243</v>
      </c>
      <c r="C238" s="267">
        <v>0.25</v>
      </c>
      <c r="D238" s="268" t="s">
        <v>260</v>
      </c>
      <c r="E238" s="267">
        <v>0.33</v>
      </c>
      <c r="F238" s="272" t="s">
        <v>314</v>
      </c>
      <c r="G238" s="231">
        <v>1</v>
      </c>
      <c r="H238" s="229" t="s">
        <v>454</v>
      </c>
      <c r="I238" s="5"/>
      <c r="J238" s="5"/>
      <c r="K238" s="5"/>
      <c r="L238" s="3"/>
      <c r="M238" s="3"/>
      <c r="N238" s="3"/>
      <c r="O238" s="3"/>
      <c r="P238" s="166">
        <v>0.33</v>
      </c>
      <c r="Q238" s="96" t="s">
        <v>203</v>
      </c>
      <c r="R238" s="138" t="s">
        <v>672</v>
      </c>
      <c r="S238" s="137" t="s">
        <v>585</v>
      </c>
      <c r="T238" s="137" t="s">
        <v>588</v>
      </c>
      <c r="U238" s="129">
        <v>25</v>
      </c>
      <c r="V238" s="87">
        <v>50</v>
      </c>
      <c r="W238" s="87">
        <v>75</v>
      </c>
      <c r="X238" s="87">
        <v>100</v>
      </c>
      <c r="Y238" s="148">
        <v>3000</v>
      </c>
      <c r="Z238" s="148">
        <v>0</v>
      </c>
      <c r="AA238" s="148">
        <v>0</v>
      </c>
      <c r="AB238" s="147">
        <v>0</v>
      </c>
      <c r="AC238" s="132">
        <f t="shared" si="20"/>
        <v>3000</v>
      </c>
      <c r="AD238" s="151">
        <v>3000</v>
      </c>
      <c r="AE238" s="151">
        <v>0</v>
      </c>
      <c r="AF238" s="151">
        <v>0</v>
      </c>
      <c r="AG238" s="147">
        <v>0</v>
      </c>
      <c r="AH238" s="132">
        <f t="shared" si="21"/>
        <v>3000</v>
      </c>
      <c r="AI238" s="151">
        <v>3000</v>
      </c>
      <c r="AJ238" s="151">
        <v>0</v>
      </c>
      <c r="AK238" s="151">
        <v>0</v>
      </c>
      <c r="AL238" s="147">
        <v>0</v>
      </c>
      <c r="AM238" s="132">
        <f t="shared" si="22"/>
        <v>3000</v>
      </c>
      <c r="AN238" s="151">
        <v>3000</v>
      </c>
      <c r="AO238" s="154">
        <v>0</v>
      </c>
      <c r="AP238" s="154">
        <v>0</v>
      </c>
      <c r="AQ238" s="147">
        <v>0</v>
      </c>
      <c r="AR238" s="132">
        <f t="shared" si="23"/>
        <v>3000</v>
      </c>
      <c r="AS238" s="132">
        <f t="shared" si="24"/>
        <v>12000</v>
      </c>
    </row>
    <row r="239" spans="1:45" ht="51">
      <c r="A239" s="270"/>
      <c r="B239" s="268"/>
      <c r="C239" s="267"/>
      <c r="D239" s="268"/>
      <c r="E239" s="267"/>
      <c r="F239" s="272"/>
      <c r="G239" s="241"/>
      <c r="H239" s="230"/>
      <c r="I239" s="5"/>
      <c r="J239" s="85"/>
      <c r="K239" s="85"/>
      <c r="L239" s="3"/>
      <c r="M239" s="3"/>
      <c r="N239" s="3"/>
      <c r="O239" s="3"/>
      <c r="P239" s="166">
        <v>0.34</v>
      </c>
      <c r="Q239" s="96" t="s">
        <v>204</v>
      </c>
      <c r="R239" s="138" t="s">
        <v>673</v>
      </c>
      <c r="S239" s="137" t="s">
        <v>681</v>
      </c>
      <c r="T239" s="137" t="s">
        <v>682</v>
      </c>
      <c r="U239" s="129">
        <v>1250</v>
      </c>
      <c r="V239" s="87">
        <v>1250</v>
      </c>
      <c r="W239" s="87">
        <v>1250</v>
      </c>
      <c r="X239" s="87">
        <v>1250</v>
      </c>
      <c r="Y239" s="148">
        <v>2000</v>
      </c>
      <c r="Z239" s="148">
        <v>0</v>
      </c>
      <c r="AA239" s="148">
        <v>0</v>
      </c>
      <c r="AB239" s="147">
        <v>0</v>
      </c>
      <c r="AC239" s="132">
        <f t="shared" si="20"/>
        <v>2000</v>
      </c>
      <c r="AD239" s="151">
        <v>2000</v>
      </c>
      <c r="AE239" s="151">
        <v>0</v>
      </c>
      <c r="AF239" s="151">
        <v>0</v>
      </c>
      <c r="AG239" s="147">
        <v>0</v>
      </c>
      <c r="AH239" s="132">
        <f t="shared" si="21"/>
        <v>2000</v>
      </c>
      <c r="AI239" s="151">
        <v>2000</v>
      </c>
      <c r="AJ239" s="151">
        <v>0</v>
      </c>
      <c r="AK239" s="151">
        <v>0</v>
      </c>
      <c r="AL239" s="147">
        <v>0</v>
      </c>
      <c r="AM239" s="132">
        <f t="shared" si="22"/>
        <v>2000</v>
      </c>
      <c r="AN239" s="154">
        <v>2000</v>
      </c>
      <c r="AO239" s="154">
        <v>0</v>
      </c>
      <c r="AP239" s="154">
        <v>0</v>
      </c>
      <c r="AQ239" s="147">
        <v>0</v>
      </c>
      <c r="AR239" s="132">
        <f t="shared" si="23"/>
        <v>2000</v>
      </c>
      <c r="AS239" s="132">
        <f t="shared" si="24"/>
        <v>8000</v>
      </c>
    </row>
    <row r="240" spans="1:45" ht="38.25">
      <c r="A240" s="270"/>
      <c r="B240" s="268"/>
      <c r="C240" s="267"/>
      <c r="D240" s="268"/>
      <c r="E240" s="267"/>
      <c r="F240" s="272"/>
      <c r="G240" s="232"/>
      <c r="H240" s="242"/>
      <c r="I240" s="52"/>
      <c r="J240" s="74"/>
      <c r="K240" s="167"/>
      <c r="L240" s="84"/>
      <c r="M240" s="166"/>
      <c r="N240" s="166"/>
      <c r="O240" s="166"/>
      <c r="P240" s="166">
        <v>0.33</v>
      </c>
      <c r="Q240" s="96" t="s">
        <v>205</v>
      </c>
      <c r="R240" s="138" t="s">
        <v>674</v>
      </c>
      <c r="S240" s="137" t="s">
        <v>585</v>
      </c>
      <c r="T240" s="137" t="s">
        <v>586</v>
      </c>
      <c r="U240" s="129">
        <v>0</v>
      </c>
      <c r="V240" s="87">
        <v>0</v>
      </c>
      <c r="W240" s="87">
        <v>1</v>
      </c>
      <c r="X240" s="87">
        <v>0</v>
      </c>
      <c r="Y240" s="148">
        <v>0</v>
      </c>
      <c r="Z240" s="148">
        <v>0</v>
      </c>
      <c r="AA240" s="148">
        <v>0</v>
      </c>
      <c r="AB240" s="147">
        <v>0</v>
      </c>
      <c r="AC240" s="132">
        <f t="shared" si="20"/>
        <v>0</v>
      </c>
      <c r="AD240" s="151">
        <v>0</v>
      </c>
      <c r="AE240" s="151">
        <v>0</v>
      </c>
      <c r="AF240" s="151">
        <v>0</v>
      </c>
      <c r="AG240" s="147">
        <v>0</v>
      </c>
      <c r="AH240" s="132">
        <f t="shared" si="21"/>
        <v>0</v>
      </c>
      <c r="AI240" s="151">
        <v>7000</v>
      </c>
      <c r="AJ240" s="151">
        <v>0</v>
      </c>
      <c r="AK240" s="151">
        <v>0</v>
      </c>
      <c r="AL240" s="147">
        <v>0</v>
      </c>
      <c r="AM240" s="132">
        <f t="shared" si="22"/>
        <v>7000</v>
      </c>
      <c r="AN240" s="151">
        <v>0</v>
      </c>
      <c r="AO240" s="154">
        <v>0</v>
      </c>
      <c r="AP240" s="154">
        <v>0</v>
      </c>
      <c r="AQ240" s="147">
        <v>0</v>
      </c>
      <c r="AR240" s="132">
        <f t="shared" si="23"/>
        <v>0</v>
      </c>
      <c r="AS240" s="132">
        <f t="shared" si="24"/>
        <v>7000</v>
      </c>
    </row>
    <row r="241" spans="1:45" ht="63.75">
      <c r="A241" s="270"/>
      <c r="B241" s="268"/>
      <c r="C241" s="267"/>
      <c r="D241" s="268"/>
      <c r="E241" s="267">
        <v>0.34</v>
      </c>
      <c r="F241" s="272" t="s">
        <v>315</v>
      </c>
      <c r="G241" s="237">
        <v>1</v>
      </c>
      <c r="H241" s="229" t="s">
        <v>455</v>
      </c>
      <c r="I241" s="52"/>
      <c r="J241" s="74"/>
      <c r="K241" s="167"/>
      <c r="L241" s="84"/>
      <c r="M241" s="166"/>
      <c r="N241" s="166"/>
      <c r="O241" s="166"/>
      <c r="P241" s="166">
        <v>0.34</v>
      </c>
      <c r="Q241" s="96" t="s">
        <v>206</v>
      </c>
      <c r="R241" s="138" t="s">
        <v>675</v>
      </c>
      <c r="S241" s="137" t="s">
        <v>585</v>
      </c>
      <c r="T241" s="137" t="s">
        <v>586</v>
      </c>
      <c r="U241" s="129">
        <v>0</v>
      </c>
      <c r="V241" s="87">
        <v>0</v>
      </c>
      <c r="W241" s="87">
        <v>1</v>
      </c>
      <c r="X241" s="87">
        <v>0</v>
      </c>
      <c r="Y241" s="148">
        <v>0</v>
      </c>
      <c r="Z241" s="148">
        <v>0</v>
      </c>
      <c r="AA241" s="148">
        <v>0</v>
      </c>
      <c r="AB241" s="147">
        <v>0</v>
      </c>
      <c r="AC241" s="132">
        <f t="shared" si="20"/>
        <v>0</v>
      </c>
      <c r="AD241" s="151">
        <v>0</v>
      </c>
      <c r="AE241" s="151">
        <v>0</v>
      </c>
      <c r="AF241" s="151">
        <v>0</v>
      </c>
      <c r="AG241" s="147">
        <v>0</v>
      </c>
      <c r="AH241" s="132">
        <f t="shared" si="21"/>
        <v>0</v>
      </c>
      <c r="AI241" s="151">
        <v>5000</v>
      </c>
      <c r="AJ241" s="151">
        <v>0</v>
      </c>
      <c r="AK241" s="151">
        <v>0</v>
      </c>
      <c r="AL241" s="147">
        <v>0</v>
      </c>
      <c r="AM241" s="132">
        <f t="shared" si="22"/>
        <v>5000</v>
      </c>
      <c r="AN241" s="151">
        <v>0</v>
      </c>
      <c r="AO241" s="154">
        <v>0</v>
      </c>
      <c r="AP241" s="154">
        <v>0</v>
      </c>
      <c r="AQ241" s="147">
        <v>0</v>
      </c>
      <c r="AR241" s="132">
        <f t="shared" si="23"/>
        <v>0</v>
      </c>
      <c r="AS241" s="132">
        <f t="shared" si="24"/>
        <v>5000</v>
      </c>
    </row>
    <row r="242" spans="1:45" ht="76.5">
      <c r="A242" s="270"/>
      <c r="B242" s="268"/>
      <c r="C242" s="267"/>
      <c r="D242" s="268"/>
      <c r="E242" s="267"/>
      <c r="F242" s="272"/>
      <c r="G242" s="238"/>
      <c r="H242" s="230"/>
      <c r="I242" s="70"/>
      <c r="J242" s="74"/>
      <c r="K242" s="167"/>
      <c r="L242" s="84"/>
      <c r="M242" s="166"/>
      <c r="N242" s="166"/>
      <c r="O242" s="166"/>
      <c r="P242" s="166">
        <v>0.33</v>
      </c>
      <c r="Q242" s="96" t="s">
        <v>207</v>
      </c>
      <c r="R242" s="138" t="s">
        <v>676</v>
      </c>
      <c r="S242" s="137" t="s">
        <v>585</v>
      </c>
      <c r="T242" s="137">
        <v>1</v>
      </c>
      <c r="U242" s="129">
        <v>1</v>
      </c>
      <c r="V242" s="87">
        <v>1</v>
      </c>
      <c r="W242" s="87">
        <v>1</v>
      </c>
      <c r="X242" s="87">
        <v>1</v>
      </c>
      <c r="Y242" s="148">
        <v>2000</v>
      </c>
      <c r="Z242" s="148">
        <v>0</v>
      </c>
      <c r="AA242" s="148">
        <v>0</v>
      </c>
      <c r="AB242" s="147">
        <v>0</v>
      </c>
      <c r="AC242" s="132">
        <f t="shared" si="20"/>
        <v>2000</v>
      </c>
      <c r="AD242" s="151">
        <v>2000</v>
      </c>
      <c r="AE242" s="151">
        <v>0</v>
      </c>
      <c r="AF242" s="151">
        <v>0</v>
      </c>
      <c r="AG242" s="147">
        <v>0</v>
      </c>
      <c r="AH242" s="132">
        <f t="shared" si="21"/>
        <v>2000</v>
      </c>
      <c r="AI242" s="151">
        <v>2000</v>
      </c>
      <c r="AJ242" s="151">
        <v>0</v>
      </c>
      <c r="AK242" s="151">
        <v>0</v>
      </c>
      <c r="AL242" s="147">
        <v>0</v>
      </c>
      <c r="AM242" s="132">
        <f t="shared" si="22"/>
        <v>2000</v>
      </c>
      <c r="AN242" s="154">
        <v>2000</v>
      </c>
      <c r="AO242" s="154">
        <v>0</v>
      </c>
      <c r="AP242" s="154">
        <v>0</v>
      </c>
      <c r="AQ242" s="147">
        <v>0</v>
      </c>
      <c r="AR242" s="132">
        <f t="shared" si="23"/>
        <v>2000</v>
      </c>
      <c r="AS242" s="132">
        <f t="shared" si="24"/>
        <v>8000</v>
      </c>
    </row>
    <row r="243" spans="1:45" ht="38.25">
      <c r="A243" s="270"/>
      <c r="B243" s="268"/>
      <c r="C243" s="267"/>
      <c r="D243" s="268"/>
      <c r="E243" s="267"/>
      <c r="F243" s="272"/>
      <c r="G243" s="239"/>
      <c r="H243" s="230"/>
      <c r="I243" s="70"/>
      <c r="J243" s="74"/>
      <c r="K243" s="168"/>
      <c r="L243" s="82"/>
      <c r="M243" s="65"/>
      <c r="N243" s="65"/>
      <c r="O243" s="65"/>
      <c r="P243" s="166">
        <v>0.33</v>
      </c>
      <c r="Q243" s="97" t="s">
        <v>208</v>
      </c>
      <c r="R243" s="138" t="s">
        <v>677</v>
      </c>
      <c r="S243" s="137">
        <v>0</v>
      </c>
      <c r="T243" s="137">
        <v>4</v>
      </c>
      <c r="U243" s="129">
        <v>1</v>
      </c>
      <c r="V243" s="87">
        <v>1</v>
      </c>
      <c r="W243" s="87">
        <v>1</v>
      </c>
      <c r="X243" s="87">
        <v>1</v>
      </c>
      <c r="Y243" s="148">
        <v>1000</v>
      </c>
      <c r="Z243" s="148">
        <v>0</v>
      </c>
      <c r="AA243" s="148">
        <v>0</v>
      </c>
      <c r="AB243" s="147">
        <v>0</v>
      </c>
      <c r="AC243" s="132">
        <f t="shared" si="20"/>
        <v>1000</v>
      </c>
      <c r="AD243" s="151">
        <v>1000</v>
      </c>
      <c r="AE243" s="151">
        <v>0</v>
      </c>
      <c r="AF243" s="151">
        <v>0</v>
      </c>
      <c r="AG243" s="147">
        <v>0</v>
      </c>
      <c r="AH243" s="132">
        <f t="shared" si="21"/>
        <v>1000</v>
      </c>
      <c r="AI243" s="151">
        <v>1000</v>
      </c>
      <c r="AJ243" s="151">
        <v>0</v>
      </c>
      <c r="AK243" s="151">
        <v>0</v>
      </c>
      <c r="AL243" s="147">
        <v>0</v>
      </c>
      <c r="AM243" s="132">
        <f t="shared" si="22"/>
        <v>1000</v>
      </c>
      <c r="AN243" s="151">
        <v>1000</v>
      </c>
      <c r="AO243" s="154">
        <v>0</v>
      </c>
      <c r="AP243" s="154">
        <v>0</v>
      </c>
      <c r="AQ243" s="147">
        <v>0</v>
      </c>
      <c r="AR243" s="132">
        <f t="shared" si="23"/>
        <v>1000</v>
      </c>
      <c r="AS243" s="132">
        <f t="shared" si="24"/>
        <v>4000</v>
      </c>
    </row>
    <row r="244" spans="1:45" ht="38.25">
      <c r="A244" s="270"/>
      <c r="B244" s="268"/>
      <c r="C244" s="267"/>
      <c r="D244" s="268"/>
      <c r="E244" s="267">
        <v>0.33</v>
      </c>
      <c r="F244" s="272" t="s">
        <v>316</v>
      </c>
      <c r="G244" s="116">
        <v>0.33</v>
      </c>
      <c r="H244" s="107" t="s">
        <v>456</v>
      </c>
      <c r="I244" s="104"/>
      <c r="J244" s="74"/>
      <c r="K244" s="168"/>
      <c r="L244" s="82"/>
      <c r="M244" s="65"/>
      <c r="N244" s="65"/>
      <c r="O244" s="65"/>
      <c r="P244" s="166">
        <v>0.33</v>
      </c>
      <c r="Q244" s="96" t="s">
        <v>209</v>
      </c>
      <c r="R244" s="138" t="s">
        <v>678</v>
      </c>
      <c r="S244" s="137">
        <v>0</v>
      </c>
      <c r="T244" s="137">
        <v>2</v>
      </c>
      <c r="U244" s="129">
        <v>0</v>
      </c>
      <c r="V244" s="87">
        <v>0</v>
      </c>
      <c r="W244" s="87">
        <v>1</v>
      </c>
      <c r="X244" s="87">
        <v>1</v>
      </c>
      <c r="Y244" s="148">
        <v>0</v>
      </c>
      <c r="Z244" s="148">
        <v>0</v>
      </c>
      <c r="AA244" s="148">
        <v>0</v>
      </c>
      <c r="AB244" s="147">
        <v>0</v>
      </c>
      <c r="AC244" s="132">
        <f t="shared" si="20"/>
        <v>0</v>
      </c>
      <c r="AD244" s="151">
        <v>0</v>
      </c>
      <c r="AE244" s="151">
        <v>0</v>
      </c>
      <c r="AF244" s="151">
        <v>0</v>
      </c>
      <c r="AG244" s="147">
        <v>0</v>
      </c>
      <c r="AH244" s="132">
        <f t="shared" si="21"/>
        <v>0</v>
      </c>
      <c r="AI244" s="151">
        <v>3000</v>
      </c>
      <c r="AJ244" s="151">
        <v>0</v>
      </c>
      <c r="AK244" s="151">
        <v>0</v>
      </c>
      <c r="AL244" s="147">
        <v>0</v>
      </c>
      <c r="AM244" s="132">
        <f t="shared" si="22"/>
        <v>3000</v>
      </c>
      <c r="AN244" s="151">
        <v>3000</v>
      </c>
      <c r="AO244" s="154">
        <v>0</v>
      </c>
      <c r="AP244" s="154">
        <v>0</v>
      </c>
      <c r="AQ244" s="147">
        <v>0</v>
      </c>
      <c r="AR244" s="132">
        <f t="shared" si="23"/>
        <v>3000</v>
      </c>
      <c r="AS244" s="132">
        <f t="shared" si="24"/>
        <v>6000</v>
      </c>
    </row>
    <row r="245" spans="1:45" ht="51">
      <c r="A245" s="270"/>
      <c r="B245" s="268"/>
      <c r="C245" s="267"/>
      <c r="D245" s="268"/>
      <c r="E245" s="267"/>
      <c r="F245" s="272"/>
      <c r="G245" s="116">
        <v>0.33</v>
      </c>
      <c r="H245" s="107" t="s">
        <v>457</v>
      </c>
      <c r="I245" s="104"/>
      <c r="J245" s="74"/>
      <c r="K245" s="168"/>
      <c r="L245" s="82"/>
      <c r="M245" s="65"/>
      <c r="N245" s="65"/>
      <c r="O245" s="65"/>
      <c r="P245" s="166">
        <v>0.34</v>
      </c>
      <c r="Q245" s="96" t="s">
        <v>210</v>
      </c>
      <c r="R245" s="138" t="s">
        <v>679</v>
      </c>
      <c r="S245" s="137">
        <v>1</v>
      </c>
      <c r="T245" s="137">
        <v>2</v>
      </c>
      <c r="U245" s="129">
        <v>0</v>
      </c>
      <c r="V245" s="87">
        <v>0</v>
      </c>
      <c r="W245" s="87">
        <v>0</v>
      </c>
      <c r="X245" s="87">
        <v>1</v>
      </c>
      <c r="Y245" s="148">
        <v>0</v>
      </c>
      <c r="Z245" s="148">
        <v>0</v>
      </c>
      <c r="AA245" s="148">
        <v>0</v>
      </c>
      <c r="AB245" s="147">
        <v>0</v>
      </c>
      <c r="AC245" s="132">
        <f t="shared" si="20"/>
        <v>0</v>
      </c>
      <c r="AD245" s="151">
        <v>0</v>
      </c>
      <c r="AE245" s="151">
        <v>0</v>
      </c>
      <c r="AF245" s="151">
        <v>0</v>
      </c>
      <c r="AG245" s="147">
        <v>0</v>
      </c>
      <c r="AH245" s="132">
        <f t="shared" si="21"/>
        <v>0</v>
      </c>
      <c r="AI245" s="151">
        <v>0</v>
      </c>
      <c r="AJ245" s="151">
        <v>0</v>
      </c>
      <c r="AK245" s="151">
        <v>0</v>
      </c>
      <c r="AL245" s="147">
        <v>0</v>
      </c>
      <c r="AM245" s="132">
        <f t="shared" si="22"/>
        <v>0</v>
      </c>
      <c r="AN245" s="154">
        <v>0</v>
      </c>
      <c r="AO245" s="154">
        <v>0</v>
      </c>
      <c r="AP245" s="154">
        <v>0</v>
      </c>
      <c r="AQ245" s="147">
        <v>92248</v>
      </c>
      <c r="AR245" s="132">
        <f t="shared" si="23"/>
        <v>92248</v>
      </c>
      <c r="AS245" s="132">
        <f t="shared" si="24"/>
        <v>92248</v>
      </c>
    </row>
    <row r="246" spans="1:45" ht="38.25">
      <c r="A246" s="270"/>
      <c r="B246" s="268"/>
      <c r="C246" s="267"/>
      <c r="D246" s="268"/>
      <c r="E246" s="267"/>
      <c r="F246" s="272"/>
      <c r="G246" s="166">
        <v>0.34</v>
      </c>
      <c r="H246" s="102" t="s">
        <v>458</v>
      </c>
      <c r="I246" s="83"/>
      <c r="J246" s="5"/>
      <c r="K246" s="5"/>
      <c r="L246" s="3"/>
      <c r="M246" s="3"/>
      <c r="N246" s="3"/>
      <c r="O246" s="3"/>
      <c r="P246" s="166">
        <v>0.33</v>
      </c>
      <c r="Q246" s="96" t="s">
        <v>211</v>
      </c>
      <c r="R246" s="62" t="s">
        <v>680</v>
      </c>
      <c r="S246" s="77">
        <v>0</v>
      </c>
      <c r="T246" s="58">
        <v>1</v>
      </c>
      <c r="U246" s="87">
        <v>0</v>
      </c>
      <c r="V246" s="87">
        <v>0</v>
      </c>
      <c r="W246" s="87">
        <v>1</v>
      </c>
      <c r="X246" s="87">
        <v>0</v>
      </c>
      <c r="Y246" s="148">
        <v>0</v>
      </c>
      <c r="Z246" s="148">
        <v>0</v>
      </c>
      <c r="AA246" s="148">
        <v>0</v>
      </c>
      <c r="AB246" s="147">
        <v>0</v>
      </c>
      <c r="AC246" s="132">
        <f t="shared" si="20"/>
        <v>0</v>
      </c>
      <c r="AD246" s="151">
        <v>0</v>
      </c>
      <c r="AE246" s="151">
        <v>0</v>
      </c>
      <c r="AF246" s="151">
        <v>0</v>
      </c>
      <c r="AG246" s="147">
        <v>0</v>
      </c>
      <c r="AH246" s="132">
        <f t="shared" si="21"/>
        <v>0</v>
      </c>
      <c r="AI246" s="151">
        <v>0</v>
      </c>
      <c r="AJ246" s="151">
        <v>5000</v>
      </c>
      <c r="AK246" s="151">
        <v>0</v>
      </c>
      <c r="AL246" s="147">
        <v>50000</v>
      </c>
      <c r="AM246" s="132">
        <f t="shared" si="22"/>
        <v>55000</v>
      </c>
      <c r="AN246" s="151">
        <v>0</v>
      </c>
      <c r="AO246" s="154">
        <v>0</v>
      </c>
      <c r="AP246" s="154">
        <v>0</v>
      </c>
      <c r="AQ246" s="147">
        <v>0</v>
      </c>
      <c r="AR246" s="132">
        <f t="shared" si="23"/>
        <v>0</v>
      </c>
      <c r="AS246" s="132">
        <f t="shared" si="24"/>
        <v>55000</v>
      </c>
    </row>
    <row r="247" spans="1:45" ht="48.75" customHeight="1">
      <c r="A247" s="270"/>
      <c r="B247" s="268"/>
      <c r="C247" s="267">
        <v>0.2</v>
      </c>
      <c r="D247" s="268" t="s">
        <v>261</v>
      </c>
      <c r="E247" s="267">
        <v>0.7</v>
      </c>
      <c r="F247" s="272" t="s">
        <v>317</v>
      </c>
      <c r="G247" s="231">
        <v>1</v>
      </c>
      <c r="H247" s="235" t="s">
        <v>459</v>
      </c>
      <c r="I247" s="5"/>
      <c r="J247" s="5"/>
      <c r="K247" s="5"/>
      <c r="L247" s="3"/>
      <c r="M247" s="3"/>
      <c r="N247" s="3"/>
      <c r="O247" s="3"/>
      <c r="P247" s="166">
        <v>0.15</v>
      </c>
      <c r="Q247" s="97" t="s">
        <v>212</v>
      </c>
      <c r="R247" s="127" t="s">
        <v>683</v>
      </c>
      <c r="S247" s="58">
        <v>0</v>
      </c>
      <c r="T247" s="58">
        <v>15</v>
      </c>
      <c r="U247" s="87">
        <v>15</v>
      </c>
      <c r="V247" s="87">
        <v>15</v>
      </c>
      <c r="W247" s="87">
        <v>15</v>
      </c>
      <c r="X247" s="87">
        <v>15</v>
      </c>
      <c r="Y247" s="148">
        <v>1000</v>
      </c>
      <c r="Z247" s="148">
        <v>0</v>
      </c>
      <c r="AA247" s="148">
        <v>0</v>
      </c>
      <c r="AB247" s="147">
        <v>0</v>
      </c>
      <c r="AC247" s="132">
        <f t="shared" si="20"/>
        <v>1000</v>
      </c>
      <c r="AD247" s="151">
        <v>1000</v>
      </c>
      <c r="AE247" s="151">
        <v>0</v>
      </c>
      <c r="AF247" s="151">
        <v>0</v>
      </c>
      <c r="AG247" s="147">
        <v>0</v>
      </c>
      <c r="AH247" s="132">
        <f t="shared" si="21"/>
        <v>1000</v>
      </c>
      <c r="AI247" s="151">
        <v>1000</v>
      </c>
      <c r="AJ247" s="151">
        <v>0</v>
      </c>
      <c r="AK247" s="151">
        <v>0</v>
      </c>
      <c r="AL247" s="147">
        <v>0</v>
      </c>
      <c r="AM247" s="132">
        <f t="shared" si="22"/>
        <v>1000</v>
      </c>
      <c r="AN247" s="151">
        <v>1000</v>
      </c>
      <c r="AO247" s="154">
        <v>0</v>
      </c>
      <c r="AP247" s="154">
        <v>0</v>
      </c>
      <c r="AQ247" s="147">
        <v>0</v>
      </c>
      <c r="AR247" s="132">
        <f t="shared" si="23"/>
        <v>1000</v>
      </c>
      <c r="AS247" s="132">
        <f t="shared" si="24"/>
        <v>4000</v>
      </c>
    </row>
    <row r="248" spans="1:45" ht="38.25">
      <c r="A248" s="270"/>
      <c r="B248" s="268"/>
      <c r="C248" s="267"/>
      <c r="D248" s="268"/>
      <c r="E248" s="267"/>
      <c r="F248" s="272"/>
      <c r="G248" s="241"/>
      <c r="H248" s="240"/>
      <c r="I248" s="5"/>
      <c r="J248" s="85"/>
      <c r="K248" s="85"/>
      <c r="L248" s="3"/>
      <c r="M248" s="3"/>
      <c r="N248" s="3"/>
      <c r="O248" s="3"/>
      <c r="P248" s="166">
        <v>0.25</v>
      </c>
      <c r="Q248" s="97" t="s">
        <v>213</v>
      </c>
      <c r="R248" s="57" t="s">
        <v>684</v>
      </c>
      <c r="S248" s="58">
        <v>0</v>
      </c>
      <c r="T248" s="58">
        <v>4000</v>
      </c>
      <c r="U248" s="87">
        <v>1000</v>
      </c>
      <c r="V248" s="87">
        <v>1000</v>
      </c>
      <c r="W248" s="87">
        <v>1000</v>
      </c>
      <c r="X248" s="87">
        <v>1000</v>
      </c>
      <c r="Y248" s="148">
        <v>4000</v>
      </c>
      <c r="Z248" s="148">
        <v>0</v>
      </c>
      <c r="AA248" s="148">
        <v>0</v>
      </c>
      <c r="AB248" s="147">
        <v>0</v>
      </c>
      <c r="AC248" s="132">
        <f t="shared" si="20"/>
        <v>4000</v>
      </c>
      <c r="AD248" s="151">
        <v>4000</v>
      </c>
      <c r="AE248" s="151">
        <v>0</v>
      </c>
      <c r="AF248" s="151">
        <v>0</v>
      </c>
      <c r="AG248" s="147">
        <v>0</v>
      </c>
      <c r="AH248" s="132">
        <f t="shared" si="21"/>
        <v>4000</v>
      </c>
      <c r="AI248" s="151">
        <v>4000</v>
      </c>
      <c r="AJ248" s="151">
        <v>0</v>
      </c>
      <c r="AK248" s="151">
        <v>0</v>
      </c>
      <c r="AL248" s="147">
        <v>0</v>
      </c>
      <c r="AM248" s="132">
        <f t="shared" si="22"/>
        <v>4000</v>
      </c>
      <c r="AN248" s="154">
        <v>4000</v>
      </c>
      <c r="AO248" s="154">
        <v>0</v>
      </c>
      <c r="AP248" s="154">
        <v>0</v>
      </c>
      <c r="AQ248" s="147">
        <v>0</v>
      </c>
      <c r="AR248" s="132">
        <f t="shared" si="23"/>
        <v>4000</v>
      </c>
      <c r="AS248" s="132">
        <f t="shared" si="24"/>
        <v>16000</v>
      </c>
    </row>
    <row r="249" spans="1:45" ht="38.25">
      <c r="A249" s="270"/>
      <c r="B249" s="268"/>
      <c r="C249" s="267"/>
      <c r="D249" s="268"/>
      <c r="E249" s="267"/>
      <c r="F249" s="272"/>
      <c r="G249" s="241"/>
      <c r="H249" s="240"/>
      <c r="I249" s="52"/>
      <c r="J249" s="74"/>
      <c r="K249" s="167"/>
      <c r="L249" s="84"/>
      <c r="M249" s="166"/>
      <c r="N249" s="166"/>
      <c r="O249" s="166"/>
      <c r="P249" s="166">
        <v>0.23</v>
      </c>
      <c r="Q249" s="97" t="s">
        <v>214</v>
      </c>
      <c r="R249" s="57" t="s">
        <v>685</v>
      </c>
      <c r="S249" s="58">
        <v>0</v>
      </c>
      <c r="T249" s="58">
        <v>1</v>
      </c>
      <c r="U249" s="87">
        <v>1</v>
      </c>
      <c r="V249" s="87">
        <v>1</v>
      </c>
      <c r="W249" s="87">
        <v>1</v>
      </c>
      <c r="X249" s="87">
        <v>1</v>
      </c>
      <c r="Y249" s="148">
        <v>10000</v>
      </c>
      <c r="Z249" s="148">
        <v>0</v>
      </c>
      <c r="AA249" s="148">
        <v>0</v>
      </c>
      <c r="AB249" s="147">
        <v>0</v>
      </c>
      <c r="AC249" s="132">
        <f t="shared" si="20"/>
        <v>10000</v>
      </c>
      <c r="AD249" s="151">
        <v>0</v>
      </c>
      <c r="AE249" s="151">
        <v>0</v>
      </c>
      <c r="AF249" s="151">
        <v>0</v>
      </c>
      <c r="AG249" s="147">
        <v>0</v>
      </c>
      <c r="AH249" s="132">
        <f t="shared" si="21"/>
        <v>0</v>
      </c>
      <c r="AI249" s="151">
        <v>0</v>
      </c>
      <c r="AJ249" s="151">
        <v>0</v>
      </c>
      <c r="AK249" s="151">
        <v>0</v>
      </c>
      <c r="AL249" s="147">
        <v>0</v>
      </c>
      <c r="AM249" s="132">
        <f t="shared" si="22"/>
        <v>0</v>
      </c>
      <c r="AN249" s="154">
        <v>0</v>
      </c>
      <c r="AO249" s="154">
        <v>0</v>
      </c>
      <c r="AP249" s="154">
        <v>0</v>
      </c>
      <c r="AQ249" s="147">
        <v>0</v>
      </c>
      <c r="AR249" s="132">
        <f t="shared" si="23"/>
        <v>0</v>
      </c>
      <c r="AS249" s="132">
        <f t="shared" si="24"/>
        <v>10000</v>
      </c>
    </row>
    <row r="250" spans="1:45" ht="38.25">
      <c r="A250" s="270"/>
      <c r="B250" s="268"/>
      <c r="C250" s="267"/>
      <c r="D250" s="268"/>
      <c r="E250" s="267"/>
      <c r="F250" s="272"/>
      <c r="G250" s="241"/>
      <c r="H250" s="240"/>
      <c r="I250" s="52"/>
      <c r="J250" s="74"/>
      <c r="K250" s="167"/>
      <c r="L250" s="84"/>
      <c r="M250" s="166"/>
      <c r="N250" s="166"/>
      <c r="O250" s="166"/>
      <c r="P250" s="166">
        <v>0.22</v>
      </c>
      <c r="Q250" s="97" t="s">
        <v>215</v>
      </c>
      <c r="R250" s="57" t="s">
        <v>686</v>
      </c>
      <c r="S250" s="58">
        <v>0</v>
      </c>
      <c r="T250" s="58">
        <v>1</v>
      </c>
      <c r="U250" s="87">
        <v>1</v>
      </c>
      <c r="V250" s="87">
        <v>1</v>
      </c>
      <c r="W250" s="87">
        <v>1</v>
      </c>
      <c r="X250" s="87">
        <v>1</v>
      </c>
      <c r="Y250" s="148">
        <v>10000</v>
      </c>
      <c r="Z250" s="148">
        <v>0</v>
      </c>
      <c r="AA250" s="148">
        <v>0</v>
      </c>
      <c r="AB250" s="147">
        <v>0</v>
      </c>
      <c r="AC250" s="132">
        <f t="shared" si="20"/>
        <v>10000</v>
      </c>
      <c r="AD250" s="151">
        <v>0</v>
      </c>
      <c r="AE250" s="151">
        <v>0</v>
      </c>
      <c r="AF250" s="151">
        <v>0</v>
      </c>
      <c r="AG250" s="147">
        <v>0</v>
      </c>
      <c r="AH250" s="132">
        <f t="shared" si="21"/>
        <v>0</v>
      </c>
      <c r="AI250" s="151">
        <v>0</v>
      </c>
      <c r="AJ250" s="151">
        <v>0</v>
      </c>
      <c r="AK250" s="151">
        <v>0</v>
      </c>
      <c r="AL250" s="147">
        <v>0</v>
      </c>
      <c r="AM250" s="132">
        <f t="shared" si="22"/>
        <v>0</v>
      </c>
      <c r="AN250" s="154">
        <v>0</v>
      </c>
      <c r="AO250" s="154">
        <v>0</v>
      </c>
      <c r="AP250" s="154">
        <v>0</v>
      </c>
      <c r="AQ250" s="147">
        <v>0</v>
      </c>
      <c r="AR250" s="132">
        <f t="shared" si="23"/>
        <v>0</v>
      </c>
      <c r="AS250" s="132">
        <f t="shared" si="24"/>
        <v>10000</v>
      </c>
    </row>
    <row r="251" spans="1:45" ht="25.5">
      <c r="A251" s="270"/>
      <c r="B251" s="268"/>
      <c r="C251" s="267"/>
      <c r="D251" s="268"/>
      <c r="E251" s="267"/>
      <c r="F251" s="272"/>
      <c r="G251" s="232"/>
      <c r="H251" s="236"/>
      <c r="I251" s="83"/>
      <c r="J251" s="5"/>
      <c r="K251" s="5"/>
      <c r="L251" s="3"/>
      <c r="M251" s="3"/>
      <c r="N251" s="3"/>
      <c r="O251" s="3"/>
      <c r="P251" s="166">
        <v>0.15</v>
      </c>
      <c r="Q251" s="97" t="s">
        <v>216</v>
      </c>
      <c r="R251" s="57" t="s">
        <v>687</v>
      </c>
      <c r="S251" s="58">
        <v>0</v>
      </c>
      <c r="T251" s="58">
        <v>1</v>
      </c>
      <c r="U251" s="87">
        <v>1</v>
      </c>
      <c r="V251" s="87">
        <v>0</v>
      </c>
      <c r="W251" s="87">
        <v>0</v>
      </c>
      <c r="X251" s="87">
        <v>0</v>
      </c>
      <c r="Y251" s="148">
        <v>500</v>
      </c>
      <c r="Z251" s="148">
        <v>0</v>
      </c>
      <c r="AA251" s="148">
        <v>0</v>
      </c>
      <c r="AB251" s="147">
        <v>0</v>
      </c>
      <c r="AC251" s="132">
        <f t="shared" si="20"/>
        <v>500</v>
      </c>
      <c r="AD251" s="151">
        <v>0</v>
      </c>
      <c r="AE251" s="151">
        <v>0</v>
      </c>
      <c r="AF251" s="151">
        <v>0</v>
      </c>
      <c r="AG251" s="147">
        <v>0</v>
      </c>
      <c r="AH251" s="132">
        <f t="shared" si="21"/>
        <v>0</v>
      </c>
      <c r="AI251" s="151">
        <v>0</v>
      </c>
      <c r="AJ251" s="151">
        <v>0</v>
      </c>
      <c r="AK251" s="151">
        <v>0</v>
      </c>
      <c r="AL251" s="147">
        <v>0</v>
      </c>
      <c r="AM251" s="132">
        <f t="shared" si="22"/>
        <v>0</v>
      </c>
      <c r="AN251" s="154">
        <v>0</v>
      </c>
      <c r="AO251" s="154">
        <v>0</v>
      </c>
      <c r="AP251" s="154">
        <v>0</v>
      </c>
      <c r="AQ251" s="147">
        <v>0</v>
      </c>
      <c r="AR251" s="132">
        <f t="shared" si="23"/>
        <v>0</v>
      </c>
      <c r="AS251" s="132">
        <f t="shared" si="24"/>
        <v>500</v>
      </c>
    </row>
    <row r="252" spans="1:45" ht="55.5" customHeight="1">
      <c r="A252" s="270"/>
      <c r="B252" s="268"/>
      <c r="C252" s="267"/>
      <c r="D252" s="268"/>
      <c r="E252" s="267">
        <v>0.3</v>
      </c>
      <c r="F252" s="272" t="s">
        <v>318</v>
      </c>
      <c r="G252" s="231">
        <v>1</v>
      </c>
      <c r="H252" s="229" t="s">
        <v>460</v>
      </c>
      <c r="I252" s="5"/>
      <c r="J252" s="5"/>
      <c r="K252" s="5"/>
      <c r="L252" s="3"/>
      <c r="M252" s="3"/>
      <c r="N252" s="3"/>
      <c r="O252" s="3"/>
      <c r="P252" s="166">
        <v>0.5</v>
      </c>
      <c r="Q252" s="96" t="s">
        <v>217</v>
      </c>
      <c r="R252" s="57" t="s">
        <v>688</v>
      </c>
      <c r="S252" s="58">
        <v>0</v>
      </c>
      <c r="T252" s="90">
        <v>40</v>
      </c>
      <c r="U252" s="87">
        <v>10</v>
      </c>
      <c r="V252" s="87">
        <v>10</v>
      </c>
      <c r="W252" s="87">
        <v>10</v>
      </c>
      <c r="X252" s="87">
        <v>10</v>
      </c>
      <c r="Y252" s="148">
        <v>2000</v>
      </c>
      <c r="Z252" s="148">
        <v>0</v>
      </c>
      <c r="AA252" s="148">
        <v>0</v>
      </c>
      <c r="AB252" s="147">
        <v>0</v>
      </c>
      <c r="AC252" s="132">
        <f t="shared" si="20"/>
        <v>2000</v>
      </c>
      <c r="AD252" s="151">
        <v>2000</v>
      </c>
      <c r="AE252" s="151">
        <v>0</v>
      </c>
      <c r="AF252" s="151">
        <v>0</v>
      </c>
      <c r="AG252" s="147">
        <v>0</v>
      </c>
      <c r="AH252" s="132">
        <f t="shared" si="21"/>
        <v>2000</v>
      </c>
      <c r="AI252" s="151">
        <v>2000</v>
      </c>
      <c r="AJ252" s="151">
        <v>0</v>
      </c>
      <c r="AK252" s="151">
        <v>0</v>
      </c>
      <c r="AL252" s="147">
        <v>0</v>
      </c>
      <c r="AM252" s="132">
        <f t="shared" si="22"/>
        <v>2000</v>
      </c>
      <c r="AN252" s="151">
        <v>2000</v>
      </c>
      <c r="AO252" s="154">
        <v>0</v>
      </c>
      <c r="AP252" s="154">
        <v>0</v>
      </c>
      <c r="AQ252" s="147">
        <v>0</v>
      </c>
      <c r="AR252" s="132">
        <f t="shared" si="23"/>
        <v>2000</v>
      </c>
      <c r="AS252" s="132">
        <f t="shared" si="24"/>
        <v>8000</v>
      </c>
    </row>
    <row r="253" spans="1:45" ht="38.25" customHeight="1">
      <c r="A253" s="270"/>
      <c r="B253" s="268"/>
      <c r="C253" s="267"/>
      <c r="D253" s="268"/>
      <c r="E253" s="267"/>
      <c r="F253" s="272"/>
      <c r="G253" s="232"/>
      <c r="H253" s="242"/>
      <c r="I253" s="5"/>
      <c r="J253" s="5"/>
      <c r="K253" s="5"/>
      <c r="L253" s="3"/>
      <c r="M253" s="3"/>
      <c r="N253" s="3"/>
      <c r="O253" s="3"/>
      <c r="P253" s="166">
        <v>0.5</v>
      </c>
      <c r="Q253" s="96" t="s">
        <v>218</v>
      </c>
      <c r="R253" s="57" t="s">
        <v>689</v>
      </c>
      <c r="S253" s="79">
        <v>0</v>
      </c>
      <c r="T253" s="142">
        <v>1</v>
      </c>
      <c r="U253" s="87">
        <v>1</v>
      </c>
      <c r="V253" s="87">
        <v>1</v>
      </c>
      <c r="W253" s="87">
        <v>1</v>
      </c>
      <c r="X253" s="87">
        <v>1</v>
      </c>
      <c r="Y253" s="148">
        <v>1000</v>
      </c>
      <c r="Z253" s="148">
        <v>0</v>
      </c>
      <c r="AA253" s="148">
        <v>0</v>
      </c>
      <c r="AB253" s="147">
        <v>0</v>
      </c>
      <c r="AC253" s="132">
        <f t="shared" si="20"/>
        <v>1000</v>
      </c>
      <c r="AD253" s="151">
        <v>1000</v>
      </c>
      <c r="AE253" s="151">
        <v>0</v>
      </c>
      <c r="AF253" s="151">
        <v>0</v>
      </c>
      <c r="AG253" s="147">
        <v>0</v>
      </c>
      <c r="AH253" s="132">
        <f t="shared" si="21"/>
        <v>1000</v>
      </c>
      <c r="AI253" s="151">
        <v>1000</v>
      </c>
      <c r="AJ253" s="151">
        <v>0</v>
      </c>
      <c r="AK253" s="151">
        <v>0</v>
      </c>
      <c r="AL253" s="147">
        <v>0</v>
      </c>
      <c r="AM253" s="132">
        <f t="shared" si="22"/>
        <v>1000</v>
      </c>
      <c r="AN253" s="151">
        <v>1000</v>
      </c>
      <c r="AO253" s="154">
        <v>0</v>
      </c>
      <c r="AP253" s="154">
        <v>0</v>
      </c>
      <c r="AQ253" s="147">
        <v>0</v>
      </c>
      <c r="AR253" s="132">
        <f t="shared" si="23"/>
        <v>1000</v>
      </c>
      <c r="AS253" s="132">
        <f t="shared" si="24"/>
        <v>4000</v>
      </c>
    </row>
    <row r="254" spans="1:45" ht="45.75" customHeight="1">
      <c r="A254" s="270"/>
      <c r="B254" s="268"/>
      <c r="C254" s="267">
        <v>0.55</v>
      </c>
      <c r="D254" s="268" t="s">
        <v>262</v>
      </c>
      <c r="E254" s="267">
        <v>0.25</v>
      </c>
      <c r="F254" s="272" t="s">
        <v>319</v>
      </c>
      <c r="G254" s="231">
        <v>0.25</v>
      </c>
      <c r="H254" s="233" t="s">
        <v>461</v>
      </c>
      <c r="I254" s="5"/>
      <c r="J254" s="5"/>
      <c r="K254" s="5"/>
      <c r="L254" s="3"/>
      <c r="M254" s="3"/>
      <c r="N254" s="3"/>
      <c r="O254" s="3"/>
      <c r="P254" s="166">
        <v>0.2</v>
      </c>
      <c r="Q254" s="97" t="s">
        <v>219</v>
      </c>
      <c r="R254" s="138" t="s">
        <v>707</v>
      </c>
      <c r="S254" s="137" t="s">
        <v>585</v>
      </c>
      <c r="T254" s="137" t="s">
        <v>589</v>
      </c>
      <c r="U254" s="129">
        <v>1</v>
      </c>
      <c r="V254" s="87">
        <v>1</v>
      </c>
      <c r="W254" s="87">
        <v>1</v>
      </c>
      <c r="X254" s="87">
        <v>0</v>
      </c>
      <c r="Y254" s="148">
        <v>7000</v>
      </c>
      <c r="Z254" s="148">
        <v>0</v>
      </c>
      <c r="AA254" s="150">
        <v>0</v>
      </c>
      <c r="AB254" s="147">
        <v>0</v>
      </c>
      <c r="AC254" s="132">
        <f t="shared" si="20"/>
        <v>7000</v>
      </c>
      <c r="AD254" s="151">
        <v>7000</v>
      </c>
      <c r="AE254" s="151">
        <v>0</v>
      </c>
      <c r="AF254" s="153">
        <v>0</v>
      </c>
      <c r="AG254" s="147">
        <v>0</v>
      </c>
      <c r="AH254" s="132">
        <f t="shared" si="21"/>
        <v>7000</v>
      </c>
      <c r="AI254" s="151">
        <v>7000</v>
      </c>
      <c r="AJ254" s="151">
        <v>0</v>
      </c>
      <c r="AK254" s="153">
        <v>0</v>
      </c>
      <c r="AL254" s="147">
        <v>0</v>
      </c>
      <c r="AM254" s="132">
        <f t="shared" si="22"/>
        <v>7000</v>
      </c>
      <c r="AN254" s="151">
        <v>7000</v>
      </c>
      <c r="AO254" s="154">
        <v>0</v>
      </c>
      <c r="AP254" s="156">
        <v>0</v>
      </c>
      <c r="AQ254" s="147">
        <v>0</v>
      </c>
      <c r="AR254" s="132">
        <f t="shared" si="23"/>
        <v>7000</v>
      </c>
      <c r="AS254" s="132">
        <f t="shared" si="24"/>
        <v>28000</v>
      </c>
    </row>
    <row r="255" spans="1:45" ht="38.25">
      <c r="A255" s="270"/>
      <c r="B255" s="268"/>
      <c r="C255" s="267"/>
      <c r="D255" s="268"/>
      <c r="E255" s="267"/>
      <c r="F255" s="272"/>
      <c r="G255" s="232"/>
      <c r="H255" s="234"/>
      <c r="I255" s="5"/>
      <c r="J255" s="5"/>
      <c r="K255" s="5"/>
      <c r="L255" s="3"/>
      <c r="M255" s="3"/>
      <c r="N255" s="3"/>
      <c r="O255" s="3"/>
      <c r="P255" s="166">
        <v>0.2</v>
      </c>
      <c r="Q255" s="97" t="s">
        <v>220</v>
      </c>
      <c r="R255" s="138" t="s">
        <v>706</v>
      </c>
      <c r="S255" s="137" t="s">
        <v>585</v>
      </c>
      <c r="T255" s="137">
        <v>8</v>
      </c>
      <c r="U255" s="129">
        <v>2</v>
      </c>
      <c r="V255" s="87">
        <v>2</v>
      </c>
      <c r="W255" s="87">
        <v>2</v>
      </c>
      <c r="X255" s="87">
        <v>2</v>
      </c>
      <c r="Y255" s="148">
        <v>2000</v>
      </c>
      <c r="Z255" s="148">
        <v>0</v>
      </c>
      <c r="AA255" s="150">
        <v>0</v>
      </c>
      <c r="AB255" s="147">
        <v>0</v>
      </c>
      <c r="AC255" s="132">
        <f t="shared" si="20"/>
        <v>2000</v>
      </c>
      <c r="AD255" s="151">
        <v>5000</v>
      </c>
      <c r="AE255" s="151">
        <v>0</v>
      </c>
      <c r="AF255" s="153">
        <v>0</v>
      </c>
      <c r="AG255" s="147">
        <v>0</v>
      </c>
      <c r="AH255" s="132">
        <f t="shared" si="21"/>
        <v>5000</v>
      </c>
      <c r="AI255" s="151">
        <v>0</v>
      </c>
      <c r="AJ255" s="151">
        <v>0</v>
      </c>
      <c r="AK255" s="153">
        <v>0</v>
      </c>
      <c r="AL255" s="147">
        <v>0</v>
      </c>
      <c r="AM255" s="132">
        <f t="shared" si="22"/>
        <v>0</v>
      </c>
      <c r="AN255" s="154">
        <v>0</v>
      </c>
      <c r="AO255" s="154">
        <v>0</v>
      </c>
      <c r="AP255" s="156">
        <v>0</v>
      </c>
      <c r="AQ255" s="147">
        <v>0</v>
      </c>
      <c r="AR255" s="132">
        <f t="shared" si="23"/>
        <v>0</v>
      </c>
      <c r="AS255" s="132">
        <f t="shared" si="24"/>
        <v>7000</v>
      </c>
    </row>
    <row r="256" spans="1:45" ht="38.25">
      <c r="A256" s="270"/>
      <c r="B256" s="268"/>
      <c r="C256" s="267"/>
      <c r="D256" s="268"/>
      <c r="E256" s="267"/>
      <c r="F256" s="272"/>
      <c r="G256" s="166">
        <v>0.25</v>
      </c>
      <c r="H256" s="97" t="s">
        <v>462</v>
      </c>
      <c r="I256" s="5"/>
      <c r="J256" s="5"/>
      <c r="K256" s="5"/>
      <c r="L256" s="3"/>
      <c r="M256" s="3"/>
      <c r="N256" s="3"/>
      <c r="O256" s="3"/>
      <c r="P256" s="166">
        <v>0.2</v>
      </c>
      <c r="Q256" s="97" t="s">
        <v>221</v>
      </c>
      <c r="R256" s="138" t="s">
        <v>705</v>
      </c>
      <c r="S256" s="137" t="s">
        <v>585</v>
      </c>
      <c r="T256" s="137" t="s">
        <v>627</v>
      </c>
      <c r="U256" s="129">
        <v>50</v>
      </c>
      <c r="V256" s="87">
        <v>50</v>
      </c>
      <c r="W256" s="87">
        <v>50</v>
      </c>
      <c r="X256" s="87">
        <v>50</v>
      </c>
      <c r="Y256" s="148">
        <v>8223</v>
      </c>
      <c r="Z256" s="148">
        <v>0</v>
      </c>
      <c r="AA256" s="150">
        <v>0</v>
      </c>
      <c r="AB256" s="147">
        <v>0</v>
      </c>
      <c r="AC256" s="132">
        <f t="shared" si="20"/>
        <v>8223</v>
      </c>
      <c r="AD256" s="151">
        <v>12780</v>
      </c>
      <c r="AE256" s="151">
        <v>0</v>
      </c>
      <c r="AF256" s="153">
        <v>0</v>
      </c>
      <c r="AG256" s="147">
        <v>0</v>
      </c>
      <c r="AH256" s="132">
        <f t="shared" si="21"/>
        <v>12780</v>
      </c>
      <c r="AI256" s="151">
        <v>15950</v>
      </c>
      <c r="AJ256" s="151">
        <v>0</v>
      </c>
      <c r="AK256" s="153">
        <v>0</v>
      </c>
      <c r="AL256" s="147">
        <v>0</v>
      </c>
      <c r="AM256" s="132">
        <f t="shared" si="22"/>
        <v>15950</v>
      </c>
      <c r="AN256" s="154">
        <v>6963</v>
      </c>
      <c r="AO256" s="154">
        <v>0</v>
      </c>
      <c r="AP256" s="156">
        <v>0</v>
      </c>
      <c r="AQ256" s="147">
        <v>0</v>
      </c>
      <c r="AR256" s="132">
        <f t="shared" si="23"/>
        <v>6963</v>
      </c>
      <c r="AS256" s="132">
        <f t="shared" si="24"/>
        <v>43916</v>
      </c>
    </row>
    <row r="257" spans="1:45" ht="48" customHeight="1">
      <c r="A257" s="270"/>
      <c r="B257" s="268"/>
      <c r="C257" s="267"/>
      <c r="D257" s="268"/>
      <c r="E257" s="267"/>
      <c r="F257" s="272"/>
      <c r="G257" s="166">
        <v>0.25</v>
      </c>
      <c r="H257" s="97" t="s">
        <v>462</v>
      </c>
      <c r="I257" s="5"/>
      <c r="J257" s="5"/>
      <c r="K257" s="5"/>
      <c r="L257" s="3"/>
      <c r="M257" s="3"/>
      <c r="N257" s="3"/>
      <c r="O257" s="3"/>
      <c r="P257" s="166">
        <v>0.2</v>
      </c>
      <c r="Q257" s="97" t="s">
        <v>222</v>
      </c>
      <c r="R257" s="138" t="s">
        <v>704</v>
      </c>
      <c r="S257" s="137" t="s">
        <v>585</v>
      </c>
      <c r="T257" s="137" t="s">
        <v>586</v>
      </c>
      <c r="U257" s="129">
        <v>0</v>
      </c>
      <c r="V257" s="87">
        <v>1</v>
      </c>
      <c r="W257" s="87">
        <v>0</v>
      </c>
      <c r="X257" s="87">
        <v>1</v>
      </c>
      <c r="Y257" s="148">
        <v>0</v>
      </c>
      <c r="Z257" s="148">
        <v>0</v>
      </c>
      <c r="AA257" s="150">
        <v>0</v>
      </c>
      <c r="AB257" s="147">
        <v>0</v>
      </c>
      <c r="AC257" s="132">
        <f t="shared" si="20"/>
        <v>0</v>
      </c>
      <c r="AD257" s="151">
        <v>5000</v>
      </c>
      <c r="AE257" s="151">
        <v>0</v>
      </c>
      <c r="AF257" s="153">
        <v>0</v>
      </c>
      <c r="AG257" s="147">
        <v>0</v>
      </c>
      <c r="AH257" s="132">
        <f t="shared" si="21"/>
        <v>5000</v>
      </c>
      <c r="AI257" s="151">
        <v>6000</v>
      </c>
      <c r="AJ257" s="151">
        <v>0</v>
      </c>
      <c r="AK257" s="153">
        <v>0</v>
      </c>
      <c r="AL257" s="147">
        <v>0</v>
      </c>
      <c r="AM257" s="132">
        <f t="shared" si="22"/>
        <v>6000</v>
      </c>
      <c r="AN257" s="154">
        <v>5000</v>
      </c>
      <c r="AO257" s="154">
        <v>0</v>
      </c>
      <c r="AP257" s="156">
        <v>0</v>
      </c>
      <c r="AQ257" s="147">
        <v>0</v>
      </c>
      <c r="AR257" s="132">
        <f t="shared" si="23"/>
        <v>5000</v>
      </c>
      <c r="AS257" s="132">
        <f t="shared" si="24"/>
        <v>16000</v>
      </c>
    </row>
    <row r="258" spans="1:45" ht="38.25">
      <c r="A258" s="270"/>
      <c r="B258" s="268"/>
      <c r="C258" s="267"/>
      <c r="D258" s="268"/>
      <c r="E258" s="267"/>
      <c r="F258" s="272"/>
      <c r="G258" s="166">
        <v>0.25</v>
      </c>
      <c r="H258" s="97" t="s">
        <v>463</v>
      </c>
      <c r="I258" s="5"/>
      <c r="J258" s="5"/>
      <c r="K258" s="5"/>
      <c r="L258" s="3"/>
      <c r="M258" s="3"/>
      <c r="N258" s="3"/>
      <c r="O258" s="3"/>
      <c r="P258" s="166">
        <v>0.2</v>
      </c>
      <c r="Q258" s="97" t="s">
        <v>223</v>
      </c>
      <c r="R258" s="138" t="s">
        <v>703</v>
      </c>
      <c r="S258" s="137" t="s">
        <v>585</v>
      </c>
      <c r="T258" s="137" t="s">
        <v>586</v>
      </c>
      <c r="U258" s="129">
        <v>1</v>
      </c>
      <c r="V258" s="87">
        <v>1</v>
      </c>
      <c r="W258" s="87">
        <v>1</v>
      </c>
      <c r="X258" s="87">
        <v>1</v>
      </c>
      <c r="Y258" s="148">
        <v>5000</v>
      </c>
      <c r="Z258" s="148">
        <v>0</v>
      </c>
      <c r="AA258" s="150">
        <v>0</v>
      </c>
      <c r="AB258" s="147">
        <v>0</v>
      </c>
      <c r="AC258" s="132">
        <f t="shared" si="20"/>
        <v>5000</v>
      </c>
      <c r="AD258" s="151">
        <v>0</v>
      </c>
      <c r="AE258" s="151">
        <v>0</v>
      </c>
      <c r="AF258" s="153">
        <v>0</v>
      </c>
      <c r="AG258" s="147">
        <v>0</v>
      </c>
      <c r="AH258" s="132">
        <f t="shared" si="21"/>
        <v>0</v>
      </c>
      <c r="AI258" s="151">
        <v>0</v>
      </c>
      <c r="AJ258" s="151">
        <v>0</v>
      </c>
      <c r="AK258" s="153">
        <v>0</v>
      </c>
      <c r="AL258" s="147">
        <v>0</v>
      </c>
      <c r="AM258" s="132">
        <f t="shared" si="22"/>
        <v>0</v>
      </c>
      <c r="AN258" s="154">
        <v>0</v>
      </c>
      <c r="AO258" s="154">
        <v>0</v>
      </c>
      <c r="AP258" s="156">
        <v>0</v>
      </c>
      <c r="AQ258" s="147">
        <v>0</v>
      </c>
      <c r="AR258" s="132">
        <f t="shared" si="23"/>
        <v>0</v>
      </c>
      <c r="AS258" s="132">
        <f t="shared" si="24"/>
        <v>5000</v>
      </c>
    </row>
    <row r="259" spans="1:45" ht="27.75" customHeight="1">
      <c r="A259" s="270"/>
      <c r="B259" s="268"/>
      <c r="C259" s="267"/>
      <c r="D259" s="268"/>
      <c r="E259" s="267">
        <v>0.2</v>
      </c>
      <c r="F259" s="272" t="s">
        <v>320</v>
      </c>
      <c r="G259" s="231">
        <v>0.5</v>
      </c>
      <c r="H259" s="235" t="s">
        <v>464</v>
      </c>
      <c r="I259" s="5"/>
      <c r="J259" s="5"/>
      <c r="K259" s="5"/>
      <c r="L259" s="3"/>
      <c r="M259" s="3"/>
      <c r="N259" s="3"/>
      <c r="O259" s="3"/>
      <c r="P259" s="166">
        <v>0.25</v>
      </c>
      <c r="Q259" s="97" t="s">
        <v>224</v>
      </c>
      <c r="R259" s="138" t="s">
        <v>702</v>
      </c>
      <c r="S259" s="137" t="s">
        <v>585</v>
      </c>
      <c r="T259" s="137" t="s">
        <v>588</v>
      </c>
      <c r="U259" s="129">
        <v>25</v>
      </c>
      <c r="V259" s="87">
        <v>25</v>
      </c>
      <c r="W259" s="87">
        <v>25</v>
      </c>
      <c r="X259" s="87">
        <v>25</v>
      </c>
      <c r="Y259" s="148">
        <v>70000</v>
      </c>
      <c r="Z259" s="148">
        <v>0</v>
      </c>
      <c r="AA259" s="150">
        <v>0</v>
      </c>
      <c r="AB259" s="147">
        <v>0</v>
      </c>
      <c r="AC259" s="132">
        <f t="shared" si="20"/>
        <v>70000</v>
      </c>
      <c r="AD259" s="151">
        <v>70000</v>
      </c>
      <c r="AE259" s="151">
        <v>0</v>
      </c>
      <c r="AF259" s="153">
        <v>0</v>
      </c>
      <c r="AG259" s="147">
        <v>0</v>
      </c>
      <c r="AH259" s="132">
        <f t="shared" si="21"/>
        <v>70000</v>
      </c>
      <c r="AI259" s="151">
        <v>70000</v>
      </c>
      <c r="AJ259" s="151">
        <v>0</v>
      </c>
      <c r="AK259" s="153">
        <v>0</v>
      </c>
      <c r="AL259" s="147">
        <v>0</v>
      </c>
      <c r="AM259" s="132">
        <f t="shared" si="22"/>
        <v>70000</v>
      </c>
      <c r="AN259" s="151">
        <v>70000</v>
      </c>
      <c r="AO259" s="154">
        <v>0</v>
      </c>
      <c r="AP259" s="156">
        <v>0</v>
      </c>
      <c r="AQ259" s="147">
        <v>0</v>
      </c>
      <c r="AR259" s="132">
        <f t="shared" si="23"/>
        <v>70000</v>
      </c>
      <c r="AS259" s="132">
        <f t="shared" si="24"/>
        <v>280000</v>
      </c>
    </row>
    <row r="260" spans="1:45" ht="25.5">
      <c r="A260" s="270"/>
      <c r="B260" s="268"/>
      <c r="C260" s="267"/>
      <c r="D260" s="268"/>
      <c r="E260" s="267"/>
      <c r="F260" s="272"/>
      <c r="G260" s="232"/>
      <c r="H260" s="236"/>
      <c r="I260" s="5"/>
      <c r="J260" s="5"/>
      <c r="K260" s="5"/>
      <c r="L260" s="3"/>
      <c r="M260" s="3"/>
      <c r="N260" s="3"/>
      <c r="O260" s="3"/>
      <c r="P260" s="166">
        <v>0.25</v>
      </c>
      <c r="Q260" s="97" t="s">
        <v>225</v>
      </c>
      <c r="R260" s="138" t="s">
        <v>701</v>
      </c>
      <c r="S260" s="137" t="s">
        <v>585</v>
      </c>
      <c r="T260" s="137" t="s">
        <v>586</v>
      </c>
      <c r="U260" s="129">
        <v>1</v>
      </c>
      <c r="V260" s="87">
        <v>1</v>
      </c>
      <c r="W260" s="87">
        <v>1</v>
      </c>
      <c r="X260" s="87">
        <v>1</v>
      </c>
      <c r="Y260" s="148">
        <v>5000</v>
      </c>
      <c r="Z260" s="148">
        <v>0</v>
      </c>
      <c r="AA260" s="150">
        <v>0</v>
      </c>
      <c r="AB260" s="147">
        <v>0</v>
      </c>
      <c r="AC260" s="132">
        <f t="shared" si="20"/>
        <v>5000</v>
      </c>
      <c r="AD260" s="151">
        <v>5000</v>
      </c>
      <c r="AE260" s="151">
        <v>0</v>
      </c>
      <c r="AF260" s="153">
        <v>0</v>
      </c>
      <c r="AG260" s="147">
        <v>0</v>
      </c>
      <c r="AH260" s="132">
        <f t="shared" si="21"/>
        <v>5000</v>
      </c>
      <c r="AI260" s="151">
        <v>5000</v>
      </c>
      <c r="AJ260" s="151">
        <v>0</v>
      </c>
      <c r="AK260" s="153">
        <v>0</v>
      </c>
      <c r="AL260" s="147">
        <v>0</v>
      </c>
      <c r="AM260" s="132">
        <f t="shared" si="22"/>
        <v>5000</v>
      </c>
      <c r="AN260" s="154">
        <v>5000</v>
      </c>
      <c r="AO260" s="154">
        <v>0</v>
      </c>
      <c r="AP260" s="156">
        <v>0</v>
      </c>
      <c r="AQ260" s="147">
        <v>0</v>
      </c>
      <c r="AR260" s="132">
        <f t="shared" si="23"/>
        <v>5000</v>
      </c>
      <c r="AS260" s="132">
        <f t="shared" si="24"/>
        <v>20000</v>
      </c>
    </row>
    <row r="261" spans="1:45" ht="25.5">
      <c r="A261" s="270"/>
      <c r="B261" s="268"/>
      <c r="C261" s="267"/>
      <c r="D261" s="268"/>
      <c r="E261" s="267"/>
      <c r="F261" s="272"/>
      <c r="G261" s="231">
        <v>0.5</v>
      </c>
      <c r="H261" s="235" t="s">
        <v>465</v>
      </c>
      <c r="I261" s="5"/>
      <c r="J261" s="5"/>
      <c r="K261" s="5"/>
      <c r="L261" s="3"/>
      <c r="M261" s="3"/>
      <c r="N261" s="3"/>
      <c r="O261" s="3"/>
      <c r="P261" s="166">
        <v>0.25</v>
      </c>
      <c r="Q261" s="97" t="s">
        <v>226</v>
      </c>
      <c r="R261" s="138" t="s">
        <v>700</v>
      </c>
      <c r="S261" s="137" t="s">
        <v>585</v>
      </c>
      <c r="T261" s="137" t="s">
        <v>601</v>
      </c>
      <c r="U261" s="129">
        <v>2</v>
      </c>
      <c r="V261" s="87">
        <v>2</v>
      </c>
      <c r="W261" s="87">
        <v>2</v>
      </c>
      <c r="X261" s="87">
        <v>2</v>
      </c>
      <c r="Y261" s="148">
        <v>4000</v>
      </c>
      <c r="Z261" s="148">
        <v>0</v>
      </c>
      <c r="AA261" s="150">
        <v>0</v>
      </c>
      <c r="AB261" s="147">
        <v>0</v>
      </c>
      <c r="AC261" s="132">
        <f t="shared" si="20"/>
        <v>4000</v>
      </c>
      <c r="AD261" s="151">
        <v>0</v>
      </c>
      <c r="AE261" s="151">
        <v>0</v>
      </c>
      <c r="AF261" s="153">
        <v>0</v>
      </c>
      <c r="AG261" s="147">
        <v>0</v>
      </c>
      <c r="AH261" s="132">
        <f t="shared" si="21"/>
        <v>0</v>
      </c>
      <c r="AI261" s="151">
        <v>0</v>
      </c>
      <c r="AJ261" s="151">
        <v>0</v>
      </c>
      <c r="AK261" s="153">
        <v>0</v>
      </c>
      <c r="AL261" s="147">
        <v>0</v>
      </c>
      <c r="AM261" s="132">
        <f t="shared" si="22"/>
        <v>0</v>
      </c>
      <c r="AN261" s="154">
        <v>4000</v>
      </c>
      <c r="AO261" s="154">
        <v>0</v>
      </c>
      <c r="AP261" s="156">
        <v>0</v>
      </c>
      <c r="AQ261" s="147">
        <v>0</v>
      </c>
      <c r="AR261" s="132">
        <f t="shared" si="23"/>
        <v>4000</v>
      </c>
      <c r="AS261" s="132">
        <f t="shared" si="24"/>
        <v>8000</v>
      </c>
    </row>
    <row r="262" spans="1:45" ht="25.5">
      <c r="A262" s="270"/>
      <c r="B262" s="268"/>
      <c r="C262" s="267"/>
      <c r="D262" s="268"/>
      <c r="E262" s="267"/>
      <c r="F262" s="272"/>
      <c r="G262" s="232"/>
      <c r="H262" s="236"/>
      <c r="I262" s="5"/>
      <c r="J262" s="5"/>
      <c r="K262" s="5"/>
      <c r="L262" s="3"/>
      <c r="M262" s="3"/>
      <c r="N262" s="3"/>
      <c r="O262" s="3"/>
      <c r="P262" s="166">
        <v>0.25</v>
      </c>
      <c r="Q262" s="97" t="s">
        <v>227</v>
      </c>
      <c r="R262" s="138" t="s">
        <v>699</v>
      </c>
      <c r="S262" s="137" t="s">
        <v>585</v>
      </c>
      <c r="T262" s="137" t="s">
        <v>586</v>
      </c>
      <c r="U262" s="129">
        <v>1</v>
      </c>
      <c r="V262" s="87">
        <v>1</v>
      </c>
      <c r="W262" s="87">
        <v>1</v>
      </c>
      <c r="X262" s="87">
        <v>1</v>
      </c>
      <c r="Y262" s="148">
        <v>7000</v>
      </c>
      <c r="Z262" s="148">
        <v>0</v>
      </c>
      <c r="AA262" s="150">
        <v>0</v>
      </c>
      <c r="AB262" s="147">
        <v>0</v>
      </c>
      <c r="AC262" s="132">
        <f t="shared" si="20"/>
        <v>7000</v>
      </c>
      <c r="AD262" s="151">
        <v>0</v>
      </c>
      <c r="AE262" s="151">
        <v>0</v>
      </c>
      <c r="AF262" s="153">
        <v>0</v>
      </c>
      <c r="AG262" s="147">
        <v>0</v>
      </c>
      <c r="AH262" s="132">
        <f t="shared" si="21"/>
        <v>0</v>
      </c>
      <c r="AI262" s="151">
        <v>0</v>
      </c>
      <c r="AJ262" s="151">
        <v>0</v>
      </c>
      <c r="AK262" s="153">
        <v>0</v>
      </c>
      <c r="AL262" s="147">
        <v>0</v>
      </c>
      <c r="AM262" s="132">
        <f t="shared" si="22"/>
        <v>0</v>
      </c>
      <c r="AN262" s="151">
        <v>7000</v>
      </c>
      <c r="AO262" s="154">
        <v>0</v>
      </c>
      <c r="AP262" s="156">
        <v>0</v>
      </c>
      <c r="AQ262" s="147">
        <v>0</v>
      </c>
      <c r="AR262" s="132">
        <f t="shared" si="23"/>
        <v>7000</v>
      </c>
      <c r="AS262" s="132">
        <f t="shared" si="24"/>
        <v>14000</v>
      </c>
    </row>
    <row r="263" spans="1:45" ht="44.25" customHeight="1">
      <c r="A263" s="270"/>
      <c r="B263" s="268"/>
      <c r="C263" s="267"/>
      <c r="D263" s="268"/>
      <c r="E263" s="267">
        <v>0.3</v>
      </c>
      <c r="F263" s="272" t="s">
        <v>321</v>
      </c>
      <c r="G263" s="166">
        <v>0.2</v>
      </c>
      <c r="H263" s="96" t="s">
        <v>466</v>
      </c>
      <c r="I263" s="5"/>
      <c r="J263" s="5"/>
      <c r="K263" s="5"/>
      <c r="L263" s="3"/>
      <c r="M263" s="3"/>
      <c r="N263" s="3"/>
      <c r="O263" s="3"/>
      <c r="P263" s="166">
        <v>0.17</v>
      </c>
      <c r="Q263" s="96" t="s">
        <v>228</v>
      </c>
      <c r="R263" s="138" t="s">
        <v>698</v>
      </c>
      <c r="S263" s="137" t="s">
        <v>585</v>
      </c>
      <c r="T263" s="137" t="s">
        <v>586</v>
      </c>
      <c r="U263" s="129">
        <v>1</v>
      </c>
      <c r="V263" s="87">
        <v>0</v>
      </c>
      <c r="W263" s="87">
        <v>0</v>
      </c>
      <c r="X263" s="87">
        <v>0</v>
      </c>
      <c r="Y263" s="148">
        <v>0</v>
      </c>
      <c r="Z263" s="148">
        <v>5000</v>
      </c>
      <c r="AA263" s="148">
        <v>0</v>
      </c>
      <c r="AB263" s="147">
        <v>0</v>
      </c>
      <c r="AC263" s="132">
        <f t="shared" si="20"/>
        <v>5000</v>
      </c>
      <c r="AD263" s="151">
        <v>0</v>
      </c>
      <c r="AE263" s="151">
        <v>5000</v>
      </c>
      <c r="AF263" s="151">
        <v>0</v>
      </c>
      <c r="AG263" s="147">
        <v>0</v>
      </c>
      <c r="AH263" s="132">
        <f t="shared" si="21"/>
        <v>5000</v>
      </c>
      <c r="AI263" s="151">
        <v>0</v>
      </c>
      <c r="AJ263" s="151">
        <v>5000</v>
      </c>
      <c r="AK263" s="151">
        <v>0</v>
      </c>
      <c r="AL263" s="147">
        <v>0</v>
      </c>
      <c r="AM263" s="132">
        <f t="shared" si="22"/>
        <v>5000</v>
      </c>
      <c r="AN263" s="151">
        <v>0</v>
      </c>
      <c r="AO263" s="154">
        <v>0</v>
      </c>
      <c r="AP263" s="154">
        <v>0</v>
      </c>
      <c r="AQ263" s="147">
        <v>0</v>
      </c>
      <c r="AR263" s="132">
        <f t="shared" si="23"/>
        <v>0</v>
      </c>
      <c r="AS263" s="132">
        <f t="shared" si="24"/>
        <v>15000</v>
      </c>
    </row>
    <row r="264" spans="1:45" ht="25.5">
      <c r="A264" s="270"/>
      <c r="B264" s="268"/>
      <c r="C264" s="267"/>
      <c r="D264" s="268"/>
      <c r="E264" s="267"/>
      <c r="F264" s="272"/>
      <c r="G264" s="166">
        <v>0.2</v>
      </c>
      <c r="H264" s="96" t="s">
        <v>467</v>
      </c>
      <c r="I264" s="5"/>
      <c r="J264" s="5"/>
      <c r="K264" s="5"/>
      <c r="L264" s="3"/>
      <c r="M264" s="3"/>
      <c r="N264" s="3"/>
      <c r="O264" s="3"/>
      <c r="P264" s="166">
        <v>0.16</v>
      </c>
      <c r="Q264" s="96" t="s">
        <v>229</v>
      </c>
      <c r="R264" s="138" t="s">
        <v>697</v>
      </c>
      <c r="S264" s="137" t="s">
        <v>587</v>
      </c>
      <c r="T264" s="137" t="s">
        <v>588</v>
      </c>
      <c r="U264" s="129">
        <v>100</v>
      </c>
      <c r="V264" s="87">
        <v>100</v>
      </c>
      <c r="W264" s="87">
        <v>100</v>
      </c>
      <c r="X264" s="87">
        <v>100</v>
      </c>
      <c r="Y264" s="148">
        <v>0</v>
      </c>
      <c r="Z264" s="148">
        <v>5000</v>
      </c>
      <c r="AA264" s="148">
        <v>0</v>
      </c>
      <c r="AB264" s="147">
        <v>0</v>
      </c>
      <c r="AC264" s="132">
        <f t="shared" si="20"/>
        <v>5000</v>
      </c>
      <c r="AD264" s="151">
        <v>0</v>
      </c>
      <c r="AE264" s="151">
        <v>5000</v>
      </c>
      <c r="AF264" s="151">
        <v>0</v>
      </c>
      <c r="AG264" s="147">
        <v>0</v>
      </c>
      <c r="AH264" s="132">
        <f t="shared" si="21"/>
        <v>5000</v>
      </c>
      <c r="AI264" s="151">
        <v>0</v>
      </c>
      <c r="AJ264" s="151">
        <v>5000</v>
      </c>
      <c r="AK264" s="151">
        <v>0</v>
      </c>
      <c r="AL264" s="147">
        <v>0</v>
      </c>
      <c r="AM264" s="132">
        <f t="shared" si="22"/>
        <v>5000</v>
      </c>
      <c r="AN264" s="154">
        <v>0</v>
      </c>
      <c r="AO264" s="154">
        <v>6000</v>
      </c>
      <c r="AP264" s="154">
        <v>0</v>
      </c>
      <c r="AQ264" s="147">
        <v>0</v>
      </c>
      <c r="AR264" s="132">
        <f t="shared" si="23"/>
        <v>6000</v>
      </c>
      <c r="AS264" s="132">
        <f t="shared" si="24"/>
        <v>21000</v>
      </c>
    </row>
    <row r="265" spans="1:45" ht="89.25">
      <c r="A265" s="270"/>
      <c r="B265" s="268"/>
      <c r="C265" s="267"/>
      <c r="D265" s="268"/>
      <c r="E265" s="267"/>
      <c r="F265" s="272"/>
      <c r="G265" s="166">
        <v>0.2</v>
      </c>
      <c r="H265" s="96" t="s">
        <v>468</v>
      </c>
      <c r="I265" s="5"/>
      <c r="J265" s="5"/>
      <c r="K265" s="5"/>
      <c r="L265" s="3"/>
      <c r="M265" s="3"/>
      <c r="N265" s="3"/>
      <c r="O265" s="3"/>
      <c r="P265" s="166">
        <v>0.16</v>
      </c>
      <c r="Q265" s="96" t="s">
        <v>230</v>
      </c>
      <c r="R265" s="138" t="s">
        <v>710</v>
      </c>
      <c r="S265" s="137" t="s">
        <v>585</v>
      </c>
      <c r="T265" s="137" t="s">
        <v>584</v>
      </c>
      <c r="U265" s="129">
        <v>1</v>
      </c>
      <c r="V265" s="87">
        <v>1</v>
      </c>
      <c r="W265" s="87">
        <v>1</v>
      </c>
      <c r="X265" s="87">
        <v>1</v>
      </c>
      <c r="Y265" s="148">
        <v>0</v>
      </c>
      <c r="Z265" s="148">
        <v>3000</v>
      </c>
      <c r="AA265" s="148">
        <v>0</v>
      </c>
      <c r="AB265" s="147">
        <v>0</v>
      </c>
      <c r="AC265" s="132">
        <f t="shared" si="20"/>
        <v>3000</v>
      </c>
      <c r="AD265" s="151">
        <v>0</v>
      </c>
      <c r="AE265" s="151">
        <v>3000</v>
      </c>
      <c r="AF265" s="151">
        <v>0</v>
      </c>
      <c r="AG265" s="147">
        <v>0</v>
      </c>
      <c r="AH265" s="132">
        <f t="shared" si="21"/>
        <v>3000</v>
      </c>
      <c r="AI265" s="151">
        <v>0</v>
      </c>
      <c r="AJ265" s="151">
        <v>0</v>
      </c>
      <c r="AK265" s="151">
        <v>0</v>
      </c>
      <c r="AL265" s="147">
        <v>0</v>
      </c>
      <c r="AM265" s="132">
        <f t="shared" si="22"/>
        <v>0</v>
      </c>
      <c r="AN265" s="154">
        <v>0</v>
      </c>
      <c r="AO265" s="154">
        <v>0</v>
      </c>
      <c r="AP265" s="154">
        <v>0</v>
      </c>
      <c r="AQ265" s="147">
        <v>0</v>
      </c>
      <c r="AR265" s="132">
        <f t="shared" si="23"/>
        <v>0</v>
      </c>
      <c r="AS265" s="132">
        <f t="shared" si="24"/>
        <v>6000</v>
      </c>
    </row>
    <row r="266" spans="1:45" ht="25.5">
      <c r="A266" s="270"/>
      <c r="B266" s="268"/>
      <c r="C266" s="267"/>
      <c r="D266" s="268"/>
      <c r="E266" s="267"/>
      <c r="F266" s="272"/>
      <c r="G266" s="166">
        <v>0.2</v>
      </c>
      <c r="H266" s="96" t="s">
        <v>469</v>
      </c>
      <c r="I266" s="5"/>
      <c r="J266" s="5"/>
      <c r="K266" s="5"/>
      <c r="L266" s="3"/>
      <c r="M266" s="3"/>
      <c r="N266" s="3"/>
      <c r="O266" s="3"/>
      <c r="P266" s="166">
        <v>0.17</v>
      </c>
      <c r="Q266" s="96" t="s">
        <v>231</v>
      </c>
      <c r="R266" s="138" t="s">
        <v>696</v>
      </c>
      <c r="S266" s="137" t="s">
        <v>585</v>
      </c>
      <c r="T266" s="137" t="s">
        <v>586</v>
      </c>
      <c r="U266" s="129">
        <v>1</v>
      </c>
      <c r="V266" s="87">
        <v>1</v>
      </c>
      <c r="W266" s="87">
        <v>1</v>
      </c>
      <c r="X266" s="87">
        <v>1</v>
      </c>
      <c r="Y266" s="148">
        <v>0</v>
      </c>
      <c r="Z266" s="148">
        <v>1000</v>
      </c>
      <c r="AA266" s="148">
        <v>0</v>
      </c>
      <c r="AB266" s="147">
        <v>0</v>
      </c>
      <c r="AC266" s="132">
        <f t="shared" si="20"/>
        <v>1000</v>
      </c>
      <c r="AD266" s="151">
        <v>0</v>
      </c>
      <c r="AE266" s="151">
        <v>1000</v>
      </c>
      <c r="AF266" s="151">
        <v>0</v>
      </c>
      <c r="AG266" s="147">
        <v>0</v>
      </c>
      <c r="AH266" s="132">
        <f t="shared" si="21"/>
        <v>1000</v>
      </c>
      <c r="AI266" s="151">
        <v>0</v>
      </c>
      <c r="AJ266" s="151">
        <v>1000</v>
      </c>
      <c r="AK266" s="151">
        <v>0</v>
      </c>
      <c r="AL266" s="147">
        <v>0</v>
      </c>
      <c r="AM266" s="132">
        <f t="shared" si="22"/>
        <v>1000</v>
      </c>
      <c r="AN266" s="154">
        <v>0</v>
      </c>
      <c r="AO266" s="154">
        <v>1000</v>
      </c>
      <c r="AP266" s="154">
        <v>0</v>
      </c>
      <c r="AQ266" s="147">
        <v>0</v>
      </c>
      <c r="AR266" s="132">
        <f t="shared" si="23"/>
        <v>1000</v>
      </c>
      <c r="AS266" s="132">
        <f t="shared" si="24"/>
        <v>4000</v>
      </c>
    </row>
    <row r="267" spans="1:45" ht="38.25" customHeight="1">
      <c r="A267" s="270"/>
      <c r="B267" s="268"/>
      <c r="C267" s="267"/>
      <c r="D267" s="268"/>
      <c r="E267" s="267"/>
      <c r="F267" s="272"/>
      <c r="G267" s="231">
        <v>0.2</v>
      </c>
      <c r="H267" s="229" t="s">
        <v>466</v>
      </c>
      <c r="I267" s="5"/>
      <c r="J267" s="5"/>
      <c r="K267" s="5"/>
      <c r="L267" s="3"/>
      <c r="M267" s="3"/>
      <c r="N267" s="3"/>
      <c r="O267" s="3"/>
      <c r="P267" s="166">
        <v>0.17</v>
      </c>
      <c r="Q267" s="96" t="s">
        <v>232</v>
      </c>
      <c r="R267" s="138" t="s">
        <v>695</v>
      </c>
      <c r="S267" s="137" t="s">
        <v>585</v>
      </c>
      <c r="T267" s="137" t="s">
        <v>584</v>
      </c>
      <c r="U267" s="129">
        <v>1</v>
      </c>
      <c r="V267" s="87">
        <v>1</v>
      </c>
      <c r="W267" s="87">
        <v>1</v>
      </c>
      <c r="X267" s="87">
        <v>1</v>
      </c>
      <c r="Y267" s="159">
        <v>0</v>
      </c>
      <c r="Z267" s="148">
        <v>3000</v>
      </c>
      <c r="AA267" s="148">
        <v>0</v>
      </c>
      <c r="AB267" s="147">
        <v>0</v>
      </c>
      <c r="AC267" s="132">
        <f t="shared" si="20"/>
        <v>3000</v>
      </c>
      <c r="AD267" s="151">
        <v>0</v>
      </c>
      <c r="AE267" s="151">
        <v>3000</v>
      </c>
      <c r="AF267" s="151">
        <v>0</v>
      </c>
      <c r="AG267" s="147">
        <v>0</v>
      </c>
      <c r="AH267" s="132">
        <f t="shared" si="21"/>
        <v>3000</v>
      </c>
      <c r="AI267" s="151">
        <v>0</v>
      </c>
      <c r="AJ267" s="151">
        <v>3000</v>
      </c>
      <c r="AK267" s="151">
        <v>0</v>
      </c>
      <c r="AL267" s="147">
        <v>0</v>
      </c>
      <c r="AM267" s="132">
        <f t="shared" si="22"/>
        <v>3000</v>
      </c>
      <c r="AN267" s="154">
        <v>0</v>
      </c>
      <c r="AO267" s="154">
        <v>3000</v>
      </c>
      <c r="AP267" s="154">
        <v>0</v>
      </c>
      <c r="AQ267" s="147">
        <v>0</v>
      </c>
      <c r="AR267" s="132">
        <f t="shared" si="23"/>
        <v>3000</v>
      </c>
      <c r="AS267" s="132">
        <f t="shared" si="24"/>
        <v>12000</v>
      </c>
    </row>
    <row r="268" spans="1:45" ht="25.5">
      <c r="A268" s="270"/>
      <c r="B268" s="268"/>
      <c r="C268" s="267"/>
      <c r="D268" s="268"/>
      <c r="E268" s="267"/>
      <c r="F268" s="272"/>
      <c r="G268" s="232"/>
      <c r="H268" s="230"/>
      <c r="I268" s="5"/>
      <c r="J268" s="5"/>
      <c r="K268" s="5"/>
      <c r="L268" s="3"/>
      <c r="M268" s="3"/>
      <c r="N268" s="3"/>
      <c r="O268" s="3"/>
      <c r="P268" s="166">
        <v>0.17</v>
      </c>
      <c r="Q268" s="96" t="s">
        <v>233</v>
      </c>
      <c r="R268" s="138" t="s">
        <v>694</v>
      </c>
      <c r="S268" s="137" t="s">
        <v>585</v>
      </c>
      <c r="T268" s="137" t="s">
        <v>586</v>
      </c>
      <c r="U268" s="129">
        <v>0</v>
      </c>
      <c r="V268" s="87">
        <v>0</v>
      </c>
      <c r="W268" s="87">
        <v>1</v>
      </c>
      <c r="X268" s="87">
        <v>0</v>
      </c>
      <c r="Y268" s="148">
        <v>0</v>
      </c>
      <c r="Z268" s="148">
        <v>0</v>
      </c>
      <c r="AA268" s="148">
        <v>0</v>
      </c>
      <c r="AB268" s="147">
        <v>0</v>
      </c>
      <c r="AC268" s="132">
        <f t="shared" si="20"/>
        <v>0</v>
      </c>
      <c r="AD268" s="151">
        <v>0</v>
      </c>
      <c r="AE268" s="151">
        <v>10000</v>
      </c>
      <c r="AF268" s="151">
        <v>0</v>
      </c>
      <c r="AG268" s="147">
        <v>50000</v>
      </c>
      <c r="AH268" s="132">
        <f t="shared" si="21"/>
        <v>60000</v>
      </c>
      <c r="AI268" s="151">
        <v>0</v>
      </c>
      <c r="AJ268" s="151">
        <v>10000</v>
      </c>
      <c r="AK268" s="151">
        <v>0</v>
      </c>
      <c r="AL268" s="147">
        <v>50000</v>
      </c>
      <c r="AM268" s="132">
        <f t="shared" si="22"/>
        <v>60000</v>
      </c>
      <c r="AN268" s="151">
        <v>0</v>
      </c>
      <c r="AO268" s="154">
        <v>10000</v>
      </c>
      <c r="AP268" s="154">
        <v>0</v>
      </c>
      <c r="AQ268" s="147">
        <v>50000</v>
      </c>
      <c r="AR268" s="132">
        <f t="shared" si="23"/>
        <v>60000</v>
      </c>
      <c r="AS268" s="132">
        <f t="shared" si="24"/>
        <v>180000</v>
      </c>
    </row>
    <row r="269" spans="1:45" ht="38.25">
      <c r="A269" s="270"/>
      <c r="B269" s="268"/>
      <c r="C269" s="267"/>
      <c r="D269" s="268"/>
      <c r="E269" s="179"/>
      <c r="F269" s="178"/>
      <c r="G269" s="166">
        <v>0.34</v>
      </c>
      <c r="H269" s="103" t="s">
        <v>464</v>
      </c>
      <c r="I269" s="5"/>
      <c r="J269" s="5"/>
      <c r="K269" s="5"/>
      <c r="L269" s="3"/>
      <c r="M269" s="3"/>
      <c r="N269" s="3"/>
      <c r="O269" s="3"/>
      <c r="P269" s="166">
        <v>1</v>
      </c>
      <c r="Q269" s="96" t="s">
        <v>234</v>
      </c>
      <c r="R269" s="138" t="s">
        <v>693</v>
      </c>
      <c r="S269" s="137" t="s">
        <v>626</v>
      </c>
      <c r="T269" s="137" t="s">
        <v>588</v>
      </c>
      <c r="U269" s="129">
        <v>25</v>
      </c>
      <c r="V269" s="87">
        <v>25</v>
      </c>
      <c r="W269" s="87">
        <v>25</v>
      </c>
      <c r="X269" s="128">
        <v>25</v>
      </c>
      <c r="Y269" s="151">
        <v>24392.29515</v>
      </c>
      <c r="Z269" s="151">
        <v>0</v>
      </c>
      <c r="AA269" s="153">
        <v>0</v>
      </c>
      <c r="AB269" s="147">
        <v>0</v>
      </c>
      <c r="AC269" s="160">
        <f>SUM(Y269:AB269)</f>
        <v>24392.29515</v>
      </c>
      <c r="AD269" s="151">
        <v>23784.666267453747</v>
      </c>
      <c r="AE269" s="151">
        <v>0</v>
      </c>
      <c r="AF269" s="153">
        <v>0</v>
      </c>
      <c r="AG269" s="147">
        <v>0</v>
      </c>
      <c r="AH269" s="160">
        <f>SUM(AD269:AG269)</f>
        <v>23784.666267453747</v>
      </c>
      <c r="AI269" s="151">
        <v>23991.1802154888</v>
      </c>
      <c r="AJ269" s="151">
        <v>0</v>
      </c>
      <c r="AK269" s="153">
        <v>0</v>
      </c>
      <c r="AL269" s="147">
        <v>0</v>
      </c>
      <c r="AM269" s="160">
        <f>SUM(AI269:AL269)</f>
        <v>23991.1802154888</v>
      </c>
      <c r="AN269" s="151">
        <v>24169.89113459835</v>
      </c>
      <c r="AO269" s="151">
        <v>0</v>
      </c>
      <c r="AP269" s="153">
        <v>0</v>
      </c>
      <c r="AQ269" s="147">
        <v>0</v>
      </c>
      <c r="AR269" s="160">
        <f>SUM(AN269:AQ269)</f>
        <v>24169.89113459835</v>
      </c>
      <c r="AS269" s="132">
        <f t="shared" si="24"/>
        <v>96338.0327675409</v>
      </c>
    </row>
    <row r="270" spans="1:45" ht="38.25">
      <c r="A270" s="270"/>
      <c r="B270" s="268"/>
      <c r="C270" s="267"/>
      <c r="D270" s="268"/>
      <c r="E270" s="267">
        <v>0.15</v>
      </c>
      <c r="F270" s="262" t="s">
        <v>323</v>
      </c>
      <c r="G270" s="116">
        <v>0.5</v>
      </c>
      <c r="H270" s="106" t="s">
        <v>470</v>
      </c>
      <c r="I270" s="126"/>
      <c r="J270" s="5"/>
      <c r="K270" s="5"/>
      <c r="L270" s="3"/>
      <c r="M270" s="3"/>
      <c r="N270" s="3"/>
      <c r="O270" s="3"/>
      <c r="P270" s="166">
        <v>0.5</v>
      </c>
      <c r="Q270" s="96" t="s">
        <v>235</v>
      </c>
      <c r="R270" s="138" t="s">
        <v>692</v>
      </c>
      <c r="S270" s="137" t="s">
        <v>627</v>
      </c>
      <c r="T270" s="137" t="s">
        <v>588</v>
      </c>
      <c r="U270" s="129">
        <v>100</v>
      </c>
      <c r="V270" s="87">
        <v>100</v>
      </c>
      <c r="W270" s="87">
        <v>100</v>
      </c>
      <c r="X270" s="128">
        <v>100</v>
      </c>
      <c r="Y270" s="151">
        <v>30000</v>
      </c>
      <c r="Z270" s="151">
        <v>0</v>
      </c>
      <c r="AA270" s="153">
        <v>0</v>
      </c>
      <c r="AB270" s="147">
        <v>0</v>
      </c>
      <c r="AC270" s="160">
        <f>SUM(Y270:AB270)</f>
        <v>30000</v>
      </c>
      <c r="AD270" s="151">
        <v>30000</v>
      </c>
      <c r="AE270" s="151">
        <v>0</v>
      </c>
      <c r="AF270" s="153">
        <v>0</v>
      </c>
      <c r="AG270" s="147">
        <v>0</v>
      </c>
      <c r="AH270" s="160">
        <f>SUM(AD270:AG270)</f>
        <v>30000</v>
      </c>
      <c r="AI270" s="151">
        <v>32000</v>
      </c>
      <c r="AJ270" s="151">
        <v>0</v>
      </c>
      <c r="AK270" s="153">
        <v>0</v>
      </c>
      <c r="AL270" s="147">
        <v>0</v>
      </c>
      <c r="AM270" s="160">
        <f>SUM(AI270:AL270)</f>
        <v>32000</v>
      </c>
      <c r="AN270" s="151">
        <v>32000</v>
      </c>
      <c r="AO270" s="151">
        <v>0</v>
      </c>
      <c r="AP270" s="153">
        <v>0</v>
      </c>
      <c r="AQ270" s="147">
        <v>0</v>
      </c>
      <c r="AR270" s="160">
        <f>SUM(AN270:AQ270)</f>
        <v>32000</v>
      </c>
      <c r="AS270" s="132">
        <f t="shared" si="24"/>
        <v>124000</v>
      </c>
    </row>
    <row r="271" spans="1:45" ht="39" thickBot="1">
      <c r="A271" s="270"/>
      <c r="B271" s="268"/>
      <c r="C271" s="267"/>
      <c r="D271" s="268"/>
      <c r="E271" s="267"/>
      <c r="F271" s="264"/>
      <c r="G271" s="116">
        <v>0.5</v>
      </c>
      <c r="H271" s="106" t="s">
        <v>471</v>
      </c>
      <c r="I271" s="126"/>
      <c r="J271" s="5"/>
      <c r="K271" s="5"/>
      <c r="L271" s="3"/>
      <c r="M271" s="3"/>
      <c r="N271" s="3"/>
      <c r="O271" s="3"/>
      <c r="P271" s="166">
        <v>0.5</v>
      </c>
      <c r="Q271" s="96" t="s">
        <v>236</v>
      </c>
      <c r="R271" s="62" t="s">
        <v>691</v>
      </c>
      <c r="S271" s="137" t="s">
        <v>583</v>
      </c>
      <c r="T271" s="137" t="s">
        <v>584</v>
      </c>
      <c r="U271" s="87">
        <v>1</v>
      </c>
      <c r="V271" s="87">
        <v>1</v>
      </c>
      <c r="W271" s="87">
        <v>1</v>
      </c>
      <c r="X271" s="128">
        <v>1</v>
      </c>
      <c r="Y271" s="151">
        <v>0</v>
      </c>
      <c r="Z271" s="151">
        <v>3000</v>
      </c>
      <c r="AA271" s="153">
        <v>0</v>
      </c>
      <c r="AB271" s="147">
        <v>0</v>
      </c>
      <c r="AC271" s="160">
        <f>SUM(Y271:AB271)</f>
        <v>3000</v>
      </c>
      <c r="AD271" s="151">
        <v>0</v>
      </c>
      <c r="AE271" s="151">
        <v>3000</v>
      </c>
      <c r="AF271" s="153">
        <v>0</v>
      </c>
      <c r="AG271" s="147">
        <v>0</v>
      </c>
      <c r="AH271" s="160">
        <f>SUM(AD271:AG271)</f>
        <v>3000</v>
      </c>
      <c r="AI271" s="151">
        <v>0</v>
      </c>
      <c r="AJ271" s="151">
        <v>3000</v>
      </c>
      <c r="AK271" s="153">
        <v>0</v>
      </c>
      <c r="AL271" s="147">
        <v>0</v>
      </c>
      <c r="AM271" s="160">
        <f>SUM(AI271:AL271)</f>
        <v>3000</v>
      </c>
      <c r="AN271" s="151">
        <v>0</v>
      </c>
      <c r="AO271" s="151">
        <v>3000</v>
      </c>
      <c r="AP271" s="153">
        <v>0</v>
      </c>
      <c r="AQ271" s="147">
        <v>0</v>
      </c>
      <c r="AR271" s="160">
        <f>SUM(AN271:AQ271)</f>
        <v>3000</v>
      </c>
      <c r="AS271" s="132">
        <f t="shared" si="24"/>
        <v>12000</v>
      </c>
    </row>
    <row r="272" spans="1:45" ht="39" thickBot="1">
      <c r="A272" s="271"/>
      <c r="B272" s="268"/>
      <c r="C272" s="267"/>
      <c r="D272" s="268"/>
      <c r="E272" s="165">
        <v>0.05</v>
      </c>
      <c r="F272" s="174" t="s">
        <v>263</v>
      </c>
      <c r="G272" s="166">
        <v>1</v>
      </c>
      <c r="H272" s="94" t="s">
        <v>472</v>
      </c>
      <c r="I272" s="5"/>
      <c r="J272" s="5"/>
      <c r="K272" s="5"/>
      <c r="L272" s="3"/>
      <c r="M272" s="3"/>
      <c r="N272" s="3"/>
      <c r="O272" s="3"/>
      <c r="P272" s="166">
        <v>1</v>
      </c>
      <c r="Q272" s="114" t="s">
        <v>237</v>
      </c>
      <c r="R272" s="62" t="s">
        <v>690</v>
      </c>
      <c r="S272" s="137" t="s">
        <v>585</v>
      </c>
      <c r="T272" s="137" t="s">
        <v>639</v>
      </c>
      <c r="U272" s="87">
        <v>0</v>
      </c>
      <c r="V272" s="87">
        <v>2</v>
      </c>
      <c r="W272" s="87">
        <v>2</v>
      </c>
      <c r="X272" s="128">
        <v>1</v>
      </c>
      <c r="Y272" s="151">
        <v>0</v>
      </c>
      <c r="Z272" s="151">
        <v>0</v>
      </c>
      <c r="AA272" s="153">
        <v>0</v>
      </c>
      <c r="AB272" s="147">
        <v>0</v>
      </c>
      <c r="AC272" s="160">
        <f>SUM(Y272:AB272)</f>
        <v>0</v>
      </c>
      <c r="AD272" s="151">
        <v>0</v>
      </c>
      <c r="AE272" s="151">
        <v>3000</v>
      </c>
      <c r="AF272" s="153">
        <v>0</v>
      </c>
      <c r="AG272" s="147">
        <v>0</v>
      </c>
      <c r="AH272" s="160">
        <f>SUM(AD272:AG272)</f>
        <v>3000</v>
      </c>
      <c r="AI272" s="151">
        <v>0</v>
      </c>
      <c r="AJ272" s="151">
        <v>3000</v>
      </c>
      <c r="AK272" s="153">
        <v>0</v>
      </c>
      <c r="AL272" s="147">
        <v>0</v>
      </c>
      <c r="AM272" s="160">
        <f>SUM(AI272:AL272)</f>
        <v>3000</v>
      </c>
      <c r="AN272" s="151">
        <v>0</v>
      </c>
      <c r="AO272" s="151">
        <v>3000</v>
      </c>
      <c r="AP272" s="153">
        <v>0</v>
      </c>
      <c r="AQ272" s="147">
        <v>0</v>
      </c>
      <c r="AR272" s="160">
        <f>SUM(AN272:AQ272)</f>
        <v>3000</v>
      </c>
      <c r="AS272" s="132">
        <f t="shared" si="24"/>
        <v>9000</v>
      </c>
    </row>
    <row r="273" spans="1:45" ht="12.75">
      <c r="A273" s="93"/>
      <c r="B273" s="91"/>
      <c r="C273" s="92"/>
      <c r="D273" s="91"/>
      <c r="E273" s="92"/>
      <c r="F273" s="91"/>
      <c r="G273" s="115"/>
      <c r="H273" s="127"/>
      <c r="I273" s="5"/>
      <c r="J273" s="5"/>
      <c r="K273" s="5"/>
      <c r="L273" s="3"/>
      <c r="M273" s="3"/>
      <c r="N273" s="3"/>
      <c r="O273" s="3"/>
      <c r="P273" s="87"/>
      <c r="Q273" s="104"/>
      <c r="R273" s="57"/>
      <c r="S273" s="58"/>
      <c r="T273" s="58"/>
      <c r="U273" s="87"/>
      <c r="V273" s="87"/>
      <c r="W273" s="87"/>
      <c r="X273" s="128"/>
      <c r="Y273" s="133"/>
      <c r="Z273" s="133"/>
      <c r="AA273" s="133"/>
      <c r="AB273" s="133"/>
      <c r="AC273" s="132"/>
      <c r="AD273" s="133"/>
      <c r="AE273" s="133"/>
      <c r="AF273" s="133"/>
      <c r="AG273" s="133"/>
      <c r="AH273" s="132"/>
      <c r="AI273" s="133"/>
      <c r="AJ273" s="133"/>
      <c r="AK273" s="133"/>
      <c r="AL273" s="133"/>
      <c r="AM273" s="132"/>
      <c r="AN273" s="133"/>
      <c r="AO273" s="133"/>
      <c r="AP273" s="133"/>
      <c r="AQ273" s="133"/>
      <c r="AR273" s="132"/>
      <c r="AS273" s="132"/>
    </row>
    <row r="274" spans="1:45" ht="12.75">
      <c r="A274" s="25"/>
      <c r="B274" s="25"/>
      <c r="C274" s="25"/>
      <c r="D274" s="15"/>
      <c r="E274" s="25"/>
      <c r="F274" s="15"/>
      <c r="G274" s="25"/>
      <c r="H274" s="18"/>
      <c r="I274" s="18"/>
      <c r="J274" s="18"/>
      <c r="K274" s="18"/>
      <c r="L274" s="25"/>
      <c r="M274" s="25"/>
      <c r="N274" s="25"/>
      <c r="O274" s="25"/>
      <c r="P274" s="25"/>
      <c r="Q274" s="17"/>
      <c r="R274" s="17"/>
      <c r="S274" s="32"/>
      <c r="T274" s="32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</row>
    <row r="275" spans="1:45" ht="12.75">
      <c r="A275" s="25"/>
      <c r="B275" s="25"/>
      <c r="C275" s="25"/>
      <c r="D275" s="15"/>
      <c r="E275" s="25"/>
      <c r="F275" s="15"/>
      <c r="G275" s="25"/>
      <c r="H275" s="18"/>
      <c r="I275" s="18"/>
      <c r="J275" s="18"/>
      <c r="K275" s="18"/>
      <c r="L275" s="25"/>
      <c r="M275" s="25"/>
      <c r="N275" s="25"/>
      <c r="O275" s="25"/>
      <c r="P275" s="25"/>
      <c r="Q275" s="17"/>
      <c r="R275" s="16"/>
      <c r="S275" s="32"/>
      <c r="T275" s="32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</row>
    <row r="276" spans="1:45" ht="12.75">
      <c r="A276" s="25"/>
      <c r="B276" s="25"/>
      <c r="C276" s="25"/>
      <c r="D276" s="15"/>
      <c r="E276" s="25"/>
      <c r="F276" s="15"/>
      <c r="G276" s="25"/>
      <c r="H276" s="18"/>
      <c r="I276" s="18"/>
      <c r="J276" s="18"/>
      <c r="K276" s="18"/>
      <c r="L276" s="25"/>
      <c r="M276" s="25"/>
      <c r="N276" s="25"/>
      <c r="O276" s="25"/>
      <c r="P276" s="25"/>
      <c r="Q276" s="17"/>
      <c r="R276" s="16"/>
      <c r="S276" s="32"/>
      <c r="T276" s="32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</row>
    <row r="277" spans="1:45" ht="12.75">
      <c r="A277" s="25"/>
      <c r="B277" s="25"/>
      <c r="C277" s="25"/>
      <c r="D277" s="15"/>
      <c r="E277" s="25"/>
      <c r="F277" s="15"/>
      <c r="G277" s="25"/>
      <c r="H277" s="18"/>
      <c r="I277" s="18"/>
      <c r="J277" s="18"/>
      <c r="K277" s="18"/>
      <c r="L277" s="25"/>
      <c r="M277" s="25"/>
      <c r="N277" s="25"/>
      <c r="O277" s="25"/>
      <c r="P277" s="25"/>
      <c r="Q277" s="17"/>
      <c r="R277" s="16"/>
      <c r="S277" s="32"/>
      <c r="T277" s="32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</row>
    <row r="278" spans="1:45" ht="12.75">
      <c r="A278" s="25"/>
      <c r="B278" s="25"/>
      <c r="C278" s="25"/>
      <c r="D278" s="15"/>
      <c r="E278" s="25"/>
      <c r="F278" s="15"/>
      <c r="G278" s="25"/>
      <c r="H278" s="18"/>
      <c r="I278" s="18"/>
      <c r="J278" s="18"/>
      <c r="K278" s="18"/>
      <c r="L278" s="25"/>
      <c r="M278" s="25"/>
      <c r="N278" s="25"/>
      <c r="O278" s="25"/>
      <c r="P278" s="25"/>
      <c r="Q278" s="17"/>
      <c r="R278" s="16"/>
      <c r="S278" s="32"/>
      <c r="T278" s="32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</row>
    <row r="279" spans="1:45" ht="12.75">
      <c r="A279" s="25"/>
      <c r="B279" s="25"/>
      <c r="C279" s="25"/>
      <c r="D279" s="15"/>
      <c r="E279" s="25"/>
      <c r="F279" s="15"/>
      <c r="G279" s="25"/>
      <c r="H279" s="18"/>
      <c r="I279" s="18"/>
      <c r="J279" s="18"/>
      <c r="K279" s="18"/>
      <c r="L279" s="25"/>
      <c r="M279" s="25"/>
      <c r="N279" s="25"/>
      <c r="O279" s="25"/>
      <c r="P279" s="25"/>
      <c r="Q279" s="17"/>
      <c r="R279" s="16"/>
      <c r="S279" s="32"/>
      <c r="T279" s="32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</row>
    <row r="280" spans="1:45" ht="12.75">
      <c r="A280" s="25"/>
      <c r="B280" s="25"/>
      <c r="C280" s="25"/>
      <c r="D280" s="15"/>
      <c r="E280" s="25"/>
      <c r="F280" s="15"/>
      <c r="G280" s="25"/>
      <c r="H280" s="18"/>
      <c r="I280" s="18"/>
      <c r="J280" s="18"/>
      <c r="K280" s="18"/>
      <c r="L280" s="25"/>
      <c r="M280" s="25"/>
      <c r="N280" s="25"/>
      <c r="O280" s="25"/>
      <c r="P280" s="25"/>
      <c r="Q280" s="17"/>
      <c r="R280" s="17"/>
      <c r="S280" s="32"/>
      <c r="T280" s="32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</row>
    <row r="281" spans="1:45" ht="12.75">
      <c r="A281" s="25"/>
      <c r="B281" s="25"/>
      <c r="C281" s="25"/>
      <c r="D281" s="15"/>
      <c r="E281" s="25"/>
      <c r="F281" s="15"/>
      <c r="G281" s="25"/>
      <c r="H281" s="18"/>
      <c r="I281" s="18"/>
      <c r="J281" s="18"/>
      <c r="K281" s="18"/>
      <c r="L281" s="25"/>
      <c r="M281" s="25"/>
      <c r="N281" s="25"/>
      <c r="O281" s="25"/>
      <c r="P281" s="25"/>
      <c r="Q281" s="17"/>
      <c r="R281" s="18"/>
      <c r="S281" s="32"/>
      <c r="T281" s="32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</row>
    <row r="282" spans="1:45" ht="12.75">
      <c r="A282" s="25"/>
      <c r="B282" s="25"/>
      <c r="C282" s="25"/>
      <c r="D282" s="15"/>
      <c r="E282" s="25"/>
      <c r="F282" s="15"/>
      <c r="G282" s="25"/>
      <c r="H282" s="18"/>
      <c r="I282" s="18"/>
      <c r="J282" s="18"/>
      <c r="K282" s="18"/>
      <c r="L282" s="25"/>
      <c r="M282" s="25"/>
      <c r="N282" s="25"/>
      <c r="O282" s="25"/>
      <c r="P282" s="25"/>
      <c r="Q282" s="17"/>
      <c r="R282" s="17"/>
      <c r="S282" s="32"/>
      <c r="T282" s="32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</row>
    <row r="283" spans="1:45" ht="12.75">
      <c r="A283" s="25"/>
      <c r="B283" s="25"/>
      <c r="C283" s="25"/>
      <c r="D283" s="15"/>
      <c r="E283" s="25"/>
      <c r="F283" s="15"/>
      <c r="G283" s="25"/>
      <c r="H283" s="18"/>
      <c r="I283" s="18"/>
      <c r="J283" s="18"/>
      <c r="K283" s="18"/>
      <c r="L283" s="25"/>
      <c r="M283" s="25"/>
      <c r="N283" s="25"/>
      <c r="O283" s="25"/>
      <c r="P283" s="25"/>
      <c r="Q283" s="17"/>
      <c r="R283" s="18"/>
      <c r="S283" s="32"/>
      <c r="T283" s="32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</row>
    <row r="284" spans="1:45" ht="12.75">
      <c r="A284" s="25"/>
      <c r="B284" s="25"/>
      <c r="C284" s="25"/>
      <c r="D284" s="15"/>
      <c r="E284" s="25"/>
      <c r="F284" s="15"/>
      <c r="G284" s="25"/>
      <c r="H284" s="18"/>
      <c r="I284" s="18"/>
      <c r="J284" s="18"/>
      <c r="K284" s="18"/>
      <c r="L284" s="25"/>
      <c r="M284" s="25"/>
      <c r="N284" s="25"/>
      <c r="O284" s="25"/>
      <c r="P284" s="25"/>
      <c r="Q284" s="17"/>
      <c r="R284" s="16"/>
      <c r="S284" s="32"/>
      <c r="T284" s="32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</row>
    <row r="285" spans="1:45" ht="12.75">
      <c r="A285" s="25"/>
      <c r="B285" s="25"/>
      <c r="C285" s="25"/>
      <c r="D285" s="15"/>
      <c r="E285" s="25"/>
      <c r="F285" s="15"/>
      <c r="G285" s="25"/>
      <c r="H285" s="18"/>
      <c r="I285" s="18"/>
      <c r="J285" s="18"/>
      <c r="K285" s="18"/>
      <c r="L285" s="25"/>
      <c r="M285" s="25"/>
      <c r="N285" s="25"/>
      <c r="O285" s="25"/>
      <c r="P285" s="25"/>
      <c r="Q285" s="17"/>
      <c r="R285" s="17"/>
      <c r="S285" s="32"/>
      <c r="T285" s="32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</row>
    <row r="286" spans="1:45" ht="12.75">
      <c r="A286" s="25"/>
      <c r="B286" s="25"/>
      <c r="C286" s="25"/>
      <c r="D286" s="15"/>
      <c r="E286" s="25"/>
      <c r="F286" s="15"/>
      <c r="G286" s="25"/>
      <c r="H286" s="18"/>
      <c r="I286" s="18"/>
      <c r="J286" s="18"/>
      <c r="K286" s="18"/>
      <c r="L286" s="25"/>
      <c r="M286" s="25"/>
      <c r="N286" s="25"/>
      <c r="O286" s="25"/>
      <c r="P286" s="25"/>
      <c r="Q286" s="17"/>
      <c r="R286" s="17"/>
      <c r="S286" s="32"/>
      <c r="T286" s="32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</row>
    <row r="287" spans="1:45" ht="38.25" customHeight="1">
      <c r="A287" s="25"/>
      <c r="B287" s="25"/>
      <c r="C287" s="25"/>
      <c r="D287" s="15"/>
      <c r="E287" s="25"/>
      <c r="F287" s="15"/>
      <c r="G287" s="25"/>
      <c r="H287" s="18"/>
      <c r="I287" s="18"/>
      <c r="J287" s="18"/>
      <c r="K287" s="18"/>
      <c r="L287" s="25"/>
      <c r="M287" s="25"/>
      <c r="N287" s="25"/>
      <c r="O287" s="25"/>
      <c r="P287" s="25"/>
      <c r="Q287" s="17"/>
      <c r="R287" s="34"/>
      <c r="S287" s="32"/>
      <c r="T287" s="32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</row>
    <row r="288" spans="1:45" ht="12.75">
      <c r="A288" s="25"/>
      <c r="B288" s="25"/>
      <c r="C288" s="25"/>
      <c r="D288" s="15"/>
      <c r="E288" s="25"/>
      <c r="F288" s="15"/>
      <c r="G288" s="25"/>
      <c r="H288" s="18"/>
      <c r="I288" s="18"/>
      <c r="J288" s="18"/>
      <c r="K288" s="18"/>
      <c r="L288" s="25"/>
      <c r="M288" s="25"/>
      <c r="N288" s="25"/>
      <c r="O288" s="25"/>
      <c r="P288" s="25"/>
      <c r="Q288" s="17"/>
      <c r="R288" s="17"/>
      <c r="S288" s="32"/>
      <c r="T288" s="32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</row>
    <row r="289" spans="1:45" ht="12.75">
      <c r="A289" s="25"/>
      <c r="B289" s="25"/>
      <c r="C289" s="25"/>
      <c r="D289" s="15"/>
      <c r="E289" s="25"/>
      <c r="F289" s="15"/>
      <c r="G289" s="25"/>
      <c r="H289" s="18"/>
      <c r="I289" s="18"/>
      <c r="J289" s="18"/>
      <c r="K289" s="18"/>
      <c r="L289" s="25"/>
      <c r="M289" s="25"/>
      <c r="N289" s="25"/>
      <c r="O289" s="25"/>
      <c r="P289" s="25"/>
      <c r="Q289" s="17"/>
      <c r="R289" s="18"/>
      <c r="S289" s="32"/>
      <c r="T289" s="32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</row>
    <row r="290" spans="1:45" ht="12.75">
      <c r="A290" s="25"/>
      <c r="B290" s="25"/>
      <c r="C290" s="25"/>
      <c r="D290" s="15"/>
      <c r="E290" s="25"/>
      <c r="F290" s="15"/>
      <c r="G290" s="25"/>
      <c r="H290" s="18"/>
      <c r="I290" s="18"/>
      <c r="J290" s="18"/>
      <c r="K290" s="18"/>
      <c r="L290" s="25"/>
      <c r="M290" s="25"/>
      <c r="N290" s="25"/>
      <c r="O290" s="25"/>
      <c r="P290" s="25"/>
      <c r="Q290" s="17"/>
      <c r="R290" s="17"/>
      <c r="S290" s="32"/>
      <c r="T290" s="32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</row>
    <row r="291" spans="1:45" ht="12.75">
      <c r="A291" s="25"/>
      <c r="B291" s="25"/>
      <c r="C291" s="25"/>
      <c r="D291" s="15"/>
      <c r="E291" s="25"/>
      <c r="F291" s="15"/>
      <c r="G291" s="25"/>
      <c r="H291" s="18"/>
      <c r="I291" s="18"/>
      <c r="J291" s="18"/>
      <c r="K291" s="18"/>
      <c r="L291" s="25"/>
      <c r="M291" s="25"/>
      <c r="N291" s="25"/>
      <c r="O291" s="25"/>
      <c r="P291" s="25"/>
      <c r="Q291" s="17"/>
      <c r="R291" s="17"/>
      <c r="S291" s="32"/>
      <c r="T291" s="32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</row>
    <row r="292" spans="1:45" ht="12.75">
      <c r="A292" s="25"/>
      <c r="B292" s="25"/>
      <c r="C292" s="25"/>
      <c r="D292" s="15"/>
      <c r="E292" s="25"/>
      <c r="F292" s="15"/>
      <c r="G292" s="25"/>
      <c r="H292" s="18"/>
      <c r="I292" s="18"/>
      <c r="J292" s="18"/>
      <c r="K292" s="18"/>
      <c r="L292" s="25"/>
      <c r="M292" s="25"/>
      <c r="N292" s="25"/>
      <c r="O292" s="25"/>
      <c r="P292" s="25"/>
      <c r="Q292" s="17"/>
      <c r="R292" s="17"/>
      <c r="S292" s="32"/>
      <c r="T292" s="32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</row>
    <row r="293" spans="1:45" ht="12.75">
      <c r="A293" s="25"/>
      <c r="B293" s="25"/>
      <c r="C293" s="25"/>
      <c r="D293" s="15"/>
      <c r="E293" s="25"/>
      <c r="F293" s="15"/>
      <c r="G293" s="25"/>
      <c r="H293" s="18"/>
      <c r="I293" s="18"/>
      <c r="J293" s="18"/>
      <c r="K293" s="18"/>
      <c r="L293" s="25"/>
      <c r="M293" s="25"/>
      <c r="N293" s="25"/>
      <c r="O293" s="25"/>
      <c r="P293" s="25"/>
      <c r="Q293" s="17"/>
      <c r="R293" s="35"/>
      <c r="S293" s="32"/>
      <c r="T293" s="27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</row>
    <row r="294" spans="1:45" ht="12.75">
      <c r="A294" s="25"/>
      <c r="B294" s="25"/>
      <c r="C294" s="25"/>
      <c r="D294" s="15"/>
      <c r="E294" s="25"/>
      <c r="F294" s="15"/>
      <c r="G294" s="25"/>
      <c r="H294" s="18"/>
      <c r="I294" s="18"/>
      <c r="J294" s="18"/>
      <c r="K294" s="18"/>
      <c r="L294" s="25"/>
      <c r="M294" s="25"/>
      <c r="N294" s="25"/>
      <c r="O294" s="25"/>
      <c r="P294" s="25"/>
      <c r="Q294" s="17"/>
      <c r="R294" s="17"/>
      <c r="S294" s="32"/>
      <c r="T294" s="32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</row>
    <row r="295" spans="1:45" ht="12.75">
      <c r="A295" s="25"/>
      <c r="B295" s="25"/>
      <c r="C295" s="25"/>
      <c r="D295" s="15"/>
      <c r="E295" s="25"/>
      <c r="F295" s="15"/>
      <c r="G295" s="25"/>
      <c r="H295" s="18"/>
      <c r="I295" s="18"/>
      <c r="J295" s="18"/>
      <c r="K295" s="18"/>
      <c r="L295" s="25"/>
      <c r="M295" s="25"/>
      <c r="N295" s="25"/>
      <c r="O295" s="25"/>
      <c r="P295" s="25"/>
      <c r="Q295" s="17"/>
      <c r="R295" s="17"/>
      <c r="S295" s="32"/>
      <c r="T295" s="32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</row>
    <row r="296" spans="1:45" ht="12.75">
      <c r="A296" s="25"/>
      <c r="B296" s="25"/>
      <c r="C296" s="25"/>
      <c r="D296" s="15"/>
      <c r="E296" s="25"/>
      <c r="F296" s="15"/>
      <c r="G296" s="25"/>
      <c r="H296" s="18"/>
      <c r="I296" s="18"/>
      <c r="J296" s="18"/>
      <c r="K296" s="18"/>
      <c r="L296" s="25"/>
      <c r="M296" s="25"/>
      <c r="N296" s="25"/>
      <c r="O296" s="25"/>
      <c r="P296" s="25"/>
      <c r="Q296" s="17"/>
      <c r="R296" s="17"/>
      <c r="S296" s="32"/>
      <c r="T296" s="32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</row>
    <row r="297" spans="1:45" ht="12.75">
      <c r="A297" s="25"/>
      <c r="B297" s="25"/>
      <c r="C297" s="25"/>
      <c r="D297" s="15"/>
      <c r="E297" s="25"/>
      <c r="F297" s="15"/>
      <c r="G297" s="25"/>
      <c r="H297" s="18"/>
      <c r="I297" s="18"/>
      <c r="J297" s="18"/>
      <c r="K297" s="18"/>
      <c r="L297" s="25"/>
      <c r="M297" s="25"/>
      <c r="N297" s="25"/>
      <c r="O297" s="25"/>
      <c r="P297" s="25"/>
      <c r="Q297" s="17"/>
      <c r="R297" s="17"/>
      <c r="S297" s="32"/>
      <c r="T297" s="32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</row>
    <row r="298" spans="1:45" ht="12.75">
      <c r="A298" s="25"/>
      <c r="B298" s="25"/>
      <c r="C298" s="25"/>
      <c r="D298" s="15"/>
      <c r="E298" s="25"/>
      <c r="F298" s="15"/>
      <c r="G298" s="25"/>
      <c r="H298" s="18"/>
      <c r="I298" s="18"/>
      <c r="J298" s="18"/>
      <c r="K298" s="18"/>
      <c r="L298" s="25"/>
      <c r="M298" s="25"/>
      <c r="N298" s="25"/>
      <c r="O298" s="25"/>
      <c r="P298" s="25"/>
      <c r="Q298" s="17"/>
      <c r="R298" s="17"/>
      <c r="S298" s="32"/>
      <c r="T298" s="32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</row>
    <row r="299" spans="1:45" ht="12.75">
      <c r="A299" s="25"/>
      <c r="B299" s="25"/>
      <c r="C299" s="25"/>
      <c r="D299" s="15"/>
      <c r="E299" s="25"/>
      <c r="F299" s="15"/>
      <c r="G299" s="25"/>
      <c r="H299" s="18"/>
      <c r="I299" s="18"/>
      <c r="J299" s="18"/>
      <c r="K299" s="18"/>
      <c r="L299" s="25"/>
      <c r="M299" s="25"/>
      <c r="N299" s="25"/>
      <c r="O299" s="25"/>
      <c r="P299" s="25"/>
      <c r="Q299" s="17"/>
      <c r="R299" s="18"/>
      <c r="S299" s="32"/>
      <c r="T299" s="32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</row>
    <row r="300" spans="1:45" ht="12.75">
      <c r="A300" s="25"/>
      <c r="B300" s="25"/>
      <c r="C300" s="25"/>
      <c r="D300" s="15"/>
      <c r="E300" s="25"/>
      <c r="F300" s="15"/>
      <c r="G300" s="25"/>
      <c r="H300" s="18"/>
      <c r="I300" s="18"/>
      <c r="J300" s="18"/>
      <c r="K300" s="18"/>
      <c r="L300" s="25"/>
      <c r="M300" s="25"/>
      <c r="N300" s="25"/>
      <c r="O300" s="25"/>
      <c r="P300" s="25"/>
      <c r="Q300" s="17"/>
      <c r="R300" s="18"/>
      <c r="S300" s="32"/>
      <c r="T300" s="32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</row>
    <row r="301" spans="1:45" ht="12.75">
      <c r="A301" s="25"/>
      <c r="B301" s="25"/>
      <c r="C301" s="25"/>
      <c r="D301" s="15"/>
      <c r="E301" s="25"/>
      <c r="F301" s="15"/>
      <c r="G301" s="25"/>
      <c r="H301" s="18"/>
      <c r="I301" s="18"/>
      <c r="J301" s="18"/>
      <c r="K301" s="18"/>
      <c r="L301" s="25"/>
      <c r="M301" s="25"/>
      <c r="N301" s="25"/>
      <c r="O301" s="25"/>
      <c r="P301" s="25"/>
      <c r="Q301" s="18"/>
      <c r="R301" s="17"/>
      <c r="S301" s="32"/>
      <c r="T301" s="32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</row>
    <row r="302" spans="1:45" ht="12.75">
      <c r="A302" s="25"/>
      <c r="B302" s="25"/>
      <c r="C302" s="25"/>
      <c r="D302" s="15"/>
      <c r="E302" s="25"/>
      <c r="F302" s="15"/>
      <c r="G302" s="25"/>
      <c r="H302" s="18"/>
      <c r="I302" s="18"/>
      <c r="J302" s="18"/>
      <c r="K302" s="18"/>
      <c r="L302" s="25"/>
      <c r="M302" s="25"/>
      <c r="N302" s="25"/>
      <c r="O302" s="25"/>
      <c r="P302" s="25"/>
      <c r="Q302" s="17"/>
      <c r="R302" s="17"/>
      <c r="S302" s="32"/>
      <c r="T302" s="32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</row>
    <row r="303" spans="1:45" ht="12.75">
      <c r="A303" s="25"/>
      <c r="B303" s="25"/>
      <c r="C303" s="25"/>
      <c r="D303" s="15"/>
      <c r="E303" s="25"/>
      <c r="F303" s="15"/>
      <c r="G303" s="25"/>
      <c r="H303" s="18"/>
      <c r="I303" s="18"/>
      <c r="J303" s="18"/>
      <c r="K303" s="18"/>
      <c r="L303" s="25"/>
      <c r="M303" s="25"/>
      <c r="N303" s="25"/>
      <c r="O303" s="25"/>
      <c r="P303" s="25"/>
      <c r="Q303" s="17"/>
      <c r="R303" s="17"/>
      <c r="S303" s="32"/>
      <c r="T303" s="32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</row>
    <row r="304" spans="1:45" ht="12.75">
      <c r="A304" s="25"/>
      <c r="B304" s="25"/>
      <c r="C304" s="25"/>
      <c r="D304" s="15"/>
      <c r="E304" s="25"/>
      <c r="F304" s="15"/>
      <c r="G304" s="25"/>
      <c r="H304" s="18"/>
      <c r="I304" s="18"/>
      <c r="J304" s="18"/>
      <c r="K304" s="18"/>
      <c r="L304" s="25"/>
      <c r="M304" s="25"/>
      <c r="N304" s="25"/>
      <c r="O304" s="25"/>
      <c r="P304" s="25"/>
      <c r="Q304" s="17"/>
      <c r="R304" s="17"/>
      <c r="S304" s="32"/>
      <c r="T304" s="32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</row>
    <row r="305" spans="1:45" ht="12.75">
      <c r="A305" s="25"/>
      <c r="B305" s="25"/>
      <c r="C305" s="25"/>
      <c r="D305" s="15"/>
      <c r="E305" s="25"/>
      <c r="F305" s="15"/>
      <c r="G305" s="25"/>
      <c r="H305" s="18"/>
      <c r="I305" s="18"/>
      <c r="J305" s="18"/>
      <c r="K305" s="18"/>
      <c r="L305" s="25"/>
      <c r="M305" s="25"/>
      <c r="N305" s="25"/>
      <c r="O305" s="25"/>
      <c r="P305" s="25"/>
      <c r="Q305" s="17"/>
      <c r="R305" s="16"/>
      <c r="S305" s="32"/>
      <c r="T305" s="27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</row>
    <row r="306" spans="1:45" ht="12.75">
      <c r="A306" s="25"/>
      <c r="B306" s="25"/>
      <c r="C306" s="25"/>
      <c r="D306" s="15"/>
      <c r="E306" s="25"/>
      <c r="F306" s="15"/>
      <c r="G306" s="25"/>
      <c r="H306" s="18"/>
      <c r="I306" s="18"/>
      <c r="J306" s="18"/>
      <c r="K306" s="18"/>
      <c r="L306" s="25"/>
      <c r="M306" s="25"/>
      <c r="N306" s="25"/>
      <c r="O306" s="25"/>
      <c r="P306" s="25"/>
      <c r="Q306" s="17"/>
      <c r="R306" s="18"/>
      <c r="S306" s="16"/>
      <c r="T306" s="36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</row>
    <row r="307" spans="1:45" ht="12.75">
      <c r="A307" s="25"/>
      <c r="B307" s="25"/>
      <c r="C307" s="25"/>
      <c r="D307" s="15"/>
      <c r="E307" s="25"/>
      <c r="F307" s="15"/>
      <c r="G307" s="25"/>
      <c r="H307" s="18"/>
      <c r="I307" s="18"/>
      <c r="J307" s="18"/>
      <c r="K307" s="18"/>
      <c r="L307" s="25"/>
      <c r="M307" s="25"/>
      <c r="N307" s="25"/>
      <c r="O307" s="25"/>
      <c r="P307" s="25"/>
      <c r="Q307" s="17"/>
      <c r="R307" s="18"/>
      <c r="S307" s="32"/>
      <c r="T307" s="32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</row>
    <row r="308" spans="1:45" ht="12.75">
      <c r="A308" s="25"/>
      <c r="B308" s="25"/>
      <c r="C308" s="25"/>
      <c r="D308" s="15"/>
      <c r="E308" s="25"/>
      <c r="F308" s="15"/>
      <c r="G308" s="25"/>
      <c r="H308" s="18"/>
      <c r="I308" s="18"/>
      <c r="J308" s="18"/>
      <c r="K308" s="18"/>
      <c r="L308" s="25"/>
      <c r="M308" s="25"/>
      <c r="N308" s="25"/>
      <c r="O308" s="25"/>
      <c r="P308" s="25"/>
      <c r="Q308" s="17"/>
      <c r="R308" s="18"/>
      <c r="S308" s="32"/>
      <c r="T308" s="32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</row>
    <row r="309" spans="1:45" ht="12.75">
      <c r="A309" s="25"/>
      <c r="B309" s="25"/>
      <c r="C309" s="25"/>
      <c r="D309" s="15"/>
      <c r="E309" s="25"/>
      <c r="F309" s="15"/>
      <c r="G309" s="25"/>
      <c r="H309" s="18"/>
      <c r="I309" s="18"/>
      <c r="J309" s="18"/>
      <c r="K309" s="18"/>
      <c r="L309" s="25"/>
      <c r="M309" s="25"/>
      <c r="N309" s="25"/>
      <c r="O309" s="25"/>
      <c r="P309" s="25"/>
      <c r="Q309" s="17"/>
      <c r="R309" s="17"/>
      <c r="S309" s="37"/>
      <c r="T309" s="37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</row>
    <row r="310" spans="1:45" ht="12.75">
      <c r="A310" s="25"/>
      <c r="B310" s="25"/>
      <c r="C310" s="25"/>
      <c r="D310" s="15"/>
      <c r="E310" s="25"/>
      <c r="F310" s="15"/>
      <c r="G310" s="25"/>
      <c r="H310" s="18"/>
      <c r="I310" s="18"/>
      <c r="J310" s="18"/>
      <c r="K310" s="18"/>
      <c r="L310" s="25"/>
      <c r="M310" s="25"/>
      <c r="N310" s="25"/>
      <c r="O310" s="25"/>
      <c r="P310" s="25"/>
      <c r="Q310" s="17"/>
      <c r="R310" s="18"/>
      <c r="S310" s="37"/>
      <c r="T310" s="37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</row>
    <row r="311" spans="1:45" ht="12.75">
      <c r="A311" s="25"/>
      <c r="B311" s="25"/>
      <c r="C311" s="25"/>
      <c r="D311" s="15"/>
      <c r="E311" s="25"/>
      <c r="F311" s="15"/>
      <c r="G311" s="25"/>
      <c r="H311" s="18"/>
      <c r="I311" s="18"/>
      <c r="J311" s="18"/>
      <c r="K311" s="18"/>
      <c r="L311" s="25"/>
      <c r="M311" s="25"/>
      <c r="N311" s="25"/>
      <c r="O311" s="25"/>
      <c r="P311" s="25"/>
      <c r="Q311" s="17"/>
      <c r="R311" s="18"/>
      <c r="S311" s="37"/>
      <c r="T311" s="37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</row>
    <row r="312" spans="1:45" ht="12.75">
      <c r="A312" s="25"/>
      <c r="B312" s="25"/>
      <c r="C312" s="25"/>
      <c r="D312" s="15"/>
      <c r="E312" s="25"/>
      <c r="F312" s="15"/>
      <c r="G312" s="25"/>
      <c r="H312" s="18"/>
      <c r="I312" s="18"/>
      <c r="J312" s="18"/>
      <c r="K312" s="18"/>
      <c r="L312" s="25"/>
      <c r="M312" s="25"/>
      <c r="N312" s="25"/>
      <c r="O312" s="25"/>
      <c r="P312" s="25"/>
      <c r="Q312" s="17"/>
      <c r="R312" s="17"/>
      <c r="S312" s="38"/>
      <c r="T312" s="38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</row>
    <row r="313" spans="1:45" ht="12.75">
      <c r="A313" s="25"/>
      <c r="B313" s="25"/>
      <c r="C313" s="25"/>
      <c r="D313" s="15"/>
      <c r="E313" s="25"/>
      <c r="F313" s="15"/>
      <c r="G313" s="25"/>
      <c r="H313" s="18"/>
      <c r="I313" s="18"/>
      <c r="J313" s="18"/>
      <c r="K313" s="18"/>
      <c r="L313" s="25"/>
      <c r="M313" s="25"/>
      <c r="N313" s="25"/>
      <c r="O313" s="25"/>
      <c r="P313" s="25"/>
      <c r="Q313" s="17"/>
      <c r="R313" s="17"/>
      <c r="S313" s="38"/>
      <c r="T313" s="38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</row>
    <row r="314" spans="1:45" ht="12.75">
      <c r="A314" s="25"/>
      <c r="B314" s="25"/>
      <c r="C314" s="25"/>
      <c r="D314" s="15"/>
      <c r="E314" s="25"/>
      <c r="F314" s="15"/>
      <c r="G314" s="25"/>
      <c r="H314" s="18"/>
      <c r="I314" s="18"/>
      <c r="J314" s="18"/>
      <c r="K314" s="18"/>
      <c r="L314" s="25"/>
      <c r="M314" s="25"/>
      <c r="N314" s="25"/>
      <c r="O314" s="25"/>
      <c r="P314" s="25"/>
      <c r="Q314" s="17"/>
      <c r="R314" s="35"/>
      <c r="S314" s="37"/>
      <c r="T314" s="37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</row>
    <row r="315" spans="1:45" ht="12.75">
      <c r="A315" s="25"/>
      <c r="B315" s="25"/>
      <c r="C315" s="25"/>
      <c r="D315" s="15"/>
      <c r="E315" s="25"/>
      <c r="F315" s="15"/>
      <c r="G315" s="25"/>
      <c r="H315" s="18"/>
      <c r="I315" s="18"/>
      <c r="J315" s="18"/>
      <c r="K315" s="18"/>
      <c r="L315" s="25"/>
      <c r="M315" s="25"/>
      <c r="N315" s="25"/>
      <c r="O315" s="25"/>
      <c r="P315" s="25"/>
      <c r="Q315" s="17"/>
      <c r="R315" s="18"/>
      <c r="S315" s="38"/>
      <c r="T315" s="38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</row>
    <row r="316" spans="1:45" ht="12.75">
      <c r="A316" s="25"/>
      <c r="B316" s="25"/>
      <c r="C316" s="25"/>
      <c r="D316" s="15"/>
      <c r="E316" s="25"/>
      <c r="F316" s="15"/>
      <c r="G316" s="25"/>
      <c r="H316" s="18"/>
      <c r="I316" s="18"/>
      <c r="J316" s="18"/>
      <c r="K316" s="18"/>
      <c r="L316" s="25"/>
      <c r="M316" s="25"/>
      <c r="N316" s="25"/>
      <c r="O316" s="25"/>
      <c r="P316" s="25"/>
      <c r="Q316" s="17"/>
      <c r="R316" s="17"/>
      <c r="S316" s="38"/>
      <c r="T316" s="38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</row>
    <row r="317" spans="1:45" ht="12.75">
      <c r="A317" s="25"/>
      <c r="B317" s="25"/>
      <c r="C317" s="25"/>
      <c r="D317" s="15"/>
      <c r="E317" s="25"/>
      <c r="F317" s="15"/>
      <c r="G317" s="25"/>
      <c r="H317" s="18"/>
      <c r="I317" s="18"/>
      <c r="J317" s="18"/>
      <c r="K317" s="18"/>
      <c r="L317" s="25"/>
      <c r="M317" s="25"/>
      <c r="N317" s="25"/>
      <c r="O317" s="25"/>
      <c r="P317" s="25"/>
      <c r="Q317" s="17"/>
      <c r="R317" s="18"/>
      <c r="S317" s="38"/>
      <c r="T317" s="38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</row>
    <row r="318" spans="1:45" ht="12.75">
      <c r="A318" s="25"/>
      <c r="B318" s="25"/>
      <c r="C318" s="25"/>
      <c r="D318" s="15"/>
      <c r="E318" s="25"/>
      <c r="F318" s="15"/>
      <c r="G318" s="25"/>
      <c r="H318" s="18"/>
      <c r="I318" s="18"/>
      <c r="J318" s="18"/>
      <c r="K318" s="18"/>
      <c r="L318" s="25"/>
      <c r="M318" s="25"/>
      <c r="N318" s="25"/>
      <c r="O318" s="25"/>
      <c r="P318" s="25"/>
      <c r="Q318" s="17"/>
      <c r="R318" s="17"/>
      <c r="S318" s="38"/>
      <c r="T318" s="38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</row>
    <row r="319" spans="1:45" ht="12.75">
      <c r="A319" s="25"/>
      <c r="B319" s="25"/>
      <c r="C319" s="25"/>
      <c r="D319" s="15"/>
      <c r="E319" s="25"/>
      <c r="F319" s="15"/>
      <c r="G319" s="25"/>
      <c r="H319" s="18"/>
      <c r="I319" s="18"/>
      <c r="J319" s="18"/>
      <c r="K319" s="18"/>
      <c r="L319" s="25"/>
      <c r="M319" s="25"/>
      <c r="N319" s="25"/>
      <c r="O319" s="25"/>
      <c r="P319" s="25"/>
      <c r="Q319" s="17"/>
      <c r="R319" s="16"/>
      <c r="S319" s="37"/>
      <c r="T319" s="27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</row>
    <row r="320" spans="1:45" ht="12.75">
      <c r="A320" s="25"/>
      <c r="B320" s="25"/>
      <c r="C320" s="25"/>
      <c r="D320" s="15"/>
      <c r="E320" s="25"/>
      <c r="F320" s="15"/>
      <c r="G320" s="25"/>
      <c r="H320" s="18"/>
      <c r="I320" s="18"/>
      <c r="J320" s="18"/>
      <c r="K320" s="18"/>
      <c r="L320" s="25"/>
      <c r="M320" s="25"/>
      <c r="N320" s="25"/>
      <c r="O320" s="25"/>
      <c r="P320" s="25"/>
      <c r="Q320" s="17"/>
      <c r="R320" s="16"/>
      <c r="S320" s="38"/>
      <c r="T320" s="38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</row>
    <row r="321" spans="1:45" ht="12.75">
      <c r="A321" s="25"/>
      <c r="B321" s="25"/>
      <c r="C321" s="25"/>
      <c r="D321" s="15"/>
      <c r="E321" s="25"/>
      <c r="F321" s="15"/>
      <c r="G321" s="25"/>
      <c r="H321" s="18"/>
      <c r="I321" s="18"/>
      <c r="J321" s="18"/>
      <c r="K321" s="18"/>
      <c r="L321" s="25"/>
      <c r="M321" s="25"/>
      <c r="N321" s="25"/>
      <c r="O321" s="25"/>
      <c r="P321" s="25"/>
      <c r="Q321" s="17"/>
      <c r="R321" s="17"/>
      <c r="S321" s="38"/>
      <c r="T321" s="38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</row>
    <row r="322" spans="1:45" ht="12.75">
      <c r="A322" s="25"/>
      <c r="B322" s="25"/>
      <c r="C322" s="25"/>
      <c r="D322" s="15"/>
      <c r="E322" s="25"/>
      <c r="F322" s="15"/>
      <c r="G322" s="25"/>
      <c r="H322" s="18"/>
      <c r="I322" s="18"/>
      <c r="J322" s="18"/>
      <c r="K322" s="18"/>
      <c r="L322" s="25"/>
      <c r="M322" s="25"/>
      <c r="N322" s="25"/>
      <c r="O322" s="25"/>
      <c r="P322" s="25"/>
      <c r="Q322" s="18"/>
      <c r="R322" s="18"/>
      <c r="S322" s="37"/>
      <c r="T322" s="27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</row>
    <row r="323" spans="1:45" ht="25.5" customHeight="1">
      <c r="A323" s="25"/>
      <c r="B323" s="25"/>
      <c r="C323" s="25"/>
      <c r="D323" s="15"/>
      <c r="E323" s="25"/>
      <c r="F323" s="15"/>
      <c r="G323" s="25"/>
      <c r="H323" s="18"/>
      <c r="I323" s="18"/>
      <c r="J323" s="18"/>
      <c r="K323" s="18"/>
      <c r="L323" s="25"/>
      <c r="M323" s="25"/>
      <c r="N323" s="25"/>
      <c r="O323" s="25"/>
      <c r="P323" s="25"/>
      <c r="Q323" s="17"/>
      <c r="R323" s="16"/>
      <c r="S323" s="38"/>
      <c r="T323" s="38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</row>
    <row r="324" spans="1:45" ht="12.75">
      <c r="A324" s="25"/>
      <c r="B324" s="25"/>
      <c r="C324" s="25"/>
      <c r="D324" s="15"/>
      <c r="E324" s="25"/>
      <c r="F324" s="15"/>
      <c r="G324" s="25"/>
      <c r="H324" s="18"/>
      <c r="I324" s="18"/>
      <c r="J324" s="18"/>
      <c r="K324" s="18"/>
      <c r="L324" s="25"/>
      <c r="M324" s="25"/>
      <c r="N324" s="25"/>
      <c r="O324" s="25"/>
      <c r="P324" s="25"/>
      <c r="Q324" s="17"/>
      <c r="R324" s="16"/>
      <c r="S324" s="38"/>
      <c r="T324" s="38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</row>
    <row r="325" spans="1:45" ht="12.75">
      <c r="A325" s="25"/>
      <c r="B325" s="25"/>
      <c r="C325" s="25"/>
      <c r="D325" s="15"/>
      <c r="E325" s="25"/>
      <c r="F325" s="15"/>
      <c r="G325" s="25"/>
      <c r="H325" s="18"/>
      <c r="I325" s="18"/>
      <c r="J325" s="18"/>
      <c r="K325" s="18"/>
      <c r="L325" s="25"/>
      <c r="M325" s="25"/>
      <c r="N325" s="25"/>
      <c r="O325" s="25"/>
      <c r="P325" s="25"/>
      <c r="Q325" s="17"/>
      <c r="R325" s="17"/>
      <c r="S325" s="38"/>
      <c r="T325" s="38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</row>
    <row r="326" spans="1:45" ht="12.75">
      <c r="A326" s="25"/>
      <c r="B326" s="25"/>
      <c r="C326" s="25"/>
      <c r="D326" s="15"/>
      <c r="E326" s="25"/>
      <c r="F326" s="15"/>
      <c r="G326" s="25"/>
      <c r="H326" s="18"/>
      <c r="I326" s="18"/>
      <c r="J326" s="18"/>
      <c r="K326" s="18"/>
      <c r="L326" s="25"/>
      <c r="M326" s="25"/>
      <c r="N326" s="25"/>
      <c r="O326" s="25"/>
      <c r="P326" s="25"/>
      <c r="Q326" s="17"/>
      <c r="R326" s="17"/>
      <c r="S326" s="38"/>
      <c r="T326" s="38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</row>
    <row r="327" spans="1:45" ht="12.75">
      <c r="A327" s="25"/>
      <c r="B327" s="25"/>
      <c r="C327" s="25"/>
      <c r="D327" s="15"/>
      <c r="E327" s="25"/>
      <c r="F327" s="15"/>
      <c r="G327" s="25"/>
      <c r="H327" s="18"/>
      <c r="I327" s="18"/>
      <c r="J327" s="18"/>
      <c r="K327" s="18"/>
      <c r="L327" s="25"/>
      <c r="M327" s="25"/>
      <c r="N327" s="25"/>
      <c r="O327" s="25"/>
      <c r="P327" s="25"/>
      <c r="Q327" s="17"/>
      <c r="R327" s="17"/>
      <c r="S327" s="38"/>
      <c r="T327" s="38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</row>
    <row r="328" spans="1:45" ht="12.75">
      <c r="A328" s="25"/>
      <c r="B328" s="25"/>
      <c r="C328" s="25"/>
      <c r="D328" s="15"/>
      <c r="E328" s="25"/>
      <c r="F328" s="15"/>
      <c r="G328" s="25"/>
      <c r="H328" s="18"/>
      <c r="I328" s="18"/>
      <c r="J328" s="18"/>
      <c r="K328" s="18"/>
      <c r="L328" s="25"/>
      <c r="M328" s="25"/>
      <c r="N328" s="25"/>
      <c r="O328" s="25"/>
      <c r="P328" s="25"/>
      <c r="Q328" s="17"/>
      <c r="R328" s="17"/>
      <c r="S328" s="38"/>
      <c r="T328" s="38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</row>
    <row r="329" spans="1:45" ht="12.75">
      <c r="A329" s="25"/>
      <c r="B329" s="25"/>
      <c r="C329" s="25"/>
      <c r="D329" s="15"/>
      <c r="E329" s="25"/>
      <c r="F329" s="15"/>
      <c r="G329" s="25"/>
      <c r="H329" s="18"/>
      <c r="I329" s="18"/>
      <c r="J329" s="18"/>
      <c r="K329" s="18"/>
      <c r="L329" s="25"/>
      <c r="M329" s="25"/>
      <c r="N329" s="25"/>
      <c r="O329" s="25"/>
      <c r="P329" s="25"/>
      <c r="Q329" s="17"/>
      <c r="R329" s="17"/>
      <c r="S329" s="38"/>
      <c r="T329" s="38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</row>
    <row r="330" spans="1:45" ht="12.75">
      <c r="A330" s="25"/>
      <c r="B330" s="25"/>
      <c r="C330" s="25"/>
      <c r="D330" s="15"/>
      <c r="E330" s="25"/>
      <c r="F330" s="15"/>
      <c r="G330" s="25"/>
      <c r="H330" s="18"/>
      <c r="I330" s="18"/>
      <c r="J330" s="18"/>
      <c r="K330" s="18"/>
      <c r="L330" s="25"/>
      <c r="M330" s="25"/>
      <c r="N330" s="25"/>
      <c r="O330" s="25"/>
      <c r="P330" s="25"/>
      <c r="Q330" s="17"/>
      <c r="R330" s="16"/>
      <c r="S330" s="38"/>
      <c r="T330" s="38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</row>
    <row r="331" spans="1:45" ht="12.75">
      <c r="A331" s="25"/>
      <c r="B331" s="25"/>
      <c r="C331" s="25"/>
      <c r="D331" s="15"/>
      <c r="E331" s="25"/>
      <c r="F331" s="15"/>
      <c r="G331" s="25"/>
      <c r="H331" s="18"/>
      <c r="I331" s="18"/>
      <c r="J331" s="18"/>
      <c r="K331" s="18"/>
      <c r="L331" s="25"/>
      <c r="M331" s="25"/>
      <c r="N331" s="25"/>
      <c r="O331" s="25"/>
      <c r="P331" s="25"/>
      <c r="Q331" s="17"/>
      <c r="R331" s="18"/>
      <c r="S331" s="38"/>
      <c r="T331" s="38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</row>
    <row r="332" spans="1:45" ht="38.25" customHeight="1">
      <c r="A332" s="25"/>
      <c r="B332" s="25"/>
      <c r="C332" s="25"/>
      <c r="D332" s="15"/>
      <c r="E332" s="25"/>
      <c r="F332" s="15"/>
      <c r="G332" s="25"/>
      <c r="H332" s="18"/>
      <c r="I332" s="18"/>
      <c r="J332" s="18"/>
      <c r="K332" s="18"/>
      <c r="L332" s="25"/>
      <c r="M332" s="25"/>
      <c r="N332" s="25"/>
      <c r="O332" s="25"/>
      <c r="P332" s="25"/>
      <c r="Q332" s="17"/>
      <c r="R332" s="18"/>
      <c r="S332" s="38"/>
      <c r="T332" s="38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</row>
    <row r="333" spans="1:45" ht="12.75">
      <c r="A333" s="25"/>
      <c r="B333" s="25"/>
      <c r="C333" s="25"/>
      <c r="D333" s="15"/>
      <c r="E333" s="25"/>
      <c r="F333" s="15"/>
      <c r="G333" s="25"/>
      <c r="H333" s="18"/>
      <c r="I333" s="18"/>
      <c r="J333" s="18"/>
      <c r="K333" s="18"/>
      <c r="L333" s="25"/>
      <c r="M333" s="25"/>
      <c r="N333" s="25"/>
      <c r="O333" s="25"/>
      <c r="P333" s="25"/>
      <c r="Q333" s="17"/>
      <c r="R333" s="17"/>
      <c r="S333" s="38"/>
      <c r="T333" s="38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</row>
    <row r="334" spans="1:45" ht="12.75">
      <c r="A334" s="25"/>
      <c r="B334" s="25"/>
      <c r="C334" s="25"/>
      <c r="D334" s="15"/>
      <c r="E334" s="25"/>
      <c r="F334" s="15"/>
      <c r="G334" s="25"/>
      <c r="H334" s="18"/>
      <c r="I334" s="18"/>
      <c r="J334" s="18"/>
      <c r="K334" s="18"/>
      <c r="L334" s="25"/>
      <c r="M334" s="25"/>
      <c r="N334" s="25"/>
      <c r="O334" s="25"/>
      <c r="P334" s="25"/>
      <c r="Q334" s="17"/>
      <c r="R334" s="17"/>
      <c r="S334" s="16"/>
      <c r="T334" s="32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</row>
    <row r="335" spans="1:45" ht="12.75">
      <c r="A335" s="25"/>
      <c r="B335" s="25"/>
      <c r="C335" s="25"/>
      <c r="D335" s="15"/>
      <c r="E335" s="25"/>
      <c r="F335" s="15"/>
      <c r="G335" s="25"/>
      <c r="H335" s="18"/>
      <c r="I335" s="18"/>
      <c r="J335" s="18"/>
      <c r="K335" s="18"/>
      <c r="L335" s="25"/>
      <c r="M335" s="25"/>
      <c r="N335" s="25"/>
      <c r="O335" s="25"/>
      <c r="P335" s="25"/>
      <c r="Q335" s="18"/>
      <c r="R335" s="17"/>
      <c r="S335" s="38"/>
      <c r="T335" s="38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</row>
    <row r="336" spans="1:45" ht="12.75">
      <c r="A336" s="25"/>
      <c r="B336" s="25"/>
      <c r="C336" s="25"/>
      <c r="D336" s="15"/>
      <c r="E336" s="25"/>
      <c r="F336" s="15"/>
      <c r="G336" s="25"/>
      <c r="H336" s="18"/>
      <c r="I336" s="18"/>
      <c r="J336" s="18"/>
      <c r="K336" s="18"/>
      <c r="L336" s="25"/>
      <c r="M336" s="25"/>
      <c r="N336" s="25"/>
      <c r="O336" s="25"/>
      <c r="P336" s="25"/>
      <c r="Q336" s="17"/>
      <c r="R336" s="17"/>
      <c r="S336" s="16"/>
      <c r="T336" s="16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</row>
    <row r="337" spans="1:45" ht="12.75">
      <c r="A337" s="25"/>
      <c r="B337" s="25"/>
      <c r="C337" s="25"/>
      <c r="D337" s="15"/>
      <c r="E337" s="25"/>
      <c r="F337" s="15"/>
      <c r="G337" s="25"/>
      <c r="H337" s="18"/>
      <c r="I337" s="18"/>
      <c r="J337" s="18"/>
      <c r="K337" s="18"/>
      <c r="L337" s="25"/>
      <c r="M337" s="25"/>
      <c r="N337" s="25"/>
      <c r="O337" s="25"/>
      <c r="P337" s="25"/>
      <c r="Q337" s="17"/>
      <c r="R337" s="16"/>
      <c r="S337" s="38"/>
      <c r="T337" s="38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</row>
    <row r="338" spans="1:45" ht="51" customHeight="1">
      <c r="A338" s="25"/>
      <c r="B338" s="25"/>
      <c r="C338" s="25"/>
      <c r="D338" s="15"/>
      <c r="E338" s="25"/>
      <c r="F338" s="15"/>
      <c r="G338" s="25"/>
      <c r="H338" s="18"/>
      <c r="I338" s="18"/>
      <c r="J338" s="18"/>
      <c r="K338" s="18"/>
      <c r="L338" s="25"/>
      <c r="M338" s="25"/>
      <c r="N338" s="25"/>
      <c r="O338" s="25"/>
      <c r="P338" s="25"/>
      <c r="Q338" s="17"/>
      <c r="R338" s="18"/>
      <c r="S338" s="16"/>
      <c r="T338" s="16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</row>
    <row r="339" spans="1:45" ht="12.75">
      <c r="A339" s="25"/>
      <c r="B339" s="25"/>
      <c r="C339" s="25"/>
      <c r="D339" s="15"/>
      <c r="E339" s="25"/>
      <c r="F339" s="15"/>
      <c r="G339" s="25"/>
      <c r="H339" s="18"/>
      <c r="I339" s="18"/>
      <c r="J339" s="18"/>
      <c r="K339" s="18"/>
      <c r="L339" s="25"/>
      <c r="M339" s="25"/>
      <c r="N339" s="25"/>
      <c r="O339" s="25"/>
      <c r="P339" s="25"/>
      <c r="Q339" s="17"/>
      <c r="R339" s="17"/>
      <c r="S339" s="38"/>
      <c r="T339" s="16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</row>
    <row r="340" spans="1:45" ht="12.75">
      <c r="A340" s="25"/>
      <c r="B340" s="25"/>
      <c r="C340" s="25"/>
      <c r="D340" s="15"/>
      <c r="E340" s="25"/>
      <c r="F340" s="15"/>
      <c r="G340" s="25"/>
      <c r="H340" s="18"/>
      <c r="I340" s="18"/>
      <c r="J340" s="18"/>
      <c r="K340" s="18"/>
      <c r="L340" s="25"/>
      <c r="M340" s="25"/>
      <c r="N340" s="25"/>
      <c r="O340" s="25"/>
      <c r="P340" s="25"/>
      <c r="Q340" s="17"/>
      <c r="R340" s="17"/>
      <c r="S340" s="16"/>
      <c r="T340" s="16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</row>
    <row r="341" spans="1:45" ht="12.75">
      <c r="A341" s="25"/>
      <c r="B341" s="25"/>
      <c r="C341" s="25"/>
      <c r="D341" s="15"/>
      <c r="E341" s="25"/>
      <c r="F341" s="15"/>
      <c r="G341" s="25"/>
      <c r="H341" s="18"/>
      <c r="I341" s="18"/>
      <c r="J341" s="18"/>
      <c r="K341" s="18"/>
      <c r="L341" s="25"/>
      <c r="M341" s="25"/>
      <c r="N341" s="25"/>
      <c r="O341" s="25"/>
      <c r="P341" s="25"/>
      <c r="Q341" s="17"/>
      <c r="R341" s="17"/>
      <c r="S341" s="38"/>
      <c r="T341" s="16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</row>
    <row r="342" spans="1:45" ht="12.75">
      <c r="A342" s="25"/>
      <c r="B342" s="25"/>
      <c r="C342" s="25"/>
      <c r="D342" s="15"/>
      <c r="E342" s="25"/>
      <c r="F342" s="15"/>
      <c r="G342" s="25"/>
      <c r="H342" s="18"/>
      <c r="I342" s="18"/>
      <c r="J342" s="18"/>
      <c r="K342" s="18"/>
      <c r="L342" s="25"/>
      <c r="M342" s="25"/>
      <c r="N342" s="25"/>
      <c r="O342" s="25"/>
      <c r="P342" s="25"/>
      <c r="Q342" s="17"/>
      <c r="R342" s="17"/>
      <c r="S342" s="16"/>
      <c r="T342" s="16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</row>
    <row r="343" spans="1:45" ht="12.75">
      <c r="A343" s="25"/>
      <c r="B343" s="25"/>
      <c r="C343" s="25"/>
      <c r="D343" s="15"/>
      <c r="E343" s="25"/>
      <c r="F343" s="15"/>
      <c r="G343" s="25"/>
      <c r="H343" s="18"/>
      <c r="I343" s="18"/>
      <c r="J343" s="18"/>
      <c r="K343" s="18"/>
      <c r="L343" s="25"/>
      <c r="M343" s="25"/>
      <c r="N343" s="25"/>
      <c r="O343" s="25"/>
      <c r="P343" s="25"/>
      <c r="Q343" s="17"/>
      <c r="R343" s="17"/>
      <c r="S343" s="16"/>
      <c r="T343" s="16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</row>
    <row r="344" spans="1:45" ht="38.25" customHeight="1">
      <c r="A344" s="25"/>
      <c r="B344" s="25"/>
      <c r="C344" s="25"/>
      <c r="D344" s="15"/>
      <c r="E344" s="25"/>
      <c r="F344" s="15"/>
      <c r="G344" s="25"/>
      <c r="H344" s="18"/>
      <c r="I344" s="18"/>
      <c r="J344" s="18"/>
      <c r="K344" s="18"/>
      <c r="L344" s="25"/>
      <c r="M344" s="25"/>
      <c r="N344" s="25"/>
      <c r="O344" s="25"/>
      <c r="P344" s="25"/>
      <c r="Q344" s="17"/>
      <c r="R344" s="18"/>
      <c r="S344" s="38"/>
      <c r="T344" s="16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</row>
    <row r="345" spans="1:45" ht="12.75">
      <c r="A345" s="25"/>
      <c r="B345" s="25"/>
      <c r="C345" s="25"/>
      <c r="D345" s="15"/>
      <c r="E345" s="25"/>
      <c r="F345" s="15"/>
      <c r="G345" s="25"/>
      <c r="H345" s="18"/>
      <c r="I345" s="18"/>
      <c r="J345" s="18"/>
      <c r="K345" s="18"/>
      <c r="L345" s="25"/>
      <c r="M345" s="25"/>
      <c r="N345" s="25"/>
      <c r="O345" s="25"/>
      <c r="P345" s="25"/>
      <c r="Q345" s="17"/>
      <c r="R345" s="16"/>
      <c r="S345" s="16"/>
      <c r="T345" s="16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</row>
    <row r="346" spans="1:45" ht="12.75">
      <c r="A346" s="25"/>
      <c r="B346" s="25"/>
      <c r="C346" s="25"/>
      <c r="D346" s="15"/>
      <c r="E346" s="25"/>
      <c r="F346" s="15"/>
      <c r="G346" s="25"/>
      <c r="H346" s="18"/>
      <c r="I346" s="18"/>
      <c r="J346" s="18"/>
      <c r="K346" s="18"/>
      <c r="L346" s="25"/>
      <c r="M346" s="25"/>
      <c r="N346" s="25"/>
      <c r="O346" s="25"/>
      <c r="P346" s="25"/>
      <c r="Q346" s="17"/>
      <c r="R346" s="18"/>
      <c r="S346" s="38"/>
      <c r="T346" s="16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</row>
    <row r="347" spans="1:45" ht="12.75">
      <c r="A347" s="25"/>
      <c r="B347" s="25"/>
      <c r="C347" s="25"/>
      <c r="D347" s="15"/>
      <c r="E347" s="25"/>
      <c r="F347" s="15"/>
      <c r="G347" s="25"/>
      <c r="H347" s="18"/>
      <c r="I347" s="18"/>
      <c r="J347" s="18"/>
      <c r="K347" s="18"/>
      <c r="L347" s="25"/>
      <c r="M347" s="25"/>
      <c r="N347" s="25"/>
      <c r="O347" s="25"/>
      <c r="P347" s="25"/>
      <c r="Q347" s="17"/>
      <c r="R347" s="16"/>
      <c r="S347" s="16"/>
      <c r="T347" s="16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</row>
    <row r="348" spans="1:45" ht="12.75">
      <c r="A348" s="25"/>
      <c r="B348" s="25"/>
      <c r="C348" s="25"/>
      <c r="D348" s="15"/>
      <c r="E348" s="25"/>
      <c r="F348" s="15"/>
      <c r="G348" s="25"/>
      <c r="H348" s="18"/>
      <c r="I348" s="18"/>
      <c r="J348" s="18"/>
      <c r="K348" s="18"/>
      <c r="L348" s="25"/>
      <c r="M348" s="25"/>
      <c r="N348" s="25"/>
      <c r="O348" s="25"/>
      <c r="P348" s="25"/>
      <c r="Q348" s="17"/>
      <c r="R348" s="16"/>
      <c r="S348" s="38"/>
      <c r="T348" s="16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</row>
    <row r="349" spans="1:45" ht="12.75">
      <c r="A349" s="25"/>
      <c r="B349" s="25"/>
      <c r="C349" s="25"/>
      <c r="D349" s="15"/>
      <c r="E349" s="25"/>
      <c r="F349" s="15"/>
      <c r="G349" s="25"/>
      <c r="H349" s="18"/>
      <c r="I349" s="18"/>
      <c r="J349" s="18"/>
      <c r="K349" s="18"/>
      <c r="L349" s="25"/>
      <c r="M349" s="25"/>
      <c r="N349" s="25"/>
      <c r="O349" s="25"/>
      <c r="P349" s="25"/>
      <c r="Q349" s="17"/>
      <c r="R349" s="17"/>
      <c r="S349" s="16"/>
      <c r="T349" s="16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</row>
    <row r="350" spans="1:45" ht="12.75">
      <c r="A350" s="25"/>
      <c r="B350" s="25"/>
      <c r="C350" s="25"/>
      <c r="D350" s="15"/>
      <c r="E350" s="25"/>
      <c r="F350" s="15"/>
      <c r="G350" s="25"/>
      <c r="H350" s="18"/>
      <c r="I350" s="18"/>
      <c r="J350" s="18"/>
      <c r="K350" s="18"/>
      <c r="L350" s="25"/>
      <c r="M350" s="25"/>
      <c r="N350" s="25"/>
      <c r="O350" s="25"/>
      <c r="P350" s="25"/>
      <c r="Q350" s="17"/>
      <c r="R350" s="16"/>
      <c r="S350" s="38"/>
      <c r="T350" s="16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</row>
    <row r="351" spans="1:45" ht="12.75">
      <c r="A351" s="25"/>
      <c r="B351" s="25"/>
      <c r="C351" s="25"/>
      <c r="D351" s="15"/>
      <c r="E351" s="25"/>
      <c r="F351" s="15"/>
      <c r="G351" s="25"/>
      <c r="H351" s="18"/>
      <c r="I351" s="18"/>
      <c r="J351" s="18"/>
      <c r="K351" s="18"/>
      <c r="L351" s="25"/>
      <c r="M351" s="25"/>
      <c r="N351" s="25"/>
      <c r="O351" s="25"/>
      <c r="P351" s="25"/>
      <c r="Q351" s="17"/>
      <c r="R351" s="16"/>
      <c r="S351" s="16"/>
      <c r="T351" s="16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</row>
    <row r="352" spans="1:45" ht="12.75">
      <c r="A352" s="25"/>
      <c r="B352" s="25"/>
      <c r="C352" s="25"/>
      <c r="D352" s="15"/>
      <c r="E352" s="25"/>
      <c r="F352" s="15"/>
      <c r="G352" s="25"/>
      <c r="H352" s="18"/>
      <c r="I352" s="18"/>
      <c r="J352" s="18"/>
      <c r="K352" s="18"/>
      <c r="L352" s="25"/>
      <c r="M352" s="25"/>
      <c r="N352" s="25"/>
      <c r="O352" s="25"/>
      <c r="P352" s="25"/>
      <c r="Q352" s="17"/>
      <c r="R352" s="16"/>
      <c r="S352" s="38"/>
      <c r="T352" s="16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</row>
    <row r="353" spans="1:45" ht="12.75">
      <c r="A353" s="25"/>
      <c r="B353" s="25"/>
      <c r="C353" s="25"/>
      <c r="D353" s="15"/>
      <c r="E353" s="25"/>
      <c r="F353" s="15"/>
      <c r="G353" s="25"/>
      <c r="H353" s="18"/>
      <c r="I353" s="18"/>
      <c r="J353" s="18"/>
      <c r="K353" s="18"/>
      <c r="L353" s="25"/>
      <c r="M353" s="25"/>
      <c r="N353" s="25"/>
      <c r="O353" s="25"/>
      <c r="P353" s="25"/>
      <c r="Q353" s="17"/>
      <c r="R353" s="17"/>
      <c r="S353" s="16"/>
      <c r="T353" s="16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</row>
    <row r="354" spans="1:45" ht="38.25" customHeight="1">
      <c r="A354" s="25"/>
      <c r="B354" s="25"/>
      <c r="C354" s="25"/>
      <c r="D354" s="15"/>
      <c r="E354" s="25"/>
      <c r="F354" s="15"/>
      <c r="G354" s="25"/>
      <c r="H354" s="18"/>
      <c r="I354" s="18"/>
      <c r="J354" s="18"/>
      <c r="K354" s="18"/>
      <c r="L354" s="25"/>
      <c r="M354" s="25"/>
      <c r="N354" s="25"/>
      <c r="O354" s="25"/>
      <c r="P354" s="25"/>
      <c r="Q354" s="17"/>
      <c r="R354" s="16"/>
      <c r="S354" s="16"/>
      <c r="T354" s="16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</row>
    <row r="355" spans="1:45" ht="12.75">
      <c r="A355" s="25"/>
      <c r="B355" s="25"/>
      <c r="C355" s="25"/>
      <c r="D355" s="15"/>
      <c r="E355" s="25"/>
      <c r="F355" s="15"/>
      <c r="G355" s="25"/>
      <c r="H355" s="18"/>
      <c r="I355" s="18"/>
      <c r="J355" s="18"/>
      <c r="K355" s="18"/>
      <c r="L355" s="25"/>
      <c r="M355" s="25"/>
      <c r="N355" s="25"/>
      <c r="O355" s="25"/>
      <c r="P355" s="25"/>
      <c r="Q355" s="17"/>
      <c r="R355" s="16"/>
      <c r="S355" s="16"/>
      <c r="T355" s="16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</row>
    <row r="356" spans="1:45" ht="12.75">
      <c r="A356" s="25"/>
      <c r="B356" s="25"/>
      <c r="C356" s="25"/>
      <c r="D356" s="15"/>
      <c r="E356" s="25"/>
      <c r="F356" s="15"/>
      <c r="G356" s="25"/>
      <c r="H356" s="18"/>
      <c r="I356" s="18"/>
      <c r="J356" s="18"/>
      <c r="K356" s="18"/>
      <c r="L356" s="25"/>
      <c r="M356" s="25"/>
      <c r="N356" s="25"/>
      <c r="O356" s="25"/>
      <c r="P356" s="25"/>
      <c r="Q356" s="17"/>
      <c r="R356" s="16"/>
      <c r="S356" s="16"/>
      <c r="T356" s="16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</row>
    <row r="357" spans="1:45" ht="12.75">
      <c r="A357" s="25"/>
      <c r="B357" s="25"/>
      <c r="C357" s="25"/>
      <c r="D357" s="15"/>
      <c r="E357" s="25"/>
      <c r="F357" s="15"/>
      <c r="G357" s="25"/>
      <c r="H357" s="18"/>
      <c r="I357" s="18"/>
      <c r="J357" s="18"/>
      <c r="K357" s="18"/>
      <c r="L357" s="25"/>
      <c r="M357" s="25"/>
      <c r="N357" s="25"/>
      <c r="O357" s="25"/>
      <c r="P357" s="25"/>
      <c r="Q357" s="17"/>
      <c r="R357" s="17"/>
      <c r="S357" s="16"/>
      <c r="T357" s="16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</row>
    <row r="358" spans="1:45" ht="12.75">
      <c r="A358" s="25"/>
      <c r="B358" s="25"/>
      <c r="C358" s="25"/>
      <c r="D358" s="15"/>
      <c r="E358" s="25"/>
      <c r="F358" s="15"/>
      <c r="G358" s="25"/>
      <c r="H358" s="18"/>
      <c r="I358" s="18"/>
      <c r="J358" s="18"/>
      <c r="K358" s="18"/>
      <c r="L358" s="25"/>
      <c r="M358" s="25"/>
      <c r="N358" s="25"/>
      <c r="O358" s="25"/>
      <c r="P358" s="25"/>
      <c r="Q358" s="17"/>
      <c r="R358" s="17"/>
      <c r="S358" s="16"/>
      <c r="T358" s="16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</row>
    <row r="359" spans="1:45" ht="12.75">
      <c r="A359" s="25"/>
      <c r="B359" s="25"/>
      <c r="C359" s="25"/>
      <c r="D359" s="15"/>
      <c r="E359" s="25"/>
      <c r="F359" s="15"/>
      <c r="G359" s="25"/>
      <c r="H359" s="18"/>
      <c r="I359" s="18"/>
      <c r="J359" s="18"/>
      <c r="K359" s="18"/>
      <c r="L359" s="25"/>
      <c r="M359" s="25"/>
      <c r="N359" s="25"/>
      <c r="O359" s="25"/>
      <c r="P359" s="25"/>
      <c r="Q359" s="17"/>
      <c r="R359" s="16"/>
      <c r="S359" s="16"/>
      <c r="T359" s="16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</row>
    <row r="360" spans="1:45" ht="12.75">
      <c r="A360" s="25"/>
      <c r="B360" s="25"/>
      <c r="C360" s="25"/>
      <c r="D360" s="15"/>
      <c r="E360" s="25"/>
      <c r="F360" s="15"/>
      <c r="G360" s="25"/>
      <c r="H360" s="18"/>
      <c r="I360" s="18"/>
      <c r="J360" s="18"/>
      <c r="K360" s="18"/>
      <c r="L360" s="25"/>
      <c r="M360" s="25"/>
      <c r="N360" s="25"/>
      <c r="O360" s="25"/>
      <c r="P360" s="25"/>
      <c r="Q360" s="17"/>
      <c r="R360" s="16"/>
      <c r="S360" s="16"/>
      <c r="T360" s="16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</row>
    <row r="361" spans="1:45" ht="12.75">
      <c r="A361" s="25"/>
      <c r="B361" s="25"/>
      <c r="C361" s="25"/>
      <c r="D361" s="15"/>
      <c r="E361" s="25"/>
      <c r="F361" s="15"/>
      <c r="G361" s="25"/>
      <c r="H361" s="18"/>
      <c r="I361" s="18"/>
      <c r="J361" s="18"/>
      <c r="K361" s="18"/>
      <c r="L361" s="25"/>
      <c r="M361" s="25"/>
      <c r="N361" s="25"/>
      <c r="O361" s="25"/>
      <c r="P361" s="25"/>
      <c r="Q361" s="17"/>
      <c r="R361" s="17"/>
      <c r="S361" s="16"/>
      <c r="T361" s="16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</row>
    <row r="362" spans="1:45" ht="12.75">
      <c r="A362" s="25"/>
      <c r="B362" s="25"/>
      <c r="C362" s="25"/>
      <c r="D362" s="15"/>
      <c r="E362" s="25"/>
      <c r="F362" s="15"/>
      <c r="G362" s="25"/>
      <c r="H362" s="18"/>
      <c r="I362" s="18"/>
      <c r="J362" s="18"/>
      <c r="K362" s="18"/>
      <c r="L362" s="25"/>
      <c r="M362" s="25"/>
      <c r="N362" s="25"/>
      <c r="O362" s="25"/>
      <c r="P362" s="25"/>
      <c r="Q362" s="17"/>
      <c r="R362" s="17"/>
      <c r="S362" s="16"/>
      <c r="T362" s="16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</row>
    <row r="363" spans="1:45" ht="12.75">
      <c r="A363" s="25"/>
      <c r="B363" s="25"/>
      <c r="C363" s="25"/>
      <c r="D363" s="15"/>
      <c r="E363" s="25"/>
      <c r="F363" s="15"/>
      <c r="G363" s="25"/>
      <c r="H363" s="18"/>
      <c r="I363" s="18"/>
      <c r="J363" s="18"/>
      <c r="K363" s="18"/>
      <c r="L363" s="25"/>
      <c r="M363" s="25"/>
      <c r="N363" s="25"/>
      <c r="O363" s="25"/>
      <c r="P363" s="25"/>
      <c r="Q363" s="17"/>
      <c r="R363" s="17"/>
      <c r="S363" s="16"/>
      <c r="T363" s="16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</row>
    <row r="364" spans="1:45" ht="12.75">
      <c r="A364" s="25"/>
      <c r="B364" s="25"/>
      <c r="C364" s="25"/>
      <c r="D364" s="15"/>
      <c r="E364" s="25"/>
      <c r="F364" s="15"/>
      <c r="G364" s="25"/>
      <c r="H364" s="18"/>
      <c r="I364" s="18"/>
      <c r="J364" s="18"/>
      <c r="K364" s="18"/>
      <c r="L364" s="25"/>
      <c r="M364" s="25"/>
      <c r="N364" s="25"/>
      <c r="O364" s="25"/>
      <c r="P364" s="25"/>
      <c r="Q364" s="17"/>
      <c r="R364" s="17"/>
      <c r="S364" s="32"/>
      <c r="T364" s="32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</row>
    <row r="365" spans="1:45" ht="12.75">
      <c r="A365" s="25"/>
      <c r="B365" s="25"/>
      <c r="C365" s="25"/>
      <c r="D365" s="15"/>
      <c r="E365" s="25"/>
      <c r="F365" s="15"/>
      <c r="G365" s="25"/>
      <c r="H365" s="18"/>
      <c r="I365" s="18"/>
      <c r="J365" s="18"/>
      <c r="K365" s="18"/>
      <c r="L365" s="25"/>
      <c r="M365" s="25"/>
      <c r="N365" s="25"/>
      <c r="O365" s="25"/>
      <c r="P365" s="25"/>
      <c r="Q365" s="17"/>
      <c r="R365" s="16"/>
      <c r="S365" s="32"/>
      <c r="T365" s="32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</row>
    <row r="366" spans="1:45" ht="12.75">
      <c r="A366" s="25"/>
      <c r="B366" s="25"/>
      <c r="C366" s="25"/>
      <c r="D366" s="15"/>
      <c r="E366" s="25"/>
      <c r="F366" s="15"/>
      <c r="G366" s="25"/>
      <c r="H366" s="18"/>
      <c r="I366" s="18"/>
      <c r="J366" s="18"/>
      <c r="K366" s="18"/>
      <c r="L366" s="25"/>
      <c r="M366" s="25"/>
      <c r="N366" s="25"/>
      <c r="O366" s="25"/>
      <c r="P366" s="25"/>
      <c r="Q366" s="17"/>
      <c r="R366" s="17"/>
      <c r="S366" s="16"/>
      <c r="T366" s="16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</row>
    <row r="367" spans="1:45" ht="12.75">
      <c r="A367" s="25"/>
      <c r="B367" s="25"/>
      <c r="C367" s="25"/>
      <c r="D367" s="15"/>
      <c r="E367" s="25"/>
      <c r="F367" s="15"/>
      <c r="G367" s="25"/>
      <c r="H367" s="18"/>
      <c r="I367" s="18"/>
      <c r="J367" s="18"/>
      <c r="K367" s="18"/>
      <c r="L367" s="25"/>
      <c r="M367" s="25"/>
      <c r="N367" s="25"/>
      <c r="O367" s="25"/>
      <c r="P367" s="25"/>
      <c r="Q367" s="17"/>
      <c r="R367" s="16"/>
      <c r="S367" s="16"/>
      <c r="T367" s="16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</row>
    <row r="368" spans="1:45" ht="12.75">
      <c r="A368" s="25"/>
      <c r="B368" s="25"/>
      <c r="C368" s="25"/>
      <c r="D368" s="15"/>
      <c r="E368" s="25"/>
      <c r="F368" s="15"/>
      <c r="G368" s="25"/>
      <c r="H368" s="18"/>
      <c r="I368" s="18"/>
      <c r="J368" s="18"/>
      <c r="K368" s="18"/>
      <c r="L368" s="25"/>
      <c r="M368" s="25"/>
      <c r="N368" s="25"/>
      <c r="O368" s="25"/>
      <c r="P368" s="25"/>
      <c r="Q368" s="17"/>
      <c r="R368" s="16"/>
      <c r="S368" s="16"/>
      <c r="T368" s="16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</row>
    <row r="369" spans="1:45" ht="12.75">
      <c r="A369" s="25"/>
      <c r="B369" s="25"/>
      <c r="C369" s="25"/>
      <c r="D369" s="15"/>
      <c r="E369" s="25"/>
      <c r="F369" s="15"/>
      <c r="G369" s="25"/>
      <c r="H369" s="18"/>
      <c r="I369" s="18"/>
      <c r="J369" s="18"/>
      <c r="K369" s="18"/>
      <c r="L369" s="25"/>
      <c r="M369" s="25"/>
      <c r="N369" s="25"/>
      <c r="O369" s="25"/>
      <c r="P369" s="25"/>
      <c r="Q369" s="17"/>
      <c r="R369" s="16"/>
      <c r="S369" s="16"/>
      <c r="T369" s="16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</row>
    <row r="370" spans="1:45" ht="12.75">
      <c r="A370" s="25"/>
      <c r="B370" s="25"/>
      <c r="C370" s="25"/>
      <c r="D370" s="15"/>
      <c r="E370" s="25"/>
      <c r="F370" s="15"/>
      <c r="G370" s="25"/>
      <c r="H370" s="18"/>
      <c r="I370" s="18"/>
      <c r="J370" s="18"/>
      <c r="K370" s="18"/>
      <c r="L370" s="25"/>
      <c r="M370" s="25"/>
      <c r="N370" s="25"/>
      <c r="O370" s="25"/>
      <c r="P370" s="25"/>
      <c r="Q370" s="17"/>
      <c r="R370" s="17"/>
      <c r="S370" s="16"/>
      <c r="T370" s="16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</row>
    <row r="371" spans="1:45" ht="12.75">
      <c r="A371" s="25"/>
      <c r="B371" s="25"/>
      <c r="C371" s="25"/>
      <c r="D371" s="15"/>
      <c r="E371" s="25"/>
      <c r="F371" s="15"/>
      <c r="G371" s="25"/>
      <c r="H371" s="18"/>
      <c r="I371" s="18"/>
      <c r="J371" s="18"/>
      <c r="K371" s="18"/>
      <c r="L371" s="25"/>
      <c r="M371" s="25"/>
      <c r="N371" s="25"/>
      <c r="O371" s="25"/>
      <c r="P371" s="25"/>
      <c r="Q371" s="17"/>
      <c r="R371" s="17"/>
      <c r="S371" s="16"/>
      <c r="T371" s="16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</row>
    <row r="372" spans="1:45" ht="12.75">
      <c r="A372" s="25"/>
      <c r="B372" s="25"/>
      <c r="C372" s="25"/>
      <c r="D372" s="15"/>
      <c r="E372" s="25"/>
      <c r="F372" s="15"/>
      <c r="G372" s="25"/>
      <c r="H372" s="18"/>
      <c r="I372" s="18"/>
      <c r="J372" s="18"/>
      <c r="K372" s="18"/>
      <c r="L372" s="25"/>
      <c r="M372" s="25"/>
      <c r="N372" s="25"/>
      <c r="O372" s="25"/>
      <c r="P372" s="25"/>
      <c r="Q372" s="17"/>
      <c r="R372" s="16"/>
      <c r="S372" s="16"/>
      <c r="T372" s="16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</row>
    <row r="373" spans="1:45" ht="12.75">
      <c r="A373" s="25"/>
      <c r="B373" s="25"/>
      <c r="C373" s="25"/>
      <c r="D373" s="15"/>
      <c r="E373" s="25"/>
      <c r="F373" s="15"/>
      <c r="G373" s="25"/>
      <c r="H373" s="18"/>
      <c r="I373" s="18"/>
      <c r="J373" s="18"/>
      <c r="K373" s="18"/>
      <c r="L373" s="25"/>
      <c r="M373" s="25"/>
      <c r="N373" s="25"/>
      <c r="O373" s="25"/>
      <c r="P373" s="25"/>
      <c r="Q373" s="17"/>
      <c r="R373" s="18"/>
      <c r="S373" s="16"/>
      <c r="T373" s="16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</row>
    <row r="374" spans="1:45" ht="12.75">
      <c r="A374" s="25"/>
      <c r="B374" s="25"/>
      <c r="C374" s="25"/>
      <c r="D374" s="15"/>
      <c r="E374" s="25"/>
      <c r="F374" s="15"/>
      <c r="G374" s="25"/>
      <c r="H374" s="18"/>
      <c r="I374" s="18"/>
      <c r="J374" s="18"/>
      <c r="K374" s="18"/>
      <c r="L374" s="25"/>
      <c r="M374" s="25"/>
      <c r="N374" s="25"/>
      <c r="O374" s="25"/>
      <c r="P374" s="25"/>
      <c r="Q374" s="17"/>
      <c r="R374" s="18"/>
      <c r="S374" s="32"/>
      <c r="T374" s="36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</row>
    <row r="375" spans="1:45" ht="12.75">
      <c r="A375" s="25"/>
      <c r="B375" s="25"/>
      <c r="C375" s="25"/>
      <c r="D375" s="15"/>
      <c r="E375" s="25"/>
      <c r="F375" s="15"/>
      <c r="G375" s="25"/>
      <c r="H375" s="18"/>
      <c r="I375" s="18"/>
      <c r="J375" s="18"/>
      <c r="K375" s="18"/>
      <c r="L375" s="25"/>
      <c r="M375" s="25"/>
      <c r="N375" s="25"/>
      <c r="O375" s="25"/>
      <c r="P375" s="25"/>
      <c r="Q375" s="17"/>
      <c r="R375" s="22"/>
      <c r="S375" s="16"/>
      <c r="T375" s="16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</row>
    <row r="376" spans="1:45" ht="12.75">
      <c r="A376" s="25"/>
      <c r="B376" s="25"/>
      <c r="C376" s="25"/>
      <c r="D376" s="15"/>
      <c r="E376" s="25"/>
      <c r="F376" s="15"/>
      <c r="G376" s="25"/>
      <c r="H376" s="18"/>
      <c r="I376" s="18"/>
      <c r="J376" s="18"/>
      <c r="K376" s="18"/>
      <c r="L376" s="25"/>
      <c r="M376" s="25"/>
      <c r="N376" s="25"/>
      <c r="O376" s="25"/>
      <c r="P376" s="25"/>
      <c r="Q376" s="17"/>
      <c r="R376" s="16"/>
      <c r="S376" s="16"/>
      <c r="T376" s="16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</row>
    <row r="377" spans="1:45" ht="12.75">
      <c r="A377" s="25"/>
      <c r="B377" s="25"/>
      <c r="C377" s="25"/>
      <c r="D377" s="15"/>
      <c r="E377" s="25"/>
      <c r="F377" s="15"/>
      <c r="G377" s="25"/>
      <c r="H377" s="18"/>
      <c r="I377" s="18"/>
      <c r="J377" s="18"/>
      <c r="K377" s="18"/>
      <c r="L377" s="25"/>
      <c r="M377" s="25"/>
      <c r="N377" s="25"/>
      <c r="O377" s="25"/>
      <c r="P377" s="25"/>
      <c r="Q377" s="17"/>
      <c r="R377" s="17"/>
      <c r="S377" s="16"/>
      <c r="T377" s="16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</row>
    <row r="378" spans="1:45" ht="12.75">
      <c r="A378" s="25"/>
      <c r="B378" s="25"/>
      <c r="C378" s="25"/>
      <c r="D378" s="15"/>
      <c r="E378" s="25"/>
      <c r="F378" s="15"/>
      <c r="G378" s="25"/>
      <c r="H378" s="18"/>
      <c r="I378" s="18"/>
      <c r="J378" s="18"/>
      <c r="K378" s="18"/>
      <c r="L378" s="25"/>
      <c r="M378" s="25"/>
      <c r="N378" s="25"/>
      <c r="O378" s="25"/>
      <c r="P378" s="25"/>
      <c r="Q378" s="17"/>
      <c r="R378" s="16"/>
      <c r="S378" s="16"/>
      <c r="T378" s="16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</row>
    <row r="379" spans="1:45" ht="12.75">
      <c r="A379" s="25"/>
      <c r="B379" s="25"/>
      <c r="C379" s="25"/>
      <c r="D379" s="15"/>
      <c r="E379" s="25"/>
      <c r="F379" s="15"/>
      <c r="G379" s="25"/>
      <c r="H379" s="18"/>
      <c r="I379" s="18"/>
      <c r="J379" s="18"/>
      <c r="K379" s="18"/>
      <c r="L379" s="25"/>
      <c r="M379" s="25"/>
      <c r="N379" s="25"/>
      <c r="O379" s="25"/>
      <c r="P379" s="25"/>
      <c r="Q379" s="17"/>
      <c r="R379" s="17"/>
      <c r="S379" s="16"/>
      <c r="T379" s="16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</row>
    <row r="380" spans="1:45" ht="12.75">
      <c r="A380" s="25"/>
      <c r="B380" s="25"/>
      <c r="C380" s="25"/>
      <c r="D380" s="15"/>
      <c r="E380" s="25"/>
      <c r="F380" s="15"/>
      <c r="G380" s="25"/>
      <c r="H380" s="21"/>
      <c r="I380" s="21"/>
      <c r="J380" s="39"/>
      <c r="K380" s="39"/>
      <c r="L380" s="25"/>
      <c r="M380" s="25"/>
      <c r="N380" s="25"/>
      <c r="O380" s="25"/>
      <c r="P380" s="25"/>
      <c r="Q380" s="16"/>
      <c r="R380" s="16"/>
      <c r="S380" s="16"/>
      <c r="T380" s="16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</row>
    <row r="381" spans="1:45" ht="25.5" customHeight="1">
      <c r="A381" s="25"/>
      <c r="B381" s="25"/>
      <c r="C381" s="25"/>
      <c r="D381" s="15"/>
      <c r="E381" s="25"/>
      <c r="F381" s="15"/>
      <c r="G381" s="25"/>
      <c r="H381" s="26"/>
      <c r="I381" s="26"/>
      <c r="J381" s="26"/>
      <c r="K381" s="26"/>
      <c r="L381" s="25"/>
      <c r="M381" s="25"/>
      <c r="N381" s="25"/>
      <c r="O381" s="25"/>
      <c r="P381" s="25"/>
      <c r="Q381" s="17"/>
      <c r="R381" s="16"/>
      <c r="S381" s="16"/>
      <c r="T381" s="16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</row>
    <row r="382" spans="1:45" ht="12.75">
      <c r="A382" s="25"/>
      <c r="B382" s="25"/>
      <c r="C382" s="25"/>
      <c r="D382" s="15"/>
      <c r="E382" s="25"/>
      <c r="F382" s="15"/>
      <c r="G382" s="25"/>
      <c r="H382" s="26"/>
      <c r="I382" s="26"/>
      <c r="J382" s="26"/>
      <c r="K382" s="26"/>
      <c r="L382" s="25"/>
      <c r="M382" s="25"/>
      <c r="N382" s="25"/>
      <c r="O382" s="25"/>
      <c r="P382" s="25"/>
      <c r="Q382" s="17"/>
      <c r="R382" s="17"/>
      <c r="S382" s="16"/>
      <c r="T382" s="16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</row>
    <row r="383" spans="1:45" ht="12.75">
      <c r="A383" s="25"/>
      <c r="B383" s="25"/>
      <c r="C383" s="25"/>
      <c r="D383" s="15"/>
      <c r="E383" s="25"/>
      <c r="F383" s="15"/>
      <c r="G383" s="25"/>
      <c r="H383" s="26"/>
      <c r="I383" s="26"/>
      <c r="J383" s="26"/>
      <c r="K383" s="26"/>
      <c r="L383" s="25"/>
      <c r="M383" s="25"/>
      <c r="N383" s="25"/>
      <c r="O383" s="25"/>
      <c r="P383" s="25"/>
      <c r="Q383" s="17"/>
      <c r="R383" s="17"/>
      <c r="S383" s="16"/>
      <c r="T383" s="16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</row>
    <row r="384" spans="1:45" ht="12.75">
      <c r="A384" s="25"/>
      <c r="B384" s="25"/>
      <c r="C384" s="25"/>
      <c r="D384" s="15"/>
      <c r="E384" s="25"/>
      <c r="F384" s="15"/>
      <c r="G384" s="25"/>
      <c r="H384" s="26"/>
      <c r="I384" s="26"/>
      <c r="J384" s="26"/>
      <c r="K384" s="26"/>
      <c r="L384" s="25"/>
      <c r="M384" s="25"/>
      <c r="N384" s="25"/>
      <c r="O384" s="25"/>
      <c r="P384" s="25"/>
      <c r="Q384" s="17"/>
      <c r="R384" s="17"/>
      <c r="S384" s="16"/>
      <c r="T384" s="16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</row>
    <row r="385" spans="1:45" ht="38.25" customHeight="1">
      <c r="A385" s="25"/>
      <c r="B385" s="25"/>
      <c r="C385" s="25"/>
      <c r="D385" s="15"/>
      <c r="E385" s="25"/>
      <c r="F385" s="15"/>
      <c r="G385" s="25"/>
      <c r="H385" s="26"/>
      <c r="I385" s="26"/>
      <c r="J385" s="26"/>
      <c r="K385" s="26"/>
      <c r="L385" s="25"/>
      <c r="M385" s="25"/>
      <c r="N385" s="25"/>
      <c r="O385" s="25"/>
      <c r="P385" s="25"/>
      <c r="Q385" s="17"/>
      <c r="R385" s="17"/>
      <c r="S385" s="16"/>
      <c r="T385" s="16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</row>
    <row r="386" spans="1:45" ht="12.75">
      <c r="A386" s="25"/>
      <c r="B386" s="25"/>
      <c r="C386" s="25"/>
      <c r="D386" s="15"/>
      <c r="E386" s="25"/>
      <c r="F386" s="15"/>
      <c r="G386" s="25"/>
      <c r="H386" s="26"/>
      <c r="I386" s="26"/>
      <c r="J386" s="26"/>
      <c r="K386" s="26"/>
      <c r="L386" s="25"/>
      <c r="M386" s="25"/>
      <c r="N386" s="25"/>
      <c r="O386" s="25"/>
      <c r="P386" s="25"/>
      <c r="Q386" s="17"/>
      <c r="R386" s="16"/>
      <c r="S386" s="16"/>
      <c r="T386" s="16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</row>
    <row r="387" spans="1:45" ht="12.75">
      <c r="A387" s="25"/>
      <c r="B387" s="25"/>
      <c r="C387" s="25"/>
      <c r="D387" s="15"/>
      <c r="E387" s="25"/>
      <c r="F387" s="15"/>
      <c r="G387" s="25"/>
      <c r="H387" s="26"/>
      <c r="I387" s="26"/>
      <c r="J387" s="26"/>
      <c r="K387" s="26"/>
      <c r="L387" s="25"/>
      <c r="M387" s="25"/>
      <c r="N387" s="25"/>
      <c r="O387" s="25"/>
      <c r="P387" s="25"/>
      <c r="Q387" s="40"/>
      <c r="R387" s="41"/>
      <c r="S387" s="41"/>
      <c r="T387" s="41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</row>
    <row r="388" spans="1:45" ht="63.75" customHeight="1">
      <c r="A388" s="25"/>
      <c r="B388" s="25"/>
      <c r="C388" s="25"/>
      <c r="D388" s="15"/>
      <c r="E388" s="25"/>
      <c r="F388" s="15"/>
      <c r="G388" s="25"/>
      <c r="H388" s="26"/>
      <c r="I388" s="26"/>
      <c r="J388" s="26"/>
      <c r="K388" s="26"/>
      <c r="L388" s="25"/>
      <c r="M388" s="25"/>
      <c r="N388" s="25"/>
      <c r="O388" s="25"/>
      <c r="P388" s="25"/>
      <c r="Q388" s="17"/>
      <c r="R388" s="17"/>
      <c r="S388" s="16"/>
      <c r="T388" s="16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</row>
    <row r="389" spans="1:45" ht="12.75">
      <c r="A389" s="25"/>
      <c r="B389" s="25"/>
      <c r="C389" s="25"/>
      <c r="D389" s="15"/>
      <c r="E389" s="25"/>
      <c r="F389" s="15"/>
      <c r="G389" s="25"/>
      <c r="H389" s="26"/>
      <c r="I389" s="26"/>
      <c r="J389" s="26"/>
      <c r="K389" s="26"/>
      <c r="L389" s="25"/>
      <c r="M389" s="25"/>
      <c r="N389" s="25"/>
      <c r="O389" s="25"/>
      <c r="P389" s="25"/>
      <c r="Q389" s="17"/>
      <c r="R389" s="16"/>
      <c r="S389" s="16"/>
      <c r="T389" s="16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</row>
    <row r="390" spans="1:45" ht="12.75">
      <c r="A390" s="25"/>
      <c r="B390" s="25"/>
      <c r="C390" s="25"/>
      <c r="D390" s="15"/>
      <c r="E390" s="25"/>
      <c r="F390" s="15"/>
      <c r="G390" s="25"/>
      <c r="H390" s="26"/>
      <c r="I390" s="26"/>
      <c r="J390" s="26"/>
      <c r="K390" s="26"/>
      <c r="L390" s="25"/>
      <c r="M390" s="25"/>
      <c r="N390" s="25"/>
      <c r="O390" s="25"/>
      <c r="P390" s="25"/>
      <c r="Q390" s="17"/>
      <c r="R390" s="17"/>
      <c r="S390" s="16"/>
      <c r="T390" s="16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</row>
    <row r="391" spans="1:45" ht="12.75">
      <c r="A391" s="25"/>
      <c r="B391" s="25"/>
      <c r="C391" s="25"/>
      <c r="D391" s="15"/>
      <c r="E391" s="25"/>
      <c r="F391" s="15"/>
      <c r="G391" s="25"/>
      <c r="H391" s="26"/>
      <c r="I391" s="26"/>
      <c r="J391" s="26"/>
      <c r="K391" s="26"/>
      <c r="L391" s="25"/>
      <c r="M391" s="25"/>
      <c r="N391" s="25"/>
      <c r="O391" s="25"/>
      <c r="P391" s="25"/>
      <c r="Q391" s="18"/>
      <c r="R391" s="16"/>
      <c r="S391" s="16"/>
      <c r="T391" s="16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</row>
    <row r="392" spans="1:45" ht="12.75">
      <c r="A392" s="25"/>
      <c r="B392" s="25"/>
      <c r="C392" s="25"/>
      <c r="D392" s="15"/>
      <c r="E392" s="25"/>
      <c r="F392" s="15"/>
      <c r="G392" s="25"/>
      <c r="H392" s="26"/>
      <c r="I392" s="26"/>
      <c r="J392" s="26"/>
      <c r="K392" s="26"/>
      <c r="L392" s="25"/>
      <c r="M392" s="25"/>
      <c r="N392" s="25"/>
      <c r="O392" s="25"/>
      <c r="P392" s="25"/>
      <c r="Q392" s="17"/>
      <c r="R392" s="17"/>
      <c r="S392" s="16"/>
      <c r="T392" s="16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</row>
    <row r="393" spans="1:45" ht="12.75">
      <c r="A393" s="25"/>
      <c r="B393" s="25"/>
      <c r="C393" s="25"/>
      <c r="D393" s="15"/>
      <c r="E393" s="25"/>
      <c r="F393" s="15"/>
      <c r="G393" s="25"/>
      <c r="H393" s="26"/>
      <c r="I393" s="26"/>
      <c r="J393" s="26"/>
      <c r="K393" s="26"/>
      <c r="L393" s="25"/>
      <c r="M393" s="25"/>
      <c r="N393" s="25"/>
      <c r="O393" s="25"/>
      <c r="P393" s="25"/>
      <c r="Q393" s="17"/>
      <c r="R393" s="17"/>
      <c r="S393" s="32"/>
      <c r="T393" s="32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</row>
    <row r="394" spans="1:45" ht="12.75">
      <c r="A394" s="25"/>
      <c r="B394" s="25"/>
      <c r="C394" s="25"/>
      <c r="D394" s="15"/>
      <c r="E394" s="25"/>
      <c r="F394" s="15"/>
      <c r="G394" s="25"/>
      <c r="H394" s="26"/>
      <c r="I394" s="26"/>
      <c r="J394" s="26"/>
      <c r="K394" s="26"/>
      <c r="L394" s="25"/>
      <c r="M394" s="25"/>
      <c r="N394" s="25"/>
      <c r="O394" s="25"/>
      <c r="P394" s="25"/>
      <c r="Q394" s="17"/>
      <c r="R394" s="16"/>
      <c r="S394" s="32"/>
      <c r="T394" s="32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</row>
    <row r="395" spans="1:45" ht="12.75">
      <c r="A395" s="25"/>
      <c r="B395" s="25"/>
      <c r="C395" s="25"/>
      <c r="D395" s="15"/>
      <c r="E395" s="25"/>
      <c r="F395" s="15"/>
      <c r="G395" s="25"/>
      <c r="H395" s="26"/>
      <c r="I395" s="26"/>
      <c r="J395" s="26"/>
      <c r="K395" s="26"/>
      <c r="L395" s="25"/>
      <c r="M395" s="25"/>
      <c r="N395" s="25"/>
      <c r="O395" s="25"/>
      <c r="P395" s="25"/>
      <c r="Q395" s="17"/>
      <c r="R395" s="16"/>
      <c r="S395" s="16"/>
      <c r="T395" s="16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</row>
    <row r="396" spans="1:45" ht="12.75">
      <c r="A396" s="25"/>
      <c r="B396" s="25"/>
      <c r="C396" s="25"/>
      <c r="D396" s="15"/>
      <c r="E396" s="25"/>
      <c r="F396" s="15"/>
      <c r="G396" s="25"/>
      <c r="H396" s="26"/>
      <c r="I396" s="26"/>
      <c r="J396" s="26"/>
      <c r="K396" s="26"/>
      <c r="L396" s="25"/>
      <c r="M396" s="25"/>
      <c r="N396" s="25"/>
      <c r="O396" s="25"/>
      <c r="P396" s="25"/>
      <c r="Q396" s="18"/>
      <c r="R396" s="16"/>
      <c r="S396" s="16"/>
      <c r="T396" s="16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</row>
    <row r="397" spans="1:45" ht="12.75">
      <c r="A397" s="25"/>
      <c r="B397" s="25"/>
      <c r="C397" s="25"/>
      <c r="D397" s="15"/>
      <c r="E397" s="25"/>
      <c r="F397" s="15"/>
      <c r="G397" s="25"/>
      <c r="H397" s="26"/>
      <c r="I397" s="26"/>
      <c r="J397" s="26"/>
      <c r="K397" s="26"/>
      <c r="L397" s="25"/>
      <c r="M397" s="25"/>
      <c r="N397" s="25"/>
      <c r="O397" s="25"/>
      <c r="P397" s="25"/>
      <c r="Q397" s="18"/>
      <c r="R397" s="16"/>
      <c r="S397" s="16"/>
      <c r="T397" s="16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</row>
    <row r="398" spans="1:45" ht="12.75">
      <c r="A398" s="25"/>
      <c r="B398" s="25"/>
      <c r="C398" s="25"/>
      <c r="D398" s="15"/>
      <c r="E398" s="25"/>
      <c r="F398" s="15"/>
      <c r="G398" s="25"/>
      <c r="H398" s="26"/>
      <c r="I398" s="26"/>
      <c r="J398" s="26"/>
      <c r="K398" s="26"/>
      <c r="L398" s="25"/>
      <c r="M398" s="25"/>
      <c r="N398" s="25"/>
      <c r="O398" s="25"/>
      <c r="P398" s="25"/>
      <c r="Q398" s="17"/>
      <c r="R398" s="17"/>
      <c r="S398" s="27"/>
      <c r="T398" s="27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</row>
    <row r="399" spans="1:45" ht="12.75">
      <c r="A399" s="25"/>
      <c r="B399" s="25"/>
      <c r="C399" s="25"/>
      <c r="D399" s="15"/>
      <c r="E399" s="25"/>
      <c r="F399" s="15"/>
      <c r="G399" s="25"/>
      <c r="H399" s="26"/>
      <c r="I399" s="26"/>
      <c r="J399" s="26"/>
      <c r="K399" s="26"/>
      <c r="L399" s="25"/>
      <c r="M399" s="25"/>
      <c r="N399" s="25"/>
      <c r="O399" s="25"/>
      <c r="P399" s="25"/>
      <c r="Q399" s="17"/>
      <c r="R399" s="17"/>
      <c r="S399" s="16"/>
      <c r="T399" s="32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</row>
    <row r="400" spans="1:45" ht="12.75">
      <c r="A400" s="25"/>
      <c r="B400" s="25"/>
      <c r="C400" s="25"/>
      <c r="D400" s="15"/>
      <c r="E400" s="25"/>
      <c r="F400" s="15"/>
      <c r="G400" s="25"/>
      <c r="H400" s="26"/>
      <c r="I400" s="26"/>
      <c r="J400" s="26"/>
      <c r="K400" s="26"/>
      <c r="L400" s="25"/>
      <c r="M400" s="25"/>
      <c r="N400" s="25"/>
      <c r="O400" s="25"/>
      <c r="P400" s="25"/>
      <c r="Q400" s="17"/>
      <c r="R400" s="17"/>
      <c r="S400" s="16"/>
      <c r="T400" s="16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</row>
    <row r="401" spans="1:45" ht="12.75">
      <c r="A401" s="25"/>
      <c r="B401" s="25"/>
      <c r="C401" s="25"/>
      <c r="D401" s="15"/>
      <c r="E401" s="25"/>
      <c r="F401" s="15"/>
      <c r="G401" s="25"/>
      <c r="H401" s="26"/>
      <c r="I401" s="26"/>
      <c r="J401" s="26"/>
      <c r="K401" s="26"/>
      <c r="L401" s="25"/>
      <c r="M401" s="25"/>
      <c r="N401" s="25"/>
      <c r="O401" s="25"/>
      <c r="P401" s="25"/>
      <c r="Q401" s="17"/>
      <c r="R401" s="16"/>
      <c r="S401" s="16"/>
      <c r="T401" s="32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</row>
    <row r="402" spans="1:45" ht="12.75">
      <c r="A402" s="25"/>
      <c r="B402" s="25"/>
      <c r="C402" s="25"/>
      <c r="D402" s="15"/>
      <c r="E402" s="25"/>
      <c r="F402" s="15"/>
      <c r="G402" s="25"/>
      <c r="H402" s="26"/>
      <c r="I402" s="26"/>
      <c r="J402" s="26"/>
      <c r="K402" s="26"/>
      <c r="L402" s="25"/>
      <c r="M402" s="25"/>
      <c r="N402" s="25"/>
      <c r="O402" s="25"/>
      <c r="P402" s="25"/>
      <c r="Q402" s="17"/>
      <c r="R402" s="16"/>
      <c r="S402" s="16"/>
      <c r="T402" s="32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</row>
    <row r="403" spans="1:45" ht="12.75">
      <c r="A403" s="25"/>
      <c r="B403" s="25"/>
      <c r="C403" s="25"/>
      <c r="D403" s="15"/>
      <c r="E403" s="25"/>
      <c r="F403" s="15"/>
      <c r="G403" s="25"/>
      <c r="H403" s="26"/>
      <c r="I403" s="26"/>
      <c r="J403" s="26"/>
      <c r="K403" s="26"/>
      <c r="L403" s="25"/>
      <c r="M403" s="25"/>
      <c r="N403" s="25"/>
      <c r="O403" s="25"/>
      <c r="P403" s="25"/>
      <c r="Q403" s="17"/>
      <c r="R403" s="18"/>
      <c r="S403" s="16"/>
      <c r="T403" s="32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</row>
    <row r="404" spans="1:45" ht="12.75">
      <c r="A404" s="25"/>
      <c r="B404" s="25"/>
      <c r="C404" s="25"/>
      <c r="D404" s="15"/>
      <c r="E404" s="25"/>
      <c r="F404" s="15"/>
      <c r="G404" s="25"/>
      <c r="H404" s="26"/>
      <c r="I404" s="26"/>
      <c r="J404" s="26"/>
      <c r="K404" s="26"/>
      <c r="L404" s="25"/>
      <c r="M404" s="25"/>
      <c r="N404" s="25"/>
      <c r="O404" s="25"/>
      <c r="P404" s="25"/>
      <c r="Q404" s="17"/>
      <c r="R404" s="18"/>
      <c r="S404" s="16"/>
      <c r="T404" s="32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</row>
    <row r="405" spans="1:45" ht="12.75">
      <c r="A405" s="25"/>
      <c r="B405" s="25"/>
      <c r="C405" s="25"/>
      <c r="D405" s="15"/>
      <c r="E405" s="25"/>
      <c r="F405" s="15"/>
      <c r="G405" s="25"/>
      <c r="H405" s="26"/>
      <c r="I405" s="26"/>
      <c r="J405" s="26"/>
      <c r="K405" s="26"/>
      <c r="L405" s="25"/>
      <c r="M405" s="25"/>
      <c r="N405" s="25"/>
      <c r="O405" s="25"/>
      <c r="P405" s="25"/>
      <c r="Q405" s="17"/>
      <c r="R405" s="16"/>
      <c r="S405" s="16"/>
      <c r="T405" s="16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</row>
    <row r="406" spans="1:45" ht="12.75">
      <c r="A406" s="25"/>
      <c r="B406" s="25"/>
      <c r="C406" s="25"/>
      <c r="D406" s="15"/>
      <c r="E406" s="25"/>
      <c r="F406" s="15"/>
      <c r="G406" s="25"/>
      <c r="H406" s="26"/>
      <c r="I406" s="26"/>
      <c r="J406" s="26"/>
      <c r="K406" s="26"/>
      <c r="L406" s="25"/>
      <c r="M406" s="25"/>
      <c r="N406" s="25"/>
      <c r="O406" s="25"/>
      <c r="P406" s="25"/>
      <c r="Q406" s="17"/>
      <c r="R406" s="22"/>
      <c r="S406" s="16"/>
      <c r="T406" s="16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</row>
    <row r="407" spans="1:45" ht="12.75">
      <c r="A407" s="25"/>
      <c r="B407" s="25"/>
      <c r="C407" s="25"/>
      <c r="D407" s="15"/>
      <c r="E407" s="25"/>
      <c r="F407" s="15"/>
      <c r="G407" s="25"/>
      <c r="H407" s="26"/>
      <c r="I407" s="26"/>
      <c r="J407" s="26"/>
      <c r="K407" s="26"/>
      <c r="L407" s="25"/>
      <c r="M407" s="25"/>
      <c r="N407" s="25"/>
      <c r="O407" s="25"/>
      <c r="P407" s="25"/>
      <c r="Q407" s="17"/>
      <c r="R407" s="16"/>
      <c r="S407" s="16"/>
      <c r="T407" s="16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</row>
    <row r="408" spans="1:45" ht="12.75">
      <c r="A408" s="25"/>
      <c r="B408" s="25"/>
      <c r="C408" s="25"/>
      <c r="D408" s="15"/>
      <c r="E408" s="25"/>
      <c r="F408" s="15"/>
      <c r="G408" s="25"/>
      <c r="H408" s="26"/>
      <c r="I408" s="26"/>
      <c r="J408" s="26"/>
      <c r="K408" s="26"/>
      <c r="L408" s="25"/>
      <c r="M408" s="25"/>
      <c r="N408" s="25"/>
      <c r="O408" s="25"/>
      <c r="P408" s="25"/>
      <c r="Q408" s="17"/>
      <c r="R408" s="17"/>
      <c r="S408" s="16"/>
      <c r="T408" s="16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</row>
    <row r="409" spans="1:45" ht="12.75">
      <c r="A409" s="25"/>
      <c r="B409" s="25"/>
      <c r="C409" s="25"/>
      <c r="D409" s="15"/>
      <c r="E409" s="25"/>
      <c r="F409" s="15"/>
      <c r="G409" s="25"/>
      <c r="H409" s="26"/>
      <c r="I409" s="26"/>
      <c r="J409" s="26"/>
      <c r="K409" s="26"/>
      <c r="L409" s="25"/>
      <c r="M409" s="25"/>
      <c r="N409" s="25"/>
      <c r="O409" s="25"/>
      <c r="P409" s="25"/>
      <c r="Q409" s="17"/>
      <c r="R409" s="17"/>
      <c r="S409" s="16"/>
      <c r="T409" s="16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</row>
    <row r="410" spans="1:45" ht="12.75">
      <c r="A410" s="25"/>
      <c r="B410" s="25"/>
      <c r="C410" s="25"/>
      <c r="D410" s="15"/>
      <c r="E410" s="25"/>
      <c r="F410" s="15"/>
      <c r="G410" s="25"/>
      <c r="H410" s="26"/>
      <c r="I410" s="26"/>
      <c r="J410" s="26"/>
      <c r="K410" s="26"/>
      <c r="L410" s="25"/>
      <c r="M410" s="25"/>
      <c r="N410" s="25"/>
      <c r="O410" s="25"/>
      <c r="P410" s="25"/>
      <c r="Q410" s="17"/>
      <c r="R410" s="17"/>
      <c r="S410" s="16"/>
      <c r="T410" s="16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</row>
    <row r="411" spans="1:45" ht="12.75">
      <c r="A411" s="25"/>
      <c r="B411" s="25"/>
      <c r="C411" s="25"/>
      <c r="D411" s="15"/>
      <c r="E411" s="25"/>
      <c r="F411" s="15"/>
      <c r="G411" s="25"/>
      <c r="H411" s="26"/>
      <c r="I411" s="26"/>
      <c r="J411" s="26"/>
      <c r="K411" s="26"/>
      <c r="L411" s="25"/>
      <c r="M411" s="25"/>
      <c r="N411" s="25"/>
      <c r="O411" s="25"/>
      <c r="P411" s="25"/>
      <c r="Q411" s="17"/>
      <c r="R411" s="17"/>
      <c r="S411" s="16"/>
      <c r="T411" s="32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</row>
    <row r="412" spans="1:45" ht="12.75">
      <c r="A412" s="25"/>
      <c r="B412" s="25"/>
      <c r="C412" s="25"/>
      <c r="D412" s="15"/>
      <c r="E412" s="25"/>
      <c r="F412" s="15"/>
      <c r="G412" s="25"/>
      <c r="H412" s="26"/>
      <c r="I412" s="26"/>
      <c r="J412" s="26"/>
      <c r="K412" s="26"/>
      <c r="L412" s="25"/>
      <c r="M412" s="25"/>
      <c r="N412" s="25"/>
      <c r="O412" s="25"/>
      <c r="P412" s="25"/>
      <c r="Q412" s="17"/>
      <c r="R412" s="16"/>
      <c r="S412" s="16"/>
      <c r="T412" s="16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</row>
    <row r="413" spans="1:45" ht="12.75">
      <c r="A413" s="25"/>
      <c r="B413" s="25"/>
      <c r="C413" s="25"/>
      <c r="D413" s="15"/>
      <c r="E413" s="25"/>
      <c r="F413" s="15"/>
      <c r="G413" s="25"/>
      <c r="H413" s="26"/>
      <c r="I413" s="26"/>
      <c r="J413" s="26"/>
      <c r="K413" s="26"/>
      <c r="L413" s="25"/>
      <c r="M413" s="25"/>
      <c r="N413" s="25"/>
      <c r="O413" s="25"/>
      <c r="P413" s="25"/>
      <c r="Q413" s="17"/>
      <c r="R413" s="16"/>
      <c r="S413" s="16"/>
      <c r="T413" s="16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</row>
    <row r="414" spans="1:45" ht="12.75">
      <c r="A414" s="25"/>
      <c r="B414" s="25"/>
      <c r="C414" s="25"/>
      <c r="D414" s="15"/>
      <c r="E414" s="25"/>
      <c r="F414" s="15"/>
      <c r="G414" s="25"/>
      <c r="H414" s="26"/>
      <c r="I414" s="26"/>
      <c r="J414" s="26"/>
      <c r="K414" s="26"/>
      <c r="L414" s="25"/>
      <c r="M414" s="25"/>
      <c r="N414" s="25"/>
      <c r="O414" s="25"/>
      <c r="P414" s="25"/>
      <c r="Q414" s="17"/>
      <c r="R414" s="16"/>
      <c r="S414" s="16"/>
      <c r="T414" s="16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</row>
    <row r="415" spans="1:45" ht="12.75">
      <c r="A415" s="25"/>
      <c r="B415" s="25"/>
      <c r="C415" s="25"/>
      <c r="D415" s="15"/>
      <c r="E415" s="25"/>
      <c r="F415" s="15"/>
      <c r="G415" s="25"/>
      <c r="H415" s="26"/>
      <c r="I415" s="26"/>
      <c r="J415" s="26"/>
      <c r="K415" s="26"/>
      <c r="L415" s="25"/>
      <c r="M415" s="25"/>
      <c r="N415" s="25"/>
      <c r="O415" s="25"/>
      <c r="P415" s="25"/>
      <c r="Q415" s="17"/>
      <c r="R415" s="16"/>
      <c r="S415" s="16"/>
      <c r="T415" s="16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</row>
    <row r="416" spans="1:45" ht="25.5" customHeight="1">
      <c r="A416" s="25"/>
      <c r="B416" s="25"/>
      <c r="C416" s="25"/>
      <c r="D416" s="15"/>
      <c r="E416" s="25"/>
      <c r="F416" s="15"/>
      <c r="G416" s="25"/>
      <c r="H416" s="26"/>
      <c r="I416" s="26"/>
      <c r="J416" s="26"/>
      <c r="K416" s="26"/>
      <c r="L416" s="25"/>
      <c r="M416" s="25"/>
      <c r="N416" s="25"/>
      <c r="O416" s="25"/>
      <c r="P416" s="25"/>
      <c r="Q416" s="18"/>
      <c r="R416" s="16"/>
      <c r="S416" s="16"/>
      <c r="T416" s="16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</row>
    <row r="417" spans="1:45" ht="12.75">
      <c r="A417" s="25"/>
      <c r="B417" s="25"/>
      <c r="C417" s="25"/>
      <c r="D417" s="15"/>
      <c r="E417" s="25"/>
      <c r="F417" s="15"/>
      <c r="G417" s="25"/>
      <c r="H417" s="26"/>
      <c r="I417" s="26"/>
      <c r="J417" s="26"/>
      <c r="K417" s="26"/>
      <c r="L417" s="25"/>
      <c r="M417" s="25"/>
      <c r="N417" s="25"/>
      <c r="O417" s="25"/>
      <c r="P417" s="25"/>
      <c r="Q417" s="17"/>
      <c r="R417" s="17"/>
      <c r="S417" s="16"/>
      <c r="T417" s="16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</row>
    <row r="418" spans="1:45" ht="12.75">
      <c r="A418" s="25"/>
      <c r="B418" s="25"/>
      <c r="C418" s="25"/>
      <c r="D418" s="15"/>
      <c r="E418" s="25"/>
      <c r="F418" s="15"/>
      <c r="G418" s="25"/>
      <c r="H418" s="26"/>
      <c r="I418" s="26"/>
      <c r="J418" s="26"/>
      <c r="K418" s="26"/>
      <c r="L418" s="25"/>
      <c r="M418" s="25"/>
      <c r="N418" s="25"/>
      <c r="O418" s="25"/>
      <c r="P418" s="25"/>
      <c r="Q418" s="17"/>
      <c r="R418" s="16"/>
      <c r="S418" s="16"/>
      <c r="T418" s="16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</row>
    <row r="419" spans="1:45" ht="12.75">
      <c r="A419" s="25"/>
      <c r="B419" s="25"/>
      <c r="C419" s="25"/>
      <c r="D419" s="15"/>
      <c r="E419" s="25"/>
      <c r="F419" s="15"/>
      <c r="G419" s="25"/>
      <c r="H419" s="26"/>
      <c r="I419" s="26"/>
      <c r="J419" s="26"/>
      <c r="K419" s="26"/>
      <c r="L419" s="25"/>
      <c r="M419" s="25"/>
      <c r="N419" s="25"/>
      <c r="O419" s="25"/>
      <c r="P419" s="25"/>
      <c r="Q419" s="17"/>
      <c r="R419" s="18"/>
      <c r="S419" s="16"/>
      <c r="T419" s="16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</row>
    <row r="420" spans="1:45" ht="12.75">
      <c r="A420" s="25"/>
      <c r="B420" s="25"/>
      <c r="C420" s="25"/>
      <c r="D420" s="15"/>
      <c r="E420" s="25"/>
      <c r="F420" s="15"/>
      <c r="G420" s="25"/>
      <c r="H420" s="26"/>
      <c r="I420" s="26"/>
      <c r="J420" s="26"/>
      <c r="K420" s="26"/>
      <c r="L420" s="25"/>
      <c r="M420" s="25"/>
      <c r="N420" s="25"/>
      <c r="O420" s="25"/>
      <c r="P420" s="25"/>
      <c r="Q420" s="17"/>
      <c r="R420" s="35"/>
      <c r="S420" s="16"/>
      <c r="T420" s="16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</row>
    <row r="421" spans="1:45" ht="12.75">
      <c r="A421" s="25"/>
      <c r="B421" s="25"/>
      <c r="C421" s="25"/>
      <c r="D421" s="15"/>
      <c r="E421" s="25"/>
      <c r="F421" s="15"/>
      <c r="G421" s="25"/>
      <c r="H421" s="26"/>
      <c r="I421" s="26"/>
      <c r="J421" s="26"/>
      <c r="K421" s="26"/>
      <c r="L421" s="25"/>
      <c r="M421" s="25"/>
      <c r="N421" s="25"/>
      <c r="O421" s="25"/>
      <c r="P421" s="25"/>
      <c r="Q421" s="17"/>
      <c r="R421" s="17"/>
      <c r="S421" s="16"/>
      <c r="T421" s="16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</row>
    <row r="422" spans="1:45" ht="12.75">
      <c r="A422" s="25"/>
      <c r="B422" s="25"/>
      <c r="C422" s="25"/>
      <c r="D422" s="15"/>
      <c r="E422" s="25"/>
      <c r="F422" s="15"/>
      <c r="G422" s="25"/>
      <c r="H422" s="29"/>
      <c r="I422" s="29"/>
      <c r="J422" s="29"/>
      <c r="K422" s="30"/>
      <c r="L422" s="25"/>
      <c r="M422" s="25"/>
      <c r="N422" s="25"/>
      <c r="O422" s="25"/>
      <c r="P422" s="25"/>
      <c r="Q422" s="16"/>
      <c r="R422" s="16"/>
      <c r="S422" s="16"/>
      <c r="T422" s="16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</row>
    <row r="423" spans="1:45" ht="12.75">
      <c r="A423" s="25"/>
      <c r="B423" s="25"/>
      <c r="C423" s="25"/>
      <c r="D423" s="15"/>
      <c r="E423" s="25"/>
      <c r="F423" s="15"/>
      <c r="G423" s="25"/>
      <c r="H423" s="18"/>
      <c r="I423" s="18"/>
      <c r="J423" s="18"/>
      <c r="K423" s="18"/>
      <c r="L423" s="25"/>
      <c r="M423" s="25"/>
      <c r="N423" s="25"/>
      <c r="O423" s="25"/>
      <c r="P423" s="25"/>
      <c r="Q423" s="17"/>
      <c r="R423" s="17"/>
      <c r="S423" s="16"/>
      <c r="T423" s="16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</row>
    <row r="424" spans="1:45" ht="12.75">
      <c r="A424" s="25"/>
      <c r="B424" s="25"/>
      <c r="C424" s="25"/>
      <c r="D424" s="15"/>
      <c r="E424" s="25"/>
      <c r="F424" s="15"/>
      <c r="G424" s="25"/>
      <c r="H424" s="18"/>
      <c r="I424" s="18"/>
      <c r="J424" s="18"/>
      <c r="K424" s="18"/>
      <c r="L424" s="25"/>
      <c r="M424" s="25"/>
      <c r="N424" s="25"/>
      <c r="O424" s="25"/>
      <c r="P424" s="25"/>
      <c r="Q424" s="17"/>
      <c r="R424" s="16"/>
      <c r="S424" s="32"/>
      <c r="T424" s="32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</row>
    <row r="425" spans="1:45" ht="12.75">
      <c r="A425" s="25"/>
      <c r="B425" s="25"/>
      <c r="C425" s="25"/>
      <c r="D425" s="15"/>
      <c r="E425" s="25"/>
      <c r="F425" s="15"/>
      <c r="G425" s="25"/>
      <c r="H425" s="18"/>
      <c r="I425" s="18"/>
      <c r="J425" s="18"/>
      <c r="K425" s="18"/>
      <c r="L425" s="25"/>
      <c r="M425" s="25"/>
      <c r="N425" s="25"/>
      <c r="O425" s="25"/>
      <c r="P425" s="25"/>
      <c r="Q425" s="17"/>
      <c r="R425" s="17"/>
      <c r="S425" s="16"/>
      <c r="T425" s="16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</row>
    <row r="426" spans="1:45" ht="51" customHeight="1">
      <c r="A426" s="25"/>
      <c r="B426" s="25"/>
      <c r="C426" s="25"/>
      <c r="D426" s="15"/>
      <c r="E426" s="25"/>
      <c r="F426" s="15"/>
      <c r="G426" s="25"/>
      <c r="H426" s="18"/>
      <c r="I426" s="18"/>
      <c r="J426" s="18"/>
      <c r="K426" s="18"/>
      <c r="L426" s="25"/>
      <c r="M426" s="25"/>
      <c r="N426" s="25"/>
      <c r="O426" s="25"/>
      <c r="P426" s="25"/>
      <c r="Q426" s="17"/>
      <c r="R426" s="28"/>
      <c r="S426" s="42"/>
      <c r="T426" s="42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</row>
    <row r="427" spans="1:45" ht="12.75">
      <c r="A427" s="25"/>
      <c r="B427" s="25"/>
      <c r="C427" s="25"/>
      <c r="D427" s="15"/>
      <c r="E427" s="25"/>
      <c r="F427" s="15"/>
      <c r="G427" s="25"/>
      <c r="H427" s="18"/>
      <c r="I427" s="18"/>
      <c r="J427" s="18"/>
      <c r="K427" s="18"/>
      <c r="L427" s="25"/>
      <c r="M427" s="25"/>
      <c r="N427" s="25"/>
      <c r="O427" s="25"/>
      <c r="P427" s="25"/>
      <c r="Q427" s="17"/>
      <c r="R427" s="16"/>
      <c r="S427" s="32"/>
      <c r="T427" s="32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</row>
    <row r="428" spans="1:45" ht="12.75">
      <c r="A428" s="25"/>
      <c r="B428" s="25"/>
      <c r="C428" s="25"/>
      <c r="D428" s="15"/>
      <c r="E428" s="25"/>
      <c r="F428" s="15"/>
      <c r="G428" s="25"/>
      <c r="H428" s="18"/>
      <c r="I428" s="18"/>
      <c r="J428" s="18"/>
      <c r="K428" s="18"/>
      <c r="L428" s="25"/>
      <c r="M428" s="25"/>
      <c r="N428" s="25"/>
      <c r="O428" s="25"/>
      <c r="P428" s="25"/>
      <c r="Q428" s="17"/>
      <c r="R428" s="16"/>
      <c r="S428" s="32"/>
      <c r="T428" s="32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</row>
    <row r="429" spans="1:45" ht="12.75">
      <c r="A429" s="25"/>
      <c r="B429" s="25"/>
      <c r="C429" s="25"/>
      <c r="D429" s="15"/>
      <c r="E429" s="25"/>
      <c r="F429" s="15"/>
      <c r="G429" s="25"/>
      <c r="H429" s="18"/>
      <c r="I429" s="18"/>
      <c r="J429" s="18"/>
      <c r="K429" s="18"/>
      <c r="L429" s="25"/>
      <c r="M429" s="25"/>
      <c r="N429" s="25"/>
      <c r="O429" s="25"/>
      <c r="P429" s="25"/>
      <c r="Q429" s="17"/>
      <c r="R429" s="18"/>
      <c r="S429" s="32"/>
      <c r="T429" s="32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</row>
    <row r="430" spans="1:45" ht="12.75">
      <c r="A430" s="25"/>
      <c r="B430" s="25"/>
      <c r="C430" s="25"/>
      <c r="D430" s="15"/>
      <c r="E430" s="25"/>
      <c r="F430" s="15"/>
      <c r="G430" s="25"/>
      <c r="H430" s="18"/>
      <c r="I430" s="18"/>
      <c r="J430" s="18"/>
      <c r="K430" s="18"/>
      <c r="L430" s="25"/>
      <c r="M430" s="25"/>
      <c r="N430" s="25"/>
      <c r="O430" s="25"/>
      <c r="P430" s="25"/>
      <c r="Q430" s="17"/>
      <c r="R430" s="18"/>
      <c r="S430" s="16"/>
      <c r="T430" s="16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</row>
    <row r="431" spans="1:45" ht="12.75">
      <c r="A431" s="25"/>
      <c r="B431" s="25"/>
      <c r="C431" s="25"/>
      <c r="D431" s="15"/>
      <c r="E431" s="25"/>
      <c r="F431" s="15"/>
      <c r="G431" s="25"/>
      <c r="H431" s="18"/>
      <c r="I431" s="18"/>
      <c r="J431" s="18"/>
      <c r="K431" s="18"/>
      <c r="L431" s="25"/>
      <c r="M431" s="25"/>
      <c r="N431" s="25"/>
      <c r="O431" s="25"/>
      <c r="P431" s="25"/>
      <c r="Q431" s="17"/>
      <c r="R431" s="18"/>
      <c r="S431" s="32"/>
      <c r="T431" s="32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</row>
    <row r="432" spans="1:45" ht="12.75">
      <c r="A432" s="25"/>
      <c r="B432" s="25"/>
      <c r="C432" s="25"/>
      <c r="D432" s="15"/>
      <c r="E432" s="25"/>
      <c r="F432" s="15"/>
      <c r="G432" s="25"/>
      <c r="H432" s="18"/>
      <c r="I432" s="18"/>
      <c r="J432" s="18"/>
      <c r="K432" s="18"/>
      <c r="L432" s="25"/>
      <c r="M432" s="25"/>
      <c r="N432" s="25"/>
      <c r="O432" s="25"/>
      <c r="P432" s="25"/>
      <c r="Q432" s="17"/>
      <c r="R432" s="16"/>
      <c r="S432" s="32"/>
      <c r="T432" s="32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</row>
    <row r="433" spans="1:45" ht="12.75">
      <c r="A433" s="25"/>
      <c r="B433" s="25"/>
      <c r="C433" s="25"/>
      <c r="D433" s="15"/>
      <c r="E433" s="25"/>
      <c r="F433" s="15"/>
      <c r="G433" s="25"/>
      <c r="H433" s="18"/>
      <c r="I433" s="18"/>
      <c r="J433" s="18"/>
      <c r="K433" s="18"/>
      <c r="L433" s="25"/>
      <c r="M433" s="25"/>
      <c r="N433" s="25"/>
      <c r="O433" s="25"/>
      <c r="P433" s="25"/>
      <c r="Q433" s="17"/>
      <c r="R433" s="16"/>
      <c r="S433" s="32"/>
      <c r="T433" s="32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</row>
    <row r="434" spans="1:45" ht="12.75">
      <c r="A434" s="25"/>
      <c r="B434" s="25"/>
      <c r="C434" s="25"/>
      <c r="D434" s="15"/>
      <c r="E434" s="25"/>
      <c r="F434" s="15"/>
      <c r="G434" s="25"/>
      <c r="H434" s="18"/>
      <c r="I434" s="18"/>
      <c r="J434" s="18"/>
      <c r="K434" s="18"/>
      <c r="L434" s="25"/>
      <c r="M434" s="25"/>
      <c r="N434" s="25"/>
      <c r="O434" s="25"/>
      <c r="P434" s="25"/>
      <c r="Q434" s="17"/>
      <c r="R434" s="16"/>
      <c r="S434" s="32"/>
      <c r="T434" s="32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</row>
    <row r="435" spans="1:45" ht="12.75">
      <c r="A435" s="25"/>
      <c r="B435" s="25"/>
      <c r="C435" s="25"/>
      <c r="D435" s="15"/>
      <c r="E435" s="25"/>
      <c r="F435" s="15"/>
      <c r="G435" s="25"/>
      <c r="H435" s="18"/>
      <c r="I435" s="18"/>
      <c r="J435" s="18"/>
      <c r="K435" s="18"/>
      <c r="L435" s="25"/>
      <c r="M435" s="25"/>
      <c r="N435" s="25"/>
      <c r="O435" s="25"/>
      <c r="P435" s="25"/>
      <c r="Q435" s="17"/>
      <c r="R435" s="16"/>
      <c r="S435" s="32"/>
      <c r="T435" s="32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</row>
    <row r="436" spans="1:45" ht="12.75">
      <c r="A436" s="25"/>
      <c r="B436" s="25"/>
      <c r="C436" s="25"/>
      <c r="D436" s="15"/>
      <c r="E436" s="25"/>
      <c r="F436" s="15"/>
      <c r="G436" s="25"/>
      <c r="H436" s="18"/>
      <c r="I436" s="18"/>
      <c r="J436" s="18"/>
      <c r="K436" s="18"/>
      <c r="L436" s="25"/>
      <c r="M436" s="25"/>
      <c r="N436" s="25"/>
      <c r="O436" s="25"/>
      <c r="P436" s="25"/>
      <c r="Q436" s="17"/>
      <c r="R436" s="17"/>
      <c r="S436" s="32"/>
      <c r="T436" s="32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</row>
    <row r="437" spans="1:45" ht="12.75">
      <c r="A437" s="25"/>
      <c r="B437" s="25"/>
      <c r="C437" s="25"/>
      <c r="D437" s="15"/>
      <c r="E437" s="25"/>
      <c r="F437" s="15"/>
      <c r="G437" s="25"/>
      <c r="H437" s="18"/>
      <c r="I437" s="18"/>
      <c r="J437" s="18"/>
      <c r="K437" s="18"/>
      <c r="L437" s="25"/>
      <c r="M437" s="25"/>
      <c r="N437" s="25"/>
      <c r="O437" s="25"/>
      <c r="P437" s="25"/>
      <c r="Q437" s="18"/>
      <c r="R437" s="16"/>
      <c r="S437" s="32"/>
      <c r="T437" s="32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</row>
    <row r="438" spans="1:45" ht="12.75">
      <c r="A438" s="25"/>
      <c r="B438" s="25"/>
      <c r="C438" s="25"/>
      <c r="D438" s="15"/>
      <c r="E438" s="25"/>
      <c r="F438" s="15"/>
      <c r="G438" s="25"/>
      <c r="H438" s="18"/>
      <c r="I438" s="18"/>
      <c r="J438" s="18"/>
      <c r="K438" s="18"/>
      <c r="L438" s="25"/>
      <c r="M438" s="25"/>
      <c r="N438" s="25"/>
      <c r="O438" s="25"/>
      <c r="P438" s="25"/>
      <c r="Q438" s="17"/>
      <c r="R438" s="18"/>
      <c r="S438" s="32"/>
      <c r="T438" s="32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</row>
    <row r="439" spans="1:45" ht="38.25" customHeight="1">
      <c r="A439" s="25"/>
      <c r="B439" s="25"/>
      <c r="C439" s="25"/>
      <c r="D439" s="15"/>
      <c r="E439" s="25"/>
      <c r="F439" s="15"/>
      <c r="G439" s="25"/>
      <c r="H439" s="18"/>
      <c r="I439" s="18"/>
      <c r="J439" s="18"/>
      <c r="K439" s="18"/>
      <c r="L439" s="25"/>
      <c r="M439" s="25"/>
      <c r="N439" s="25"/>
      <c r="O439" s="25"/>
      <c r="P439" s="25"/>
      <c r="Q439" s="17"/>
      <c r="R439" s="17"/>
      <c r="S439" s="32"/>
      <c r="T439" s="32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</row>
    <row r="440" spans="1:45" ht="12.75">
      <c r="A440" s="25"/>
      <c r="B440" s="25"/>
      <c r="C440" s="25"/>
      <c r="D440" s="15"/>
      <c r="E440" s="25"/>
      <c r="F440" s="15"/>
      <c r="G440" s="25"/>
      <c r="H440" s="18"/>
      <c r="I440" s="18"/>
      <c r="J440" s="18"/>
      <c r="K440" s="18"/>
      <c r="L440" s="25"/>
      <c r="M440" s="25"/>
      <c r="N440" s="25"/>
      <c r="O440" s="25"/>
      <c r="P440" s="25"/>
      <c r="Q440" s="17"/>
      <c r="R440" s="17"/>
      <c r="S440" s="32"/>
      <c r="T440" s="32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</row>
    <row r="441" spans="1:45" ht="12.75">
      <c r="A441" s="25"/>
      <c r="B441" s="25"/>
      <c r="C441" s="25"/>
      <c r="D441" s="15"/>
      <c r="E441" s="25"/>
      <c r="F441" s="15"/>
      <c r="G441" s="25"/>
      <c r="H441" s="18"/>
      <c r="I441" s="18"/>
      <c r="J441" s="18"/>
      <c r="K441" s="18"/>
      <c r="L441" s="25"/>
      <c r="M441" s="25"/>
      <c r="N441" s="25"/>
      <c r="O441" s="25"/>
      <c r="P441" s="25"/>
      <c r="Q441" s="17"/>
      <c r="R441" s="17"/>
      <c r="S441" s="32"/>
      <c r="T441" s="32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</row>
    <row r="442" spans="1:45" ht="12.75">
      <c r="A442" s="25"/>
      <c r="B442" s="25"/>
      <c r="C442" s="25"/>
      <c r="D442" s="15"/>
      <c r="E442" s="25"/>
      <c r="F442" s="15"/>
      <c r="G442" s="25"/>
      <c r="H442" s="18"/>
      <c r="I442" s="18"/>
      <c r="J442" s="18"/>
      <c r="K442" s="18"/>
      <c r="L442" s="25"/>
      <c r="M442" s="25"/>
      <c r="N442" s="25"/>
      <c r="O442" s="25"/>
      <c r="P442" s="25"/>
      <c r="Q442" s="17"/>
      <c r="R442" s="18"/>
      <c r="S442" s="32"/>
      <c r="T442" s="32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</row>
    <row r="443" spans="1:45" ht="12.75">
      <c r="A443" s="25"/>
      <c r="B443" s="25"/>
      <c r="C443" s="25"/>
      <c r="D443" s="15"/>
      <c r="E443" s="25"/>
      <c r="F443" s="15"/>
      <c r="G443" s="25"/>
      <c r="H443" s="18"/>
      <c r="I443" s="18"/>
      <c r="J443" s="18"/>
      <c r="K443" s="18"/>
      <c r="L443" s="25"/>
      <c r="M443" s="25"/>
      <c r="N443" s="25"/>
      <c r="O443" s="25"/>
      <c r="P443" s="25"/>
      <c r="Q443" s="17"/>
      <c r="R443" s="18"/>
      <c r="S443" s="32"/>
      <c r="T443" s="32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</row>
    <row r="444" spans="1:45" ht="12.75">
      <c r="A444" s="25"/>
      <c r="B444" s="25"/>
      <c r="C444" s="25"/>
      <c r="D444" s="15"/>
      <c r="E444" s="25"/>
      <c r="F444" s="15"/>
      <c r="G444" s="25"/>
      <c r="H444" s="18"/>
      <c r="I444" s="18"/>
      <c r="J444" s="18"/>
      <c r="K444" s="18"/>
      <c r="L444" s="25"/>
      <c r="M444" s="25"/>
      <c r="N444" s="25"/>
      <c r="O444" s="25"/>
      <c r="P444" s="25"/>
      <c r="Q444" s="17"/>
      <c r="R444" s="16"/>
      <c r="S444" s="32"/>
      <c r="T444" s="32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</row>
    <row r="445" spans="1:45" ht="12.75">
      <c r="A445" s="25"/>
      <c r="B445" s="25"/>
      <c r="C445" s="25"/>
      <c r="D445" s="15"/>
      <c r="E445" s="25"/>
      <c r="F445" s="15"/>
      <c r="G445" s="25"/>
      <c r="H445" s="18"/>
      <c r="I445" s="18"/>
      <c r="J445" s="18"/>
      <c r="K445" s="18"/>
      <c r="L445" s="25"/>
      <c r="M445" s="25"/>
      <c r="N445" s="25"/>
      <c r="O445" s="25"/>
      <c r="P445" s="25"/>
      <c r="Q445" s="17"/>
      <c r="R445" s="18"/>
      <c r="S445" s="32"/>
      <c r="T445" s="32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</row>
    <row r="446" spans="1:45" ht="12.75">
      <c r="A446" s="25"/>
      <c r="B446" s="25"/>
      <c r="C446" s="25"/>
      <c r="D446" s="15"/>
      <c r="E446" s="25"/>
      <c r="F446" s="15"/>
      <c r="G446" s="25"/>
      <c r="H446" s="18"/>
      <c r="I446" s="18"/>
      <c r="J446" s="18"/>
      <c r="K446" s="18"/>
      <c r="L446" s="25"/>
      <c r="M446" s="25"/>
      <c r="N446" s="25"/>
      <c r="O446" s="25"/>
      <c r="P446" s="25"/>
      <c r="Q446" s="17"/>
      <c r="R446" s="17"/>
      <c r="S446" s="32"/>
      <c r="T446" s="32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</row>
    <row r="447" spans="1:45" ht="12.75">
      <c r="A447" s="25"/>
      <c r="B447" s="25"/>
      <c r="C447" s="25"/>
      <c r="D447" s="15"/>
      <c r="E447" s="25"/>
      <c r="F447" s="15"/>
      <c r="G447" s="25"/>
      <c r="H447" s="18"/>
      <c r="I447" s="18"/>
      <c r="J447" s="18"/>
      <c r="K447" s="18"/>
      <c r="L447" s="25"/>
      <c r="M447" s="25"/>
      <c r="N447" s="25"/>
      <c r="O447" s="25"/>
      <c r="P447" s="25"/>
      <c r="Q447" s="17"/>
      <c r="R447" s="16"/>
      <c r="S447" s="32"/>
      <c r="T447" s="32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</row>
    <row r="448" spans="1:45" ht="12.75">
      <c r="A448" s="25"/>
      <c r="B448" s="25"/>
      <c r="C448" s="25"/>
      <c r="D448" s="15"/>
      <c r="E448" s="25"/>
      <c r="F448" s="15"/>
      <c r="G448" s="25"/>
      <c r="H448" s="18"/>
      <c r="I448" s="18"/>
      <c r="J448" s="18"/>
      <c r="K448" s="18"/>
      <c r="L448" s="25"/>
      <c r="M448" s="25"/>
      <c r="N448" s="25"/>
      <c r="O448" s="25"/>
      <c r="P448" s="25"/>
      <c r="Q448" s="17"/>
      <c r="R448" s="16"/>
      <c r="S448" s="32"/>
      <c r="T448" s="32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</row>
    <row r="449" spans="1:45" ht="12.75">
      <c r="A449" s="25"/>
      <c r="B449" s="25"/>
      <c r="C449" s="25"/>
      <c r="D449" s="15"/>
      <c r="E449" s="25"/>
      <c r="F449" s="15"/>
      <c r="G449" s="25"/>
      <c r="H449" s="21"/>
      <c r="I449" s="21"/>
      <c r="J449" s="29"/>
      <c r="K449" s="29"/>
      <c r="L449" s="25"/>
      <c r="M449" s="25"/>
      <c r="N449" s="25"/>
      <c r="O449" s="25"/>
      <c r="P449" s="25"/>
      <c r="Q449" s="16"/>
      <c r="R449" s="16"/>
      <c r="S449" s="16"/>
      <c r="T449" s="16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</row>
    <row r="450" spans="1:45" ht="51" customHeight="1">
      <c r="A450" s="25"/>
      <c r="B450" s="25"/>
      <c r="C450" s="25"/>
      <c r="D450" s="15"/>
      <c r="E450" s="25"/>
      <c r="F450" s="15"/>
      <c r="G450" s="25"/>
      <c r="H450" s="26"/>
      <c r="I450" s="26"/>
      <c r="J450" s="26"/>
      <c r="K450" s="26"/>
      <c r="L450" s="25"/>
      <c r="M450" s="25"/>
      <c r="N450" s="25"/>
      <c r="O450" s="25"/>
      <c r="P450" s="25"/>
      <c r="Q450" s="17"/>
      <c r="R450" s="17"/>
      <c r="S450" s="32"/>
      <c r="T450" s="32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</row>
    <row r="451" spans="1:45" ht="12.75">
      <c r="A451" s="25"/>
      <c r="B451" s="25"/>
      <c r="C451" s="25"/>
      <c r="D451" s="15"/>
      <c r="E451" s="25"/>
      <c r="F451" s="15"/>
      <c r="G451" s="25"/>
      <c r="H451" s="26"/>
      <c r="I451" s="26"/>
      <c r="J451" s="26"/>
      <c r="K451" s="26"/>
      <c r="L451" s="25"/>
      <c r="M451" s="25"/>
      <c r="N451" s="25"/>
      <c r="O451" s="25"/>
      <c r="P451" s="25"/>
      <c r="Q451" s="17"/>
      <c r="R451" s="18"/>
      <c r="S451" s="32"/>
      <c r="T451" s="32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</row>
    <row r="452" spans="1:45" ht="12.75">
      <c r="A452" s="25"/>
      <c r="B452" s="25"/>
      <c r="C452" s="25"/>
      <c r="D452" s="15"/>
      <c r="E452" s="25"/>
      <c r="F452" s="15"/>
      <c r="G452" s="25"/>
      <c r="H452" s="26"/>
      <c r="I452" s="26"/>
      <c r="J452" s="26"/>
      <c r="K452" s="26"/>
      <c r="L452" s="25"/>
      <c r="M452" s="25"/>
      <c r="N452" s="25"/>
      <c r="O452" s="25"/>
      <c r="P452" s="25"/>
      <c r="Q452" s="17"/>
      <c r="R452" s="17"/>
      <c r="S452" s="32"/>
      <c r="T452" s="32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</row>
    <row r="453" spans="1:45" ht="12.75">
      <c r="A453" s="25"/>
      <c r="B453" s="25"/>
      <c r="C453" s="25"/>
      <c r="D453" s="15"/>
      <c r="E453" s="25"/>
      <c r="F453" s="15"/>
      <c r="G453" s="25"/>
      <c r="H453" s="26"/>
      <c r="I453" s="26"/>
      <c r="J453" s="26"/>
      <c r="K453" s="26"/>
      <c r="L453" s="25"/>
      <c r="M453" s="25"/>
      <c r="N453" s="25"/>
      <c r="O453" s="25"/>
      <c r="P453" s="25"/>
      <c r="Q453" s="17"/>
      <c r="R453" s="17"/>
      <c r="S453" s="32"/>
      <c r="T453" s="32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</row>
    <row r="454" spans="1:45" ht="12.75">
      <c r="A454" s="25"/>
      <c r="B454" s="25"/>
      <c r="C454" s="25"/>
      <c r="D454" s="15"/>
      <c r="E454" s="25"/>
      <c r="F454" s="15"/>
      <c r="G454" s="25"/>
      <c r="H454" s="26"/>
      <c r="I454" s="26"/>
      <c r="J454" s="26"/>
      <c r="K454" s="26"/>
      <c r="L454" s="25"/>
      <c r="M454" s="25"/>
      <c r="N454" s="25"/>
      <c r="O454" s="25"/>
      <c r="P454" s="25"/>
      <c r="Q454" s="17"/>
      <c r="R454" s="16"/>
      <c r="S454" s="32"/>
      <c r="T454" s="32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</row>
    <row r="455" spans="1:45" ht="12.75">
      <c r="A455" s="25"/>
      <c r="B455" s="25"/>
      <c r="C455" s="25"/>
      <c r="D455" s="15"/>
      <c r="E455" s="25"/>
      <c r="F455" s="15"/>
      <c r="G455" s="25"/>
      <c r="H455" s="26"/>
      <c r="I455" s="26"/>
      <c r="J455" s="26"/>
      <c r="K455" s="26"/>
      <c r="L455" s="25"/>
      <c r="M455" s="25"/>
      <c r="N455" s="25"/>
      <c r="O455" s="25"/>
      <c r="P455" s="25"/>
      <c r="Q455" s="17"/>
      <c r="R455" s="17"/>
      <c r="S455" s="32"/>
      <c r="T455" s="32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</row>
    <row r="456" spans="1:45" ht="12.75">
      <c r="A456" s="25"/>
      <c r="B456" s="25"/>
      <c r="C456" s="25"/>
      <c r="D456" s="15"/>
      <c r="E456" s="25"/>
      <c r="F456" s="15"/>
      <c r="G456" s="25"/>
      <c r="H456" s="26"/>
      <c r="I456" s="26"/>
      <c r="J456" s="26"/>
      <c r="K456" s="26"/>
      <c r="L456" s="25"/>
      <c r="M456" s="25"/>
      <c r="N456" s="25"/>
      <c r="O456" s="25"/>
      <c r="P456" s="25"/>
      <c r="Q456" s="17"/>
      <c r="R456" s="17"/>
      <c r="S456" s="32"/>
      <c r="T456" s="32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</row>
    <row r="457" spans="1:45" ht="12.75">
      <c r="A457" s="25"/>
      <c r="B457" s="25"/>
      <c r="C457" s="25"/>
      <c r="D457" s="15"/>
      <c r="E457" s="25"/>
      <c r="F457" s="15"/>
      <c r="G457" s="25"/>
      <c r="H457" s="26"/>
      <c r="I457" s="26"/>
      <c r="J457" s="26"/>
      <c r="K457" s="26"/>
      <c r="L457" s="25"/>
      <c r="M457" s="25"/>
      <c r="N457" s="25"/>
      <c r="O457" s="25"/>
      <c r="P457" s="25"/>
      <c r="Q457" s="17"/>
      <c r="R457" s="16"/>
      <c r="S457" s="32"/>
      <c r="T457" s="32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</row>
    <row r="458" spans="1:45" ht="12.75">
      <c r="A458" s="25"/>
      <c r="B458" s="25"/>
      <c r="C458" s="25"/>
      <c r="D458" s="15"/>
      <c r="E458" s="25"/>
      <c r="F458" s="15"/>
      <c r="G458" s="25"/>
      <c r="H458" s="26"/>
      <c r="I458" s="26"/>
      <c r="J458" s="26"/>
      <c r="K458" s="26"/>
      <c r="L458" s="25"/>
      <c r="M458" s="25"/>
      <c r="N458" s="25"/>
      <c r="O458" s="25"/>
      <c r="P458" s="25"/>
      <c r="Q458" s="17"/>
      <c r="R458" s="17"/>
      <c r="S458" s="32"/>
      <c r="T458" s="32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</row>
    <row r="459" spans="1:45" ht="12.75">
      <c r="A459" s="25"/>
      <c r="B459" s="25"/>
      <c r="C459" s="25"/>
      <c r="D459" s="15"/>
      <c r="E459" s="25"/>
      <c r="F459" s="15"/>
      <c r="G459" s="25"/>
      <c r="H459" s="26"/>
      <c r="I459" s="26"/>
      <c r="J459" s="26"/>
      <c r="K459" s="26"/>
      <c r="L459" s="25"/>
      <c r="M459" s="25"/>
      <c r="N459" s="25"/>
      <c r="O459" s="25"/>
      <c r="P459" s="25"/>
      <c r="Q459" s="17"/>
      <c r="R459" s="16"/>
      <c r="S459" s="32"/>
      <c r="T459" s="32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</row>
    <row r="460" spans="1:45" ht="12.75">
      <c r="A460" s="25"/>
      <c r="B460" s="25"/>
      <c r="C460" s="25"/>
      <c r="D460" s="15"/>
      <c r="E460" s="25"/>
      <c r="F460" s="15"/>
      <c r="G460" s="25"/>
      <c r="H460" s="26"/>
      <c r="I460" s="26"/>
      <c r="J460" s="26"/>
      <c r="K460" s="26"/>
      <c r="L460" s="25"/>
      <c r="M460" s="25"/>
      <c r="N460" s="25"/>
      <c r="O460" s="25"/>
      <c r="P460" s="25"/>
      <c r="Q460" s="17"/>
      <c r="R460" s="17"/>
      <c r="S460" s="32"/>
      <c r="T460" s="32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</row>
    <row r="461" spans="1:45" ht="12.75">
      <c r="A461" s="25"/>
      <c r="B461" s="25"/>
      <c r="C461" s="25"/>
      <c r="D461" s="15"/>
      <c r="E461" s="25"/>
      <c r="F461" s="15"/>
      <c r="G461" s="25"/>
      <c r="H461" s="26"/>
      <c r="I461" s="26"/>
      <c r="J461" s="26"/>
      <c r="K461" s="26"/>
      <c r="L461" s="25"/>
      <c r="M461" s="25"/>
      <c r="N461" s="25"/>
      <c r="O461" s="25"/>
      <c r="P461" s="25"/>
      <c r="Q461" s="17"/>
      <c r="R461" s="17"/>
      <c r="S461" s="32"/>
      <c r="T461" s="32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</row>
    <row r="462" spans="1:45" ht="12.75">
      <c r="A462" s="25"/>
      <c r="B462" s="25"/>
      <c r="C462" s="25"/>
      <c r="D462" s="15"/>
      <c r="E462" s="25"/>
      <c r="F462" s="15"/>
      <c r="G462" s="25"/>
      <c r="H462" s="26"/>
      <c r="I462" s="26"/>
      <c r="J462" s="26"/>
      <c r="K462" s="26"/>
      <c r="L462" s="25"/>
      <c r="M462" s="25"/>
      <c r="N462" s="25"/>
      <c r="O462" s="25"/>
      <c r="P462" s="25"/>
      <c r="Q462" s="17"/>
      <c r="R462" s="17"/>
      <c r="S462" s="32"/>
      <c r="T462" s="32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</row>
    <row r="463" spans="1:45" ht="12.75">
      <c r="A463" s="25"/>
      <c r="B463" s="25"/>
      <c r="C463" s="25"/>
      <c r="D463" s="15"/>
      <c r="E463" s="25"/>
      <c r="F463" s="15"/>
      <c r="G463" s="25"/>
      <c r="H463" s="26"/>
      <c r="I463" s="26"/>
      <c r="J463" s="26"/>
      <c r="K463" s="26"/>
      <c r="L463" s="25"/>
      <c r="M463" s="25"/>
      <c r="N463" s="25"/>
      <c r="O463" s="25"/>
      <c r="P463" s="25"/>
      <c r="Q463" s="17"/>
      <c r="R463" s="17"/>
      <c r="S463" s="32"/>
      <c r="T463" s="32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</row>
    <row r="464" spans="1:45" ht="12.75">
      <c r="A464" s="25"/>
      <c r="B464" s="25"/>
      <c r="C464" s="25"/>
      <c r="D464" s="15"/>
      <c r="E464" s="25"/>
      <c r="F464" s="15"/>
      <c r="G464" s="25"/>
      <c r="H464" s="26"/>
      <c r="I464" s="26"/>
      <c r="J464" s="26"/>
      <c r="K464" s="26"/>
      <c r="L464" s="25"/>
      <c r="M464" s="25"/>
      <c r="N464" s="25"/>
      <c r="O464" s="25"/>
      <c r="P464" s="25"/>
      <c r="Q464" s="17"/>
      <c r="R464" s="17"/>
      <c r="S464" s="32"/>
      <c r="T464" s="32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</row>
    <row r="465" spans="1:45" ht="12.75">
      <c r="A465" s="25"/>
      <c r="B465" s="25"/>
      <c r="C465" s="25"/>
      <c r="D465" s="15"/>
      <c r="E465" s="25"/>
      <c r="F465" s="15"/>
      <c r="G465" s="25"/>
      <c r="H465" s="26"/>
      <c r="I465" s="26"/>
      <c r="J465" s="26"/>
      <c r="K465" s="26"/>
      <c r="L465" s="25"/>
      <c r="M465" s="25"/>
      <c r="N465" s="25"/>
      <c r="O465" s="25"/>
      <c r="P465" s="25"/>
      <c r="Q465" s="17"/>
      <c r="R465" s="17"/>
      <c r="S465" s="32"/>
      <c r="T465" s="32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</row>
    <row r="466" spans="1:45" ht="12.75">
      <c r="A466" s="25"/>
      <c r="B466" s="25"/>
      <c r="C466" s="25"/>
      <c r="D466" s="15"/>
      <c r="E466" s="25"/>
      <c r="F466" s="15"/>
      <c r="G466" s="25"/>
      <c r="H466" s="26"/>
      <c r="I466" s="26"/>
      <c r="J466" s="26"/>
      <c r="K466" s="26"/>
      <c r="L466" s="25"/>
      <c r="M466" s="25"/>
      <c r="N466" s="25"/>
      <c r="O466" s="25"/>
      <c r="P466" s="25"/>
      <c r="Q466" s="17"/>
      <c r="R466" s="17"/>
      <c r="S466" s="32"/>
      <c r="T466" s="32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</row>
    <row r="467" spans="1:45" ht="12.75">
      <c r="A467" s="25"/>
      <c r="B467" s="25"/>
      <c r="C467" s="25"/>
      <c r="D467" s="15"/>
      <c r="E467" s="25"/>
      <c r="F467" s="15"/>
      <c r="G467" s="25"/>
      <c r="H467" s="26"/>
      <c r="I467" s="26"/>
      <c r="J467" s="26"/>
      <c r="K467" s="26"/>
      <c r="L467" s="25"/>
      <c r="M467" s="25"/>
      <c r="N467" s="25"/>
      <c r="O467" s="25"/>
      <c r="P467" s="25"/>
      <c r="Q467" s="17"/>
      <c r="R467" s="18"/>
      <c r="S467" s="32"/>
      <c r="T467" s="32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</row>
    <row r="468" spans="1:45" ht="12.75">
      <c r="A468" s="25"/>
      <c r="B468" s="25"/>
      <c r="C468" s="25"/>
      <c r="D468" s="15"/>
      <c r="E468" s="25"/>
      <c r="F468" s="15"/>
      <c r="G468" s="25"/>
      <c r="H468" s="26"/>
      <c r="I468" s="26"/>
      <c r="J468" s="26"/>
      <c r="K468" s="26"/>
      <c r="L468" s="25"/>
      <c r="M468" s="25"/>
      <c r="N468" s="25"/>
      <c r="O468" s="25"/>
      <c r="P468" s="25"/>
      <c r="Q468" s="17"/>
      <c r="R468" s="17"/>
      <c r="S468" s="32"/>
      <c r="T468" s="32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</row>
    <row r="469" spans="1:45" ht="12.75">
      <c r="A469" s="25"/>
      <c r="B469" s="25"/>
      <c r="C469" s="25"/>
      <c r="D469" s="15"/>
      <c r="E469" s="25"/>
      <c r="F469" s="15"/>
      <c r="G469" s="25"/>
      <c r="H469" s="26"/>
      <c r="I469" s="26"/>
      <c r="J469" s="26"/>
      <c r="K469" s="26"/>
      <c r="L469" s="25"/>
      <c r="M469" s="25"/>
      <c r="N469" s="25"/>
      <c r="O469" s="25"/>
      <c r="P469" s="25"/>
      <c r="Q469" s="17"/>
      <c r="R469" s="17"/>
      <c r="S469" s="32"/>
      <c r="T469" s="32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</row>
    <row r="470" spans="1:45" ht="12.75">
      <c r="A470" s="25"/>
      <c r="B470" s="25"/>
      <c r="C470" s="25"/>
      <c r="D470" s="15"/>
      <c r="E470" s="25"/>
      <c r="F470" s="15"/>
      <c r="G470" s="25"/>
      <c r="H470" s="26"/>
      <c r="I470" s="26"/>
      <c r="J470" s="26"/>
      <c r="K470" s="26"/>
      <c r="L470" s="25"/>
      <c r="M470" s="25"/>
      <c r="N470" s="25"/>
      <c r="O470" s="25"/>
      <c r="P470" s="25"/>
      <c r="Q470" s="17"/>
      <c r="R470" s="17"/>
      <c r="S470" s="32"/>
      <c r="T470" s="32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</row>
    <row r="471" spans="1:45" ht="12.75">
      <c r="A471" s="25"/>
      <c r="B471" s="25"/>
      <c r="C471" s="25"/>
      <c r="D471" s="15"/>
      <c r="E471" s="25"/>
      <c r="F471" s="15"/>
      <c r="G471" s="25"/>
      <c r="H471" s="26"/>
      <c r="I471" s="26"/>
      <c r="J471" s="26"/>
      <c r="K471" s="26"/>
      <c r="L471" s="25"/>
      <c r="M471" s="25"/>
      <c r="N471" s="25"/>
      <c r="O471" s="25"/>
      <c r="P471" s="25"/>
      <c r="Q471" s="17"/>
      <c r="R471" s="17"/>
      <c r="S471" s="32"/>
      <c r="T471" s="32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</row>
    <row r="472" spans="1:45" ht="12.75">
      <c r="A472" s="25"/>
      <c r="B472" s="25"/>
      <c r="C472" s="25"/>
      <c r="D472" s="15"/>
      <c r="E472" s="25"/>
      <c r="F472" s="15"/>
      <c r="G472" s="25"/>
      <c r="H472" s="26"/>
      <c r="I472" s="26"/>
      <c r="J472" s="26"/>
      <c r="K472" s="26"/>
      <c r="L472" s="25"/>
      <c r="M472" s="25"/>
      <c r="N472" s="25"/>
      <c r="O472" s="25"/>
      <c r="P472" s="25"/>
      <c r="Q472" s="17"/>
      <c r="R472" s="17"/>
      <c r="S472" s="32"/>
      <c r="T472" s="32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</row>
    <row r="473" spans="1:45" ht="12.75">
      <c r="A473" s="25"/>
      <c r="B473" s="25"/>
      <c r="C473" s="25"/>
      <c r="D473" s="15"/>
      <c r="E473" s="25"/>
      <c r="F473" s="15"/>
      <c r="G473" s="25"/>
      <c r="H473" s="26"/>
      <c r="I473" s="26"/>
      <c r="J473" s="26"/>
      <c r="K473" s="26"/>
      <c r="L473" s="25"/>
      <c r="M473" s="25"/>
      <c r="N473" s="25"/>
      <c r="O473" s="25"/>
      <c r="P473" s="25"/>
      <c r="Q473" s="17"/>
      <c r="R473" s="17"/>
      <c r="S473" s="32"/>
      <c r="T473" s="32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</row>
    <row r="474" spans="1:45" ht="12.75">
      <c r="A474" s="25"/>
      <c r="B474" s="25"/>
      <c r="C474" s="25"/>
      <c r="D474" s="15"/>
      <c r="E474" s="25"/>
      <c r="F474" s="15"/>
      <c r="G474" s="25"/>
      <c r="H474" s="26"/>
      <c r="I474" s="26"/>
      <c r="J474" s="26"/>
      <c r="K474" s="26"/>
      <c r="L474" s="25"/>
      <c r="M474" s="25"/>
      <c r="N474" s="25"/>
      <c r="O474" s="25"/>
      <c r="P474" s="25"/>
      <c r="Q474" s="18"/>
      <c r="R474" s="16"/>
      <c r="S474" s="32"/>
      <c r="T474" s="32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</row>
    <row r="475" spans="1:45" ht="12.75">
      <c r="A475" s="25"/>
      <c r="B475" s="25"/>
      <c r="C475" s="25"/>
      <c r="D475" s="15"/>
      <c r="E475" s="25"/>
      <c r="F475" s="15"/>
      <c r="G475" s="25"/>
      <c r="H475" s="26"/>
      <c r="I475" s="26"/>
      <c r="J475" s="26"/>
      <c r="K475" s="26"/>
      <c r="L475" s="25"/>
      <c r="M475" s="25"/>
      <c r="N475" s="25"/>
      <c r="O475" s="25"/>
      <c r="P475" s="25"/>
      <c r="Q475" s="17"/>
      <c r="R475" s="18"/>
      <c r="S475" s="32"/>
      <c r="T475" s="32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</row>
    <row r="476" spans="1:45" ht="12.75">
      <c r="A476" s="25"/>
      <c r="B476" s="25"/>
      <c r="C476" s="25"/>
      <c r="D476" s="15"/>
      <c r="E476" s="25"/>
      <c r="F476" s="15"/>
      <c r="G476" s="25"/>
      <c r="H476" s="26"/>
      <c r="I476" s="26"/>
      <c r="J476" s="26"/>
      <c r="K476" s="26"/>
      <c r="L476" s="25"/>
      <c r="M476" s="25"/>
      <c r="N476" s="25"/>
      <c r="O476" s="25"/>
      <c r="P476" s="25"/>
      <c r="Q476" s="17"/>
      <c r="R476" s="17"/>
      <c r="S476" s="32"/>
      <c r="T476" s="32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</row>
    <row r="477" spans="1:45" ht="12.75">
      <c r="A477" s="25"/>
      <c r="B477" s="25"/>
      <c r="C477" s="25"/>
      <c r="D477" s="15"/>
      <c r="E477" s="25"/>
      <c r="F477" s="15"/>
      <c r="G477" s="25"/>
      <c r="H477" s="26"/>
      <c r="I477" s="26"/>
      <c r="J477" s="26"/>
      <c r="K477" s="26"/>
      <c r="L477" s="25"/>
      <c r="M477" s="25"/>
      <c r="N477" s="25"/>
      <c r="O477" s="25"/>
      <c r="P477" s="25"/>
      <c r="Q477" s="17"/>
      <c r="R477" s="17"/>
      <c r="S477" s="32"/>
      <c r="T477" s="32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</row>
    <row r="478" spans="1:45" ht="38.25" customHeight="1">
      <c r="A478" s="25"/>
      <c r="B478" s="25"/>
      <c r="C478" s="25"/>
      <c r="D478" s="15"/>
      <c r="E478" s="25"/>
      <c r="F478" s="15"/>
      <c r="G478" s="25"/>
      <c r="H478" s="26"/>
      <c r="I478" s="26"/>
      <c r="J478" s="26"/>
      <c r="K478" s="26"/>
      <c r="L478" s="25"/>
      <c r="M478" s="25"/>
      <c r="N478" s="25"/>
      <c r="O478" s="25"/>
      <c r="P478" s="25"/>
      <c r="Q478" s="17"/>
      <c r="R478" s="17"/>
      <c r="S478" s="32"/>
      <c r="T478" s="32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</row>
    <row r="479" spans="1:45" ht="12.75">
      <c r="A479" s="25"/>
      <c r="B479" s="25"/>
      <c r="C479" s="25"/>
      <c r="D479" s="15"/>
      <c r="E479" s="25"/>
      <c r="F479" s="15"/>
      <c r="G479" s="25"/>
      <c r="H479" s="26"/>
      <c r="I479" s="26"/>
      <c r="J479" s="26"/>
      <c r="K479" s="26"/>
      <c r="L479" s="25"/>
      <c r="M479" s="25"/>
      <c r="N479" s="25"/>
      <c r="O479" s="25"/>
      <c r="P479" s="25"/>
      <c r="Q479" s="17"/>
      <c r="R479" s="17"/>
      <c r="S479" s="32"/>
      <c r="T479" s="32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</row>
    <row r="480" spans="1:45" ht="12.75">
      <c r="A480" s="25"/>
      <c r="B480" s="25"/>
      <c r="C480" s="25"/>
      <c r="D480" s="15"/>
      <c r="E480" s="25"/>
      <c r="F480" s="15"/>
      <c r="G480" s="25"/>
      <c r="H480" s="26"/>
      <c r="I480" s="26"/>
      <c r="J480" s="26"/>
      <c r="K480" s="26"/>
      <c r="L480" s="25"/>
      <c r="M480" s="25"/>
      <c r="N480" s="25"/>
      <c r="O480" s="25"/>
      <c r="P480" s="25"/>
      <c r="Q480" s="17"/>
      <c r="R480" s="16"/>
      <c r="S480" s="32"/>
      <c r="T480" s="32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</row>
    <row r="481" spans="1:45" ht="12.75">
      <c r="A481" s="25"/>
      <c r="B481" s="25"/>
      <c r="C481" s="25"/>
      <c r="D481" s="15"/>
      <c r="E481" s="25"/>
      <c r="F481" s="15"/>
      <c r="G481" s="25"/>
      <c r="H481" s="26"/>
      <c r="I481" s="26"/>
      <c r="J481" s="26"/>
      <c r="K481" s="26"/>
      <c r="L481" s="25"/>
      <c r="M481" s="25"/>
      <c r="N481" s="25"/>
      <c r="O481" s="25"/>
      <c r="P481" s="25"/>
      <c r="Q481" s="17"/>
      <c r="R481" s="17"/>
      <c r="S481" s="32"/>
      <c r="T481" s="32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</row>
    <row r="482" spans="1:45" ht="12.75">
      <c r="A482" s="25"/>
      <c r="B482" s="25"/>
      <c r="C482" s="25"/>
      <c r="D482" s="15"/>
      <c r="E482" s="25"/>
      <c r="F482" s="15"/>
      <c r="G482" s="25"/>
      <c r="H482" s="26"/>
      <c r="I482" s="26"/>
      <c r="J482" s="26"/>
      <c r="K482" s="26"/>
      <c r="L482" s="25"/>
      <c r="M482" s="25"/>
      <c r="N482" s="25"/>
      <c r="O482" s="25"/>
      <c r="P482" s="25"/>
      <c r="Q482" s="17"/>
      <c r="R482" s="17"/>
      <c r="S482" s="32"/>
      <c r="T482" s="32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</row>
    <row r="483" spans="1:45" ht="12.75">
      <c r="A483" s="25"/>
      <c r="B483" s="25"/>
      <c r="C483" s="25"/>
      <c r="D483" s="15"/>
      <c r="E483" s="25"/>
      <c r="F483" s="15"/>
      <c r="G483" s="25"/>
      <c r="H483" s="26"/>
      <c r="I483" s="26"/>
      <c r="J483" s="26"/>
      <c r="K483" s="26"/>
      <c r="L483" s="25"/>
      <c r="M483" s="25"/>
      <c r="N483" s="25"/>
      <c r="O483" s="25"/>
      <c r="P483" s="25"/>
      <c r="Q483" s="17"/>
      <c r="R483" s="17"/>
      <c r="S483" s="32"/>
      <c r="T483" s="32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</row>
    <row r="484" spans="1:45" ht="12.75">
      <c r="A484" s="25"/>
      <c r="B484" s="25"/>
      <c r="C484" s="25"/>
      <c r="D484" s="15"/>
      <c r="E484" s="25"/>
      <c r="F484" s="15"/>
      <c r="G484" s="25"/>
      <c r="H484" s="26"/>
      <c r="I484" s="26"/>
      <c r="J484" s="26"/>
      <c r="K484" s="26"/>
      <c r="L484" s="25"/>
      <c r="M484" s="25"/>
      <c r="N484" s="25"/>
      <c r="O484" s="25"/>
      <c r="P484" s="25"/>
      <c r="Q484" s="17"/>
      <c r="R484" s="17"/>
      <c r="S484" s="32"/>
      <c r="T484" s="32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</row>
    <row r="485" spans="1:45" ht="12.75">
      <c r="A485" s="25"/>
      <c r="B485" s="25"/>
      <c r="C485" s="25"/>
      <c r="D485" s="15"/>
      <c r="E485" s="25"/>
      <c r="F485" s="15"/>
      <c r="G485" s="25"/>
      <c r="H485" s="26"/>
      <c r="I485" s="26"/>
      <c r="J485" s="26"/>
      <c r="K485" s="26"/>
      <c r="L485" s="25"/>
      <c r="M485" s="25"/>
      <c r="N485" s="25"/>
      <c r="O485" s="25"/>
      <c r="P485" s="25"/>
      <c r="Q485" s="17"/>
      <c r="R485" s="17"/>
      <c r="S485" s="32"/>
      <c r="T485" s="32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</row>
    <row r="486" spans="1:45" ht="12.75">
      <c r="A486" s="25"/>
      <c r="B486" s="25"/>
      <c r="C486" s="25"/>
      <c r="D486" s="15"/>
      <c r="E486" s="25"/>
      <c r="F486" s="15"/>
      <c r="G486" s="25"/>
      <c r="H486" s="26"/>
      <c r="I486" s="26"/>
      <c r="J486" s="26"/>
      <c r="K486" s="26"/>
      <c r="L486" s="25"/>
      <c r="M486" s="25"/>
      <c r="N486" s="25"/>
      <c r="O486" s="25"/>
      <c r="P486" s="25"/>
      <c r="Q486" s="17"/>
      <c r="R486" s="17"/>
      <c r="S486" s="32"/>
      <c r="T486" s="32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</row>
    <row r="487" spans="1:45" ht="38.25" customHeight="1">
      <c r="A487" s="25"/>
      <c r="B487" s="25"/>
      <c r="C487" s="25"/>
      <c r="D487" s="15"/>
      <c r="E487" s="25"/>
      <c r="F487" s="15"/>
      <c r="G487" s="25"/>
      <c r="H487" s="26"/>
      <c r="I487" s="26"/>
      <c r="J487" s="26"/>
      <c r="K487" s="26"/>
      <c r="L487" s="25"/>
      <c r="M487" s="25"/>
      <c r="N487" s="25"/>
      <c r="O487" s="25"/>
      <c r="P487" s="25"/>
      <c r="Q487" s="17"/>
      <c r="R487" s="17"/>
      <c r="S487" s="32"/>
      <c r="T487" s="32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</row>
    <row r="488" spans="1:45" ht="12.75">
      <c r="A488" s="25"/>
      <c r="B488" s="25"/>
      <c r="C488" s="25"/>
      <c r="D488" s="15"/>
      <c r="E488" s="25"/>
      <c r="F488" s="15"/>
      <c r="G488" s="25"/>
      <c r="H488" s="26"/>
      <c r="I488" s="26"/>
      <c r="J488" s="26"/>
      <c r="K488" s="26"/>
      <c r="L488" s="25"/>
      <c r="M488" s="25"/>
      <c r="N488" s="25"/>
      <c r="O488" s="25"/>
      <c r="P488" s="25"/>
      <c r="Q488" s="17"/>
      <c r="R488" s="17"/>
      <c r="S488" s="32"/>
      <c r="T488" s="32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</row>
    <row r="489" spans="1:45" ht="12.75">
      <c r="A489" s="25"/>
      <c r="B489" s="25"/>
      <c r="C489" s="25"/>
      <c r="D489" s="15"/>
      <c r="E489" s="25"/>
      <c r="F489" s="15"/>
      <c r="G489" s="25"/>
      <c r="H489" s="26"/>
      <c r="I489" s="26"/>
      <c r="J489" s="26"/>
      <c r="K489" s="26"/>
      <c r="L489" s="25"/>
      <c r="M489" s="25"/>
      <c r="N489" s="25"/>
      <c r="O489" s="25"/>
      <c r="P489" s="25"/>
      <c r="Q489" s="17"/>
      <c r="R489" s="16"/>
      <c r="S489" s="32"/>
      <c r="T489" s="32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</row>
    <row r="490" spans="1:45" ht="12.75">
      <c r="A490" s="25"/>
      <c r="B490" s="25"/>
      <c r="C490" s="25"/>
      <c r="D490" s="15"/>
      <c r="E490" s="25"/>
      <c r="F490" s="15"/>
      <c r="G490" s="25"/>
      <c r="H490" s="26"/>
      <c r="I490" s="26"/>
      <c r="J490" s="26"/>
      <c r="K490" s="26"/>
      <c r="L490" s="25"/>
      <c r="M490" s="25"/>
      <c r="N490" s="25"/>
      <c r="O490" s="25"/>
      <c r="P490" s="25"/>
      <c r="Q490" s="17"/>
      <c r="R490" s="17"/>
      <c r="S490" s="32"/>
      <c r="T490" s="32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</row>
    <row r="491" spans="1:45" ht="38.25" customHeight="1">
      <c r="A491" s="25"/>
      <c r="B491" s="25"/>
      <c r="C491" s="25"/>
      <c r="D491" s="15"/>
      <c r="E491" s="25"/>
      <c r="F491" s="15"/>
      <c r="G491" s="25"/>
      <c r="H491" s="26"/>
      <c r="I491" s="26"/>
      <c r="J491" s="26"/>
      <c r="K491" s="26"/>
      <c r="L491" s="25"/>
      <c r="M491" s="25"/>
      <c r="N491" s="25"/>
      <c r="O491" s="25"/>
      <c r="P491" s="25"/>
      <c r="Q491" s="17"/>
      <c r="R491" s="18"/>
      <c r="S491" s="32"/>
      <c r="T491" s="32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</row>
    <row r="492" spans="1:45" ht="12.75">
      <c r="A492" s="25"/>
      <c r="B492" s="25"/>
      <c r="C492" s="25"/>
      <c r="D492" s="15"/>
      <c r="E492" s="25"/>
      <c r="F492" s="15"/>
      <c r="G492" s="25"/>
      <c r="H492" s="26"/>
      <c r="I492" s="26"/>
      <c r="J492" s="26"/>
      <c r="K492" s="26"/>
      <c r="L492" s="25"/>
      <c r="M492" s="25"/>
      <c r="N492" s="25"/>
      <c r="O492" s="25"/>
      <c r="P492" s="25"/>
      <c r="Q492" s="17"/>
      <c r="R492" s="16"/>
      <c r="S492" s="32"/>
      <c r="T492" s="32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</row>
    <row r="493" spans="1:45" ht="12.75">
      <c r="A493" s="25"/>
      <c r="B493" s="25"/>
      <c r="C493" s="25"/>
      <c r="D493" s="15"/>
      <c r="E493" s="25"/>
      <c r="F493" s="15"/>
      <c r="G493" s="25"/>
      <c r="H493" s="26"/>
      <c r="I493" s="26"/>
      <c r="J493" s="26"/>
      <c r="K493" s="26"/>
      <c r="L493" s="25"/>
      <c r="M493" s="25"/>
      <c r="N493" s="25"/>
      <c r="O493" s="25"/>
      <c r="P493" s="25"/>
      <c r="Q493" s="17"/>
      <c r="R493" s="16"/>
      <c r="S493" s="32"/>
      <c r="T493" s="32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</row>
    <row r="494" spans="1:45" ht="12.75">
      <c r="A494" s="25"/>
      <c r="B494" s="25"/>
      <c r="C494" s="25"/>
      <c r="D494" s="15"/>
      <c r="E494" s="25"/>
      <c r="F494" s="15"/>
      <c r="G494" s="25"/>
      <c r="H494" s="26"/>
      <c r="I494" s="26"/>
      <c r="J494" s="26"/>
      <c r="K494" s="26"/>
      <c r="L494" s="25"/>
      <c r="M494" s="25"/>
      <c r="N494" s="25"/>
      <c r="O494" s="25"/>
      <c r="P494" s="25"/>
      <c r="Q494" s="17"/>
      <c r="R494" s="17"/>
      <c r="S494" s="32"/>
      <c r="T494" s="32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</row>
    <row r="495" spans="1:45" ht="12.75">
      <c r="A495" s="25"/>
      <c r="B495" s="25"/>
      <c r="C495" s="25"/>
      <c r="D495" s="15"/>
      <c r="E495" s="25"/>
      <c r="F495" s="15"/>
      <c r="G495" s="25"/>
      <c r="H495" s="26"/>
      <c r="I495" s="26"/>
      <c r="J495" s="26"/>
      <c r="K495" s="26"/>
      <c r="L495" s="25"/>
      <c r="M495" s="25"/>
      <c r="N495" s="25"/>
      <c r="O495" s="25"/>
      <c r="P495" s="25"/>
      <c r="Q495" s="17"/>
      <c r="R495" s="16"/>
      <c r="S495" s="32"/>
      <c r="T495" s="32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</row>
    <row r="496" spans="1:45" ht="12.75">
      <c r="A496" s="25"/>
      <c r="B496" s="25"/>
      <c r="C496" s="25"/>
      <c r="D496" s="15"/>
      <c r="E496" s="25"/>
      <c r="F496" s="15"/>
      <c r="G496" s="25"/>
      <c r="H496" s="26"/>
      <c r="I496" s="26"/>
      <c r="J496" s="26"/>
      <c r="K496" s="26"/>
      <c r="L496" s="25"/>
      <c r="M496" s="25"/>
      <c r="N496" s="25"/>
      <c r="O496" s="25"/>
      <c r="P496" s="25"/>
      <c r="Q496" s="17"/>
      <c r="R496" s="17"/>
      <c r="S496" s="32"/>
      <c r="T496" s="32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</row>
    <row r="497" spans="1:45" ht="12.75">
      <c r="A497" s="25"/>
      <c r="B497" s="25"/>
      <c r="C497" s="25"/>
      <c r="D497" s="15"/>
      <c r="E497" s="25"/>
      <c r="F497" s="15"/>
      <c r="G497" s="25"/>
      <c r="H497" s="26"/>
      <c r="I497" s="26"/>
      <c r="J497" s="26"/>
      <c r="K497" s="26"/>
      <c r="L497" s="25"/>
      <c r="M497" s="25"/>
      <c r="N497" s="25"/>
      <c r="O497" s="25"/>
      <c r="P497" s="25"/>
      <c r="Q497" s="17"/>
      <c r="R497" s="16"/>
      <c r="S497" s="32"/>
      <c r="T497" s="32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</row>
    <row r="498" spans="1:45" ht="12.75">
      <c r="A498" s="25"/>
      <c r="B498" s="25"/>
      <c r="C498" s="25"/>
      <c r="D498" s="15"/>
      <c r="E498" s="25"/>
      <c r="F498" s="15"/>
      <c r="G498" s="25"/>
      <c r="H498" s="26"/>
      <c r="I498" s="26"/>
      <c r="J498" s="26"/>
      <c r="K498" s="26"/>
      <c r="L498" s="25"/>
      <c r="M498" s="25"/>
      <c r="N498" s="25"/>
      <c r="O498" s="25"/>
      <c r="P498" s="25"/>
      <c r="Q498" s="17"/>
      <c r="R498" s="17"/>
      <c r="S498" s="32"/>
      <c r="T498" s="32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</row>
    <row r="499" spans="1:45" ht="12.75">
      <c r="A499" s="25"/>
      <c r="B499" s="25"/>
      <c r="C499" s="25"/>
      <c r="D499" s="15"/>
      <c r="E499" s="25"/>
      <c r="F499" s="15"/>
      <c r="G499" s="25"/>
      <c r="H499" s="26"/>
      <c r="I499" s="26"/>
      <c r="J499" s="26"/>
      <c r="K499" s="26"/>
      <c r="L499" s="25"/>
      <c r="M499" s="25"/>
      <c r="N499" s="25"/>
      <c r="O499" s="25"/>
      <c r="P499" s="25"/>
      <c r="Q499" s="17"/>
      <c r="R499" s="16"/>
      <c r="S499" s="32"/>
      <c r="T499" s="32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</row>
    <row r="500" spans="1:45" ht="25.5" customHeight="1">
      <c r="A500" s="25"/>
      <c r="B500" s="25"/>
      <c r="C500" s="25"/>
      <c r="D500" s="15"/>
      <c r="E500" s="25"/>
      <c r="F500" s="15"/>
      <c r="G500" s="25"/>
      <c r="H500" s="26"/>
      <c r="I500" s="26"/>
      <c r="J500" s="26"/>
      <c r="K500" s="26"/>
      <c r="L500" s="25"/>
      <c r="M500" s="25"/>
      <c r="N500" s="25"/>
      <c r="O500" s="25"/>
      <c r="P500" s="25"/>
      <c r="Q500" s="17"/>
      <c r="R500" s="16"/>
      <c r="S500" s="32"/>
      <c r="T500" s="32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</row>
    <row r="501" spans="1:45" ht="12.75">
      <c r="A501" s="25"/>
      <c r="B501" s="25"/>
      <c r="C501" s="25"/>
      <c r="D501" s="15"/>
      <c r="E501" s="25"/>
      <c r="F501" s="15"/>
      <c r="G501" s="25"/>
      <c r="H501" s="26"/>
      <c r="I501" s="26"/>
      <c r="J501" s="26"/>
      <c r="K501" s="26"/>
      <c r="L501" s="25"/>
      <c r="M501" s="25"/>
      <c r="N501" s="25"/>
      <c r="O501" s="25"/>
      <c r="P501" s="25"/>
      <c r="Q501" s="17"/>
      <c r="R501" s="18"/>
      <c r="S501" s="32"/>
      <c r="T501" s="32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</row>
    <row r="502" spans="1:45" ht="12.75">
      <c r="A502" s="25"/>
      <c r="B502" s="25"/>
      <c r="C502" s="25"/>
      <c r="D502" s="15"/>
      <c r="E502" s="25"/>
      <c r="F502" s="15"/>
      <c r="G502" s="25"/>
      <c r="H502" s="26"/>
      <c r="I502" s="26"/>
      <c r="J502" s="26"/>
      <c r="K502" s="26"/>
      <c r="L502" s="25"/>
      <c r="M502" s="25"/>
      <c r="N502" s="25"/>
      <c r="O502" s="25"/>
      <c r="P502" s="25"/>
      <c r="Q502" s="17"/>
      <c r="R502" s="16"/>
      <c r="S502" s="32"/>
      <c r="T502" s="32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</row>
    <row r="503" spans="1:45" ht="12.75">
      <c r="A503" s="25"/>
      <c r="B503" s="25"/>
      <c r="C503" s="25"/>
      <c r="D503" s="15"/>
      <c r="E503" s="25"/>
      <c r="F503" s="15"/>
      <c r="G503" s="25"/>
      <c r="H503" s="26"/>
      <c r="I503" s="26"/>
      <c r="J503" s="26"/>
      <c r="K503" s="26"/>
      <c r="L503" s="25"/>
      <c r="M503" s="25"/>
      <c r="N503" s="25"/>
      <c r="O503" s="25"/>
      <c r="P503" s="25"/>
      <c r="Q503" s="17"/>
      <c r="R503" s="16"/>
      <c r="S503" s="32"/>
      <c r="T503" s="32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</row>
    <row r="504" spans="1:45" ht="12.75">
      <c r="A504" s="25"/>
      <c r="B504" s="25"/>
      <c r="C504" s="25"/>
      <c r="D504" s="15"/>
      <c r="E504" s="25"/>
      <c r="F504" s="15"/>
      <c r="G504" s="25"/>
      <c r="H504" s="26"/>
      <c r="I504" s="26"/>
      <c r="J504" s="26"/>
      <c r="K504" s="26"/>
      <c r="L504" s="25"/>
      <c r="M504" s="25"/>
      <c r="N504" s="25"/>
      <c r="O504" s="25"/>
      <c r="P504" s="25"/>
      <c r="Q504" s="17"/>
      <c r="R504" s="18"/>
      <c r="S504" s="32"/>
      <c r="T504" s="32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</row>
    <row r="505" spans="1:45" ht="25.5" customHeight="1">
      <c r="A505" s="25"/>
      <c r="B505" s="25"/>
      <c r="C505" s="25"/>
      <c r="D505" s="15"/>
      <c r="E505" s="25"/>
      <c r="F505" s="15"/>
      <c r="G505" s="25"/>
      <c r="H505" s="26"/>
      <c r="I505" s="26"/>
      <c r="J505" s="26"/>
      <c r="K505" s="26"/>
      <c r="L505" s="25"/>
      <c r="M505" s="25"/>
      <c r="N505" s="25"/>
      <c r="O505" s="25"/>
      <c r="P505" s="25"/>
      <c r="Q505" s="17"/>
      <c r="R505" s="17"/>
      <c r="S505" s="32"/>
      <c r="T505" s="32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</row>
    <row r="506" spans="1:45" ht="12.75">
      <c r="A506" s="25"/>
      <c r="B506" s="25"/>
      <c r="C506" s="25"/>
      <c r="D506" s="15"/>
      <c r="E506" s="25"/>
      <c r="F506" s="15"/>
      <c r="G506" s="25"/>
      <c r="H506" s="26"/>
      <c r="I506" s="26"/>
      <c r="J506" s="26"/>
      <c r="K506" s="26"/>
      <c r="L506" s="25"/>
      <c r="M506" s="25"/>
      <c r="N506" s="25"/>
      <c r="O506" s="25"/>
      <c r="P506" s="25"/>
      <c r="Q506" s="17"/>
      <c r="R506" s="17"/>
      <c r="S506" s="32"/>
      <c r="T506" s="32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</row>
    <row r="507" spans="1:45" ht="12.75">
      <c r="A507" s="25"/>
      <c r="B507" s="25"/>
      <c r="C507" s="25"/>
      <c r="D507" s="15"/>
      <c r="E507" s="25"/>
      <c r="F507" s="15"/>
      <c r="G507" s="25"/>
      <c r="H507" s="26"/>
      <c r="I507" s="26"/>
      <c r="J507" s="26"/>
      <c r="K507" s="26"/>
      <c r="L507" s="25"/>
      <c r="M507" s="25"/>
      <c r="N507" s="25"/>
      <c r="O507" s="25"/>
      <c r="P507" s="25"/>
      <c r="Q507" s="17"/>
      <c r="R507" s="17"/>
      <c r="S507" s="32"/>
      <c r="T507" s="32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</row>
    <row r="508" spans="1:45" ht="12.75">
      <c r="A508" s="25"/>
      <c r="B508" s="25"/>
      <c r="C508" s="25"/>
      <c r="D508" s="15"/>
      <c r="E508" s="25"/>
      <c r="F508" s="15"/>
      <c r="G508" s="25"/>
      <c r="H508" s="26"/>
      <c r="I508" s="26"/>
      <c r="J508" s="26"/>
      <c r="K508" s="26"/>
      <c r="L508" s="25"/>
      <c r="M508" s="25"/>
      <c r="N508" s="25"/>
      <c r="O508" s="25"/>
      <c r="P508" s="25"/>
      <c r="Q508" s="17"/>
      <c r="R508" s="16"/>
      <c r="S508" s="32"/>
      <c r="T508" s="32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</row>
    <row r="509" spans="1:45" ht="12.75">
      <c r="A509" s="25"/>
      <c r="B509" s="25"/>
      <c r="C509" s="25"/>
      <c r="D509" s="15"/>
      <c r="E509" s="25"/>
      <c r="F509" s="15"/>
      <c r="G509" s="25"/>
      <c r="H509" s="26"/>
      <c r="I509" s="26"/>
      <c r="J509" s="26"/>
      <c r="K509" s="26"/>
      <c r="L509" s="25"/>
      <c r="M509" s="25"/>
      <c r="N509" s="25"/>
      <c r="O509" s="25"/>
      <c r="P509" s="25"/>
      <c r="Q509" s="17"/>
      <c r="R509" s="16"/>
      <c r="S509" s="32"/>
      <c r="T509" s="32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</row>
    <row r="510" spans="1:45" ht="12.75">
      <c r="A510" s="25"/>
      <c r="B510" s="25"/>
      <c r="C510" s="25"/>
      <c r="D510" s="15"/>
      <c r="E510" s="25"/>
      <c r="F510" s="15"/>
      <c r="G510" s="25"/>
      <c r="H510" s="26"/>
      <c r="I510" s="26"/>
      <c r="J510" s="26"/>
      <c r="K510" s="26"/>
      <c r="L510" s="25"/>
      <c r="M510" s="25"/>
      <c r="N510" s="25"/>
      <c r="O510" s="25"/>
      <c r="P510" s="25"/>
      <c r="Q510" s="17"/>
      <c r="R510" s="17"/>
      <c r="S510" s="32"/>
      <c r="T510" s="32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</row>
    <row r="511" spans="1:45" ht="12.75">
      <c r="A511" s="25"/>
      <c r="B511" s="25"/>
      <c r="C511" s="25"/>
      <c r="D511" s="15"/>
      <c r="E511" s="25"/>
      <c r="F511" s="15"/>
      <c r="G511" s="25"/>
      <c r="H511" s="26"/>
      <c r="I511" s="26"/>
      <c r="J511" s="26"/>
      <c r="K511" s="26"/>
      <c r="L511" s="25"/>
      <c r="M511" s="25"/>
      <c r="N511" s="25"/>
      <c r="O511" s="25"/>
      <c r="P511" s="25"/>
      <c r="Q511" s="17"/>
      <c r="R511" s="17"/>
      <c r="S511" s="32"/>
      <c r="T511" s="32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</row>
    <row r="512" spans="1:45" ht="12.75">
      <c r="A512" s="25"/>
      <c r="B512" s="25"/>
      <c r="C512" s="25"/>
      <c r="D512" s="15"/>
      <c r="E512" s="25"/>
      <c r="F512" s="15"/>
      <c r="G512" s="25"/>
      <c r="H512" s="26"/>
      <c r="I512" s="26"/>
      <c r="J512" s="26"/>
      <c r="K512" s="26"/>
      <c r="L512" s="25"/>
      <c r="M512" s="25"/>
      <c r="N512" s="25"/>
      <c r="O512" s="25"/>
      <c r="P512" s="25"/>
      <c r="Q512" s="17"/>
      <c r="R512" s="17"/>
      <c r="S512" s="16"/>
      <c r="T512" s="16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</row>
    <row r="513" spans="1:45" ht="12.75">
      <c r="A513" s="25"/>
      <c r="B513" s="25"/>
      <c r="C513" s="25"/>
      <c r="D513" s="15"/>
      <c r="E513" s="25"/>
      <c r="F513" s="15"/>
      <c r="G513" s="25"/>
      <c r="H513" s="26"/>
      <c r="I513" s="26"/>
      <c r="J513" s="26"/>
      <c r="K513" s="26"/>
      <c r="L513" s="25"/>
      <c r="M513" s="25"/>
      <c r="N513" s="25"/>
      <c r="O513" s="25"/>
      <c r="P513" s="25"/>
      <c r="Q513" s="17"/>
      <c r="R513" s="17"/>
      <c r="S513" s="16"/>
      <c r="T513" s="16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</row>
    <row r="514" spans="1:45" ht="12.75">
      <c r="A514" s="25"/>
      <c r="B514" s="25"/>
      <c r="C514" s="25"/>
      <c r="D514" s="15"/>
      <c r="E514" s="25"/>
      <c r="F514" s="15"/>
      <c r="G514" s="25"/>
      <c r="H514" s="26"/>
      <c r="I514" s="26"/>
      <c r="J514" s="26"/>
      <c r="K514" s="26"/>
      <c r="L514" s="25"/>
      <c r="M514" s="25"/>
      <c r="N514" s="25"/>
      <c r="O514" s="25"/>
      <c r="P514" s="25"/>
      <c r="Q514" s="17"/>
      <c r="R514" s="17"/>
      <c r="S514" s="32"/>
      <c r="T514" s="32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</row>
    <row r="515" spans="1:45" ht="12.75">
      <c r="A515" s="25"/>
      <c r="B515" s="25"/>
      <c r="C515" s="25"/>
      <c r="D515" s="15"/>
      <c r="E515" s="25"/>
      <c r="F515" s="15"/>
      <c r="G515" s="25"/>
      <c r="H515" s="26"/>
      <c r="I515" s="26"/>
      <c r="J515" s="26"/>
      <c r="K515" s="26"/>
      <c r="L515" s="25"/>
      <c r="M515" s="25"/>
      <c r="N515" s="25"/>
      <c r="O515" s="25"/>
      <c r="P515" s="25"/>
      <c r="Q515" s="17"/>
      <c r="R515" s="17"/>
      <c r="S515" s="32"/>
      <c r="T515" s="32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</row>
    <row r="516" spans="1:45" ht="12.75">
      <c r="A516" s="25"/>
      <c r="B516" s="25"/>
      <c r="C516" s="25"/>
      <c r="D516" s="15"/>
      <c r="E516" s="25"/>
      <c r="F516" s="15"/>
      <c r="G516" s="25"/>
      <c r="H516" s="26"/>
      <c r="I516" s="26"/>
      <c r="J516" s="26"/>
      <c r="K516" s="26"/>
      <c r="L516" s="25"/>
      <c r="M516" s="25"/>
      <c r="N516" s="25"/>
      <c r="O516" s="25"/>
      <c r="P516" s="25"/>
      <c r="Q516" s="17"/>
      <c r="R516" s="16"/>
      <c r="S516" s="32"/>
      <c r="T516" s="32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</row>
    <row r="517" spans="1:45" ht="12.75">
      <c r="A517" s="25"/>
      <c r="B517" s="25"/>
      <c r="C517" s="25"/>
      <c r="D517" s="15"/>
      <c r="E517" s="25"/>
      <c r="F517" s="15"/>
      <c r="G517" s="25"/>
      <c r="H517" s="26"/>
      <c r="I517" s="26"/>
      <c r="J517" s="26"/>
      <c r="K517" s="26"/>
      <c r="L517" s="25"/>
      <c r="M517" s="25"/>
      <c r="N517" s="25"/>
      <c r="O517" s="25"/>
      <c r="P517" s="25"/>
      <c r="Q517" s="17"/>
      <c r="R517" s="17"/>
      <c r="S517" s="32"/>
      <c r="T517" s="32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</row>
    <row r="518" spans="1:45" ht="12.75">
      <c r="A518" s="25"/>
      <c r="B518" s="25"/>
      <c r="C518" s="25"/>
      <c r="D518" s="15"/>
      <c r="E518" s="25"/>
      <c r="F518" s="15"/>
      <c r="G518" s="25"/>
      <c r="H518" s="26"/>
      <c r="I518" s="26"/>
      <c r="J518" s="26"/>
      <c r="K518" s="26"/>
      <c r="L518" s="25"/>
      <c r="M518" s="25"/>
      <c r="N518" s="25"/>
      <c r="O518" s="25"/>
      <c r="P518" s="25"/>
      <c r="Q518" s="17"/>
      <c r="R518" s="17"/>
      <c r="S518" s="32"/>
      <c r="T518" s="32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</row>
    <row r="519" spans="1:45" ht="38.25" customHeight="1">
      <c r="A519" s="25"/>
      <c r="B519" s="25"/>
      <c r="C519" s="25"/>
      <c r="D519" s="15"/>
      <c r="E519" s="25"/>
      <c r="F519" s="15"/>
      <c r="G519" s="25"/>
      <c r="H519" s="26"/>
      <c r="I519" s="26"/>
      <c r="J519" s="26"/>
      <c r="K519" s="26"/>
      <c r="L519" s="25"/>
      <c r="M519" s="25"/>
      <c r="N519" s="25"/>
      <c r="O519" s="25"/>
      <c r="P519" s="25"/>
      <c r="Q519" s="17"/>
      <c r="R519" s="16"/>
      <c r="S519" s="32"/>
      <c r="T519" s="32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</row>
    <row r="520" spans="1:45" ht="12.75">
      <c r="A520" s="25"/>
      <c r="B520" s="25"/>
      <c r="C520" s="25"/>
      <c r="D520" s="15"/>
      <c r="E520" s="25"/>
      <c r="F520" s="15"/>
      <c r="G520" s="25"/>
      <c r="H520" s="26"/>
      <c r="I520" s="26"/>
      <c r="J520" s="26"/>
      <c r="K520" s="26"/>
      <c r="L520" s="25"/>
      <c r="M520" s="25"/>
      <c r="N520" s="25"/>
      <c r="O520" s="25"/>
      <c r="P520" s="25"/>
      <c r="Q520" s="17"/>
      <c r="R520" s="17"/>
      <c r="S520" s="32"/>
      <c r="T520" s="32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</row>
    <row r="521" spans="1:45" ht="12.75">
      <c r="A521" s="25"/>
      <c r="B521" s="25"/>
      <c r="C521" s="25"/>
      <c r="D521" s="15"/>
      <c r="E521" s="25"/>
      <c r="F521" s="15"/>
      <c r="G521" s="25"/>
      <c r="H521" s="26"/>
      <c r="I521" s="26"/>
      <c r="J521" s="26"/>
      <c r="K521" s="26"/>
      <c r="L521" s="25"/>
      <c r="M521" s="25"/>
      <c r="N521" s="25"/>
      <c r="O521" s="25"/>
      <c r="P521" s="25"/>
      <c r="Q521" s="17"/>
      <c r="R521" s="17"/>
      <c r="S521" s="32"/>
      <c r="T521" s="32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</row>
    <row r="522" spans="1:45" ht="12.75">
      <c r="A522" s="25"/>
      <c r="B522" s="25"/>
      <c r="C522" s="25"/>
      <c r="D522" s="15"/>
      <c r="E522" s="25"/>
      <c r="F522" s="15"/>
      <c r="G522" s="25"/>
      <c r="H522" s="26"/>
      <c r="I522" s="26"/>
      <c r="J522" s="26"/>
      <c r="K522" s="26"/>
      <c r="L522" s="25"/>
      <c r="M522" s="25"/>
      <c r="N522" s="25"/>
      <c r="O522" s="25"/>
      <c r="P522" s="25"/>
      <c r="Q522" s="17"/>
      <c r="R522" s="17"/>
      <c r="S522" s="32"/>
      <c r="T522" s="32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</row>
    <row r="523" spans="1:45" ht="12.75">
      <c r="A523" s="25"/>
      <c r="B523" s="25"/>
      <c r="C523" s="25"/>
      <c r="D523" s="15"/>
      <c r="E523" s="25"/>
      <c r="F523" s="15"/>
      <c r="G523" s="25"/>
      <c r="H523" s="26"/>
      <c r="I523" s="26"/>
      <c r="J523" s="26"/>
      <c r="K523" s="26"/>
      <c r="L523" s="25"/>
      <c r="M523" s="25"/>
      <c r="N523" s="25"/>
      <c r="O523" s="25"/>
      <c r="P523" s="25"/>
      <c r="Q523" s="17"/>
      <c r="R523" s="16"/>
      <c r="S523" s="32"/>
      <c r="T523" s="32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</row>
    <row r="524" spans="1:45" ht="12.75">
      <c r="A524" s="25"/>
      <c r="B524" s="25"/>
      <c r="C524" s="25"/>
      <c r="D524" s="15"/>
      <c r="E524" s="25"/>
      <c r="F524" s="15"/>
      <c r="G524" s="25"/>
      <c r="H524" s="26"/>
      <c r="I524" s="26"/>
      <c r="J524" s="26"/>
      <c r="K524" s="26"/>
      <c r="L524" s="25"/>
      <c r="M524" s="25"/>
      <c r="N524" s="25"/>
      <c r="O524" s="25"/>
      <c r="P524" s="25"/>
      <c r="Q524" s="17"/>
      <c r="R524" s="17"/>
      <c r="S524" s="32"/>
      <c r="T524" s="32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</row>
    <row r="525" spans="1:45" ht="12.75">
      <c r="A525" s="25"/>
      <c r="B525" s="25"/>
      <c r="C525" s="25"/>
      <c r="D525" s="15"/>
      <c r="E525" s="25"/>
      <c r="F525" s="15"/>
      <c r="G525" s="25"/>
      <c r="H525" s="29"/>
      <c r="I525" s="29"/>
      <c r="J525" s="29"/>
      <c r="K525" s="29"/>
      <c r="L525" s="25"/>
      <c r="M525" s="25"/>
      <c r="N525" s="25"/>
      <c r="O525" s="25"/>
      <c r="P525" s="25"/>
      <c r="Q525" s="16"/>
      <c r="R525" s="16"/>
      <c r="S525" s="16"/>
      <c r="T525" s="16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</row>
    <row r="526" spans="1:45" ht="12.75">
      <c r="A526" s="25"/>
      <c r="B526" s="25"/>
      <c r="C526" s="25"/>
      <c r="D526" s="15"/>
      <c r="E526" s="25"/>
      <c r="F526" s="15"/>
      <c r="G526" s="25"/>
      <c r="H526" s="26"/>
      <c r="I526" s="26"/>
      <c r="J526" s="26"/>
      <c r="K526" s="26"/>
      <c r="L526" s="25"/>
      <c r="M526" s="25"/>
      <c r="N526" s="25"/>
      <c r="O526" s="25"/>
      <c r="P526" s="25"/>
      <c r="Q526" s="17"/>
      <c r="R526" s="17"/>
      <c r="S526" s="32"/>
      <c r="T526" s="32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</row>
    <row r="527" spans="1:45" ht="12.75">
      <c r="A527" s="25"/>
      <c r="B527" s="25"/>
      <c r="C527" s="25"/>
      <c r="D527" s="15"/>
      <c r="E527" s="25"/>
      <c r="F527" s="15"/>
      <c r="G527" s="25"/>
      <c r="H527" s="26"/>
      <c r="I527" s="26"/>
      <c r="J527" s="26"/>
      <c r="K527" s="26"/>
      <c r="L527" s="25"/>
      <c r="M527" s="25"/>
      <c r="N527" s="25"/>
      <c r="O527" s="25"/>
      <c r="P527" s="25"/>
      <c r="Q527" s="17"/>
      <c r="R527" s="16"/>
      <c r="S527" s="32"/>
      <c r="T527" s="32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</row>
    <row r="528" spans="1:45" ht="12.75">
      <c r="A528" s="25"/>
      <c r="B528" s="25"/>
      <c r="C528" s="25"/>
      <c r="D528" s="15"/>
      <c r="E528" s="25"/>
      <c r="F528" s="15"/>
      <c r="G528" s="25"/>
      <c r="H528" s="26"/>
      <c r="I528" s="26"/>
      <c r="J528" s="26"/>
      <c r="K528" s="26"/>
      <c r="L528" s="25"/>
      <c r="M528" s="25"/>
      <c r="N528" s="25"/>
      <c r="O528" s="25"/>
      <c r="P528" s="25"/>
      <c r="Q528" s="17"/>
      <c r="R528" s="34"/>
      <c r="S528" s="32"/>
      <c r="T528" s="32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</row>
    <row r="529" spans="1:45" ht="12.75">
      <c r="A529" s="25"/>
      <c r="B529" s="25"/>
      <c r="C529" s="25"/>
      <c r="D529" s="15"/>
      <c r="E529" s="25"/>
      <c r="F529" s="15"/>
      <c r="G529" s="25"/>
      <c r="H529" s="26"/>
      <c r="I529" s="26"/>
      <c r="J529" s="26"/>
      <c r="K529" s="26"/>
      <c r="L529" s="25"/>
      <c r="M529" s="25"/>
      <c r="N529" s="25"/>
      <c r="O529" s="25"/>
      <c r="P529" s="25"/>
      <c r="Q529" s="17"/>
      <c r="R529" s="16"/>
      <c r="S529" s="32"/>
      <c r="T529" s="32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</row>
    <row r="530" spans="1:45" ht="12.75">
      <c r="A530" s="25"/>
      <c r="B530" s="25"/>
      <c r="C530" s="25"/>
      <c r="D530" s="15"/>
      <c r="E530" s="25"/>
      <c r="F530" s="15"/>
      <c r="G530" s="25"/>
      <c r="H530" s="26"/>
      <c r="I530" s="26"/>
      <c r="J530" s="26"/>
      <c r="K530" s="26"/>
      <c r="L530" s="25"/>
      <c r="M530" s="25"/>
      <c r="N530" s="25"/>
      <c r="O530" s="25"/>
      <c r="P530" s="25"/>
      <c r="Q530" s="17"/>
      <c r="R530" s="16"/>
      <c r="S530" s="32"/>
      <c r="T530" s="32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</row>
    <row r="531" spans="1:45" ht="12.75">
      <c r="A531" s="25"/>
      <c r="B531" s="25"/>
      <c r="C531" s="25"/>
      <c r="D531" s="15"/>
      <c r="E531" s="25"/>
      <c r="F531" s="15"/>
      <c r="G531" s="25"/>
      <c r="H531" s="26"/>
      <c r="I531" s="26"/>
      <c r="J531" s="26"/>
      <c r="K531" s="26"/>
      <c r="L531" s="25"/>
      <c r="M531" s="25"/>
      <c r="N531" s="25"/>
      <c r="O531" s="25"/>
      <c r="P531" s="25"/>
      <c r="Q531" s="17"/>
      <c r="R531" s="17"/>
      <c r="S531" s="18"/>
      <c r="T531" s="18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</row>
    <row r="532" spans="1:45" ht="25.5" customHeight="1">
      <c r="A532" s="25"/>
      <c r="B532" s="25"/>
      <c r="C532" s="25"/>
      <c r="D532" s="15"/>
      <c r="E532" s="25"/>
      <c r="F532" s="15"/>
      <c r="G532" s="25"/>
      <c r="H532" s="26"/>
      <c r="I532" s="26"/>
      <c r="J532" s="26"/>
      <c r="K532" s="26"/>
      <c r="L532" s="25"/>
      <c r="M532" s="25"/>
      <c r="N532" s="25"/>
      <c r="O532" s="25"/>
      <c r="P532" s="25"/>
      <c r="Q532" s="17"/>
      <c r="R532" s="18"/>
      <c r="S532" s="32"/>
      <c r="T532" s="32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</row>
    <row r="533" spans="1:45" ht="12.75">
      <c r="A533" s="25"/>
      <c r="B533" s="25"/>
      <c r="C533" s="25"/>
      <c r="D533" s="15"/>
      <c r="E533" s="25"/>
      <c r="F533" s="15"/>
      <c r="G533" s="25"/>
      <c r="H533" s="26"/>
      <c r="I533" s="26"/>
      <c r="J533" s="26"/>
      <c r="K533" s="26"/>
      <c r="L533" s="25"/>
      <c r="M533" s="25"/>
      <c r="N533" s="25"/>
      <c r="O533" s="25"/>
      <c r="P533" s="25"/>
      <c r="Q533" s="17"/>
      <c r="R533" s="17"/>
      <c r="S533" s="32"/>
      <c r="T533" s="32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</row>
    <row r="534" spans="1:45" ht="12.75">
      <c r="A534" s="25"/>
      <c r="B534" s="25"/>
      <c r="C534" s="25"/>
      <c r="D534" s="15"/>
      <c r="E534" s="25"/>
      <c r="F534" s="15"/>
      <c r="G534" s="25"/>
      <c r="H534" s="26"/>
      <c r="I534" s="26"/>
      <c r="J534" s="26"/>
      <c r="K534" s="26"/>
      <c r="L534" s="25"/>
      <c r="M534" s="25"/>
      <c r="N534" s="25"/>
      <c r="O534" s="25"/>
      <c r="P534" s="25"/>
      <c r="Q534" s="18"/>
      <c r="R534" s="16"/>
      <c r="S534" s="32"/>
      <c r="T534" s="32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</row>
    <row r="535" spans="1:45" ht="12.75">
      <c r="A535" s="25"/>
      <c r="B535" s="25"/>
      <c r="C535" s="25"/>
      <c r="D535" s="15"/>
      <c r="E535" s="25"/>
      <c r="F535" s="15"/>
      <c r="G535" s="25"/>
      <c r="H535" s="26"/>
      <c r="I535" s="26"/>
      <c r="J535" s="26"/>
      <c r="K535" s="26"/>
      <c r="L535" s="25"/>
      <c r="M535" s="25"/>
      <c r="N535" s="25"/>
      <c r="O535" s="25"/>
      <c r="P535" s="25"/>
      <c r="Q535" s="17"/>
      <c r="R535" s="16"/>
      <c r="S535" s="32"/>
      <c r="T535" s="32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</row>
    <row r="536" spans="1:45" ht="12.75">
      <c r="A536" s="25"/>
      <c r="B536" s="25"/>
      <c r="C536" s="25"/>
      <c r="D536" s="15"/>
      <c r="E536" s="25"/>
      <c r="F536" s="15"/>
      <c r="G536" s="25"/>
      <c r="H536" s="26"/>
      <c r="I536" s="26"/>
      <c r="J536" s="26"/>
      <c r="K536" s="26"/>
      <c r="L536" s="25"/>
      <c r="M536" s="25"/>
      <c r="N536" s="25"/>
      <c r="O536" s="25"/>
      <c r="P536" s="25"/>
      <c r="Q536" s="17"/>
      <c r="R536" s="16"/>
      <c r="S536" s="32"/>
      <c r="T536" s="32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</row>
    <row r="537" spans="1:45" ht="38.25" customHeight="1">
      <c r="A537" s="25"/>
      <c r="B537" s="25"/>
      <c r="C537" s="25"/>
      <c r="D537" s="15"/>
      <c r="E537" s="25"/>
      <c r="F537" s="15"/>
      <c r="G537" s="25"/>
      <c r="H537" s="26"/>
      <c r="I537" s="26"/>
      <c r="J537" s="26"/>
      <c r="K537" s="26"/>
      <c r="L537" s="25"/>
      <c r="M537" s="25"/>
      <c r="N537" s="25"/>
      <c r="O537" s="25"/>
      <c r="P537" s="25"/>
      <c r="Q537" s="17"/>
      <c r="R537" s="18"/>
      <c r="S537" s="32"/>
      <c r="T537" s="32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</row>
    <row r="538" spans="1:45" ht="12.75">
      <c r="A538" s="25"/>
      <c r="B538" s="25"/>
      <c r="C538" s="25"/>
      <c r="D538" s="15"/>
      <c r="E538" s="25"/>
      <c r="F538" s="15"/>
      <c r="G538" s="25"/>
      <c r="H538" s="26"/>
      <c r="I538" s="26"/>
      <c r="J538" s="26"/>
      <c r="K538" s="26"/>
      <c r="L538" s="25"/>
      <c r="M538" s="25"/>
      <c r="N538" s="25"/>
      <c r="O538" s="25"/>
      <c r="P538" s="25"/>
      <c r="Q538" s="17"/>
      <c r="R538" s="16"/>
      <c r="S538" s="32"/>
      <c r="T538" s="32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</row>
    <row r="539" spans="1:45" ht="12.75">
      <c r="A539" s="25"/>
      <c r="B539" s="25"/>
      <c r="C539" s="25"/>
      <c r="D539" s="15"/>
      <c r="E539" s="25"/>
      <c r="F539" s="15"/>
      <c r="G539" s="25"/>
      <c r="H539" s="26"/>
      <c r="I539" s="26"/>
      <c r="J539" s="26"/>
      <c r="K539" s="26"/>
      <c r="L539" s="25"/>
      <c r="M539" s="25"/>
      <c r="N539" s="25"/>
      <c r="O539" s="25"/>
      <c r="P539" s="25"/>
      <c r="Q539" s="17"/>
      <c r="R539" s="16"/>
      <c r="S539" s="32"/>
      <c r="T539" s="32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</row>
    <row r="540" spans="1:45" ht="12.75">
      <c r="A540" s="25"/>
      <c r="B540" s="25"/>
      <c r="C540" s="25"/>
      <c r="D540" s="15"/>
      <c r="E540" s="25"/>
      <c r="F540" s="15"/>
      <c r="G540" s="25"/>
      <c r="H540" s="26"/>
      <c r="I540" s="26"/>
      <c r="J540" s="26"/>
      <c r="K540" s="26"/>
      <c r="L540" s="25"/>
      <c r="M540" s="25"/>
      <c r="N540" s="25"/>
      <c r="O540" s="25"/>
      <c r="P540" s="25"/>
      <c r="Q540" s="17"/>
      <c r="R540" s="16"/>
      <c r="S540" s="32"/>
      <c r="T540" s="32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</row>
    <row r="541" spans="1:45" ht="12.75">
      <c r="A541" s="25"/>
      <c r="B541" s="25"/>
      <c r="C541" s="25"/>
      <c r="D541" s="15"/>
      <c r="E541" s="25"/>
      <c r="F541" s="15"/>
      <c r="G541" s="25"/>
      <c r="H541" s="26"/>
      <c r="I541" s="26"/>
      <c r="J541" s="26"/>
      <c r="K541" s="26"/>
      <c r="L541" s="25"/>
      <c r="M541" s="25"/>
      <c r="N541" s="25"/>
      <c r="O541" s="25"/>
      <c r="P541" s="25"/>
      <c r="Q541" s="17"/>
      <c r="R541" s="18"/>
      <c r="S541" s="32"/>
      <c r="T541" s="32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</row>
    <row r="542" spans="1:45" ht="12.75">
      <c r="A542" s="25"/>
      <c r="B542" s="25"/>
      <c r="C542" s="25"/>
      <c r="D542" s="15"/>
      <c r="E542" s="25"/>
      <c r="F542" s="15"/>
      <c r="G542" s="25"/>
      <c r="H542" s="26"/>
      <c r="I542" s="26"/>
      <c r="J542" s="26"/>
      <c r="K542" s="26"/>
      <c r="L542" s="25"/>
      <c r="M542" s="25"/>
      <c r="N542" s="25"/>
      <c r="O542" s="25"/>
      <c r="P542" s="25"/>
      <c r="Q542" s="17"/>
      <c r="R542" s="16"/>
      <c r="S542" s="32"/>
      <c r="T542" s="32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</row>
    <row r="543" spans="1:45" ht="12.75">
      <c r="A543" s="25"/>
      <c r="B543" s="25"/>
      <c r="C543" s="25"/>
      <c r="D543" s="15"/>
      <c r="E543" s="25"/>
      <c r="F543" s="15"/>
      <c r="G543" s="25"/>
      <c r="H543" s="26"/>
      <c r="I543" s="26"/>
      <c r="J543" s="26"/>
      <c r="K543" s="26"/>
      <c r="L543" s="25"/>
      <c r="M543" s="25"/>
      <c r="N543" s="25"/>
      <c r="O543" s="25"/>
      <c r="P543" s="25"/>
      <c r="Q543" s="17"/>
      <c r="R543" s="18"/>
      <c r="S543" s="32"/>
      <c r="T543" s="32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</row>
    <row r="544" spans="1:45" ht="12.75">
      <c r="A544" s="25"/>
      <c r="B544" s="25"/>
      <c r="C544" s="25"/>
      <c r="D544" s="15"/>
      <c r="E544" s="25"/>
      <c r="F544" s="15"/>
      <c r="G544" s="25"/>
      <c r="H544" s="26"/>
      <c r="I544" s="26"/>
      <c r="J544" s="26"/>
      <c r="K544" s="26"/>
      <c r="L544" s="25"/>
      <c r="M544" s="25"/>
      <c r="N544" s="25"/>
      <c r="O544" s="25"/>
      <c r="P544" s="25"/>
      <c r="Q544" s="17"/>
      <c r="R544" s="16"/>
      <c r="S544" s="32"/>
      <c r="T544" s="32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</row>
    <row r="545" spans="1:45" ht="38.25" customHeight="1">
      <c r="A545" s="25"/>
      <c r="B545" s="25"/>
      <c r="C545" s="25"/>
      <c r="D545" s="15"/>
      <c r="E545" s="25"/>
      <c r="F545" s="15"/>
      <c r="G545" s="25"/>
      <c r="H545" s="26"/>
      <c r="I545" s="26"/>
      <c r="J545" s="26"/>
      <c r="K545" s="26"/>
      <c r="L545" s="25"/>
      <c r="M545" s="25"/>
      <c r="N545" s="25"/>
      <c r="O545" s="25"/>
      <c r="P545" s="25"/>
      <c r="Q545" s="17"/>
      <c r="R545" s="16"/>
      <c r="S545" s="32"/>
      <c r="T545" s="32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</row>
    <row r="546" spans="1:45" ht="12.75">
      <c r="A546" s="25"/>
      <c r="B546" s="25"/>
      <c r="C546" s="25"/>
      <c r="D546" s="15"/>
      <c r="E546" s="25"/>
      <c r="F546" s="15"/>
      <c r="G546" s="25"/>
      <c r="H546" s="26"/>
      <c r="I546" s="26"/>
      <c r="J546" s="26"/>
      <c r="K546" s="26"/>
      <c r="L546" s="25"/>
      <c r="M546" s="25"/>
      <c r="N546" s="25"/>
      <c r="O546" s="25"/>
      <c r="P546" s="25"/>
      <c r="Q546" s="17"/>
      <c r="R546" s="18"/>
      <c r="S546" s="32"/>
      <c r="T546" s="32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</row>
    <row r="547" spans="1:45" ht="12.75">
      <c r="A547" s="25"/>
      <c r="B547" s="25"/>
      <c r="C547" s="25"/>
      <c r="D547" s="15"/>
      <c r="E547" s="25"/>
      <c r="F547" s="15"/>
      <c r="G547" s="25"/>
      <c r="H547" s="26"/>
      <c r="I547" s="26"/>
      <c r="J547" s="26"/>
      <c r="K547" s="26"/>
      <c r="L547" s="25"/>
      <c r="M547" s="25"/>
      <c r="N547" s="25"/>
      <c r="O547" s="25"/>
      <c r="P547" s="25"/>
      <c r="Q547" s="17"/>
      <c r="R547" s="16"/>
      <c r="S547" s="18"/>
      <c r="T547" s="18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</row>
    <row r="548" spans="1:45" ht="12.75">
      <c r="A548" s="25"/>
      <c r="B548" s="25"/>
      <c r="C548" s="25"/>
      <c r="D548" s="15"/>
      <c r="E548" s="25"/>
      <c r="F548" s="15"/>
      <c r="G548" s="25"/>
      <c r="H548" s="26"/>
      <c r="I548" s="26"/>
      <c r="J548" s="26"/>
      <c r="K548" s="26"/>
      <c r="L548" s="25"/>
      <c r="M548" s="25"/>
      <c r="N548" s="25"/>
      <c r="O548" s="25"/>
      <c r="P548" s="25"/>
      <c r="Q548" s="17"/>
      <c r="R548" s="16"/>
      <c r="S548" s="32"/>
      <c r="T548" s="32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</row>
    <row r="549" spans="1:45" ht="89.25" customHeight="1">
      <c r="A549" s="25"/>
      <c r="B549" s="25"/>
      <c r="C549" s="25"/>
      <c r="D549" s="15"/>
      <c r="E549" s="25"/>
      <c r="F549" s="15"/>
      <c r="G549" s="25"/>
      <c r="H549" s="43"/>
      <c r="I549" s="43"/>
      <c r="J549" s="44"/>
      <c r="K549" s="44"/>
      <c r="L549" s="25"/>
      <c r="M549" s="25"/>
      <c r="N549" s="25"/>
      <c r="O549" s="25"/>
      <c r="P549" s="25"/>
      <c r="Q549" s="17"/>
      <c r="R549" s="16"/>
      <c r="S549" s="32"/>
      <c r="T549" s="32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</row>
    <row r="550" spans="1:45" ht="12.75">
      <c r="A550" s="25"/>
      <c r="B550" s="25"/>
      <c r="C550" s="25"/>
      <c r="D550" s="15"/>
      <c r="E550" s="25"/>
      <c r="F550" s="15"/>
      <c r="G550" s="25"/>
      <c r="H550" s="43"/>
      <c r="I550" s="43"/>
      <c r="J550" s="43"/>
      <c r="K550" s="44"/>
      <c r="L550" s="25"/>
      <c r="M550" s="25"/>
      <c r="N550" s="25"/>
      <c r="O550" s="25"/>
      <c r="P550" s="25"/>
      <c r="Q550" s="17"/>
      <c r="R550" s="16"/>
      <c r="S550" s="32"/>
      <c r="T550" s="32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</row>
    <row r="551" spans="1:45" ht="12.75">
      <c r="A551" s="25"/>
      <c r="B551" s="25"/>
      <c r="C551" s="25"/>
      <c r="D551" s="15"/>
      <c r="E551" s="25"/>
      <c r="F551" s="15"/>
      <c r="G551" s="25"/>
      <c r="H551" s="43"/>
      <c r="I551" s="43"/>
      <c r="J551" s="43"/>
      <c r="K551" s="44"/>
      <c r="L551" s="25"/>
      <c r="M551" s="25"/>
      <c r="N551" s="25"/>
      <c r="O551" s="25"/>
      <c r="P551" s="25"/>
      <c r="Q551" s="17"/>
      <c r="R551" s="16"/>
      <c r="S551" s="32"/>
      <c r="T551" s="32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</row>
    <row r="552" spans="1:45" ht="12.75">
      <c r="A552" s="25"/>
      <c r="B552" s="25"/>
      <c r="C552" s="25"/>
      <c r="D552" s="15"/>
      <c r="E552" s="25"/>
      <c r="F552" s="15"/>
      <c r="G552" s="25"/>
      <c r="H552" s="43"/>
      <c r="I552" s="43"/>
      <c r="J552" s="43"/>
      <c r="K552" s="44"/>
      <c r="L552" s="25"/>
      <c r="M552" s="25"/>
      <c r="N552" s="25"/>
      <c r="O552" s="25"/>
      <c r="P552" s="25"/>
      <c r="Q552" s="17"/>
      <c r="R552" s="16"/>
      <c r="S552" s="32"/>
      <c r="T552" s="32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</row>
    <row r="553" spans="1:45" ht="51" customHeight="1">
      <c r="A553" s="25"/>
      <c r="B553" s="25"/>
      <c r="C553" s="25"/>
      <c r="D553" s="15"/>
      <c r="E553" s="25"/>
      <c r="F553" s="15"/>
      <c r="G553" s="25"/>
      <c r="H553" s="26"/>
      <c r="I553" s="26"/>
      <c r="J553" s="26"/>
      <c r="K553" s="26"/>
      <c r="L553" s="25"/>
      <c r="M553" s="25"/>
      <c r="N553" s="25"/>
      <c r="O553" s="25"/>
      <c r="P553" s="25"/>
      <c r="Q553" s="16"/>
      <c r="R553" s="16"/>
      <c r="S553" s="32"/>
      <c r="T553" s="27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</row>
    <row r="554" spans="1:45" ht="12.75">
      <c r="A554" s="25"/>
      <c r="B554" s="25"/>
      <c r="C554" s="25"/>
      <c r="D554" s="15"/>
      <c r="E554" s="25"/>
      <c r="F554" s="15"/>
      <c r="G554" s="25"/>
      <c r="H554" s="26"/>
      <c r="I554" s="26"/>
      <c r="J554" s="26"/>
      <c r="K554" s="26"/>
      <c r="L554" s="25"/>
      <c r="M554" s="25"/>
      <c r="N554" s="25"/>
      <c r="O554" s="25"/>
      <c r="P554" s="25"/>
      <c r="Q554" s="17"/>
      <c r="R554" s="18"/>
      <c r="S554" s="32"/>
      <c r="T554" s="27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</row>
    <row r="555" spans="1:45" ht="12.75">
      <c r="A555" s="25"/>
      <c r="B555" s="25"/>
      <c r="C555" s="25"/>
      <c r="D555" s="15"/>
      <c r="E555" s="25"/>
      <c r="F555" s="15"/>
      <c r="G555" s="25"/>
      <c r="H555" s="26"/>
      <c r="I555" s="26"/>
      <c r="J555" s="26"/>
      <c r="K555" s="26"/>
      <c r="L555" s="25"/>
      <c r="M555" s="25"/>
      <c r="N555" s="25"/>
      <c r="O555" s="25"/>
      <c r="P555" s="25"/>
      <c r="Q555" s="17"/>
      <c r="R555" s="17"/>
      <c r="S555" s="32"/>
      <c r="T555" s="33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</row>
    <row r="556" spans="1:45" ht="12.75">
      <c r="A556" s="25"/>
      <c r="B556" s="25"/>
      <c r="C556" s="25"/>
      <c r="D556" s="15"/>
      <c r="E556" s="25"/>
      <c r="F556" s="15"/>
      <c r="G556" s="25"/>
      <c r="H556" s="26"/>
      <c r="I556" s="26"/>
      <c r="J556" s="26"/>
      <c r="K556" s="26"/>
      <c r="L556" s="25"/>
      <c r="M556" s="25"/>
      <c r="N556" s="25"/>
      <c r="O556" s="25"/>
      <c r="P556" s="25"/>
      <c r="Q556" s="18"/>
      <c r="R556" s="18"/>
      <c r="S556" s="32"/>
      <c r="T556" s="32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</row>
    <row r="557" spans="1:45" ht="12.75">
      <c r="A557" s="25"/>
      <c r="B557" s="25"/>
      <c r="C557" s="25"/>
      <c r="D557" s="15"/>
      <c r="E557" s="25"/>
      <c r="F557" s="15"/>
      <c r="G557" s="25"/>
      <c r="H557" s="26"/>
      <c r="I557" s="26"/>
      <c r="J557" s="26"/>
      <c r="K557" s="26"/>
      <c r="L557" s="25"/>
      <c r="M557" s="25"/>
      <c r="N557" s="25"/>
      <c r="O557" s="25"/>
      <c r="P557" s="25"/>
      <c r="Q557" s="17"/>
      <c r="R557" s="16"/>
      <c r="S557" s="32"/>
      <c r="T557" s="33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</row>
    <row r="558" spans="1:45" ht="12.75">
      <c r="A558" s="25"/>
      <c r="B558" s="25"/>
      <c r="C558" s="25"/>
      <c r="D558" s="15"/>
      <c r="E558" s="25"/>
      <c r="F558" s="15"/>
      <c r="G558" s="25"/>
      <c r="H558" s="26"/>
      <c r="I558" s="26"/>
      <c r="J558" s="26"/>
      <c r="K558" s="26"/>
      <c r="L558" s="25"/>
      <c r="M558" s="25"/>
      <c r="N558" s="25"/>
      <c r="O558" s="25"/>
      <c r="P558" s="25"/>
      <c r="Q558" s="17"/>
      <c r="R558" s="17"/>
      <c r="S558" s="32"/>
      <c r="T558" s="16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</row>
    <row r="559" spans="1:45" ht="12.75">
      <c r="A559" s="25"/>
      <c r="B559" s="25"/>
      <c r="C559" s="25"/>
      <c r="D559" s="15"/>
      <c r="E559" s="25"/>
      <c r="F559" s="15"/>
      <c r="G559" s="25"/>
      <c r="H559" s="26"/>
      <c r="I559" s="26"/>
      <c r="J559" s="26"/>
      <c r="K559" s="26"/>
      <c r="L559" s="25"/>
      <c r="M559" s="25"/>
      <c r="N559" s="25"/>
      <c r="O559" s="25"/>
      <c r="P559" s="25"/>
      <c r="Q559" s="17"/>
      <c r="R559" s="16"/>
      <c r="S559" s="32"/>
      <c r="T559" s="16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</row>
    <row r="560" spans="1:45" ht="12.75">
      <c r="A560" s="25"/>
      <c r="B560" s="25"/>
      <c r="C560" s="25"/>
      <c r="D560" s="15"/>
      <c r="E560" s="25"/>
      <c r="F560" s="15"/>
      <c r="G560" s="25"/>
      <c r="H560" s="26"/>
      <c r="I560" s="26"/>
      <c r="J560" s="26"/>
      <c r="K560" s="26"/>
      <c r="L560" s="25"/>
      <c r="M560" s="25"/>
      <c r="N560" s="25"/>
      <c r="O560" s="25"/>
      <c r="P560" s="25"/>
      <c r="Q560" s="17"/>
      <c r="R560" s="18"/>
      <c r="S560" s="32"/>
      <c r="T560" s="16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</row>
    <row r="561" spans="1:45" ht="12.75">
      <c r="A561" s="25"/>
      <c r="B561" s="25"/>
      <c r="C561" s="25"/>
      <c r="D561" s="15"/>
      <c r="E561" s="25"/>
      <c r="F561" s="15"/>
      <c r="G561" s="25"/>
      <c r="H561" s="26"/>
      <c r="I561" s="26"/>
      <c r="J561" s="26"/>
      <c r="K561" s="26"/>
      <c r="L561" s="25"/>
      <c r="M561" s="25"/>
      <c r="N561" s="25"/>
      <c r="O561" s="25"/>
      <c r="P561" s="25"/>
      <c r="Q561" s="17"/>
      <c r="R561" s="18"/>
      <c r="S561" s="32"/>
      <c r="T561" s="27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</row>
    <row r="562" spans="1:45" ht="12.75">
      <c r="A562" s="25"/>
      <c r="B562" s="25"/>
      <c r="C562" s="25"/>
      <c r="D562" s="15"/>
      <c r="E562" s="25"/>
      <c r="F562" s="15"/>
      <c r="G562" s="25"/>
      <c r="H562" s="26"/>
      <c r="I562" s="26"/>
      <c r="J562" s="26"/>
      <c r="K562" s="26"/>
      <c r="L562" s="25"/>
      <c r="M562" s="25"/>
      <c r="N562" s="25"/>
      <c r="O562" s="25"/>
      <c r="P562" s="25"/>
      <c r="Q562" s="17"/>
      <c r="R562" s="16"/>
      <c r="S562" s="32"/>
      <c r="T562" s="16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</row>
    <row r="563" spans="1:45" ht="51" customHeight="1">
      <c r="A563" s="25"/>
      <c r="B563" s="25"/>
      <c r="C563" s="25"/>
      <c r="D563" s="15"/>
      <c r="E563" s="25"/>
      <c r="F563" s="15"/>
      <c r="G563" s="25"/>
      <c r="H563" s="26"/>
      <c r="I563" s="26"/>
      <c r="J563" s="26"/>
      <c r="K563" s="26"/>
      <c r="L563" s="25"/>
      <c r="M563" s="25"/>
      <c r="N563" s="25"/>
      <c r="O563" s="25"/>
      <c r="P563" s="25"/>
      <c r="Q563" s="17"/>
      <c r="R563" s="17"/>
      <c r="S563" s="32"/>
      <c r="T563" s="16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</row>
    <row r="564" spans="1:45" ht="12.75">
      <c r="A564" s="25"/>
      <c r="B564" s="25"/>
      <c r="C564" s="25"/>
      <c r="D564" s="15"/>
      <c r="E564" s="25"/>
      <c r="F564" s="15"/>
      <c r="G564" s="25"/>
      <c r="H564" s="26"/>
      <c r="I564" s="26"/>
      <c r="J564" s="26"/>
      <c r="K564" s="26"/>
      <c r="L564" s="25"/>
      <c r="M564" s="25"/>
      <c r="N564" s="25"/>
      <c r="O564" s="25"/>
      <c r="P564" s="25"/>
      <c r="Q564" s="17"/>
      <c r="R564" s="18"/>
      <c r="S564" s="32"/>
      <c r="T564" s="16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</row>
    <row r="565" spans="1:45" ht="12.75">
      <c r="A565" s="25"/>
      <c r="B565" s="25"/>
      <c r="C565" s="25"/>
      <c r="D565" s="15"/>
      <c r="E565" s="25"/>
      <c r="F565" s="15"/>
      <c r="G565" s="25"/>
      <c r="H565" s="26"/>
      <c r="I565" s="26"/>
      <c r="J565" s="26"/>
      <c r="K565" s="26"/>
      <c r="L565" s="25"/>
      <c r="M565" s="25"/>
      <c r="N565" s="25"/>
      <c r="O565" s="25"/>
      <c r="P565" s="25"/>
      <c r="Q565" s="17"/>
      <c r="R565" s="18"/>
      <c r="S565" s="32"/>
      <c r="T565" s="27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</row>
    <row r="566" spans="1:45" ht="12.75">
      <c r="A566" s="25"/>
      <c r="B566" s="25"/>
      <c r="C566" s="25"/>
      <c r="D566" s="15"/>
      <c r="E566" s="25"/>
      <c r="F566" s="15"/>
      <c r="G566" s="25"/>
      <c r="H566" s="26"/>
      <c r="I566" s="26"/>
      <c r="J566" s="26"/>
      <c r="K566" s="26"/>
      <c r="L566" s="25"/>
      <c r="M566" s="25"/>
      <c r="N566" s="25"/>
      <c r="O566" s="25"/>
      <c r="P566" s="25"/>
      <c r="Q566" s="17"/>
      <c r="R566" s="17"/>
      <c r="S566" s="32"/>
      <c r="T566" s="16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</row>
    <row r="567" spans="1:45" ht="51" customHeight="1">
      <c r="A567" s="25"/>
      <c r="B567" s="25"/>
      <c r="C567" s="25"/>
      <c r="D567" s="15"/>
      <c r="E567" s="25"/>
      <c r="F567" s="15"/>
      <c r="G567" s="25"/>
      <c r="H567" s="26"/>
      <c r="I567" s="26"/>
      <c r="J567" s="26"/>
      <c r="K567" s="26"/>
      <c r="L567" s="25"/>
      <c r="M567" s="25"/>
      <c r="N567" s="25"/>
      <c r="O567" s="25"/>
      <c r="P567" s="25"/>
      <c r="Q567" s="17"/>
      <c r="R567" s="18"/>
      <c r="S567" s="16"/>
      <c r="T567" s="16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</row>
    <row r="568" spans="1:45" ht="12.75">
      <c r="A568" s="25"/>
      <c r="B568" s="25"/>
      <c r="C568" s="25"/>
      <c r="D568" s="15"/>
      <c r="E568" s="25"/>
      <c r="F568" s="15"/>
      <c r="G568" s="25"/>
      <c r="H568" s="26"/>
      <c r="I568" s="26"/>
      <c r="J568" s="26"/>
      <c r="K568" s="26"/>
      <c r="L568" s="25"/>
      <c r="M568" s="25"/>
      <c r="N568" s="25"/>
      <c r="O568" s="25"/>
      <c r="P568" s="25"/>
      <c r="Q568" s="17"/>
      <c r="R568" s="16"/>
      <c r="S568" s="16"/>
      <c r="T568" s="32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</row>
    <row r="569" spans="1:45" ht="12.75">
      <c r="A569" s="25"/>
      <c r="B569" s="25"/>
      <c r="C569" s="25"/>
      <c r="D569" s="15"/>
      <c r="E569" s="25"/>
      <c r="F569" s="15"/>
      <c r="G569" s="25"/>
      <c r="H569" s="26"/>
      <c r="I569" s="26"/>
      <c r="J569" s="26"/>
      <c r="K569" s="26"/>
      <c r="L569" s="25"/>
      <c r="M569" s="25"/>
      <c r="N569" s="25"/>
      <c r="O569" s="25"/>
      <c r="P569" s="25"/>
      <c r="Q569" s="17"/>
      <c r="R569" s="16"/>
      <c r="S569" s="32"/>
      <c r="T569" s="32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</row>
    <row r="570" spans="1:45" ht="12.75">
      <c r="A570" s="25"/>
      <c r="B570" s="25"/>
      <c r="C570" s="25"/>
      <c r="D570" s="15"/>
      <c r="E570" s="25"/>
      <c r="F570" s="15"/>
      <c r="G570" s="25"/>
      <c r="H570" s="26"/>
      <c r="I570" s="26"/>
      <c r="J570" s="26"/>
      <c r="K570" s="26"/>
      <c r="L570" s="25"/>
      <c r="M570" s="25"/>
      <c r="N570" s="25"/>
      <c r="O570" s="25"/>
      <c r="P570" s="25"/>
      <c r="Q570" s="17"/>
      <c r="R570" s="16"/>
      <c r="S570" s="16"/>
      <c r="T570" s="16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</row>
    <row r="571" spans="1:45" ht="12.75">
      <c r="A571" s="25"/>
      <c r="B571" s="25"/>
      <c r="C571" s="25"/>
      <c r="D571" s="15"/>
      <c r="E571" s="25"/>
      <c r="F571" s="15"/>
      <c r="G571" s="25"/>
      <c r="H571" s="26"/>
      <c r="I571" s="26"/>
      <c r="J571" s="26"/>
      <c r="K571" s="26"/>
      <c r="L571" s="25"/>
      <c r="M571" s="25"/>
      <c r="N571" s="25"/>
      <c r="O571" s="25"/>
      <c r="P571" s="25"/>
      <c r="Q571" s="17"/>
      <c r="R571" s="18"/>
      <c r="S571" s="16"/>
      <c r="T571" s="16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</row>
    <row r="572" spans="1:45" ht="38.25" customHeight="1">
      <c r="A572" s="25"/>
      <c r="B572" s="25"/>
      <c r="C572" s="25"/>
      <c r="D572" s="15"/>
      <c r="E572" s="25"/>
      <c r="F572" s="15"/>
      <c r="G572" s="25"/>
      <c r="H572" s="26"/>
      <c r="I572" s="26"/>
      <c r="J572" s="26"/>
      <c r="K572" s="26"/>
      <c r="L572" s="25"/>
      <c r="M572" s="25"/>
      <c r="N572" s="25"/>
      <c r="O572" s="25"/>
      <c r="P572" s="25"/>
      <c r="Q572" s="18"/>
      <c r="R572" s="18"/>
      <c r="S572" s="16"/>
      <c r="T572" s="32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</row>
    <row r="573" spans="1:45" ht="12.75">
      <c r="A573" s="25"/>
      <c r="B573" s="25"/>
      <c r="C573" s="25"/>
      <c r="D573" s="15"/>
      <c r="E573" s="25"/>
      <c r="F573" s="15"/>
      <c r="G573" s="25"/>
      <c r="H573" s="26"/>
      <c r="I573" s="26"/>
      <c r="J573" s="26"/>
      <c r="K573" s="26"/>
      <c r="L573" s="25"/>
      <c r="M573" s="25"/>
      <c r="N573" s="25"/>
      <c r="O573" s="25"/>
      <c r="P573" s="25"/>
      <c r="Q573" s="18"/>
      <c r="R573" s="18"/>
      <c r="S573" s="16"/>
      <c r="T573" s="32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</row>
    <row r="574" spans="1:45" ht="38.25" customHeight="1">
      <c r="A574" s="25"/>
      <c r="B574" s="25"/>
      <c r="C574" s="25"/>
      <c r="D574" s="15"/>
      <c r="E574" s="25"/>
      <c r="F574" s="15"/>
      <c r="G574" s="25"/>
      <c r="H574" s="26"/>
      <c r="I574" s="26"/>
      <c r="J574" s="26"/>
      <c r="K574" s="26"/>
      <c r="L574" s="25"/>
      <c r="M574" s="25"/>
      <c r="N574" s="25"/>
      <c r="O574" s="25"/>
      <c r="P574" s="25"/>
      <c r="Q574" s="17"/>
      <c r="R574" s="16"/>
      <c r="S574" s="16"/>
      <c r="T574" s="32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</row>
    <row r="575" spans="1:45" ht="12.75">
      <c r="A575" s="25"/>
      <c r="B575" s="25"/>
      <c r="C575" s="25"/>
      <c r="D575" s="15"/>
      <c r="E575" s="25"/>
      <c r="F575" s="15"/>
      <c r="G575" s="25"/>
      <c r="H575" s="26"/>
      <c r="I575" s="26"/>
      <c r="J575" s="26"/>
      <c r="K575" s="26"/>
      <c r="L575" s="25"/>
      <c r="M575" s="25"/>
      <c r="N575" s="25"/>
      <c r="O575" s="25"/>
      <c r="P575" s="25"/>
      <c r="Q575" s="17"/>
      <c r="R575" s="16"/>
      <c r="S575" s="16"/>
      <c r="T575" s="32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</row>
    <row r="576" spans="1:45" ht="12.75">
      <c r="A576" s="25"/>
      <c r="B576" s="25"/>
      <c r="C576" s="25"/>
      <c r="D576" s="15"/>
      <c r="E576" s="25"/>
      <c r="F576" s="15"/>
      <c r="G576" s="25"/>
      <c r="H576" s="26"/>
      <c r="I576" s="26"/>
      <c r="J576" s="26"/>
      <c r="K576" s="26"/>
      <c r="L576" s="25"/>
      <c r="M576" s="25"/>
      <c r="N576" s="25"/>
      <c r="O576" s="25"/>
      <c r="P576" s="25"/>
      <c r="Q576" s="17"/>
      <c r="R576" s="18"/>
      <c r="S576" s="32"/>
      <c r="T576" s="32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</row>
    <row r="577" spans="1:45" ht="12.75">
      <c r="A577" s="25"/>
      <c r="B577" s="25"/>
      <c r="C577" s="25"/>
      <c r="D577" s="15"/>
      <c r="E577" s="25"/>
      <c r="F577" s="15"/>
      <c r="G577" s="25"/>
      <c r="H577" s="26"/>
      <c r="I577" s="26"/>
      <c r="J577" s="26"/>
      <c r="K577" s="26"/>
      <c r="L577" s="25"/>
      <c r="M577" s="25"/>
      <c r="N577" s="25"/>
      <c r="O577" s="25"/>
      <c r="P577" s="25"/>
      <c r="Q577" s="17"/>
      <c r="R577" s="18"/>
      <c r="S577" s="16"/>
      <c r="T577" s="32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</row>
    <row r="578" spans="1:45" ht="12.75">
      <c r="A578" s="25"/>
      <c r="B578" s="25"/>
      <c r="C578" s="25"/>
      <c r="D578" s="15"/>
      <c r="E578" s="25"/>
      <c r="F578" s="15"/>
      <c r="G578" s="25"/>
      <c r="H578" s="26"/>
      <c r="I578" s="26"/>
      <c r="J578" s="26"/>
      <c r="K578" s="26"/>
      <c r="L578" s="25"/>
      <c r="M578" s="25"/>
      <c r="N578" s="25"/>
      <c r="O578" s="25"/>
      <c r="P578" s="25"/>
      <c r="Q578" s="17"/>
      <c r="R578" s="16"/>
      <c r="S578" s="16"/>
      <c r="T578" s="32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</row>
    <row r="579" spans="1:45" ht="12.75">
      <c r="A579" s="25"/>
      <c r="B579" s="25"/>
      <c r="C579" s="25"/>
      <c r="D579" s="15"/>
      <c r="E579" s="25"/>
      <c r="F579" s="15"/>
      <c r="G579" s="25"/>
      <c r="H579" s="26"/>
      <c r="I579" s="26"/>
      <c r="J579" s="26"/>
      <c r="K579" s="26"/>
      <c r="L579" s="25"/>
      <c r="M579" s="25"/>
      <c r="N579" s="25"/>
      <c r="O579" s="25"/>
      <c r="P579" s="25"/>
      <c r="Q579" s="17"/>
      <c r="R579" s="16"/>
      <c r="S579" s="16"/>
      <c r="T579" s="32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</row>
    <row r="580" spans="1:45" ht="12.75">
      <c r="A580" s="25"/>
      <c r="B580" s="25"/>
      <c r="C580" s="25"/>
      <c r="D580" s="15"/>
      <c r="E580" s="25"/>
      <c r="F580" s="15"/>
      <c r="G580" s="25"/>
      <c r="H580" s="26"/>
      <c r="I580" s="26"/>
      <c r="J580" s="26"/>
      <c r="K580" s="26"/>
      <c r="L580" s="25"/>
      <c r="M580" s="25"/>
      <c r="N580" s="25"/>
      <c r="O580" s="25"/>
      <c r="P580" s="25"/>
      <c r="Q580" s="17"/>
      <c r="R580" s="17"/>
      <c r="S580" s="16"/>
      <c r="T580" s="32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</row>
    <row r="581" spans="1:45" ht="12.75">
      <c r="A581" s="25"/>
      <c r="B581" s="25"/>
      <c r="C581" s="25"/>
      <c r="D581" s="15"/>
      <c r="E581" s="25"/>
      <c r="F581" s="15"/>
      <c r="G581" s="25"/>
      <c r="H581" s="26"/>
      <c r="I581" s="26"/>
      <c r="J581" s="26"/>
      <c r="K581" s="26"/>
      <c r="L581" s="25"/>
      <c r="M581" s="25"/>
      <c r="N581" s="25"/>
      <c r="O581" s="25"/>
      <c r="P581" s="25"/>
      <c r="Q581" s="17"/>
      <c r="R581" s="18"/>
      <c r="S581" s="16"/>
      <c r="T581" s="32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</row>
    <row r="582" spans="1:45" ht="12.75">
      <c r="A582" s="25"/>
      <c r="B582" s="25"/>
      <c r="C582" s="25"/>
      <c r="D582" s="15"/>
      <c r="E582" s="25"/>
      <c r="F582" s="15"/>
      <c r="G582" s="25"/>
      <c r="H582" s="26"/>
      <c r="I582" s="26"/>
      <c r="J582" s="26"/>
      <c r="K582" s="26"/>
      <c r="L582" s="25"/>
      <c r="M582" s="25"/>
      <c r="N582" s="25"/>
      <c r="O582" s="25"/>
      <c r="P582" s="25"/>
      <c r="Q582" s="17"/>
      <c r="R582" s="16"/>
      <c r="S582" s="16"/>
      <c r="T582" s="32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</row>
    <row r="583" spans="1:45" ht="12.75">
      <c r="A583" s="25"/>
      <c r="B583" s="25"/>
      <c r="C583" s="25"/>
      <c r="D583" s="15"/>
      <c r="E583" s="25"/>
      <c r="F583" s="15"/>
      <c r="G583" s="25"/>
      <c r="H583" s="26"/>
      <c r="I583" s="26"/>
      <c r="J583" s="26"/>
      <c r="K583" s="26"/>
      <c r="L583" s="25"/>
      <c r="M583" s="25"/>
      <c r="N583" s="25"/>
      <c r="O583" s="25"/>
      <c r="P583" s="25"/>
      <c r="Q583" s="17"/>
      <c r="R583" s="16"/>
      <c r="S583" s="16"/>
      <c r="T583" s="32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</row>
    <row r="584" spans="1:45" ht="12.75">
      <c r="A584" s="25"/>
      <c r="B584" s="25"/>
      <c r="C584" s="25"/>
      <c r="D584" s="15"/>
      <c r="E584" s="25"/>
      <c r="F584" s="15"/>
      <c r="G584" s="25"/>
      <c r="H584" s="26"/>
      <c r="I584" s="26"/>
      <c r="J584" s="26"/>
      <c r="K584" s="26"/>
      <c r="L584" s="25"/>
      <c r="M584" s="25"/>
      <c r="N584" s="25"/>
      <c r="O584" s="25"/>
      <c r="P584" s="25"/>
      <c r="Q584" s="17"/>
      <c r="R584" s="18"/>
      <c r="S584" s="16"/>
      <c r="T584" s="32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</row>
    <row r="585" spans="1:45" ht="12.75">
      <c r="A585" s="25"/>
      <c r="B585" s="25"/>
      <c r="C585" s="25"/>
      <c r="D585" s="15"/>
      <c r="E585" s="25"/>
      <c r="F585" s="15"/>
      <c r="G585" s="25"/>
      <c r="H585" s="26"/>
      <c r="I585" s="26"/>
      <c r="J585" s="26"/>
      <c r="K585" s="26"/>
      <c r="L585" s="25"/>
      <c r="M585" s="25"/>
      <c r="N585" s="25"/>
      <c r="O585" s="25"/>
      <c r="P585" s="25"/>
      <c r="Q585" s="17"/>
      <c r="R585" s="16"/>
      <c r="S585" s="16"/>
      <c r="T585" s="32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</row>
    <row r="586" spans="1:45" ht="12.75">
      <c r="A586" s="25"/>
      <c r="B586" s="25"/>
      <c r="C586" s="25"/>
      <c r="D586" s="15"/>
      <c r="E586" s="25"/>
      <c r="F586" s="15"/>
      <c r="G586" s="25"/>
      <c r="H586" s="26"/>
      <c r="I586" s="26"/>
      <c r="J586" s="26"/>
      <c r="K586" s="26"/>
      <c r="L586" s="25"/>
      <c r="M586" s="25"/>
      <c r="N586" s="25"/>
      <c r="O586" s="25"/>
      <c r="P586" s="25"/>
      <c r="Q586" s="17"/>
      <c r="R586" s="16"/>
      <c r="S586" s="16"/>
      <c r="T586" s="32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</row>
    <row r="587" spans="1:45" ht="12.75">
      <c r="A587" s="25"/>
      <c r="B587" s="25"/>
      <c r="C587" s="25"/>
      <c r="D587" s="15"/>
      <c r="E587" s="25"/>
      <c r="F587" s="15"/>
      <c r="G587" s="25"/>
      <c r="H587" s="26"/>
      <c r="I587" s="26"/>
      <c r="J587" s="26"/>
      <c r="K587" s="26"/>
      <c r="L587" s="25"/>
      <c r="M587" s="25"/>
      <c r="N587" s="25"/>
      <c r="O587" s="25"/>
      <c r="P587" s="25"/>
      <c r="Q587" s="17"/>
      <c r="R587" s="18"/>
      <c r="S587" s="16"/>
      <c r="T587" s="32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</row>
    <row r="588" spans="1:45" ht="12.75">
      <c r="A588" s="25"/>
      <c r="B588" s="25"/>
      <c r="C588" s="25"/>
      <c r="D588" s="15"/>
      <c r="E588" s="25"/>
      <c r="F588" s="15"/>
      <c r="G588" s="25"/>
      <c r="H588" s="26"/>
      <c r="I588" s="26"/>
      <c r="J588" s="26"/>
      <c r="K588" s="26"/>
      <c r="L588" s="25"/>
      <c r="M588" s="25"/>
      <c r="N588" s="25"/>
      <c r="O588" s="25"/>
      <c r="P588" s="25"/>
      <c r="Q588" s="17"/>
      <c r="R588" s="16"/>
      <c r="S588" s="16"/>
      <c r="T588" s="32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</row>
    <row r="589" spans="1:45" ht="12.75">
      <c r="A589" s="25"/>
      <c r="B589" s="25"/>
      <c r="C589" s="25"/>
      <c r="D589" s="15"/>
      <c r="E589" s="25"/>
      <c r="F589" s="15"/>
      <c r="G589" s="25"/>
      <c r="H589" s="26"/>
      <c r="I589" s="26"/>
      <c r="J589" s="26"/>
      <c r="K589" s="26"/>
      <c r="L589" s="25"/>
      <c r="M589" s="25"/>
      <c r="N589" s="25"/>
      <c r="O589" s="25"/>
      <c r="P589" s="25"/>
      <c r="Q589" s="17"/>
      <c r="R589" s="18"/>
      <c r="S589" s="16"/>
      <c r="T589" s="32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</row>
    <row r="590" spans="1:45" ht="12.75">
      <c r="A590" s="25"/>
      <c r="B590" s="25"/>
      <c r="C590" s="25"/>
      <c r="D590" s="15"/>
      <c r="E590" s="25"/>
      <c r="F590" s="15"/>
      <c r="G590" s="25"/>
      <c r="H590" s="26"/>
      <c r="I590" s="26"/>
      <c r="J590" s="26"/>
      <c r="K590" s="26"/>
      <c r="L590" s="25"/>
      <c r="M590" s="25"/>
      <c r="N590" s="25"/>
      <c r="O590" s="25"/>
      <c r="P590" s="25"/>
      <c r="Q590" s="17"/>
      <c r="R590" s="16"/>
      <c r="S590" s="16"/>
      <c r="T590" s="32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</row>
    <row r="591" spans="1:45" ht="12.75">
      <c r="A591" s="25"/>
      <c r="B591" s="25"/>
      <c r="C591" s="25"/>
      <c r="D591" s="15"/>
      <c r="E591" s="25"/>
      <c r="F591" s="15"/>
      <c r="G591" s="25"/>
      <c r="H591" s="26"/>
      <c r="I591" s="26"/>
      <c r="J591" s="26"/>
      <c r="K591" s="26"/>
      <c r="L591" s="25"/>
      <c r="M591" s="25"/>
      <c r="N591" s="25"/>
      <c r="O591" s="25"/>
      <c r="P591" s="25"/>
      <c r="Q591" s="17"/>
      <c r="R591" s="18"/>
      <c r="S591" s="27"/>
      <c r="T591" s="27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</row>
    <row r="592" spans="1:45" ht="12.75">
      <c r="A592" s="25"/>
      <c r="B592" s="25"/>
      <c r="C592" s="25"/>
      <c r="D592" s="15"/>
      <c r="E592" s="25"/>
      <c r="F592" s="15"/>
      <c r="G592" s="25"/>
      <c r="H592" s="26"/>
      <c r="I592" s="26"/>
      <c r="J592" s="26"/>
      <c r="K592" s="26"/>
      <c r="L592" s="25"/>
      <c r="M592" s="25"/>
      <c r="N592" s="25"/>
      <c r="O592" s="25"/>
      <c r="P592" s="25"/>
      <c r="Q592" s="20"/>
      <c r="R592" s="28"/>
      <c r="S592" s="16"/>
      <c r="T592" s="32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</row>
    <row r="593" spans="1:45" ht="12.75">
      <c r="A593" s="25"/>
      <c r="B593" s="25"/>
      <c r="C593" s="25"/>
      <c r="D593" s="15"/>
      <c r="E593" s="25"/>
      <c r="F593" s="15"/>
      <c r="G593" s="25"/>
      <c r="H593" s="26"/>
      <c r="I593" s="26"/>
      <c r="J593" s="26"/>
      <c r="K593" s="26"/>
      <c r="L593" s="25"/>
      <c r="M593" s="25"/>
      <c r="N593" s="25"/>
      <c r="O593" s="25"/>
      <c r="P593" s="25"/>
      <c r="Q593" s="17"/>
      <c r="R593" s="28"/>
      <c r="S593" s="16"/>
      <c r="T593" s="32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</row>
    <row r="594" spans="1:45" ht="12.75">
      <c r="A594" s="25"/>
      <c r="B594" s="25"/>
      <c r="C594" s="25"/>
      <c r="D594" s="15"/>
      <c r="E594" s="25"/>
      <c r="F594" s="15"/>
      <c r="G594" s="25"/>
      <c r="H594" s="26"/>
      <c r="I594" s="26"/>
      <c r="J594" s="26"/>
      <c r="K594" s="26"/>
      <c r="L594" s="25"/>
      <c r="M594" s="25"/>
      <c r="N594" s="25"/>
      <c r="O594" s="25"/>
      <c r="P594" s="25"/>
      <c r="Q594" s="20"/>
      <c r="R594" s="28"/>
      <c r="S594" s="16"/>
      <c r="T594" s="32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</row>
    <row r="595" spans="1:45" ht="12.75">
      <c r="A595" s="25"/>
      <c r="B595" s="25"/>
      <c r="C595" s="25"/>
      <c r="D595" s="15"/>
      <c r="E595" s="25"/>
      <c r="F595" s="15"/>
      <c r="G595" s="25"/>
      <c r="H595" s="26"/>
      <c r="I595" s="26"/>
      <c r="J595" s="26"/>
      <c r="K595" s="26"/>
      <c r="L595" s="25"/>
      <c r="M595" s="25"/>
      <c r="N595" s="25"/>
      <c r="O595" s="25"/>
      <c r="P595" s="25"/>
      <c r="Q595" s="20"/>
      <c r="R595" s="19"/>
      <c r="S595" s="16"/>
      <c r="T595" s="32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</row>
    <row r="596" spans="1:45" ht="12.75">
      <c r="A596" s="25"/>
      <c r="B596" s="25"/>
      <c r="C596" s="25"/>
      <c r="D596" s="15"/>
      <c r="E596" s="25"/>
      <c r="F596" s="15"/>
      <c r="G596" s="25"/>
      <c r="H596" s="26"/>
      <c r="I596" s="26"/>
      <c r="J596" s="26"/>
      <c r="K596" s="26"/>
      <c r="L596" s="25"/>
      <c r="M596" s="25"/>
      <c r="N596" s="25"/>
      <c r="O596" s="25"/>
      <c r="P596" s="25"/>
      <c r="Q596" s="20"/>
      <c r="R596" s="19"/>
      <c r="S596" s="16"/>
      <c r="T596" s="32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</row>
    <row r="597" spans="1:45" ht="12.75">
      <c r="A597" s="25"/>
      <c r="B597" s="25"/>
      <c r="C597" s="25"/>
      <c r="D597" s="15"/>
      <c r="E597" s="25"/>
      <c r="F597" s="15"/>
      <c r="G597" s="25"/>
      <c r="H597" s="26"/>
      <c r="I597" s="26"/>
      <c r="J597" s="26"/>
      <c r="K597" s="26"/>
      <c r="L597" s="25"/>
      <c r="M597" s="25"/>
      <c r="N597" s="25"/>
      <c r="O597" s="25"/>
      <c r="P597" s="25"/>
      <c r="Q597" s="20"/>
      <c r="R597" s="20"/>
      <c r="S597" s="16"/>
      <c r="T597" s="32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</row>
    <row r="598" spans="1:45" ht="12.75">
      <c r="A598" s="25"/>
      <c r="B598" s="25"/>
      <c r="C598" s="25"/>
      <c r="D598" s="15"/>
      <c r="E598" s="25"/>
      <c r="F598" s="15"/>
      <c r="G598" s="25"/>
      <c r="H598" s="26"/>
      <c r="I598" s="26"/>
      <c r="J598" s="26"/>
      <c r="K598" s="26"/>
      <c r="L598" s="25"/>
      <c r="M598" s="25"/>
      <c r="N598" s="25"/>
      <c r="O598" s="25"/>
      <c r="P598" s="25"/>
      <c r="Q598" s="20"/>
      <c r="R598" s="19"/>
      <c r="S598" s="16"/>
      <c r="T598" s="32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</row>
    <row r="599" spans="1:45" ht="12.75">
      <c r="A599" s="25"/>
      <c r="B599" s="25"/>
      <c r="C599" s="25"/>
      <c r="D599" s="15"/>
      <c r="E599" s="25"/>
      <c r="F599" s="15"/>
      <c r="G599" s="25"/>
      <c r="H599" s="26"/>
      <c r="I599" s="26"/>
      <c r="J599" s="26"/>
      <c r="K599" s="26"/>
      <c r="L599" s="25"/>
      <c r="M599" s="25"/>
      <c r="N599" s="25"/>
      <c r="O599" s="25"/>
      <c r="P599" s="25"/>
      <c r="Q599" s="20"/>
      <c r="R599" s="20"/>
      <c r="S599" s="16"/>
      <c r="T599" s="32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</row>
    <row r="600" spans="1:45" ht="12.75">
      <c r="A600" s="25"/>
      <c r="B600" s="25"/>
      <c r="C600" s="25"/>
      <c r="D600" s="15"/>
      <c r="E600" s="25"/>
      <c r="F600" s="15"/>
      <c r="G600" s="25"/>
      <c r="H600" s="26"/>
      <c r="I600" s="26"/>
      <c r="J600" s="26"/>
      <c r="K600" s="26"/>
      <c r="L600" s="25"/>
      <c r="M600" s="25"/>
      <c r="N600" s="25"/>
      <c r="O600" s="25"/>
      <c r="P600" s="25"/>
      <c r="Q600" s="17"/>
      <c r="R600" s="18"/>
      <c r="S600" s="16"/>
      <c r="T600" s="32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</row>
    <row r="601" spans="1:45" ht="12.75">
      <c r="A601" s="25"/>
      <c r="B601" s="25"/>
      <c r="C601" s="25"/>
      <c r="D601" s="15"/>
      <c r="E601" s="25"/>
      <c r="F601" s="15"/>
      <c r="G601" s="25"/>
      <c r="H601" s="26"/>
      <c r="I601" s="26"/>
      <c r="J601" s="26"/>
      <c r="K601" s="26"/>
      <c r="L601" s="25"/>
      <c r="M601" s="25"/>
      <c r="N601" s="25"/>
      <c r="O601" s="25"/>
      <c r="P601" s="25"/>
      <c r="Q601" s="20"/>
      <c r="R601" s="20"/>
      <c r="S601" s="27"/>
      <c r="T601" s="27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</row>
    <row r="602" spans="1:45" ht="12.75">
      <c r="A602" s="25"/>
      <c r="B602" s="25"/>
      <c r="C602" s="25"/>
      <c r="D602" s="15"/>
      <c r="E602" s="25"/>
      <c r="F602" s="15"/>
      <c r="G602" s="25"/>
      <c r="H602" s="26"/>
      <c r="I602" s="26"/>
      <c r="J602" s="26"/>
      <c r="K602" s="26"/>
      <c r="L602" s="25"/>
      <c r="M602" s="25"/>
      <c r="N602" s="25"/>
      <c r="O602" s="25"/>
      <c r="P602" s="25"/>
      <c r="Q602" s="20"/>
      <c r="R602" s="19"/>
      <c r="S602" s="16"/>
      <c r="T602" s="32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</row>
    <row r="603" spans="1:45" ht="12.75">
      <c r="A603" s="25"/>
      <c r="B603" s="25"/>
      <c r="C603" s="25"/>
      <c r="D603" s="15"/>
      <c r="E603" s="25"/>
      <c r="F603" s="15"/>
      <c r="G603" s="25"/>
      <c r="H603" s="26"/>
      <c r="I603" s="26"/>
      <c r="J603" s="26"/>
      <c r="K603" s="26"/>
      <c r="L603" s="25"/>
      <c r="M603" s="25"/>
      <c r="N603" s="25"/>
      <c r="O603" s="25"/>
      <c r="P603" s="25"/>
      <c r="Q603" s="20"/>
      <c r="R603" s="23"/>
      <c r="S603" s="27"/>
      <c r="T603" s="27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</row>
    <row r="604" spans="1:45" ht="12.75">
      <c r="A604" s="25"/>
      <c r="B604" s="25"/>
      <c r="C604" s="25"/>
      <c r="D604" s="15"/>
      <c r="E604" s="25"/>
      <c r="F604" s="15"/>
      <c r="G604" s="25"/>
      <c r="H604" s="26"/>
      <c r="I604" s="26"/>
      <c r="J604" s="26"/>
      <c r="K604" s="26"/>
      <c r="L604" s="25"/>
      <c r="M604" s="25"/>
      <c r="N604" s="25"/>
      <c r="O604" s="25"/>
      <c r="P604" s="25"/>
      <c r="Q604" s="20"/>
      <c r="R604" s="20"/>
      <c r="S604" s="16"/>
      <c r="T604" s="32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</row>
    <row r="605" spans="1:45" ht="12.75">
      <c r="A605" s="25"/>
      <c r="B605" s="25"/>
      <c r="C605" s="25"/>
      <c r="D605" s="15"/>
      <c r="E605" s="25"/>
      <c r="F605" s="15"/>
      <c r="G605" s="25"/>
      <c r="H605" s="26"/>
      <c r="I605" s="26"/>
      <c r="J605" s="26"/>
      <c r="K605" s="26"/>
      <c r="L605" s="25"/>
      <c r="M605" s="25"/>
      <c r="N605" s="25"/>
      <c r="O605" s="25"/>
      <c r="P605" s="25"/>
      <c r="Q605" s="20"/>
      <c r="R605" s="19"/>
      <c r="S605" s="27"/>
      <c r="T605" s="27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</row>
    <row r="606" spans="1:45" ht="12.75">
      <c r="A606" s="25"/>
      <c r="B606" s="25"/>
      <c r="C606" s="25"/>
      <c r="D606" s="15"/>
      <c r="E606" s="25"/>
      <c r="F606" s="15"/>
      <c r="G606" s="25"/>
      <c r="H606" s="26"/>
      <c r="I606" s="26"/>
      <c r="J606" s="26"/>
      <c r="K606" s="26"/>
      <c r="L606" s="25"/>
      <c r="M606" s="25"/>
      <c r="N606" s="25"/>
      <c r="O606" s="25"/>
      <c r="P606" s="25"/>
      <c r="Q606" s="20"/>
      <c r="R606" s="19"/>
      <c r="S606" s="16"/>
      <c r="T606" s="32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</row>
    <row r="607" spans="1:45" ht="12.75">
      <c r="A607" s="25"/>
      <c r="B607" s="25"/>
      <c r="C607" s="25"/>
      <c r="D607" s="15"/>
      <c r="E607" s="25"/>
      <c r="F607" s="15"/>
      <c r="G607" s="25"/>
      <c r="H607" s="26"/>
      <c r="I607" s="26"/>
      <c r="J607" s="26"/>
      <c r="K607" s="26"/>
      <c r="L607" s="25"/>
      <c r="M607" s="25"/>
      <c r="N607" s="25"/>
      <c r="O607" s="25"/>
      <c r="P607" s="25"/>
      <c r="Q607" s="20"/>
      <c r="R607" s="19"/>
      <c r="S607" s="27"/>
      <c r="T607" s="27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</row>
    <row r="608" spans="1:45" ht="12.75">
      <c r="A608" s="25"/>
      <c r="B608" s="25"/>
      <c r="C608" s="25"/>
      <c r="D608" s="15"/>
      <c r="E608" s="25"/>
      <c r="F608" s="15"/>
      <c r="G608" s="25"/>
      <c r="H608" s="26"/>
      <c r="I608" s="26"/>
      <c r="J608" s="26"/>
      <c r="K608" s="26"/>
      <c r="L608" s="25"/>
      <c r="M608" s="25"/>
      <c r="N608" s="25"/>
      <c r="O608" s="25"/>
      <c r="P608" s="25"/>
      <c r="Q608" s="20"/>
      <c r="R608" s="19"/>
      <c r="S608" s="16"/>
      <c r="T608" s="32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</row>
    <row r="609" spans="1:45" ht="12.75">
      <c r="A609" s="25"/>
      <c r="B609" s="25"/>
      <c r="C609" s="25"/>
      <c r="D609" s="15"/>
      <c r="E609" s="25"/>
      <c r="F609" s="15"/>
      <c r="G609" s="25"/>
      <c r="H609" s="26"/>
      <c r="I609" s="26"/>
      <c r="J609" s="26"/>
      <c r="K609" s="26"/>
      <c r="L609" s="25"/>
      <c r="M609" s="25"/>
      <c r="N609" s="25"/>
      <c r="O609" s="25"/>
      <c r="P609" s="25"/>
      <c r="Q609" s="17"/>
      <c r="R609" s="28"/>
      <c r="S609" s="45"/>
      <c r="T609" s="4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</row>
    <row r="610" spans="1:45" ht="12.75">
      <c r="A610" s="25"/>
      <c r="B610" s="25"/>
      <c r="C610" s="25"/>
      <c r="D610" s="15"/>
      <c r="E610" s="25"/>
      <c r="F610" s="15"/>
      <c r="G610" s="25"/>
      <c r="H610" s="26"/>
      <c r="I610" s="26"/>
      <c r="J610" s="26"/>
      <c r="K610" s="26"/>
      <c r="L610" s="25"/>
      <c r="M610" s="25"/>
      <c r="N610" s="25"/>
      <c r="O610" s="25"/>
      <c r="P610" s="25"/>
      <c r="Q610" s="20"/>
      <c r="R610" s="28"/>
      <c r="S610" s="16"/>
      <c r="T610" s="16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</row>
    <row r="611" spans="1:45" ht="12.75">
      <c r="A611" s="25"/>
      <c r="B611" s="25"/>
      <c r="C611" s="25"/>
      <c r="D611" s="15"/>
      <c r="E611" s="25"/>
      <c r="F611" s="15"/>
      <c r="G611" s="25"/>
      <c r="H611" s="26"/>
      <c r="I611" s="26"/>
      <c r="J611" s="26"/>
      <c r="K611" s="26"/>
      <c r="L611" s="25"/>
      <c r="M611" s="25"/>
      <c r="N611" s="25"/>
      <c r="O611" s="25"/>
      <c r="P611" s="25"/>
      <c r="Q611" s="20"/>
      <c r="R611" s="28"/>
      <c r="S611" s="16"/>
      <c r="T611" s="16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</row>
    <row r="612" spans="1:45" ht="12.75">
      <c r="A612" s="25"/>
      <c r="B612" s="25"/>
      <c r="C612" s="25"/>
      <c r="D612" s="15"/>
      <c r="E612" s="25"/>
      <c r="F612" s="15"/>
      <c r="G612" s="25"/>
      <c r="H612" s="29"/>
      <c r="I612" s="29"/>
      <c r="J612" s="39"/>
      <c r="K612" s="46"/>
      <c r="L612" s="25"/>
      <c r="M612" s="25"/>
      <c r="N612" s="25"/>
      <c r="O612" s="25"/>
      <c r="P612" s="25"/>
      <c r="Q612" s="16"/>
      <c r="R612" s="16"/>
      <c r="S612" s="16"/>
      <c r="T612" s="16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</row>
    <row r="613" spans="1:45" ht="12.75">
      <c r="A613" s="25"/>
      <c r="B613" s="25"/>
      <c r="C613" s="25"/>
      <c r="D613" s="15"/>
      <c r="E613" s="25"/>
      <c r="F613" s="15"/>
      <c r="G613" s="25"/>
      <c r="H613" s="29"/>
      <c r="I613" s="29"/>
      <c r="J613" s="30"/>
      <c r="K613" s="46"/>
      <c r="L613" s="25"/>
      <c r="M613" s="25"/>
      <c r="N613" s="25"/>
      <c r="O613" s="25"/>
      <c r="P613" s="25"/>
      <c r="Q613" s="16"/>
      <c r="R613" s="16"/>
      <c r="S613" s="16"/>
      <c r="T613" s="16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</row>
    <row r="614" spans="1:45" ht="12.75">
      <c r="A614" s="25"/>
      <c r="B614" s="25"/>
      <c r="C614" s="25"/>
      <c r="D614" s="15"/>
      <c r="E614" s="25"/>
      <c r="F614" s="15"/>
      <c r="G614" s="25"/>
      <c r="H614" s="29"/>
      <c r="I614" s="29"/>
      <c r="J614" s="29"/>
      <c r="K614" s="29"/>
      <c r="L614" s="25"/>
      <c r="M614" s="25"/>
      <c r="N614" s="25"/>
      <c r="O614" s="25"/>
      <c r="P614" s="25"/>
      <c r="Q614" s="16"/>
      <c r="R614" s="16"/>
      <c r="S614" s="16"/>
      <c r="T614" s="16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</row>
    <row r="615" spans="1:45" ht="12.75">
      <c r="A615" s="25"/>
      <c r="B615" s="25"/>
      <c r="C615" s="25"/>
      <c r="D615" s="15"/>
      <c r="E615" s="25"/>
      <c r="F615" s="15"/>
      <c r="G615" s="25"/>
      <c r="H615" s="29"/>
      <c r="I615" s="29"/>
      <c r="J615" s="30"/>
      <c r="K615" s="39"/>
      <c r="L615" s="25"/>
      <c r="M615" s="25"/>
      <c r="N615" s="25"/>
      <c r="O615" s="25"/>
      <c r="P615" s="25"/>
      <c r="Q615" s="16"/>
      <c r="R615" s="16"/>
      <c r="S615" s="16"/>
      <c r="T615" s="16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</row>
    <row r="616" spans="1:45" ht="51" customHeight="1">
      <c r="A616" s="25"/>
      <c r="B616" s="25"/>
      <c r="C616" s="25"/>
      <c r="D616" s="15"/>
      <c r="E616" s="25"/>
      <c r="F616" s="15"/>
      <c r="G616" s="25"/>
      <c r="H616" s="18"/>
      <c r="I616" s="18"/>
      <c r="J616" s="18"/>
      <c r="K616" s="18"/>
      <c r="L616" s="25"/>
      <c r="M616" s="25"/>
      <c r="N616" s="25"/>
      <c r="O616" s="25"/>
      <c r="P616" s="25"/>
      <c r="Q616" s="17"/>
      <c r="R616" s="18"/>
      <c r="S616" s="27"/>
      <c r="T616" s="27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</row>
    <row r="617" spans="1:45" ht="12.75">
      <c r="A617" s="25"/>
      <c r="B617" s="25"/>
      <c r="C617" s="25"/>
      <c r="D617" s="15"/>
      <c r="E617" s="25"/>
      <c r="F617" s="15"/>
      <c r="G617" s="25"/>
      <c r="H617" s="18"/>
      <c r="I617" s="18"/>
      <c r="J617" s="18"/>
      <c r="K617" s="18"/>
      <c r="L617" s="25"/>
      <c r="M617" s="25"/>
      <c r="N617" s="25"/>
      <c r="O617" s="25"/>
      <c r="P617" s="25"/>
      <c r="Q617" s="17"/>
      <c r="R617" s="17"/>
      <c r="S617" s="16"/>
      <c r="T617" s="27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</row>
    <row r="618" spans="1:45" ht="12.75">
      <c r="A618" s="25"/>
      <c r="B618" s="25"/>
      <c r="C618" s="25"/>
      <c r="D618" s="15"/>
      <c r="E618" s="25"/>
      <c r="F618" s="15"/>
      <c r="G618" s="25"/>
      <c r="H618" s="18"/>
      <c r="I618" s="18"/>
      <c r="J618" s="18"/>
      <c r="K618" s="18"/>
      <c r="L618" s="25"/>
      <c r="M618" s="25"/>
      <c r="N618" s="25"/>
      <c r="O618" s="25"/>
      <c r="P618" s="25"/>
      <c r="Q618" s="17"/>
      <c r="R618" s="17"/>
      <c r="S618" s="27"/>
      <c r="T618" s="27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</row>
    <row r="619" spans="1:45" ht="12.75">
      <c r="A619" s="25"/>
      <c r="B619" s="25"/>
      <c r="C619" s="25"/>
      <c r="D619" s="15"/>
      <c r="E619" s="25"/>
      <c r="F619" s="15"/>
      <c r="G619" s="25"/>
      <c r="H619" s="18"/>
      <c r="I619" s="18"/>
      <c r="J619" s="18"/>
      <c r="K619" s="18"/>
      <c r="L619" s="25"/>
      <c r="M619" s="25"/>
      <c r="N619" s="25"/>
      <c r="O619" s="25"/>
      <c r="P619" s="25"/>
      <c r="Q619" s="17"/>
      <c r="R619" s="17"/>
      <c r="S619" s="27"/>
      <c r="T619" s="27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</row>
    <row r="620" spans="1:45" ht="12.75">
      <c r="A620" s="25"/>
      <c r="B620" s="25"/>
      <c r="C620" s="25"/>
      <c r="D620" s="15"/>
      <c r="E620" s="25"/>
      <c r="F620" s="15"/>
      <c r="G620" s="25"/>
      <c r="H620" s="18"/>
      <c r="I620" s="18"/>
      <c r="J620" s="18"/>
      <c r="K620" s="18"/>
      <c r="L620" s="25"/>
      <c r="M620" s="25"/>
      <c r="N620" s="25"/>
      <c r="O620" s="25"/>
      <c r="P620" s="25"/>
      <c r="Q620" s="17"/>
      <c r="R620" s="17"/>
      <c r="S620" s="27"/>
      <c r="T620" s="27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</row>
    <row r="621" spans="1:45" ht="12.75">
      <c r="A621" s="25"/>
      <c r="B621" s="25"/>
      <c r="C621" s="25"/>
      <c r="D621" s="15"/>
      <c r="E621" s="25"/>
      <c r="F621" s="15"/>
      <c r="G621" s="25"/>
      <c r="H621" s="18"/>
      <c r="I621" s="18"/>
      <c r="J621" s="18"/>
      <c r="K621" s="18"/>
      <c r="L621" s="25"/>
      <c r="M621" s="25"/>
      <c r="N621" s="25"/>
      <c r="O621" s="25"/>
      <c r="P621" s="25"/>
      <c r="Q621" s="17"/>
      <c r="R621" s="16"/>
      <c r="S621" s="27"/>
      <c r="T621" s="27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</row>
    <row r="622" spans="1:45" ht="12.75">
      <c r="A622" s="25"/>
      <c r="B622" s="25"/>
      <c r="C622" s="25"/>
      <c r="D622" s="15"/>
      <c r="E622" s="25"/>
      <c r="F622" s="15"/>
      <c r="G622" s="25"/>
      <c r="H622" s="18"/>
      <c r="I622" s="18"/>
      <c r="J622" s="18"/>
      <c r="K622" s="18"/>
      <c r="L622" s="25"/>
      <c r="M622" s="25"/>
      <c r="N622" s="25"/>
      <c r="O622" s="25"/>
      <c r="P622" s="25"/>
      <c r="Q622" s="17"/>
      <c r="R622" s="17"/>
      <c r="S622" s="45"/>
      <c r="T622" s="4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</row>
    <row r="623" spans="1:45" ht="12.75">
      <c r="A623" s="25"/>
      <c r="B623" s="25"/>
      <c r="C623" s="25"/>
      <c r="D623" s="15"/>
      <c r="E623" s="25"/>
      <c r="F623" s="15"/>
      <c r="G623" s="25"/>
      <c r="H623" s="18"/>
      <c r="I623" s="18"/>
      <c r="J623" s="18"/>
      <c r="K623" s="18"/>
      <c r="L623" s="25"/>
      <c r="M623" s="25"/>
      <c r="N623" s="25"/>
      <c r="O623" s="25"/>
      <c r="P623" s="25"/>
      <c r="Q623" s="17"/>
      <c r="R623" s="16"/>
      <c r="S623" s="27"/>
      <c r="T623" s="27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</row>
    <row r="624" spans="1:45" ht="12.75" customHeight="1">
      <c r="A624" s="25"/>
      <c r="B624" s="25"/>
      <c r="C624" s="25"/>
      <c r="D624" s="15"/>
      <c r="E624" s="25"/>
      <c r="F624" s="15"/>
      <c r="G624" s="25"/>
      <c r="H624" s="18"/>
      <c r="I624" s="18"/>
      <c r="J624" s="18"/>
      <c r="K624" s="18"/>
      <c r="L624" s="25"/>
      <c r="M624" s="25"/>
      <c r="N624" s="25"/>
      <c r="O624" s="25"/>
      <c r="P624" s="25"/>
      <c r="Q624" s="17"/>
      <c r="R624" s="17"/>
      <c r="S624" s="29"/>
      <c r="T624" s="47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</row>
    <row r="625" spans="1:45" ht="12.75">
      <c r="A625" s="25"/>
      <c r="B625" s="25"/>
      <c r="C625" s="25"/>
      <c r="D625" s="15"/>
      <c r="E625" s="25"/>
      <c r="F625" s="15"/>
      <c r="G625" s="25"/>
      <c r="H625" s="18"/>
      <c r="I625" s="18"/>
      <c r="J625" s="18"/>
      <c r="K625" s="18"/>
      <c r="L625" s="25"/>
      <c r="M625" s="25"/>
      <c r="N625" s="25"/>
      <c r="O625" s="25"/>
      <c r="P625" s="25"/>
      <c r="Q625" s="17"/>
      <c r="R625" s="17"/>
      <c r="S625" s="18"/>
      <c r="T625" s="18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</row>
    <row r="626" spans="1:45" ht="12.75">
      <c r="A626" s="25"/>
      <c r="B626" s="25"/>
      <c r="C626" s="25"/>
      <c r="D626" s="15"/>
      <c r="E626" s="25"/>
      <c r="F626" s="15"/>
      <c r="G626" s="25"/>
      <c r="H626" s="18"/>
      <c r="I626" s="18"/>
      <c r="J626" s="18"/>
      <c r="K626" s="18"/>
      <c r="L626" s="25"/>
      <c r="M626" s="25"/>
      <c r="N626" s="25"/>
      <c r="O626" s="25"/>
      <c r="P626" s="25"/>
      <c r="Q626" s="17"/>
      <c r="R626" s="16"/>
      <c r="S626" s="47"/>
      <c r="T626" s="18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</row>
    <row r="627" spans="1:45" ht="12.75">
      <c r="A627" s="25"/>
      <c r="B627" s="25"/>
      <c r="C627" s="25"/>
      <c r="D627" s="15"/>
      <c r="E627" s="25"/>
      <c r="F627" s="15"/>
      <c r="G627" s="25"/>
      <c r="H627" s="18"/>
      <c r="I627" s="18"/>
      <c r="J627" s="18"/>
      <c r="K627" s="18"/>
      <c r="L627" s="25"/>
      <c r="M627" s="25"/>
      <c r="N627" s="25"/>
      <c r="O627" s="25"/>
      <c r="P627" s="25"/>
      <c r="Q627" s="17"/>
      <c r="R627" s="16"/>
      <c r="S627" s="53"/>
      <c r="T627" s="16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</row>
    <row r="628" spans="1:45" ht="12.75">
      <c r="A628" s="25"/>
      <c r="B628" s="25"/>
      <c r="C628" s="25"/>
      <c r="D628" s="15"/>
      <c r="E628" s="25"/>
      <c r="F628" s="15"/>
      <c r="G628" s="25"/>
      <c r="H628" s="18"/>
      <c r="I628" s="18"/>
      <c r="J628" s="18"/>
      <c r="K628" s="18"/>
      <c r="L628" s="25"/>
      <c r="M628" s="25"/>
      <c r="N628" s="25"/>
      <c r="O628" s="25"/>
      <c r="P628" s="25"/>
      <c r="Q628" s="17"/>
      <c r="R628" s="17"/>
      <c r="S628" s="16"/>
      <c r="T628" s="16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</row>
    <row r="629" spans="1:45" ht="12.75">
      <c r="A629" s="25"/>
      <c r="B629" s="25"/>
      <c r="C629" s="25"/>
      <c r="D629" s="15"/>
      <c r="E629" s="25"/>
      <c r="F629" s="15"/>
      <c r="G629" s="25"/>
      <c r="H629" s="18"/>
      <c r="I629" s="18"/>
      <c r="J629" s="18"/>
      <c r="K629" s="18"/>
      <c r="L629" s="25"/>
      <c r="M629" s="25"/>
      <c r="N629" s="25"/>
      <c r="O629" s="25"/>
      <c r="P629" s="25"/>
      <c r="Q629" s="17"/>
      <c r="R629" s="17"/>
      <c r="S629" s="32"/>
      <c r="T629" s="32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</row>
    <row r="630" spans="1:45" ht="12.75">
      <c r="A630" s="25"/>
      <c r="B630" s="25"/>
      <c r="C630" s="25"/>
      <c r="D630" s="15"/>
      <c r="E630" s="25"/>
      <c r="F630" s="15"/>
      <c r="G630" s="25"/>
      <c r="H630" s="18"/>
      <c r="I630" s="18"/>
      <c r="J630" s="18"/>
      <c r="K630" s="18"/>
      <c r="L630" s="25"/>
      <c r="M630" s="25"/>
      <c r="N630" s="25"/>
      <c r="O630" s="25"/>
      <c r="P630" s="25"/>
      <c r="Q630" s="17"/>
      <c r="R630" s="17"/>
      <c r="S630" s="16"/>
      <c r="T630" s="16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</row>
    <row r="631" spans="1:45" ht="38.25" customHeight="1">
      <c r="A631" s="25"/>
      <c r="B631" s="25"/>
      <c r="C631" s="25"/>
      <c r="D631" s="15"/>
      <c r="E631" s="25"/>
      <c r="F631" s="15"/>
      <c r="G631" s="25"/>
      <c r="H631" s="18"/>
      <c r="I631" s="18"/>
      <c r="J631" s="18"/>
      <c r="K631" s="18"/>
      <c r="L631" s="25"/>
      <c r="M631" s="25"/>
      <c r="N631" s="25"/>
      <c r="O631" s="25"/>
      <c r="P631" s="25"/>
      <c r="Q631" s="20"/>
      <c r="R631" s="16"/>
      <c r="S631" s="16"/>
      <c r="T631" s="32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</row>
    <row r="632" spans="1:45" ht="12.75">
      <c r="A632" s="25"/>
      <c r="B632" s="25"/>
      <c r="C632" s="25"/>
      <c r="D632" s="15"/>
      <c r="E632" s="25"/>
      <c r="F632" s="15"/>
      <c r="G632" s="25"/>
      <c r="H632" s="18"/>
      <c r="I632" s="18"/>
      <c r="J632" s="18"/>
      <c r="K632" s="18"/>
      <c r="L632" s="25"/>
      <c r="M632" s="25"/>
      <c r="N632" s="25"/>
      <c r="O632" s="25"/>
      <c r="P632" s="25"/>
      <c r="Q632" s="17"/>
      <c r="R632" s="18"/>
      <c r="S632" s="16"/>
      <c r="T632" s="16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</row>
    <row r="633" spans="1:45" ht="12.75">
      <c r="A633" s="25"/>
      <c r="B633" s="25"/>
      <c r="C633" s="25"/>
      <c r="D633" s="15"/>
      <c r="E633" s="25"/>
      <c r="F633" s="15"/>
      <c r="G633" s="25"/>
      <c r="H633" s="18"/>
      <c r="I633" s="18"/>
      <c r="J633" s="18"/>
      <c r="K633" s="18"/>
      <c r="L633" s="25"/>
      <c r="M633" s="25"/>
      <c r="N633" s="25"/>
      <c r="O633" s="25"/>
      <c r="P633" s="25"/>
      <c r="Q633" s="17"/>
      <c r="R633" s="17"/>
      <c r="S633" s="16"/>
      <c r="T633" s="16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</row>
    <row r="634" spans="1:45" ht="12.75">
      <c r="A634" s="25"/>
      <c r="B634" s="25"/>
      <c r="C634" s="25"/>
      <c r="D634" s="15"/>
      <c r="E634" s="25"/>
      <c r="F634" s="15"/>
      <c r="G634" s="25"/>
      <c r="H634" s="18"/>
      <c r="I634" s="18"/>
      <c r="J634" s="18"/>
      <c r="K634" s="18"/>
      <c r="L634" s="25"/>
      <c r="M634" s="25"/>
      <c r="N634" s="25"/>
      <c r="O634" s="25"/>
      <c r="P634" s="25"/>
      <c r="Q634" s="17"/>
      <c r="R634" s="17"/>
      <c r="S634" s="16"/>
      <c r="T634" s="16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</row>
    <row r="635" spans="1:45" ht="12.75">
      <c r="A635" s="25"/>
      <c r="B635" s="25"/>
      <c r="C635" s="25"/>
      <c r="D635" s="15"/>
      <c r="E635" s="25"/>
      <c r="F635" s="15"/>
      <c r="G635" s="25"/>
      <c r="H635" s="18"/>
      <c r="I635" s="18"/>
      <c r="J635" s="18"/>
      <c r="K635" s="18"/>
      <c r="L635" s="25"/>
      <c r="M635" s="25"/>
      <c r="N635" s="25"/>
      <c r="O635" s="25"/>
      <c r="P635" s="25"/>
      <c r="Q635" s="17"/>
      <c r="R635" s="17"/>
      <c r="S635" s="16"/>
      <c r="T635" s="16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</row>
    <row r="636" spans="1:45" ht="38.25" customHeight="1">
      <c r="A636" s="25"/>
      <c r="B636" s="25"/>
      <c r="C636" s="25"/>
      <c r="D636" s="15"/>
      <c r="E636" s="25"/>
      <c r="F636" s="15"/>
      <c r="G636" s="25"/>
      <c r="H636" s="18"/>
      <c r="I636" s="18"/>
      <c r="J636" s="18"/>
      <c r="K636" s="18"/>
      <c r="L636" s="25"/>
      <c r="M636" s="25"/>
      <c r="N636" s="25"/>
      <c r="O636" s="25"/>
      <c r="P636" s="25"/>
      <c r="Q636" s="17"/>
      <c r="R636" s="17"/>
      <c r="S636" s="16"/>
      <c r="T636" s="16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</row>
    <row r="637" spans="1:45" ht="12.75">
      <c r="A637" s="25"/>
      <c r="B637" s="25"/>
      <c r="C637" s="25"/>
      <c r="D637" s="15"/>
      <c r="E637" s="25"/>
      <c r="F637" s="15"/>
      <c r="G637" s="25"/>
      <c r="H637" s="18"/>
      <c r="I637" s="18"/>
      <c r="J637" s="18"/>
      <c r="K637" s="18"/>
      <c r="L637" s="25"/>
      <c r="M637" s="25"/>
      <c r="N637" s="25"/>
      <c r="O637" s="25"/>
      <c r="P637" s="25"/>
      <c r="Q637" s="17"/>
      <c r="R637" s="16"/>
      <c r="S637" s="16"/>
      <c r="T637" s="16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</row>
    <row r="638" spans="1:45" ht="12.75">
      <c r="A638" s="25"/>
      <c r="B638" s="25"/>
      <c r="C638" s="25"/>
      <c r="D638" s="15"/>
      <c r="E638" s="25"/>
      <c r="F638" s="15"/>
      <c r="G638" s="25"/>
      <c r="H638" s="18"/>
      <c r="I638" s="18"/>
      <c r="J638" s="18"/>
      <c r="K638" s="18"/>
      <c r="L638" s="25"/>
      <c r="M638" s="25"/>
      <c r="N638" s="25"/>
      <c r="O638" s="25"/>
      <c r="P638" s="25"/>
      <c r="Q638" s="17"/>
      <c r="R638" s="16"/>
      <c r="S638" s="16"/>
      <c r="T638" s="16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</row>
    <row r="639" spans="1:45" ht="12.75">
      <c r="A639" s="25"/>
      <c r="B639" s="25"/>
      <c r="C639" s="25"/>
      <c r="D639" s="15"/>
      <c r="E639" s="25"/>
      <c r="F639" s="15"/>
      <c r="G639" s="25"/>
      <c r="H639" s="18"/>
      <c r="I639" s="18"/>
      <c r="J639" s="18"/>
      <c r="K639" s="18"/>
      <c r="L639" s="25"/>
      <c r="M639" s="25"/>
      <c r="N639" s="25"/>
      <c r="O639" s="25"/>
      <c r="P639" s="25"/>
      <c r="Q639" s="17"/>
      <c r="R639" s="16"/>
      <c r="S639" s="16"/>
      <c r="T639" s="16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</row>
    <row r="640" spans="1:45" ht="51" customHeight="1">
      <c r="A640" s="25"/>
      <c r="B640" s="25"/>
      <c r="C640" s="25"/>
      <c r="D640" s="15"/>
      <c r="E640" s="25"/>
      <c r="F640" s="15"/>
      <c r="G640" s="25"/>
      <c r="H640" s="18"/>
      <c r="I640" s="18"/>
      <c r="J640" s="18"/>
      <c r="K640" s="18"/>
      <c r="L640" s="25"/>
      <c r="M640" s="25"/>
      <c r="N640" s="25"/>
      <c r="O640" s="25"/>
      <c r="P640" s="25"/>
      <c r="Q640" s="17"/>
      <c r="R640" s="19"/>
      <c r="S640" s="16"/>
      <c r="T640" s="27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</row>
    <row r="641" spans="1:45" ht="12.75">
      <c r="A641" s="25"/>
      <c r="B641" s="25"/>
      <c r="C641" s="25"/>
      <c r="D641" s="15"/>
      <c r="E641" s="25"/>
      <c r="F641" s="15"/>
      <c r="G641" s="25"/>
      <c r="H641" s="18"/>
      <c r="I641" s="18"/>
      <c r="J641" s="18"/>
      <c r="K641" s="18"/>
      <c r="L641" s="25"/>
      <c r="M641" s="25"/>
      <c r="N641" s="25"/>
      <c r="O641" s="25"/>
      <c r="P641" s="25"/>
      <c r="Q641" s="20"/>
      <c r="R641" s="24"/>
      <c r="S641" s="27"/>
      <c r="T641" s="27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</row>
    <row r="642" spans="1:45" ht="12.75">
      <c r="A642" s="25"/>
      <c r="B642" s="25"/>
      <c r="C642" s="25"/>
      <c r="D642" s="15"/>
      <c r="E642" s="25"/>
      <c r="F642" s="15"/>
      <c r="G642" s="25"/>
      <c r="H642" s="18"/>
      <c r="I642" s="18"/>
      <c r="J642" s="18"/>
      <c r="K642" s="18"/>
      <c r="L642" s="25"/>
      <c r="M642" s="25"/>
      <c r="N642" s="25"/>
      <c r="O642" s="25"/>
      <c r="P642" s="25"/>
      <c r="Q642" s="20"/>
      <c r="R642" s="48"/>
      <c r="S642" s="27"/>
      <c r="T642" s="27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</row>
    <row r="643" spans="1:45" ht="12.75">
      <c r="A643" s="25"/>
      <c r="B643" s="25"/>
      <c r="C643" s="25"/>
      <c r="D643" s="15"/>
      <c r="E643" s="25"/>
      <c r="F643" s="15"/>
      <c r="G643" s="25"/>
      <c r="H643" s="18"/>
      <c r="I643" s="18"/>
      <c r="J643" s="18"/>
      <c r="K643" s="18"/>
      <c r="L643" s="25"/>
      <c r="M643" s="25"/>
      <c r="N643" s="25"/>
      <c r="O643" s="25"/>
      <c r="P643" s="25"/>
      <c r="Q643" s="20"/>
      <c r="R643" s="20"/>
      <c r="S643" s="27"/>
      <c r="T643" s="27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</row>
    <row r="644" spans="1:45" ht="12.75">
      <c r="A644" s="25"/>
      <c r="B644" s="25"/>
      <c r="C644" s="25"/>
      <c r="D644" s="15"/>
      <c r="E644" s="25"/>
      <c r="F644" s="15"/>
      <c r="G644" s="25"/>
      <c r="H644" s="18"/>
      <c r="I644" s="18"/>
      <c r="J644" s="18"/>
      <c r="K644" s="18"/>
      <c r="L644" s="25"/>
      <c r="M644" s="25"/>
      <c r="N644" s="25"/>
      <c r="O644" s="25"/>
      <c r="P644" s="25"/>
      <c r="Q644" s="20"/>
      <c r="R644" s="20"/>
      <c r="S644" s="27"/>
      <c r="T644" s="27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</row>
    <row r="645" spans="1:45" ht="12.75">
      <c r="A645" s="25"/>
      <c r="B645" s="25"/>
      <c r="C645" s="25"/>
      <c r="D645" s="15"/>
      <c r="E645" s="25"/>
      <c r="F645" s="15"/>
      <c r="G645" s="25"/>
      <c r="H645" s="18"/>
      <c r="I645" s="18"/>
      <c r="J645" s="18"/>
      <c r="K645" s="18"/>
      <c r="L645" s="25"/>
      <c r="M645" s="25"/>
      <c r="N645" s="25"/>
      <c r="O645" s="25"/>
      <c r="P645" s="25"/>
      <c r="Q645" s="20"/>
      <c r="R645" s="18"/>
      <c r="S645" s="27"/>
      <c r="T645" s="27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</row>
    <row r="646" spans="1:45" ht="12.75">
      <c r="A646" s="25"/>
      <c r="B646" s="25"/>
      <c r="C646" s="25"/>
      <c r="D646" s="15"/>
      <c r="E646" s="25"/>
      <c r="F646" s="15"/>
      <c r="G646" s="25"/>
      <c r="H646" s="18"/>
      <c r="I646" s="18"/>
      <c r="J646" s="18"/>
      <c r="K646" s="18"/>
      <c r="L646" s="25"/>
      <c r="M646" s="25"/>
      <c r="N646" s="25"/>
      <c r="O646" s="25"/>
      <c r="P646" s="25"/>
      <c r="Q646" s="17"/>
      <c r="R646" s="18"/>
      <c r="S646" s="27"/>
      <c r="T646" s="27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</row>
    <row r="647" spans="1:45" ht="12.75">
      <c r="A647" s="25"/>
      <c r="B647" s="25"/>
      <c r="C647" s="25"/>
      <c r="D647" s="15"/>
      <c r="E647" s="25"/>
      <c r="F647" s="15"/>
      <c r="G647" s="25"/>
      <c r="H647" s="18"/>
      <c r="I647" s="18"/>
      <c r="J647" s="18"/>
      <c r="K647" s="18"/>
      <c r="L647" s="25"/>
      <c r="M647" s="25"/>
      <c r="N647" s="25"/>
      <c r="O647" s="25"/>
      <c r="P647" s="25"/>
      <c r="Q647" s="17"/>
      <c r="R647" s="16"/>
      <c r="S647" s="45"/>
      <c r="T647" s="4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</row>
    <row r="648" spans="1:45" ht="12.75">
      <c r="A648" s="25"/>
      <c r="B648" s="25"/>
      <c r="C648" s="25"/>
      <c r="D648" s="15"/>
      <c r="E648" s="25"/>
      <c r="F648" s="15"/>
      <c r="G648" s="25"/>
      <c r="H648" s="18"/>
      <c r="I648" s="18"/>
      <c r="J648" s="18"/>
      <c r="K648" s="18"/>
      <c r="L648" s="25"/>
      <c r="M648" s="25"/>
      <c r="N648" s="25"/>
      <c r="O648" s="25"/>
      <c r="P648" s="25"/>
      <c r="Q648" s="17"/>
      <c r="R648" s="16"/>
      <c r="S648" s="45"/>
      <c r="T648" s="4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</row>
    <row r="649" spans="1:45" ht="12.75">
      <c r="A649" s="25"/>
      <c r="B649" s="25"/>
      <c r="C649" s="25"/>
      <c r="D649" s="15"/>
      <c r="E649" s="25"/>
      <c r="F649" s="15"/>
      <c r="G649" s="25"/>
      <c r="H649" s="18"/>
      <c r="I649" s="18"/>
      <c r="J649" s="18"/>
      <c r="K649" s="18"/>
      <c r="L649" s="25"/>
      <c r="M649" s="25"/>
      <c r="N649" s="25"/>
      <c r="O649" s="25"/>
      <c r="P649" s="25"/>
      <c r="Q649" s="17"/>
      <c r="R649" s="16"/>
      <c r="S649" s="45"/>
      <c r="T649" s="4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</row>
    <row r="650" spans="1:45" ht="38.25" customHeight="1">
      <c r="A650" s="25"/>
      <c r="B650" s="25"/>
      <c r="C650" s="25"/>
      <c r="D650" s="15"/>
      <c r="E650" s="25"/>
      <c r="F650" s="15"/>
      <c r="G650" s="25"/>
      <c r="H650" s="18"/>
      <c r="I650" s="18"/>
      <c r="J650" s="18"/>
      <c r="K650" s="18"/>
      <c r="L650" s="25"/>
      <c r="M650" s="25"/>
      <c r="N650" s="25"/>
      <c r="O650" s="25"/>
      <c r="P650" s="25"/>
      <c r="Q650" s="17"/>
      <c r="R650" s="16"/>
      <c r="S650" s="45"/>
      <c r="T650" s="4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</row>
    <row r="651" spans="1:45" ht="12.75">
      <c r="A651" s="25"/>
      <c r="B651" s="25"/>
      <c r="C651" s="25"/>
      <c r="D651" s="15"/>
      <c r="E651" s="25"/>
      <c r="F651" s="15"/>
      <c r="G651" s="25"/>
      <c r="H651" s="18"/>
      <c r="I651" s="18"/>
      <c r="J651" s="18"/>
      <c r="K651" s="18"/>
      <c r="L651" s="25"/>
      <c r="M651" s="25"/>
      <c r="N651" s="25"/>
      <c r="O651" s="25"/>
      <c r="P651" s="25"/>
      <c r="Q651" s="17"/>
      <c r="R651" s="16"/>
      <c r="S651" s="45"/>
      <c r="T651" s="4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</row>
    <row r="652" spans="1:45" ht="12.75">
      <c r="A652" s="25"/>
      <c r="B652" s="25"/>
      <c r="C652" s="25"/>
      <c r="D652" s="15"/>
      <c r="E652" s="25"/>
      <c r="F652" s="15"/>
      <c r="G652" s="25"/>
      <c r="H652" s="18"/>
      <c r="I652" s="18"/>
      <c r="J652" s="18"/>
      <c r="K652" s="18"/>
      <c r="L652" s="25"/>
      <c r="M652" s="25"/>
      <c r="N652" s="25"/>
      <c r="O652" s="25"/>
      <c r="P652" s="25"/>
      <c r="Q652" s="17"/>
      <c r="R652" s="16"/>
      <c r="S652" s="45"/>
      <c r="T652" s="4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</row>
    <row r="653" spans="1:45" ht="12.75">
      <c r="A653" s="25"/>
      <c r="B653" s="25"/>
      <c r="C653" s="25"/>
      <c r="D653" s="15"/>
      <c r="E653" s="25"/>
      <c r="F653" s="15"/>
      <c r="G653" s="25"/>
      <c r="H653" s="18"/>
      <c r="I653" s="18"/>
      <c r="J653" s="18"/>
      <c r="K653" s="18"/>
      <c r="L653" s="25"/>
      <c r="M653" s="25"/>
      <c r="N653" s="25"/>
      <c r="O653" s="25"/>
      <c r="P653" s="25"/>
      <c r="Q653" s="17"/>
      <c r="R653" s="16"/>
      <c r="S653" s="45"/>
      <c r="T653" s="4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</row>
    <row r="654" spans="1:45" ht="12.75">
      <c r="A654" s="25"/>
      <c r="B654" s="25"/>
      <c r="C654" s="25"/>
      <c r="D654" s="15"/>
      <c r="E654" s="25"/>
      <c r="F654" s="15"/>
      <c r="G654" s="25"/>
      <c r="H654" s="18"/>
      <c r="I654" s="18"/>
      <c r="J654" s="18"/>
      <c r="K654" s="18"/>
      <c r="L654" s="25"/>
      <c r="M654" s="25"/>
      <c r="N654" s="25"/>
      <c r="O654" s="25"/>
      <c r="P654" s="25"/>
      <c r="Q654" s="17"/>
      <c r="R654" s="16"/>
      <c r="S654" s="45"/>
      <c r="T654" s="4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</row>
    <row r="655" spans="1:45" ht="12.75">
      <c r="A655" s="25"/>
      <c r="B655" s="25"/>
      <c r="C655" s="25"/>
      <c r="D655" s="15"/>
      <c r="E655" s="25"/>
      <c r="F655" s="15"/>
      <c r="G655" s="25"/>
      <c r="H655" s="18"/>
      <c r="I655" s="18"/>
      <c r="J655" s="18"/>
      <c r="K655" s="18"/>
      <c r="L655" s="25"/>
      <c r="M655" s="25"/>
      <c r="N655" s="25"/>
      <c r="O655" s="25"/>
      <c r="P655" s="25"/>
      <c r="Q655" s="17"/>
      <c r="R655" s="17"/>
      <c r="S655" s="27"/>
      <c r="T655" s="27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</row>
    <row r="656" spans="1:45" ht="38.25" customHeight="1">
      <c r="A656" s="25"/>
      <c r="B656" s="25"/>
      <c r="C656" s="25"/>
      <c r="D656" s="15"/>
      <c r="E656" s="25"/>
      <c r="F656" s="15"/>
      <c r="G656" s="25"/>
      <c r="H656" s="18"/>
      <c r="I656" s="18"/>
      <c r="J656" s="18"/>
      <c r="K656" s="18"/>
      <c r="L656" s="25"/>
      <c r="M656" s="25"/>
      <c r="N656" s="25"/>
      <c r="O656" s="25"/>
      <c r="P656" s="25"/>
      <c r="Q656" s="20"/>
      <c r="R656" s="17"/>
      <c r="S656" s="37"/>
      <c r="T656" s="37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</row>
    <row r="657" spans="1:45" ht="12.75">
      <c r="A657" s="25"/>
      <c r="B657" s="25"/>
      <c r="C657" s="25"/>
      <c r="D657" s="15"/>
      <c r="E657" s="25"/>
      <c r="F657" s="15"/>
      <c r="G657" s="25"/>
      <c r="H657" s="18"/>
      <c r="I657" s="18"/>
      <c r="J657" s="18"/>
      <c r="K657" s="18"/>
      <c r="L657" s="25"/>
      <c r="M657" s="25"/>
      <c r="N657" s="25"/>
      <c r="O657" s="25"/>
      <c r="P657" s="25"/>
      <c r="Q657" s="20"/>
      <c r="R657" s="16"/>
      <c r="S657" s="32"/>
      <c r="T657" s="32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</row>
    <row r="658" spans="1:45" ht="38.25" customHeight="1">
      <c r="A658" s="25"/>
      <c r="B658" s="25"/>
      <c r="C658" s="25"/>
      <c r="D658" s="15"/>
      <c r="E658" s="25"/>
      <c r="F658" s="15"/>
      <c r="G658" s="25"/>
      <c r="H658" s="18"/>
      <c r="I658" s="18"/>
      <c r="J658" s="18"/>
      <c r="K658" s="18"/>
      <c r="L658" s="25"/>
      <c r="M658" s="25"/>
      <c r="N658" s="25"/>
      <c r="O658" s="25"/>
      <c r="P658" s="25"/>
      <c r="Q658" s="17"/>
      <c r="R658" s="16"/>
      <c r="S658" s="16"/>
      <c r="T658" s="16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</row>
    <row r="659" spans="1:45" ht="12.75">
      <c r="A659" s="25"/>
      <c r="B659" s="25"/>
      <c r="C659" s="25"/>
      <c r="D659" s="15"/>
      <c r="E659" s="25"/>
      <c r="F659" s="15"/>
      <c r="G659" s="25"/>
      <c r="H659" s="18"/>
      <c r="I659" s="18"/>
      <c r="J659" s="18"/>
      <c r="K659" s="18"/>
      <c r="L659" s="25"/>
      <c r="M659" s="25"/>
      <c r="N659" s="25"/>
      <c r="O659" s="25"/>
      <c r="P659" s="25"/>
      <c r="Q659" s="17"/>
      <c r="R659" s="17"/>
      <c r="S659" s="16"/>
      <c r="T659" s="16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</row>
    <row r="660" spans="1:45" ht="12.75">
      <c r="A660" s="25"/>
      <c r="B660" s="25"/>
      <c r="C660" s="25"/>
      <c r="D660" s="15"/>
      <c r="E660" s="25"/>
      <c r="F660" s="15"/>
      <c r="G660" s="25"/>
      <c r="H660" s="18"/>
      <c r="I660" s="18"/>
      <c r="J660" s="18"/>
      <c r="K660" s="18"/>
      <c r="L660" s="25"/>
      <c r="M660" s="25"/>
      <c r="N660" s="25"/>
      <c r="O660" s="25"/>
      <c r="P660" s="25"/>
      <c r="Q660" s="18"/>
      <c r="R660" s="16"/>
      <c r="S660" s="16"/>
      <c r="T660" s="16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</row>
    <row r="661" spans="1:45" ht="12.75">
      <c r="A661" s="25"/>
      <c r="B661" s="25"/>
      <c r="C661" s="25"/>
      <c r="D661" s="15"/>
      <c r="E661" s="25"/>
      <c r="F661" s="15"/>
      <c r="G661" s="25"/>
      <c r="H661" s="18"/>
      <c r="I661" s="18"/>
      <c r="J661" s="18"/>
      <c r="K661" s="18"/>
      <c r="L661" s="25"/>
      <c r="M661" s="25"/>
      <c r="N661" s="25"/>
      <c r="O661" s="25"/>
      <c r="P661" s="25"/>
      <c r="Q661" s="17"/>
      <c r="R661" s="17"/>
      <c r="S661" s="16"/>
      <c r="T661" s="16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</row>
    <row r="662" spans="1:45" ht="12.75">
      <c r="A662" s="25"/>
      <c r="B662" s="25"/>
      <c r="C662" s="25"/>
      <c r="D662" s="15"/>
      <c r="E662" s="25"/>
      <c r="F662" s="15"/>
      <c r="G662" s="25"/>
      <c r="H662" s="18"/>
      <c r="I662" s="18"/>
      <c r="J662" s="18"/>
      <c r="K662" s="18"/>
      <c r="L662" s="25"/>
      <c r="M662" s="25"/>
      <c r="N662" s="25"/>
      <c r="O662" s="25"/>
      <c r="P662" s="25"/>
      <c r="Q662" s="17"/>
      <c r="R662" s="17"/>
      <c r="S662" s="27"/>
      <c r="T662" s="27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</row>
    <row r="663" spans="1:45" ht="12.75">
      <c r="A663" s="25"/>
      <c r="B663" s="25"/>
      <c r="C663" s="25"/>
      <c r="D663" s="15"/>
      <c r="E663" s="25"/>
      <c r="F663" s="15"/>
      <c r="G663" s="25"/>
      <c r="H663" s="18"/>
      <c r="I663" s="18"/>
      <c r="J663" s="18"/>
      <c r="K663" s="18"/>
      <c r="L663" s="25"/>
      <c r="M663" s="25"/>
      <c r="N663" s="25"/>
      <c r="O663" s="25"/>
      <c r="P663" s="25"/>
      <c r="Q663" s="17"/>
      <c r="R663" s="17"/>
      <c r="S663" s="16"/>
      <c r="T663" s="16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</row>
    <row r="664" spans="1:45" ht="12.75">
      <c r="A664" s="25"/>
      <c r="B664" s="25"/>
      <c r="C664" s="25"/>
      <c r="D664" s="15"/>
      <c r="E664" s="25"/>
      <c r="F664" s="15"/>
      <c r="G664" s="25"/>
      <c r="H664" s="18"/>
      <c r="I664" s="18"/>
      <c r="J664" s="18"/>
      <c r="K664" s="18"/>
      <c r="L664" s="25"/>
      <c r="M664" s="25"/>
      <c r="N664" s="25"/>
      <c r="O664" s="25"/>
      <c r="P664" s="25"/>
      <c r="Q664" s="17"/>
      <c r="R664" s="17"/>
      <c r="S664" s="16"/>
      <c r="T664" s="16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</row>
    <row r="665" spans="1:45" ht="12.75">
      <c r="A665" s="25"/>
      <c r="B665" s="25"/>
      <c r="C665" s="25"/>
      <c r="D665" s="15"/>
      <c r="E665" s="25"/>
      <c r="F665" s="15"/>
      <c r="G665" s="25"/>
      <c r="H665" s="18"/>
      <c r="I665" s="18"/>
      <c r="J665" s="18"/>
      <c r="K665" s="18"/>
      <c r="L665" s="25"/>
      <c r="M665" s="25"/>
      <c r="N665" s="25"/>
      <c r="O665" s="25"/>
      <c r="P665" s="25"/>
      <c r="Q665" s="17"/>
      <c r="R665" s="16"/>
      <c r="S665" s="16"/>
      <c r="T665" s="16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</row>
    <row r="666" spans="1:45" ht="12.75">
      <c r="A666" s="25"/>
      <c r="B666" s="25"/>
      <c r="C666" s="25"/>
      <c r="D666" s="15"/>
      <c r="E666" s="25"/>
      <c r="F666" s="15"/>
      <c r="G666" s="25"/>
      <c r="H666" s="18"/>
      <c r="I666" s="18"/>
      <c r="J666" s="18"/>
      <c r="K666" s="18"/>
      <c r="L666" s="25"/>
      <c r="M666" s="25"/>
      <c r="N666" s="25"/>
      <c r="O666" s="25"/>
      <c r="P666" s="25"/>
      <c r="Q666" s="17"/>
      <c r="R666" s="17"/>
      <c r="S666" s="16"/>
      <c r="T666" s="16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</row>
    <row r="667" spans="1:45" ht="12.75">
      <c r="A667" s="25"/>
      <c r="B667" s="25"/>
      <c r="C667" s="25"/>
      <c r="D667" s="15"/>
      <c r="E667" s="25"/>
      <c r="F667" s="15"/>
      <c r="G667" s="25"/>
      <c r="H667" s="18"/>
      <c r="I667" s="18"/>
      <c r="J667" s="18"/>
      <c r="K667" s="18"/>
      <c r="L667" s="25"/>
      <c r="M667" s="25"/>
      <c r="N667" s="25"/>
      <c r="O667" s="25"/>
      <c r="P667" s="25"/>
      <c r="Q667" s="17"/>
      <c r="R667" s="17"/>
      <c r="S667" s="16"/>
      <c r="T667" s="16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</row>
    <row r="668" spans="1:45" ht="12.75">
      <c r="A668" s="25"/>
      <c r="B668" s="25"/>
      <c r="C668" s="25"/>
      <c r="D668" s="15"/>
      <c r="E668" s="25"/>
      <c r="F668" s="15"/>
      <c r="G668" s="25"/>
      <c r="H668" s="18"/>
      <c r="I668" s="18"/>
      <c r="J668" s="18"/>
      <c r="K668" s="18"/>
      <c r="L668" s="25"/>
      <c r="M668" s="25"/>
      <c r="N668" s="25"/>
      <c r="O668" s="25"/>
      <c r="P668" s="25"/>
      <c r="Q668" s="17"/>
      <c r="R668" s="17"/>
      <c r="S668" s="16"/>
      <c r="T668" s="16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</row>
    <row r="669" spans="1:45" ht="12.75">
      <c r="A669" s="25"/>
      <c r="B669" s="25"/>
      <c r="C669" s="25"/>
      <c r="D669" s="15"/>
      <c r="E669" s="25"/>
      <c r="F669" s="15"/>
      <c r="G669" s="25"/>
      <c r="H669" s="18"/>
      <c r="I669" s="18"/>
      <c r="J669" s="18"/>
      <c r="K669" s="18"/>
      <c r="L669" s="25"/>
      <c r="M669" s="25"/>
      <c r="N669" s="25"/>
      <c r="O669" s="25"/>
      <c r="P669" s="25"/>
      <c r="Q669" s="17"/>
      <c r="R669" s="17"/>
      <c r="S669" s="16"/>
      <c r="T669" s="16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</row>
    <row r="670" spans="1:45" ht="12.75">
      <c r="A670" s="25"/>
      <c r="B670" s="25"/>
      <c r="C670" s="25"/>
      <c r="D670" s="15"/>
      <c r="E670" s="25"/>
      <c r="F670" s="15"/>
      <c r="G670" s="25"/>
      <c r="H670" s="18"/>
      <c r="I670" s="18"/>
      <c r="J670" s="18"/>
      <c r="K670" s="18"/>
      <c r="L670" s="25"/>
      <c r="M670" s="25"/>
      <c r="N670" s="25"/>
      <c r="O670" s="25"/>
      <c r="P670" s="25"/>
      <c r="Q670" s="17"/>
      <c r="R670" s="16"/>
      <c r="S670" s="16"/>
      <c r="T670" s="16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</row>
    <row r="671" spans="1:45" ht="12.75">
      <c r="A671" s="25"/>
      <c r="B671" s="25"/>
      <c r="C671" s="25"/>
      <c r="D671" s="15"/>
      <c r="E671" s="25"/>
      <c r="F671" s="15"/>
      <c r="G671" s="25"/>
      <c r="H671" s="18"/>
      <c r="I671" s="18"/>
      <c r="J671" s="18"/>
      <c r="K671" s="18"/>
      <c r="L671" s="25"/>
      <c r="M671" s="25"/>
      <c r="N671" s="25"/>
      <c r="O671" s="25"/>
      <c r="P671" s="25"/>
      <c r="Q671" s="17"/>
      <c r="R671" s="18"/>
      <c r="S671" s="16"/>
      <c r="T671" s="16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</row>
    <row r="672" spans="1:45" ht="12.75">
      <c r="A672" s="25"/>
      <c r="B672" s="25"/>
      <c r="C672" s="25"/>
      <c r="D672" s="15"/>
      <c r="E672" s="25"/>
      <c r="F672" s="15"/>
      <c r="G672" s="25"/>
      <c r="H672" s="18"/>
      <c r="I672" s="18"/>
      <c r="J672" s="18"/>
      <c r="K672" s="18"/>
      <c r="L672" s="25"/>
      <c r="M672" s="25"/>
      <c r="N672" s="25"/>
      <c r="O672" s="25"/>
      <c r="P672" s="25"/>
      <c r="Q672" s="17"/>
      <c r="R672" s="17"/>
      <c r="S672" s="16"/>
      <c r="T672" s="16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</row>
    <row r="673" spans="1:45" ht="12.75">
      <c r="A673" s="25"/>
      <c r="B673" s="25"/>
      <c r="C673" s="25"/>
      <c r="D673" s="15"/>
      <c r="E673" s="25"/>
      <c r="F673" s="15"/>
      <c r="G673" s="25"/>
      <c r="H673" s="18"/>
      <c r="I673" s="18"/>
      <c r="J673" s="18"/>
      <c r="K673" s="18"/>
      <c r="L673" s="25"/>
      <c r="M673" s="25"/>
      <c r="N673" s="25"/>
      <c r="O673" s="25"/>
      <c r="P673" s="25"/>
      <c r="Q673" s="17"/>
      <c r="R673" s="17"/>
      <c r="S673" s="16"/>
      <c r="T673" s="16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</row>
    <row r="674" spans="1:45" ht="12.75">
      <c r="A674" s="25"/>
      <c r="B674" s="25"/>
      <c r="C674" s="25"/>
      <c r="D674" s="15"/>
      <c r="E674" s="25"/>
      <c r="F674" s="15"/>
      <c r="G674" s="25"/>
      <c r="H674" s="18"/>
      <c r="I674" s="18"/>
      <c r="J674" s="18"/>
      <c r="K674" s="18"/>
      <c r="L674" s="25"/>
      <c r="M674" s="25"/>
      <c r="N674" s="25"/>
      <c r="O674" s="25"/>
      <c r="P674" s="25"/>
      <c r="Q674" s="17"/>
      <c r="R674" s="16"/>
      <c r="S674" s="16"/>
      <c r="T674" s="16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</row>
    <row r="675" spans="1:45" ht="12.75">
      <c r="A675" s="25"/>
      <c r="B675" s="25"/>
      <c r="C675" s="25"/>
      <c r="D675" s="15"/>
      <c r="E675" s="25"/>
      <c r="F675" s="15"/>
      <c r="G675" s="25"/>
      <c r="H675" s="18"/>
      <c r="I675" s="18"/>
      <c r="J675" s="18"/>
      <c r="K675" s="18"/>
      <c r="L675" s="25"/>
      <c r="M675" s="25"/>
      <c r="N675" s="25"/>
      <c r="O675" s="25"/>
      <c r="P675" s="25"/>
      <c r="Q675" s="17"/>
      <c r="R675" s="17"/>
      <c r="S675" s="16"/>
      <c r="T675" s="16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</row>
    <row r="676" spans="1:45" ht="12.75">
      <c r="A676" s="25"/>
      <c r="B676" s="25"/>
      <c r="C676" s="25"/>
      <c r="D676" s="15"/>
      <c r="E676" s="25"/>
      <c r="F676" s="15"/>
      <c r="G676" s="25"/>
      <c r="H676" s="18"/>
      <c r="I676" s="18"/>
      <c r="J676" s="18"/>
      <c r="K676" s="18"/>
      <c r="L676" s="25"/>
      <c r="M676" s="25"/>
      <c r="N676" s="25"/>
      <c r="O676" s="25"/>
      <c r="P676" s="25"/>
      <c r="Q676" s="20"/>
      <c r="R676" s="16"/>
      <c r="S676" s="32"/>
      <c r="T676" s="32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</row>
    <row r="677" spans="1:45" ht="12.75">
      <c r="A677" s="25"/>
      <c r="B677" s="25"/>
      <c r="C677" s="25"/>
      <c r="D677" s="15"/>
      <c r="E677" s="25"/>
      <c r="F677" s="15"/>
      <c r="G677" s="25"/>
      <c r="H677" s="18"/>
      <c r="I677" s="18"/>
      <c r="J677" s="18"/>
      <c r="K677" s="18"/>
      <c r="L677" s="25"/>
      <c r="M677" s="25"/>
      <c r="N677" s="25"/>
      <c r="O677" s="25"/>
      <c r="P677" s="25"/>
      <c r="Q677" s="17"/>
      <c r="R677" s="16"/>
      <c r="S677" s="16"/>
      <c r="T677" s="16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</row>
    <row r="678" spans="1:45" ht="12.75">
      <c r="A678" s="25"/>
      <c r="B678" s="25"/>
      <c r="C678" s="25"/>
      <c r="D678" s="15"/>
      <c r="E678" s="25"/>
      <c r="F678" s="15"/>
      <c r="G678" s="25"/>
      <c r="H678" s="18"/>
      <c r="I678" s="18"/>
      <c r="J678" s="18"/>
      <c r="K678" s="18"/>
      <c r="L678" s="25"/>
      <c r="M678" s="25"/>
      <c r="N678" s="25"/>
      <c r="O678" s="25"/>
      <c r="P678" s="25"/>
      <c r="Q678" s="18"/>
      <c r="R678" s="16"/>
      <c r="S678" s="16"/>
      <c r="T678" s="16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</row>
    <row r="679" spans="1:45" ht="12.75">
      <c r="A679" s="25"/>
      <c r="B679" s="25"/>
      <c r="C679" s="25"/>
      <c r="D679" s="15"/>
      <c r="E679" s="25"/>
      <c r="F679" s="15"/>
      <c r="G679" s="25"/>
      <c r="H679" s="18"/>
      <c r="I679" s="18"/>
      <c r="J679" s="18"/>
      <c r="K679" s="18"/>
      <c r="L679" s="25"/>
      <c r="M679" s="25"/>
      <c r="N679" s="25"/>
      <c r="O679" s="25"/>
      <c r="P679" s="25"/>
      <c r="Q679" s="20"/>
      <c r="R679" s="20"/>
      <c r="S679" s="42"/>
      <c r="T679" s="42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</row>
    <row r="680" spans="1:45" ht="12.75">
      <c r="A680" s="25"/>
      <c r="B680" s="25"/>
      <c r="C680" s="25"/>
      <c r="D680" s="15"/>
      <c r="E680" s="25"/>
      <c r="F680" s="15"/>
      <c r="G680" s="25"/>
      <c r="H680" s="18"/>
      <c r="I680" s="18"/>
      <c r="J680" s="18"/>
      <c r="K680" s="18"/>
      <c r="L680" s="25"/>
      <c r="M680" s="25"/>
      <c r="N680" s="25"/>
      <c r="O680" s="25"/>
      <c r="P680" s="25"/>
      <c r="Q680" s="20"/>
      <c r="R680" s="20"/>
      <c r="S680" s="16"/>
      <c r="T680" s="16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</row>
    <row r="681" spans="1:45" ht="12.75">
      <c r="A681" s="25"/>
      <c r="B681" s="25"/>
      <c r="C681" s="25"/>
      <c r="D681" s="15"/>
      <c r="E681" s="25"/>
      <c r="F681" s="15"/>
      <c r="G681" s="25"/>
      <c r="H681" s="18"/>
      <c r="I681" s="18"/>
      <c r="J681" s="18"/>
      <c r="K681" s="18"/>
      <c r="L681" s="25"/>
      <c r="M681" s="25"/>
      <c r="N681" s="25"/>
      <c r="O681" s="25"/>
      <c r="P681" s="25"/>
      <c r="Q681" s="20"/>
      <c r="R681" s="20"/>
      <c r="S681" s="16"/>
      <c r="T681" s="16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</row>
    <row r="682" spans="1:45" ht="12.75">
      <c r="A682" s="25"/>
      <c r="B682" s="25"/>
      <c r="C682" s="25"/>
      <c r="D682" s="15"/>
      <c r="E682" s="25"/>
      <c r="F682" s="15"/>
      <c r="G682" s="25"/>
      <c r="H682" s="18"/>
      <c r="I682" s="18"/>
      <c r="J682" s="18"/>
      <c r="K682" s="18"/>
      <c r="L682" s="25"/>
      <c r="M682" s="25"/>
      <c r="N682" s="25"/>
      <c r="O682" s="25"/>
      <c r="P682" s="25"/>
      <c r="Q682" s="20"/>
      <c r="R682" s="20"/>
      <c r="S682" s="16"/>
      <c r="T682" s="16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</row>
    <row r="683" spans="1:45" ht="12.75">
      <c r="A683" s="3"/>
      <c r="B683" s="3"/>
      <c r="C683" s="3"/>
      <c r="D683" s="14"/>
      <c r="E683" s="3"/>
      <c r="F683" s="14"/>
      <c r="G683" s="3"/>
      <c r="H683" s="5"/>
      <c r="I683" s="5"/>
      <c r="J683" s="5"/>
      <c r="K683" s="5"/>
      <c r="L683" s="3"/>
      <c r="M683" s="3"/>
      <c r="N683" s="3"/>
      <c r="O683" s="3"/>
      <c r="P683" s="3"/>
      <c r="Q683" s="8"/>
      <c r="R683" s="8"/>
      <c r="S683" s="10"/>
      <c r="T683" s="10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ht="12.75">
      <c r="A684" s="3"/>
      <c r="B684" s="3"/>
      <c r="C684" s="3"/>
      <c r="D684" s="14"/>
      <c r="E684" s="3"/>
      <c r="F684" s="14"/>
      <c r="G684" s="3"/>
      <c r="H684" s="5"/>
      <c r="I684" s="5"/>
      <c r="J684" s="5"/>
      <c r="K684" s="5"/>
      <c r="L684" s="3"/>
      <c r="M684" s="3"/>
      <c r="N684" s="3"/>
      <c r="O684" s="3"/>
      <c r="P684" s="3"/>
      <c r="Q684" s="8"/>
      <c r="R684" s="7"/>
      <c r="S684" s="4"/>
      <c r="T684" s="4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>
      <c r="A685" s="3"/>
      <c r="B685" s="3"/>
      <c r="C685" s="3"/>
      <c r="D685" s="14"/>
      <c r="E685" s="3"/>
      <c r="F685" s="14"/>
      <c r="G685" s="3"/>
      <c r="H685" s="5"/>
      <c r="I685" s="5"/>
      <c r="J685" s="5"/>
      <c r="K685" s="5"/>
      <c r="L685" s="3"/>
      <c r="M685" s="3"/>
      <c r="N685" s="3"/>
      <c r="O685" s="3"/>
      <c r="P685" s="3"/>
      <c r="Q685" s="8"/>
      <c r="R685" s="7"/>
      <c r="S685" s="4"/>
      <c r="T685" s="9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>
      <c r="A686" s="3"/>
      <c r="B686" s="3"/>
      <c r="C686" s="3"/>
      <c r="D686" s="14"/>
      <c r="E686" s="3"/>
      <c r="F686" s="14"/>
      <c r="G686" s="3"/>
      <c r="H686" s="5"/>
      <c r="I686" s="5"/>
      <c r="J686" s="5"/>
      <c r="K686" s="5"/>
      <c r="L686" s="3"/>
      <c r="M686" s="3"/>
      <c r="N686" s="3"/>
      <c r="O686" s="3"/>
      <c r="P686" s="3"/>
      <c r="Q686" s="8"/>
      <c r="R686" s="7"/>
      <c r="S686" s="11"/>
      <c r="T686" s="10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>
      <c r="A687" s="3"/>
      <c r="B687" s="3"/>
      <c r="C687" s="3"/>
      <c r="D687" s="14"/>
      <c r="E687" s="3"/>
      <c r="F687" s="14"/>
      <c r="G687" s="3"/>
      <c r="H687" s="5"/>
      <c r="I687" s="5"/>
      <c r="J687" s="5"/>
      <c r="K687" s="5"/>
      <c r="L687" s="3"/>
      <c r="M687" s="3"/>
      <c r="N687" s="3"/>
      <c r="O687" s="3"/>
      <c r="P687" s="3"/>
      <c r="Q687" s="8"/>
      <c r="R687" s="7"/>
      <c r="S687" s="13"/>
      <c r="T687" s="1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>
      <c r="A688" s="25"/>
      <c r="B688" s="25"/>
      <c r="C688" s="25"/>
      <c r="D688" s="15"/>
      <c r="E688" s="25"/>
      <c r="F688" s="15"/>
      <c r="G688" s="25"/>
      <c r="H688" s="18"/>
      <c r="I688" s="18"/>
      <c r="J688" s="18"/>
      <c r="K688" s="18"/>
      <c r="L688" s="25"/>
      <c r="M688" s="25"/>
      <c r="N688" s="25"/>
      <c r="O688" s="25"/>
      <c r="P688" s="25"/>
      <c r="Q688" s="20"/>
      <c r="R688" s="19"/>
      <c r="S688" s="50"/>
      <c r="T688" s="49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</row>
    <row r="689" spans="1:45" ht="12.75">
      <c r="A689" s="25"/>
      <c r="B689" s="25"/>
      <c r="C689" s="25"/>
      <c r="D689" s="15"/>
      <c r="E689" s="25"/>
      <c r="F689" s="15"/>
      <c r="G689" s="25"/>
      <c r="H689" s="18"/>
      <c r="I689" s="18"/>
      <c r="J689" s="18"/>
      <c r="K689" s="18"/>
      <c r="L689" s="25"/>
      <c r="M689" s="25"/>
      <c r="N689" s="25"/>
      <c r="O689" s="25"/>
      <c r="P689" s="25"/>
      <c r="Q689" s="20"/>
      <c r="R689" s="19"/>
      <c r="S689" s="50"/>
      <c r="T689" s="49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</row>
    <row r="690" spans="1:45" ht="12.75">
      <c r="A690" s="25"/>
      <c r="B690" s="25"/>
      <c r="C690" s="25"/>
      <c r="D690" s="15"/>
      <c r="E690" s="25"/>
      <c r="F690" s="15"/>
      <c r="G690" s="25"/>
      <c r="H690" s="18"/>
      <c r="I690" s="18"/>
      <c r="J690" s="18"/>
      <c r="K690" s="18"/>
      <c r="L690" s="25"/>
      <c r="M690" s="25"/>
      <c r="N690" s="25"/>
      <c r="O690" s="25"/>
      <c r="P690" s="25"/>
      <c r="Q690" s="20"/>
      <c r="R690" s="19"/>
      <c r="S690" s="50"/>
      <c r="T690" s="49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</row>
    <row r="691" spans="1:45" ht="12.75">
      <c r="A691" s="25"/>
      <c r="B691" s="25"/>
      <c r="C691" s="25"/>
      <c r="D691" s="15"/>
      <c r="E691" s="25"/>
      <c r="F691" s="15"/>
      <c r="G691" s="25"/>
      <c r="H691" s="18"/>
      <c r="I691" s="18"/>
      <c r="J691" s="18"/>
      <c r="K691" s="18"/>
      <c r="L691" s="25"/>
      <c r="M691" s="25"/>
      <c r="N691" s="25"/>
      <c r="O691" s="25"/>
      <c r="P691" s="25"/>
      <c r="Q691" s="20"/>
      <c r="R691" s="19"/>
      <c r="S691" s="49"/>
      <c r="T691" s="49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</row>
    <row r="692" spans="1:45" ht="12.75">
      <c r="A692" s="25"/>
      <c r="B692" s="25"/>
      <c r="C692" s="25"/>
      <c r="D692" s="15"/>
      <c r="E692" s="25"/>
      <c r="F692" s="15"/>
      <c r="G692" s="25"/>
      <c r="H692" s="18"/>
      <c r="I692" s="18"/>
      <c r="J692" s="18"/>
      <c r="K692" s="18"/>
      <c r="L692" s="25"/>
      <c r="M692" s="25"/>
      <c r="N692" s="25"/>
      <c r="O692" s="25"/>
      <c r="P692" s="25"/>
      <c r="Q692" s="20"/>
      <c r="R692" s="20"/>
      <c r="S692" s="16"/>
      <c r="T692" s="16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</row>
    <row r="693" spans="1:45" ht="12.75">
      <c r="A693" s="25"/>
      <c r="B693" s="25"/>
      <c r="C693" s="25"/>
      <c r="D693" s="15"/>
      <c r="E693" s="25"/>
      <c r="F693" s="15"/>
      <c r="G693" s="25"/>
      <c r="H693" s="18"/>
      <c r="I693" s="18"/>
      <c r="J693" s="18"/>
      <c r="K693" s="18"/>
      <c r="L693" s="25"/>
      <c r="M693" s="25"/>
      <c r="N693" s="25"/>
      <c r="O693" s="25"/>
      <c r="P693" s="25"/>
      <c r="Q693" s="20"/>
      <c r="R693" s="16"/>
      <c r="S693" s="16"/>
      <c r="T693" s="16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</row>
    <row r="694" spans="1:45" ht="12.75">
      <c r="A694" s="25"/>
      <c r="B694" s="25"/>
      <c r="C694" s="25"/>
      <c r="D694" s="15"/>
      <c r="E694" s="25"/>
      <c r="F694" s="15"/>
      <c r="G694" s="25"/>
      <c r="H694" s="18"/>
      <c r="I694" s="18"/>
      <c r="J694" s="18"/>
      <c r="K694" s="18"/>
      <c r="L694" s="25"/>
      <c r="M694" s="25"/>
      <c r="N694" s="25"/>
      <c r="O694" s="25"/>
      <c r="P694" s="25"/>
      <c r="Q694" s="17"/>
      <c r="R694" s="16"/>
      <c r="S694" s="16"/>
      <c r="T694" s="16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</row>
    <row r="695" spans="1:45" ht="12.75">
      <c r="A695" s="25"/>
      <c r="B695" s="25"/>
      <c r="C695" s="25"/>
      <c r="D695" s="15"/>
      <c r="E695" s="25"/>
      <c r="F695" s="15"/>
      <c r="G695" s="25"/>
      <c r="H695" s="18"/>
      <c r="I695" s="18"/>
      <c r="J695" s="18"/>
      <c r="K695" s="18"/>
      <c r="L695" s="25"/>
      <c r="M695" s="25"/>
      <c r="N695" s="25"/>
      <c r="O695" s="25"/>
      <c r="P695" s="25"/>
      <c r="Q695" s="18"/>
      <c r="R695" s="16"/>
      <c r="S695" s="37"/>
      <c r="T695" s="27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</row>
    <row r="696" spans="1:45" ht="12.75">
      <c r="A696" s="25"/>
      <c r="B696" s="25"/>
      <c r="C696" s="25"/>
      <c r="D696" s="15"/>
      <c r="E696" s="25"/>
      <c r="F696" s="15"/>
      <c r="G696" s="25"/>
      <c r="H696" s="18"/>
      <c r="I696" s="18"/>
      <c r="J696" s="18"/>
      <c r="K696" s="18"/>
      <c r="L696" s="25"/>
      <c r="M696" s="25"/>
      <c r="N696" s="25"/>
      <c r="O696" s="25"/>
      <c r="P696" s="25"/>
      <c r="Q696" s="17"/>
      <c r="R696" s="18"/>
      <c r="S696" s="27"/>
      <c r="T696" s="27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</row>
    <row r="697" spans="1:45" ht="12.75">
      <c r="A697" s="25"/>
      <c r="B697" s="25"/>
      <c r="C697" s="25"/>
      <c r="D697" s="15"/>
      <c r="E697" s="25"/>
      <c r="F697" s="15"/>
      <c r="G697" s="25"/>
      <c r="H697" s="18"/>
      <c r="I697" s="18"/>
      <c r="J697" s="18"/>
      <c r="K697" s="18"/>
      <c r="L697" s="25"/>
      <c r="M697" s="25"/>
      <c r="N697" s="25"/>
      <c r="O697" s="25"/>
      <c r="P697" s="25"/>
      <c r="Q697" s="17"/>
      <c r="R697" s="16"/>
      <c r="S697" s="27"/>
      <c r="T697" s="27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</row>
    <row r="698" spans="1:45" ht="12.75">
      <c r="A698" s="25"/>
      <c r="B698" s="25"/>
      <c r="C698" s="25"/>
      <c r="D698" s="15"/>
      <c r="E698" s="25"/>
      <c r="F698" s="15"/>
      <c r="G698" s="25"/>
      <c r="H698" s="18"/>
      <c r="I698" s="18"/>
      <c r="J698" s="18"/>
      <c r="K698" s="18"/>
      <c r="L698" s="25"/>
      <c r="M698" s="25"/>
      <c r="N698" s="25"/>
      <c r="O698" s="25"/>
      <c r="P698" s="25"/>
      <c r="Q698" s="17"/>
      <c r="R698" s="17"/>
      <c r="S698" s="16"/>
      <c r="T698" s="32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</row>
    <row r="699" spans="1:45" ht="12.75">
      <c r="A699" s="25"/>
      <c r="B699" s="25"/>
      <c r="C699" s="25"/>
      <c r="D699" s="15"/>
      <c r="E699" s="25"/>
      <c r="F699" s="15"/>
      <c r="G699" s="25"/>
      <c r="H699" s="18"/>
      <c r="I699" s="18"/>
      <c r="J699" s="18"/>
      <c r="K699" s="18"/>
      <c r="L699" s="25"/>
      <c r="M699" s="25"/>
      <c r="N699" s="25"/>
      <c r="O699" s="25"/>
      <c r="P699" s="25"/>
      <c r="Q699" s="17"/>
      <c r="R699" s="16"/>
      <c r="S699" s="16"/>
      <c r="T699" s="16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</row>
    <row r="700" spans="1:45" ht="12.75">
      <c r="A700" s="25"/>
      <c r="B700" s="25"/>
      <c r="C700" s="25"/>
      <c r="D700" s="15"/>
      <c r="E700" s="25"/>
      <c r="F700" s="15"/>
      <c r="G700" s="25"/>
      <c r="H700" s="18"/>
      <c r="I700" s="18"/>
      <c r="J700" s="18"/>
      <c r="K700" s="18"/>
      <c r="L700" s="25"/>
      <c r="M700" s="25"/>
      <c r="N700" s="25"/>
      <c r="O700" s="25"/>
      <c r="P700" s="25"/>
      <c r="Q700" s="17"/>
      <c r="R700" s="18"/>
      <c r="S700" s="18"/>
      <c r="T700" s="21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</row>
    <row r="701" spans="1:45" ht="12.75">
      <c r="A701" s="25"/>
      <c r="B701" s="25"/>
      <c r="C701" s="25"/>
      <c r="D701" s="15"/>
      <c r="E701" s="25"/>
      <c r="F701" s="15"/>
      <c r="G701" s="25"/>
      <c r="H701" s="18"/>
      <c r="I701" s="18"/>
      <c r="J701" s="18"/>
      <c r="K701" s="18"/>
      <c r="L701" s="25"/>
      <c r="M701" s="25"/>
      <c r="N701" s="25"/>
      <c r="O701" s="25"/>
      <c r="P701" s="25"/>
      <c r="Q701" s="17"/>
      <c r="R701" s="16"/>
      <c r="S701" s="18"/>
      <c r="T701" s="16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</row>
    <row r="702" spans="1:45" ht="12.75">
      <c r="A702" s="25"/>
      <c r="B702" s="25"/>
      <c r="C702" s="25"/>
      <c r="D702" s="15"/>
      <c r="E702" s="25"/>
      <c r="F702" s="15"/>
      <c r="G702" s="25"/>
      <c r="H702" s="18"/>
      <c r="I702" s="18"/>
      <c r="J702" s="18"/>
      <c r="K702" s="18"/>
      <c r="L702" s="25"/>
      <c r="M702" s="25"/>
      <c r="N702" s="25"/>
      <c r="O702" s="25"/>
      <c r="P702" s="25"/>
      <c r="Q702" s="17"/>
      <c r="R702" s="16"/>
      <c r="S702" s="16"/>
      <c r="T702" s="16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</row>
    <row r="703" spans="1:45" ht="12.75">
      <c r="A703" s="25"/>
      <c r="B703" s="25"/>
      <c r="C703" s="25"/>
      <c r="D703" s="15"/>
      <c r="E703" s="25"/>
      <c r="F703" s="15"/>
      <c r="G703" s="25"/>
      <c r="H703" s="18"/>
      <c r="I703" s="18"/>
      <c r="J703" s="18"/>
      <c r="K703" s="18"/>
      <c r="L703" s="25"/>
      <c r="M703" s="25"/>
      <c r="N703" s="25"/>
      <c r="O703" s="25"/>
      <c r="P703" s="25"/>
      <c r="Q703" s="17"/>
      <c r="R703" s="18"/>
      <c r="S703" s="16"/>
      <c r="T703" s="53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</row>
    <row r="704" spans="1:45" ht="12.75">
      <c r="A704" s="25"/>
      <c r="B704" s="25"/>
      <c r="C704" s="25"/>
      <c r="D704" s="15"/>
      <c r="E704" s="25"/>
      <c r="F704" s="15"/>
      <c r="G704" s="25"/>
      <c r="H704" s="18"/>
      <c r="I704" s="18"/>
      <c r="J704" s="18"/>
      <c r="K704" s="18"/>
      <c r="L704" s="25"/>
      <c r="M704" s="25"/>
      <c r="N704" s="25"/>
      <c r="O704" s="25"/>
      <c r="P704" s="25"/>
      <c r="Q704" s="17"/>
      <c r="R704" s="18"/>
      <c r="S704" s="27"/>
      <c r="T704" s="51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</row>
    <row r="705" spans="1:45" ht="12.75">
      <c r="A705" s="25"/>
      <c r="B705" s="25"/>
      <c r="C705" s="25"/>
      <c r="D705" s="15"/>
      <c r="E705" s="25"/>
      <c r="F705" s="15"/>
      <c r="G705" s="25"/>
      <c r="H705" s="18"/>
      <c r="I705" s="18"/>
      <c r="J705" s="18"/>
      <c r="K705" s="18"/>
      <c r="L705" s="25"/>
      <c r="M705" s="25"/>
      <c r="N705" s="25"/>
      <c r="O705" s="25"/>
      <c r="P705" s="25"/>
      <c r="Q705" s="17"/>
      <c r="R705" s="18"/>
      <c r="S705" s="16"/>
      <c r="T705" s="53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</row>
    <row r="706" spans="1:45" ht="25.5" customHeight="1">
      <c r="A706" s="25"/>
      <c r="B706" s="25"/>
      <c r="C706" s="25"/>
      <c r="D706" s="15"/>
      <c r="E706" s="25"/>
      <c r="F706" s="15"/>
      <c r="G706" s="25"/>
      <c r="H706" s="18"/>
      <c r="I706" s="18"/>
      <c r="J706" s="18"/>
      <c r="K706" s="18"/>
      <c r="L706" s="25"/>
      <c r="M706" s="25"/>
      <c r="N706" s="25"/>
      <c r="O706" s="25"/>
      <c r="P706" s="25"/>
      <c r="Q706" s="17"/>
      <c r="R706" s="18"/>
      <c r="S706" s="16"/>
      <c r="T706" s="16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</row>
    <row r="707" spans="1:45" ht="12.75">
      <c r="A707" s="25"/>
      <c r="B707" s="25"/>
      <c r="C707" s="25"/>
      <c r="D707" s="15"/>
      <c r="E707" s="25"/>
      <c r="F707" s="15"/>
      <c r="G707" s="25"/>
      <c r="H707" s="18"/>
      <c r="I707" s="18"/>
      <c r="J707" s="18"/>
      <c r="K707" s="18"/>
      <c r="L707" s="25"/>
      <c r="M707" s="25"/>
      <c r="N707" s="25"/>
      <c r="O707" s="25"/>
      <c r="P707" s="25"/>
      <c r="Q707" s="17"/>
      <c r="R707" s="18"/>
      <c r="S707" s="16"/>
      <c r="T707" s="16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</row>
    <row r="708" spans="1:45" ht="12.75">
      <c r="A708" s="25"/>
      <c r="B708" s="25"/>
      <c r="C708" s="25"/>
      <c r="D708" s="15"/>
      <c r="E708" s="25"/>
      <c r="F708" s="15"/>
      <c r="G708" s="25"/>
      <c r="H708" s="18"/>
      <c r="I708" s="18"/>
      <c r="J708" s="18"/>
      <c r="K708" s="18"/>
      <c r="L708" s="25"/>
      <c r="M708" s="25"/>
      <c r="N708" s="25"/>
      <c r="O708" s="25"/>
      <c r="P708" s="25"/>
      <c r="Q708" s="17"/>
      <c r="R708" s="16"/>
      <c r="S708" s="16"/>
      <c r="T708" s="16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</row>
    <row r="709" spans="1:45" ht="12.75">
      <c r="A709" s="25"/>
      <c r="B709" s="25"/>
      <c r="C709" s="25"/>
      <c r="D709" s="15"/>
      <c r="E709" s="25"/>
      <c r="F709" s="15"/>
      <c r="G709" s="25"/>
      <c r="H709" s="18"/>
      <c r="I709" s="18"/>
      <c r="J709" s="18"/>
      <c r="K709" s="18"/>
      <c r="L709" s="25"/>
      <c r="M709" s="25"/>
      <c r="N709" s="25"/>
      <c r="O709" s="25"/>
      <c r="P709" s="25"/>
      <c r="Q709" s="17"/>
      <c r="R709" s="18"/>
      <c r="S709" s="16"/>
      <c r="T709" s="16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</row>
    <row r="710" spans="1:45" ht="12.75">
      <c r="A710" s="25"/>
      <c r="B710" s="25"/>
      <c r="C710" s="25"/>
      <c r="D710" s="15"/>
      <c r="E710" s="25"/>
      <c r="F710" s="15"/>
      <c r="G710" s="25"/>
      <c r="H710" s="18"/>
      <c r="I710" s="18"/>
      <c r="J710" s="18"/>
      <c r="K710" s="18"/>
      <c r="L710" s="25"/>
      <c r="M710" s="25"/>
      <c r="N710" s="25"/>
      <c r="O710" s="25"/>
      <c r="P710" s="25"/>
      <c r="Q710" s="17"/>
      <c r="R710" s="16"/>
      <c r="S710" s="31"/>
      <c r="T710" s="31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</row>
    <row r="711" spans="1:45" ht="38.25" customHeight="1">
      <c r="A711" s="25"/>
      <c r="B711" s="25"/>
      <c r="C711" s="25"/>
      <c r="D711" s="15"/>
      <c r="E711" s="25"/>
      <c r="F711" s="15"/>
      <c r="G711" s="25"/>
      <c r="H711" s="18"/>
      <c r="I711" s="18"/>
      <c r="J711" s="18"/>
      <c r="K711" s="18"/>
      <c r="L711" s="25"/>
      <c r="M711" s="25"/>
      <c r="N711" s="25"/>
      <c r="O711" s="25"/>
      <c r="P711" s="25"/>
      <c r="Q711" s="17"/>
      <c r="R711" s="18"/>
      <c r="S711" s="16"/>
      <c r="T711" s="16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</row>
    <row r="712" spans="1:45" ht="12.75">
      <c r="A712" s="25"/>
      <c r="B712" s="25"/>
      <c r="C712" s="25"/>
      <c r="D712" s="15"/>
      <c r="E712" s="25"/>
      <c r="F712" s="15"/>
      <c r="G712" s="25"/>
      <c r="H712" s="18"/>
      <c r="I712" s="18"/>
      <c r="J712" s="18"/>
      <c r="K712" s="18"/>
      <c r="L712" s="25"/>
      <c r="M712" s="25"/>
      <c r="N712" s="25"/>
      <c r="O712" s="25"/>
      <c r="P712" s="25"/>
      <c r="Q712" s="17"/>
      <c r="R712" s="16"/>
      <c r="S712" s="16"/>
      <c r="T712" s="16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</row>
    <row r="713" spans="1:45" ht="12.75">
      <c r="A713" s="25"/>
      <c r="B713" s="25"/>
      <c r="C713" s="25"/>
      <c r="D713" s="15"/>
      <c r="E713" s="25"/>
      <c r="F713" s="15"/>
      <c r="G713" s="25"/>
      <c r="H713" s="18"/>
      <c r="I713" s="18"/>
      <c r="J713" s="18"/>
      <c r="K713" s="18"/>
      <c r="L713" s="25"/>
      <c r="M713" s="25"/>
      <c r="N713" s="25"/>
      <c r="O713" s="25"/>
      <c r="P713" s="25"/>
      <c r="Q713" s="17"/>
      <c r="R713" s="18"/>
      <c r="S713" s="27"/>
      <c r="T713" s="27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</row>
    <row r="714" spans="1:45" ht="12.75">
      <c r="A714" s="25"/>
      <c r="B714" s="25"/>
      <c r="C714" s="25"/>
      <c r="D714" s="15"/>
      <c r="E714" s="25"/>
      <c r="F714" s="15"/>
      <c r="G714" s="25"/>
      <c r="H714" s="18"/>
      <c r="I714" s="18"/>
      <c r="J714" s="18"/>
      <c r="K714" s="18"/>
      <c r="L714" s="25"/>
      <c r="M714" s="25"/>
      <c r="N714" s="25"/>
      <c r="O714" s="25"/>
      <c r="P714" s="25"/>
      <c r="Q714" s="17"/>
      <c r="R714" s="16"/>
      <c r="S714" s="37"/>
      <c r="T714" s="27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</row>
    <row r="715" spans="1:45" ht="12.75">
      <c r="A715" s="25"/>
      <c r="B715" s="25"/>
      <c r="C715" s="25"/>
      <c r="D715" s="15"/>
      <c r="E715" s="25"/>
      <c r="F715" s="15"/>
      <c r="G715" s="25"/>
      <c r="H715" s="18"/>
      <c r="I715" s="18"/>
      <c r="J715" s="18"/>
      <c r="K715" s="18"/>
      <c r="L715" s="25"/>
      <c r="M715" s="25"/>
      <c r="N715" s="25"/>
      <c r="O715" s="25"/>
      <c r="P715" s="25"/>
      <c r="Q715" s="17"/>
      <c r="R715" s="16"/>
      <c r="S715" s="27"/>
      <c r="T715" s="27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</row>
    <row r="716" spans="1:45" ht="12.75">
      <c r="A716" s="25"/>
      <c r="B716" s="25"/>
      <c r="C716" s="25"/>
      <c r="D716" s="15"/>
      <c r="E716" s="25"/>
      <c r="F716" s="15"/>
      <c r="G716" s="25"/>
      <c r="H716" s="18"/>
      <c r="I716" s="18"/>
      <c r="J716" s="18"/>
      <c r="K716" s="18"/>
      <c r="L716" s="25"/>
      <c r="M716" s="25"/>
      <c r="N716" s="25"/>
      <c r="O716" s="25"/>
      <c r="P716" s="25"/>
      <c r="Q716" s="17"/>
      <c r="R716" s="18"/>
      <c r="S716" s="16"/>
      <c r="T716" s="16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</row>
    <row r="717" spans="1:45" ht="12.75">
      <c r="A717" s="25"/>
      <c r="B717" s="25"/>
      <c r="C717" s="25"/>
      <c r="D717" s="15"/>
      <c r="E717" s="25"/>
      <c r="F717" s="15"/>
      <c r="G717" s="25"/>
      <c r="H717" s="18"/>
      <c r="I717" s="18"/>
      <c r="J717" s="18"/>
      <c r="K717" s="18"/>
      <c r="L717" s="25"/>
      <c r="M717" s="25"/>
      <c r="N717" s="25"/>
      <c r="O717" s="25"/>
      <c r="P717" s="25"/>
      <c r="Q717" s="17"/>
      <c r="R717" s="18"/>
      <c r="S717" s="32"/>
      <c r="T717" s="32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</row>
    <row r="718" spans="1:45" ht="12.75">
      <c r="A718" s="25"/>
      <c r="B718" s="25"/>
      <c r="C718" s="25"/>
      <c r="D718" s="15"/>
      <c r="E718" s="25"/>
      <c r="F718" s="15"/>
      <c r="G718" s="25"/>
      <c r="H718" s="18"/>
      <c r="I718" s="18"/>
      <c r="J718" s="18"/>
      <c r="K718" s="18"/>
      <c r="L718" s="25"/>
      <c r="M718" s="25"/>
      <c r="N718" s="25"/>
      <c r="O718" s="25"/>
      <c r="P718" s="25"/>
      <c r="Q718" s="17"/>
      <c r="R718" s="18"/>
      <c r="S718" s="16"/>
      <c r="T718" s="27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</row>
    <row r="719" spans="1:45" ht="12.75">
      <c r="A719" s="25"/>
      <c r="B719" s="25"/>
      <c r="C719" s="25"/>
      <c r="D719" s="15"/>
      <c r="E719" s="25"/>
      <c r="F719" s="15"/>
      <c r="G719" s="25"/>
      <c r="H719" s="18"/>
      <c r="I719" s="18"/>
      <c r="J719" s="18"/>
      <c r="K719" s="18"/>
      <c r="L719" s="25"/>
      <c r="M719" s="25"/>
      <c r="N719" s="25"/>
      <c r="O719" s="25"/>
      <c r="P719" s="25"/>
      <c r="Q719" s="17"/>
      <c r="R719" s="16"/>
      <c r="S719" s="16"/>
      <c r="T719" s="4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</row>
    <row r="720" spans="1:45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</row>
    <row r="721" spans="1:45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</row>
  </sheetData>
  <sheetProtection/>
  <mergeCells count="238">
    <mergeCell ref="B169:B211"/>
    <mergeCell ref="A169:A211"/>
    <mergeCell ref="F212:F215"/>
    <mergeCell ref="E212:E215"/>
    <mergeCell ref="D212:D215"/>
    <mergeCell ref="C212:C215"/>
    <mergeCell ref="F202:F209"/>
    <mergeCell ref="E202:E209"/>
    <mergeCell ref="D202:D209"/>
    <mergeCell ref="C202:C209"/>
    <mergeCell ref="D210:D211"/>
    <mergeCell ref="C210:C211"/>
    <mergeCell ref="A12:A14"/>
    <mergeCell ref="B12:B14"/>
    <mergeCell ref="I12:I14"/>
    <mergeCell ref="P12:P14"/>
    <mergeCell ref="E12:E14"/>
    <mergeCell ref="F12:F14"/>
    <mergeCell ref="G12:G14"/>
    <mergeCell ref="H12:H14"/>
    <mergeCell ref="R3:X3"/>
    <mergeCell ref="R7:W7"/>
    <mergeCell ref="T9:V9"/>
    <mergeCell ref="W9:X9"/>
    <mergeCell ref="K12:K14"/>
    <mergeCell ref="AS13:AS14"/>
    <mergeCell ref="Y9:Z9"/>
    <mergeCell ref="P9:Q9"/>
    <mergeCell ref="R9:S9"/>
    <mergeCell ref="R12:X13"/>
    <mergeCell ref="J12:J14"/>
    <mergeCell ref="D184:D201"/>
    <mergeCell ref="C184:C201"/>
    <mergeCell ref="AN13:AR13"/>
    <mergeCell ref="Y13:AC13"/>
    <mergeCell ref="AD13:AH13"/>
    <mergeCell ref="AI13:AM13"/>
    <mergeCell ref="Q12:Q14"/>
    <mergeCell ref="L12:O13"/>
    <mergeCell ref="F198:F199"/>
    <mergeCell ref="C180:C183"/>
    <mergeCell ref="E198:E199"/>
    <mergeCell ref="F184:F187"/>
    <mergeCell ref="E184:E187"/>
    <mergeCell ref="F188:F191"/>
    <mergeCell ref="E188:E191"/>
    <mergeCell ref="F192:F197"/>
    <mergeCell ref="E192:E197"/>
    <mergeCell ref="E178:E179"/>
    <mergeCell ref="F170:F175"/>
    <mergeCell ref="F180:F181"/>
    <mergeCell ref="E180:E181"/>
    <mergeCell ref="F182:F183"/>
    <mergeCell ref="D180:D183"/>
    <mergeCell ref="E182:E183"/>
    <mergeCell ref="C54:C62"/>
    <mergeCell ref="C63:C79"/>
    <mergeCell ref="C80:C94"/>
    <mergeCell ref="C95:C168"/>
    <mergeCell ref="E170:E175"/>
    <mergeCell ref="F176:F177"/>
    <mergeCell ref="E176:E177"/>
    <mergeCell ref="D169:D179"/>
    <mergeCell ref="C169:C179"/>
    <mergeCell ref="F178:F179"/>
    <mergeCell ref="B15:B168"/>
    <mergeCell ref="A15:A168"/>
    <mergeCell ref="E136:E139"/>
    <mergeCell ref="E96:E105"/>
    <mergeCell ref="E56:E62"/>
    <mergeCell ref="E46:E47"/>
    <mergeCell ref="E39:E40"/>
    <mergeCell ref="E34:E38"/>
    <mergeCell ref="C33:C49"/>
    <mergeCell ref="C50:C53"/>
    <mergeCell ref="F140:F154"/>
    <mergeCell ref="F157:F160"/>
    <mergeCell ref="F161:F168"/>
    <mergeCell ref="D95:D168"/>
    <mergeCell ref="E161:E168"/>
    <mergeCell ref="E157:E160"/>
    <mergeCell ref="E140:E154"/>
    <mergeCell ref="Y12:AS12"/>
    <mergeCell ref="F78:F79"/>
    <mergeCell ref="F80:F91"/>
    <mergeCell ref="F92:F94"/>
    <mergeCell ref="D80:D94"/>
    <mergeCell ref="E92:E94"/>
    <mergeCell ref="E80:E91"/>
    <mergeCell ref="E69:E75"/>
    <mergeCell ref="E63:E68"/>
    <mergeCell ref="F56:F62"/>
    <mergeCell ref="D54:D62"/>
    <mergeCell ref="F63:F68"/>
    <mergeCell ref="F69:F75"/>
    <mergeCell ref="F76:F77"/>
    <mergeCell ref="D63:D79"/>
    <mergeCell ref="E78:E79"/>
    <mergeCell ref="E76:E77"/>
    <mergeCell ref="D33:D49"/>
    <mergeCell ref="F50:F51"/>
    <mergeCell ref="D50:D53"/>
    <mergeCell ref="E52:E53"/>
    <mergeCell ref="E50:E51"/>
    <mergeCell ref="E48:E49"/>
    <mergeCell ref="F52:F53"/>
    <mergeCell ref="F231:F232"/>
    <mergeCell ref="E231:E232"/>
    <mergeCell ref="D231:D232"/>
    <mergeCell ref="C231:C232"/>
    <mergeCell ref="C12:C14"/>
    <mergeCell ref="D12:D14"/>
    <mergeCell ref="F200:F201"/>
    <mergeCell ref="E200:E201"/>
    <mergeCell ref="F34:F38"/>
    <mergeCell ref="F39:F40"/>
    <mergeCell ref="F233:F237"/>
    <mergeCell ref="E233:E237"/>
    <mergeCell ref="D233:D237"/>
    <mergeCell ref="C233:C237"/>
    <mergeCell ref="B212:B237"/>
    <mergeCell ref="A212:A237"/>
    <mergeCell ref="F216:F230"/>
    <mergeCell ref="E216:E230"/>
    <mergeCell ref="D216:D230"/>
    <mergeCell ref="C216:C230"/>
    <mergeCell ref="F238:F240"/>
    <mergeCell ref="F241:F243"/>
    <mergeCell ref="E238:E240"/>
    <mergeCell ref="E241:E243"/>
    <mergeCell ref="F244:F246"/>
    <mergeCell ref="E244:E246"/>
    <mergeCell ref="F263:F268"/>
    <mergeCell ref="E263:E268"/>
    <mergeCell ref="D238:D246"/>
    <mergeCell ref="C238:C246"/>
    <mergeCell ref="F247:F251"/>
    <mergeCell ref="E247:E251"/>
    <mergeCell ref="F252:F253"/>
    <mergeCell ref="E252:E253"/>
    <mergeCell ref="D247:D253"/>
    <mergeCell ref="C247:C253"/>
    <mergeCell ref="F270:F271"/>
    <mergeCell ref="E270:E271"/>
    <mergeCell ref="D254:D272"/>
    <mergeCell ref="C254:C272"/>
    <mergeCell ref="B238:B272"/>
    <mergeCell ref="A238:A272"/>
    <mergeCell ref="F254:F258"/>
    <mergeCell ref="E254:E258"/>
    <mergeCell ref="F259:F262"/>
    <mergeCell ref="E259:E262"/>
    <mergeCell ref="H69:H71"/>
    <mergeCell ref="G69:G71"/>
    <mergeCell ref="H72:H73"/>
    <mergeCell ref="H74:H75"/>
    <mergeCell ref="G72:G73"/>
    <mergeCell ref="G74:G75"/>
    <mergeCell ref="C15:C32"/>
    <mergeCell ref="F15:F30"/>
    <mergeCell ref="E15:E30"/>
    <mergeCell ref="E41:E44"/>
    <mergeCell ref="F41:F44"/>
    <mergeCell ref="H56:H62"/>
    <mergeCell ref="G56:G62"/>
    <mergeCell ref="D15:D32"/>
    <mergeCell ref="F46:F47"/>
    <mergeCell ref="F48:F49"/>
    <mergeCell ref="H76:H77"/>
    <mergeCell ref="G76:G77"/>
    <mergeCell ref="H78:H79"/>
    <mergeCell ref="G78:G79"/>
    <mergeCell ref="H80:H91"/>
    <mergeCell ref="G80:G91"/>
    <mergeCell ref="H92:H94"/>
    <mergeCell ref="G92:G94"/>
    <mergeCell ref="F109:F135"/>
    <mergeCell ref="E109:E135"/>
    <mergeCell ref="H136:H139"/>
    <mergeCell ref="G136:G139"/>
    <mergeCell ref="F96:F105"/>
    <mergeCell ref="F136:F139"/>
    <mergeCell ref="H161:H168"/>
    <mergeCell ref="G161:G168"/>
    <mergeCell ref="H170:H175"/>
    <mergeCell ref="G170:G175"/>
    <mergeCell ref="H178:H179"/>
    <mergeCell ref="G178:G179"/>
    <mergeCell ref="H180:H181"/>
    <mergeCell ref="G180:G181"/>
    <mergeCell ref="H182:H183"/>
    <mergeCell ref="G182:G183"/>
    <mergeCell ref="H184:H185"/>
    <mergeCell ref="G184:G185"/>
    <mergeCell ref="H186:H187"/>
    <mergeCell ref="G186:G187"/>
    <mergeCell ref="H188:H191"/>
    <mergeCell ref="G188:G191"/>
    <mergeCell ref="H192:H197"/>
    <mergeCell ref="G192:G197"/>
    <mergeCell ref="H202:H209"/>
    <mergeCell ref="G202:G209"/>
    <mergeCell ref="H212:H213"/>
    <mergeCell ref="H214:H215"/>
    <mergeCell ref="G212:G213"/>
    <mergeCell ref="G214:G215"/>
    <mergeCell ref="H216:H218"/>
    <mergeCell ref="G216:G218"/>
    <mergeCell ref="H219:H220"/>
    <mergeCell ref="G219:G220"/>
    <mergeCell ref="H221:H222"/>
    <mergeCell ref="G221:G222"/>
    <mergeCell ref="H223:H224"/>
    <mergeCell ref="G223:G224"/>
    <mergeCell ref="H225:H226"/>
    <mergeCell ref="H227:H228"/>
    <mergeCell ref="G225:G226"/>
    <mergeCell ref="G227:G228"/>
    <mergeCell ref="H229:H230"/>
    <mergeCell ref="G229:G230"/>
    <mergeCell ref="H233:H237"/>
    <mergeCell ref="G233:G237"/>
    <mergeCell ref="H238:H240"/>
    <mergeCell ref="G238:G240"/>
    <mergeCell ref="H241:H243"/>
    <mergeCell ref="G241:G243"/>
    <mergeCell ref="H247:H251"/>
    <mergeCell ref="G247:G251"/>
    <mergeCell ref="H252:H253"/>
    <mergeCell ref="G252:G253"/>
    <mergeCell ref="H267:H268"/>
    <mergeCell ref="G267:G268"/>
    <mergeCell ref="H254:H255"/>
    <mergeCell ref="G254:G255"/>
    <mergeCell ref="H259:H260"/>
    <mergeCell ref="G259:G260"/>
    <mergeCell ref="H261:H262"/>
    <mergeCell ref="G261:G26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77" zoomScaleNormal="77" zoomScalePageLayoutView="0" workbookViewId="0" topLeftCell="I1">
      <selection activeCell="A1" sqref="A1:U1"/>
    </sheetView>
  </sheetViews>
  <sheetFormatPr defaultColWidth="11.421875" defaultRowHeight="15"/>
  <cols>
    <col min="1" max="1" width="7.140625" style="187" customWidth="1"/>
    <col min="2" max="2" width="11.421875" style="187" customWidth="1"/>
    <col min="3" max="3" width="6.8515625" style="187" customWidth="1"/>
    <col min="4" max="4" width="18.00390625" style="187" customWidth="1"/>
    <col min="5" max="5" width="7.421875" style="187" customWidth="1"/>
    <col min="6" max="6" width="21.8515625" style="187" customWidth="1"/>
    <col min="7" max="7" width="6.140625" style="187" customWidth="1"/>
    <col min="8" max="8" width="33.421875" style="188" customWidth="1"/>
    <col min="9" max="9" width="20.57421875" style="215" customWidth="1"/>
    <col min="10" max="10" width="23.7109375" style="187" customWidth="1"/>
    <col min="11" max="11" width="30.28125" style="187" customWidth="1"/>
    <col min="12" max="13" width="11.421875" style="187" customWidth="1"/>
    <col min="14" max="14" width="11.7109375" style="187" bestFit="1" customWidth="1"/>
    <col min="15" max="15" width="11.421875" style="187" customWidth="1"/>
    <col min="16" max="17" width="12.7109375" style="187" bestFit="1" customWidth="1"/>
    <col min="18" max="18" width="11.421875" style="187" customWidth="1"/>
    <col min="19" max="19" width="36.140625" style="187" customWidth="1"/>
    <col min="20" max="20" width="27.421875" style="187" customWidth="1"/>
    <col min="21" max="21" width="14.28125" style="187" customWidth="1"/>
    <col min="22" max="16384" width="11.421875" style="187" customWidth="1"/>
  </cols>
  <sheetData>
    <row r="1" spans="1:21" s="188" customFormat="1" ht="11.25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11.25">
      <c r="A2" s="306" t="s">
        <v>0</v>
      </c>
      <c r="B2" s="307" t="s">
        <v>238</v>
      </c>
      <c r="C2" s="306" t="s">
        <v>0</v>
      </c>
      <c r="D2" s="303" t="s">
        <v>26</v>
      </c>
      <c r="E2" s="306" t="s">
        <v>0</v>
      </c>
      <c r="F2" s="303" t="s">
        <v>3</v>
      </c>
      <c r="G2" s="306" t="s">
        <v>0</v>
      </c>
      <c r="H2" s="313" t="s">
        <v>711</v>
      </c>
      <c r="I2" s="308" t="s">
        <v>20</v>
      </c>
      <c r="J2" s="303" t="s">
        <v>21</v>
      </c>
      <c r="K2" s="303" t="s">
        <v>22</v>
      </c>
      <c r="L2" s="303"/>
      <c r="M2" s="303"/>
      <c r="N2" s="302" t="s">
        <v>758</v>
      </c>
      <c r="O2" s="302"/>
      <c r="P2" s="302"/>
      <c r="Q2" s="302"/>
      <c r="R2" s="302"/>
      <c r="S2" s="303" t="s">
        <v>23</v>
      </c>
      <c r="T2" s="303" t="s">
        <v>24</v>
      </c>
      <c r="U2" s="303" t="s">
        <v>25</v>
      </c>
    </row>
    <row r="3" spans="1:21" ht="56.25">
      <c r="A3" s="306"/>
      <c r="B3" s="307"/>
      <c r="C3" s="306"/>
      <c r="D3" s="303"/>
      <c r="E3" s="306"/>
      <c r="F3" s="303"/>
      <c r="G3" s="306"/>
      <c r="H3" s="313"/>
      <c r="I3" s="308"/>
      <c r="J3" s="303"/>
      <c r="K3" s="182" t="s">
        <v>8</v>
      </c>
      <c r="L3" s="182" t="s">
        <v>712</v>
      </c>
      <c r="M3" s="182" t="s">
        <v>713</v>
      </c>
      <c r="N3" s="181" t="s">
        <v>10</v>
      </c>
      <c r="O3" s="180" t="s">
        <v>11</v>
      </c>
      <c r="P3" s="180" t="s">
        <v>19</v>
      </c>
      <c r="Q3" s="180" t="s">
        <v>12</v>
      </c>
      <c r="R3" s="180" t="s">
        <v>13</v>
      </c>
      <c r="S3" s="303"/>
      <c r="T3" s="303"/>
      <c r="U3" s="303"/>
    </row>
    <row r="4" spans="1:21" ht="67.5">
      <c r="A4" s="309">
        <v>0.5</v>
      </c>
      <c r="B4" s="310" t="s">
        <v>240</v>
      </c>
      <c r="C4" s="311">
        <v>0.1</v>
      </c>
      <c r="D4" s="310" t="s">
        <v>244</v>
      </c>
      <c r="E4" s="311">
        <v>0.35</v>
      </c>
      <c r="F4" s="310" t="s">
        <v>264</v>
      </c>
      <c r="G4" s="189">
        <v>0.2</v>
      </c>
      <c r="H4" s="190" t="s">
        <v>30</v>
      </c>
      <c r="I4" s="299">
        <v>2012068524001</v>
      </c>
      <c r="J4" s="300" t="s">
        <v>769</v>
      </c>
      <c r="K4" s="191" t="s">
        <v>473</v>
      </c>
      <c r="L4" s="183">
        <v>100</v>
      </c>
      <c r="M4" s="192">
        <v>0</v>
      </c>
      <c r="N4" s="184">
        <v>413.408609</v>
      </c>
      <c r="O4" s="184">
        <v>0</v>
      </c>
      <c r="P4" s="184">
        <v>0</v>
      </c>
      <c r="Q4" s="185">
        <f>644.863</f>
        <v>644.863</v>
      </c>
      <c r="R4" s="186">
        <f>SUM(N4:Q4)</f>
        <v>1058.2716090000001</v>
      </c>
      <c r="S4" s="193" t="s">
        <v>714</v>
      </c>
      <c r="T4" s="192" t="s">
        <v>719</v>
      </c>
      <c r="U4" s="194">
        <v>42004</v>
      </c>
    </row>
    <row r="5" spans="1:21" ht="33.75">
      <c r="A5" s="309"/>
      <c r="B5" s="310"/>
      <c r="C5" s="311"/>
      <c r="D5" s="310"/>
      <c r="E5" s="311"/>
      <c r="F5" s="310"/>
      <c r="G5" s="189">
        <v>0.2</v>
      </c>
      <c r="H5" s="190" t="s">
        <v>31</v>
      </c>
      <c r="I5" s="299"/>
      <c r="J5" s="300"/>
      <c r="K5" s="191" t="s">
        <v>474</v>
      </c>
      <c r="L5" s="183">
        <v>1</v>
      </c>
      <c r="M5" s="192">
        <v>0</v>
      </c>
      <c r="N5" s="184">
        <v>0</v>
      </c>
      <c r="O5" s="185">
        <v>0</v>
      </c>
      <c r="P5" s="185">
        <v>0</v>
      </c>
      <c r="Q5" s="185">
        <v>0</v>
      </c>
      <c r="R5" s="186">
        <v>0</v>
      </c>
      <c r="S5" s="193" t="s">
        <v>715</v>
      </c>
      <c r="T5" s="192" t="s">
        <v>719</v>
      </c>
      <c r="U5" s="194">
        <v>42004</v>
      </c>
    </row>
    <row r="6" spans="1:21" ht="33.75">
      <c r="A6" s="309"/>
      <c r="B6" s="310"/>
      <c r="C6" s="311"/>
      <c r="D6" s="310"/>
      <c r="E6" s="311"/>
      <c r="F6" s="310"/>
      <c r="G6" s="189">
        <v>0.2</v>
      </c>
      <c r="H6" s="190" t="s">
        <v>33</v>
      </c>
      <c r="I6" s="299"/>
      <c r="J6" s="300"/>
      <c r="K6" s="191" t="s">
        <v>476</v>
      </c>
      <c r="L6" s="183">
        <v>2</v>
      </c>
      <c r="M6" s="192">
        <v>0</v>
      </c>
      <c r="N6" s="184">
        <v>0</v>
      </c>
      <c r="O6" s="185">
        <v>1000</v>
      </c>
      <c r="P6" s="185">
        <v>0</v>
      </c>
      <c r="Q6" s="185">
        <v>0</v>
      </c>
      <c r="R6" s="186">
        <f>SUM(N6:Q6)</f>
        <v>1000</v>
      </c>
      <c r="S6" s="193" t="s">
        <v>716</v>
      </c>
      <c r="T6" s="192" t="s">
        <v>719</v>
      </c>
      <c r="U6" s="194">
        <v>42004</v>
      </c>
    </row>
    <row r="7" spans="1:21" ht="33.75">
      <c r="A7" s="309"/>
      <c r="B7" s="310"/>
      <c r="C7" s="311"/>
      <c r="D7" s="310"/>
      <c r="E7" s="311"/>
      <c r="F7" s="310"/>
      <c r="G7" s="189">
        <v>0.2</v>
      </c>
      <c r="H7" s="190" t="s">
        <v>34</v>
      </c>
      <c r="I7" s="299"/>
      <c r="J7" s="300"/>
      <c r="K7" s="191" t="s">
        <v>477</v>
      </c>
      <c r="L7" s="183">
        <v>25</v>
      </c>
      <c r="M7" s="192">
        <v>0</v>
      </c>
      <c r="N7" s="184">
        <v>19100</v>
      </c>
      <c r="O7" s="185">
        <v>0</v>
      </c>
      <c r="P7" s="185">
        <v>0</v>
      </c>
      <c r="Q7" s="185">
        <v>0</v>
      </c>
      <c r="R7" s="186">
        <f>SUM(N7:Q7)</f>
        <v>19100</v>
      </c>
      <c r="S7" s="193" t="s">
        <v>717</v>
      </c>
      <c r="T7" s="192" t="s">
        <v>719</v>
      </c>
      <c r="U7" s="194">
        <v>42004</v>
      </c>
    </row>
    <row r="8" spans="1:21" s="188" customFormat="1" ht="67.5">
      <c r="A8" s="309"/>
      <c r="B8" s="310"/>
      <c r="C8" s="311"/>
      <c r="D8" s="310"/>
      <c r="E8" s="195">
        <v>0.33</v>
      </c>
      <c r="F8" s="196" t="s">
        <v>324</v>
      </c>
      <c r="G8" s="189">
        <v>1</v>
      </c>
      <c r="H8" s="190" t="s">
        <v>35</v>
      </c>
      <c r="I8" s="299"/>
      <c r="J8" s="300"/>
      <c r="K8" s="191" t="s">
        <v>478</v>
      </c>
      <c r="L8" s="183">
        <v>100</v>
      </c>
      <c r="M8" s="192">
        <v>0</v>
      </c>
      <c r="N8" s="184">
        <v>24155</v>
      </c>
      <c r="O8" s="185">
        <v>0</v>
      </c>
      <c r="P8" s="185">
        <v>0</v>
      </c>
      <c r="Q8" s="185">
        <v>0</v>
      </c>
      <c r="R8" s="186">
        <f aca="true" t="shared" si="0" ref="R8:R13">SUM(N8:Q8)</f>
        <v>24155</v>
      </c>
      <c r="S8" s="193" t="s">
        <v>714</v>
      </c>
      <c r="T8" s="192" t="s">
        <v>719</v>
      </c>
      <c r="U8" s="194">
        <v>42004</v>
      </c>
    </row>
    <row r="9" spans="1:21" s="188" customFormat="1" ht="45">
      <c r="A9" s="309"/>
      <c r="B9" s="310"/>
      <c r="C9" s="311"/>
      <c r="D9" s="310"/>
      <c r="E9" s="195">
        <v>0.32</v>
      </c>
      <c r="F9" s="196" t="s">
        <v>265</v>
      </c>
      <c r="G9" s="189">
        <v>1</v>
      </c>
      <c r="H9" s="190" t="s">
        <v>36</v>
      </c>
      <c r="I9" s="299"/>
      <c r="J9" s="300"/>
      <c r="K9" s="191" t="s">
        <v>479</v>
      </c>
      <c r="L9" s="183">
        <v>30</v>
      </c>
      <c r="M9" s="192">
        <v>0</v>
      </c>
      <c r="N9" s="184">
        <v>0</v>
      </c>
      <c r="O9" s="185">
        <v>0</v>
      </c>
      <c r="P9" s="185">
        <v>0</v>
      </c>
      <c r="Q9" s="185">
        <v>200000</v>
      </c>
      <c r="R9" s="186">
        <f t="shared" si="0"/>
        <v>200000</v>
      </c>
      <c r="S9" s="193" t="s">
        <v>718</v>
      </c>
      <c r="T9" s="192" t="s">
        <v>719</v>
      </c>
      <c r="U9" s="194">
        <v>42004</v>
      </c>
    </row>
    <row r="10" spans="1:21" s="188" customFormat="1" ht="153" customHeight="1">
      <c r="A10" s="309"/>
      <c r="B10" s="310"/>
      <c r="C10" s="311">
        <v>0.15</v>
      </c>
      <c r="D10" s="312" t="s">
        <v>245</v>
      </c>
      <c r="E10" s="195">
        <v>0.08</v>
      </c>
      <c r="F10" s="200" t="s">
        <v>266</v>
      </c>
      <c r="G10" s="195">
        <v>1</v>
      </c>
      <c r="H10" s="190" t="s">
        <v>37</v>
      </c>
      <c r="I10" s="301">
        <v>2012068524002</v>
      </c>
      <c r="J10" s="298" t="s">
        <v>770</v>
      </c>
      <c r="K10" s="191" t="s">
        <v>480</v>
      </c>
      <c r="L10" s="183">
        <v>2</v>
      </c>
      <c r="M10" s="192">
        <v>0</v>
      </c>
      <c r="N10" s="184">
        <v>2100</v>
      </c>
      <c r="O10" s="185">
        <v>0</v>
      </c>
      <c r="P10" s="185">
        <v>0</v>
      </c>
      <c r="Q10" s="185">
        <v>0</v>
      </c>
      <c r="R10" s="186">
        <f t="shared" si="0"/>
        <v>2100</v>
      </c>
      <c r="S10" s="193" t="str">
        <f>LOWER('[1]Hoja1'!$C$31)</f>
        <v>compra venta de material didactico para entregara  a los alumnos de primaria y bachillerato del municipio de palmas del socorro </v>
      </c>
      <c r="T10" s="192" t="s">
        <v>720</v>
      </c>
      <c r="U10" s="194">
        <v>42004</v>
      </c>
    </row>
    <row r="11" spans="1:21" s="188" customFormat="1" ht="56.25">
      <c r="A11" s="309"/>
      <c r="B11" s="310"/>
      <c r="C11" s="311"/>
      <c r="D11" s="312"/>
      <c r="E11" s="195">
        <v>0.31</v>
      </c>
      <c r="F11" s="196" t="s">
        <v>267</v>
      </c>
      <c r="G11" s="197">
        <v>0.25</v>
      </c>
      <c r="H11" s="190" t="s">
        <v>39</v>
      </c>
      <c r="I11" s="301"/>
      <c r="J11" s="298"/>
      <c r="K11" s="191" t="s">
        <v>482</v>
      </c>
      <c r="L11" s="183">
        <v>2</v>
      </c>
      <c r="M11" s="192">
        <v>0</v>
      </c>
      <c r="N11" s="184">
        <v>0</v>
      </c>
      <c r="O11" s="185">
        <v>1000</v>
      </c>
      <c r="P11" s="185">
        <v>0</v>
      </c>
      <c r="Q11" s="185">
        <v>0</v>
      </c>
      <c r="R11" s="186">
        <f t="shared" si="0"/>
        <v>1000</v>
      </c>
      <c r="S11" s="193" t="s">
        <v>721</v>
      </c>
      <c r="T11" s="192" t="s">
        <v>720</v>
      </c>
      <c r="U11" s="194">
        <v>42004</v>
      </c>
    </row>
    <row r="12" spans="1:21" s="188" customFormat="1" ht="33.75">
      <c r="A12" s="309"/>
      <c r="B12" s="310"/>
      <c r="C12" s="311"/>
      <c r="D12" s="312"/>
      <c r="E12" s="195">
        <v>0.15</v>
      </c>
      <c r="F12" s="196" t="s">
        <v>268</v>
      </c>
      <c r="G12" s="197">
        <v>0.5</v>
      </c>
      <c r="H12" s="190" t="s">
        <v>42</v>
      </c>
      <c r="I12" s="301"/>
      <c r="J12" s="298"/>
      <c r="K12" s="191" t="s">
        <v>485</v>
      </c>
      <c r="L12" s="183">
        <v>100</v>
      </c>
      <c r="M12" s="192">
        <v>0</v>
      </c>
      <c r="N12" s="184">
        <v>57000</v>
      </c>
      <c r="O12" s="185"/>
      <c r="P12" s="185"/>
      <c r="Q12" s="198">
        <f>102391900/1000-N12</f>
        <v>45391.899999999994</v>
      </c>
      <c r="R12" s="186">
        <f t="shared" si="0"/>
        <v>102391.9</v>
      </c>
      <c r="S12" s="193" t="str">
        <f>LOWER('[1]Hoja1'!$C$28)</f>
        <v>servicio de transporte escolar para garantizar la permanencia de los estudiantes del colegio departamental la inmaculada</v>
      </c>
      <c r="T12" s="191" t="s">
        <v>722</v>
      </c>
      <c r="U12" s="194">
        <v>42004</v>
      </c>
    </row>
    <row r="13" spans="1:21" s="188" customFormat="1" ht="38.25" customHeight="1">
      <c r="A13" s="309"/>
      <c r="B13" s="310"/>
      <c r="C13" s="311"/>
      <c r="D13" s="312"/>
      <c r="E13" s="195">
        <v>0.08</v>
      </c>
      <c r="F13" s="196" t="s">
        <v>269</v>
      </c>
      <c r="G13" s="197">
        <v>1</v>
      </c>
      <c r="H13" s="190" t="s">
        <v>44</v>
      </c>
      <c r="I13" s="301"/>
      <c r="J13" s="298"/>
      <c r="K13" s="191" t="s">
        <v>487</v>
      </c>
      <c r="L13" s="183">
        <v>1</v>
      </c>
      <c r="M13" s="192">
        <v>0</v>
      </c>
      <c r="N13" s="199">
        <v>0</v>
      </c>
      <c r="O13" s="185">
        <v>0</v>
      </c>
      <c r="P13" s="185">
        <v>0</v>
      </c>
      <c r="Q13" s="185">
        <v>50000</v>
      </c>
      <c r="R13" s="186">
        <f t="shared" si="0"/>
        <v>50000</v>
      </c>
      <c r="S13" s="193" t="s">
        <v>723</v>
      </c>
      <c r="T13" s="193" t="s">
        <v>727</v>
      </c>
      <c r="U13" s="194">
        <v>42004</v>
      </c>
    </row>
    <row r="14" spans="1:21" s="188" customFormat="1" ht="45">
      <c r="A14" s="309"/>
      <c r="B14" s="310"/>
      <c r="C14" s="311"/>
      <c r="D14" s="312"/>
      <c r="E14" s="195">
        <v>0.08</v>
      </c>
      <c r="F14" s="200" t="s">
        <v>270</v>
      </c>
      <c r="G14" s="197">
        <v>1</v>
      </c>
      <c r="H14" s="190" t="s">
        <v>45</v>
      </c>
      <c r="I14" s="301"/>
      <c r="J14" s="298"/>
      <c r="K14" s="191" t="s">
        <v>488</v>
      </c>
      <c r="L14" s="183">
        <v>2</v>
      </c>
      <c r="M14" s="192">
        <v>0</v>
      </c>
      <c r="N14" s="199">
        <v>12000</v>
      </c>
      <c r="O14" s="185">
        <v>0</v>
      </c>
      <c r="P14" s="185">
        <v>0</v>
      </c>
      <c r="Q14" s="185">
        <v>0</v>
      </c>
      <c r="R14" s="186">
        <f aca="true" t="shared" si="1" ref="R14:R54">SUM(N14:Q14)</f>
        <v>12000</v>
      </c>
      <c r="S14" s="193" t="s">
        <v>724</v>
      </c>
      <c r="T14" s="216" t="s">
        <v>728</v>
      </c>
      <c r="U14" s="194">
        <v>42004</v>
      </c>
    </row>
    <row r="15" spans="1:21" s="188" customFormat="1" ht="33.75">
      <c r="A15" s="309"/>
      <c r="B15" s="310"/>
      <c r="C15" s="311"/>
      <c r="D15" s="312"/>
      <c r="E15" s="311">
        <v>0.15</v>
      </c>
      <c r="F15" s="314" t="s">
        <v>272</v>
      </c>
      <c r="G15" s="197">
        <v>0.5</v>
      </c>
      <c r="H15" s="190" t="s">
        <v>48</v>
      </c>
      <c r="I15" s="301"/>
      <c r="J15" s="298"/>
      <c r="K15" s="191" t="s">
        <v>491</v>
      </c>
      <c r="L15" s="183">
        <v>600</v>
      </c>
      <c r="M15" s="192">
        <v>0</v>
      </c>
      <c r="N15" s="184">
        <v>0</v>
      </c>
      <c r="O15" s="184">
        <v>17000</v>
      </c>
      <c r="P15" s="184">
        <v>0</v>
      </c>
      <c r="Q15" s="184">
        <v>0</v>
      </c>
      <c r="R15" s="186">
        <f t="shared" si="1"/>
        <v>17000</v>
      </c>
      <c r="S15" s="193" t="str">
        <f>LOWER('[1]Hoja1'!$C$31)</f>
        <v>compra venta de material didactico para entregara  a los alumnos de primaria y bachillerato del municipio de palmas del socorro </v>
      </c>
      <c r="T15" s="216" t="s">
        <v>720</v>
      </c>
      <c r="U15" s="194">
        <v>42004</v>
      </c>
    </row>
    <row r="16" spans="1:21" s="188" customFormat="1" ht="33.75">
      <c r="A16" s="309"/>
      <c r="B16" s="310"/>
      <c r="C16" s="311"/>
      <c r="D16" s="312"/>
      <c r="E16" s="311"/>
      <c r="F16" s="314"/>
      <c r="G16" s="197">
        <v>0.5</v>
      </c>
      <c r="H16" s="190" t="s">
        <v>49</v>
      </c>
      <c r="I16" s="301"/>
      <c r="J16" s="298"/>
      <c r="K16" s="191" t="s">
        <v>492</v>
      </c>
      <c r="L16" s="183">
        <v>100</v>
      </c>
      <c r="M16" s="192">
        <v>0</v>
      </c>
      <c r="N16" s="184">
        <v>2000</v>
      </c>
      <c r="O16" s="184">
        <v>0</v>
      </c>
      <c r="P16" s="184">
        <v>0</v>
      </c>
      <c r="Q16" s="184">
        <v>0</v>
      </c>
      <c r="R16" s="186">
        <f t="shared" si="1"/>
        <v>2000</v>
      </c>
      <c r="S16" s="193" t="str">
        <f>LOWER('[1]Hoja1'!$C$69)</f>
        <v>suministro de almuerzos para  poblacion escolar de las instituciones publcias  </v>
      </c>
      <c r="T16" s="192" t="s">
        <v>719</v>
      </c>
      <c r="U16" s="194">
        <v>42004</v>
      </c>
    </row>
    <row r="17" spans="1:21" s="188" customFormat="1" ht="22.5">
      <c r="A17" s="309"/>
      <c r="B17" s="310"/>
      <c r="C17" s="311">
        <v>0.08</v>
      </c>
      <c r="D17" s="312" t="s">
        <v>246</v>
      </c>
      <c r="E17" s="311">
        <v>0.4</v>
      </c>
      <c r="F17" s="314" t="s">
        <v>273</v>
      </c>
      <c r="G17" s="197">
        <v>0.4</v>
      </c>
      <c r="H17" s="190" t="s">
        <v>50</v>
      </c>
      <c r="I17" s="301">
        <v>2012068524003</v>
      </c>
      <c r="J17" s="298" t="s">
        <v>771</v>
      </c>
      <c r="K17" s="191" t="s">
        <v>493</v>
      </c>
      <c r="L17" s="183">
        <v>3</v>
      </c>
      <c r="M17" s="192">
        <v>0</v>
      </c>
      <c r="N17" s="184">
        <v>0</v>
      </c>
      <c r="O17" s="184">
        <v>0</v>
      </c>
      <c r="P17" s="184">
        <f>210346900/1000</f>
        <v>210346.9</v>
      </c>
      <c r="Q17" s="184">
        <v>0</v>
      </c>
      <c r="R17" s="186">
        <f t="shared" si="1"/>
        <v>210346.9</v>
      </c>
      <c r="S17" s="193" t="s">
        <v>725</v>
      </c>
      <c r="T17" s="193" t="s">
        <v>727</v>
      </c>
      <c r="U17" s="194">
        <v>42004</v>
      </c>
    </row>
    <row r="18" spans="1:21" s="188" customFormat="1" ht="22.5">
      <c r="A18" s="309"/>
      <c r="B18" s="310"/>
      <c r="C18" s="311"/>
      <c r="D18" s="312"/>
      <c r="E18" s="311"/>
      <c r="F18" s="314"/>
      <c r="G18" s="197">
        <v>0.6</v>
      </c>
      <c r="H18" s="190" t="s">
        <v>51</v>
      </c>
      <c r="I18" s="301"/>
      <c r="J18" s="298"/>
      <c r="K18" s="191" t="s">
        <v>494</v>
      </c>
      <c r="L18" s="183">
        <v>10</v>
      </c>
      <c r="M18" s="192">
        <v>0</v>
      </c>
      <c r="N18" s="184">
        <v>0</v>
      </c>
      <c r="O18" s="184">
        <v>0</v>
      </c>
      <c r="P18" s="184">
        <f>159788453/1000</f>
        <v>159788.453</v>
      </c>
      <c r="Q18" s="184">
        <v>0</v>
      </c>
      <c r="R18" s="186">
        <f t="shared" si="1"/>
        <v>159788.453</v>
      </c>
      <c r="S18" s="193" t="s">
        <v>763</v>
      </c>
      <c r="T18" s="193" t="s">
        <v>727</v>
      </c>
      <c r="U18" s="194">
        <v>42004</v>
      </c>
    </row>
    <row r="19" spans="1:21" s="188" customFormat="1" ht="49.5" customHeight="1">
      <c r="A19" s="309"/>
      <c r="B19" s="310"/>
      <c r="C19" s="311"/>
      <c r="D19" s="312"/>
      <c r="E19" s="311">
        <v>0.6</v>
      </c>
      <c r="F19" s="314" t="s">
        <v>274</v>
      </c>
      <c r="G19" s="197">
        <v>0.4</v>
      </c>
      <c r="H19" s="190" t="s">
        <v>52</v>
      </c>
      <c r="I19" s="301"/>
      <c r="J19" s="298"/>
      <c r="K19" s="191" t="s">
        <v>495</v>
      </c>
      <c r="L19" s="183">
        <v>10</v>
      </c>
      <c r="M19" s="192">
        <v>0</v>
      </c>
      <c r="N19" s="184">
        <v>0</v>
      </c>
      <c r="O19" s="184">
        <v>0</v>
      </c>
      <c r="P19" s="184">
        <v>0</v>
      </c>
      <c r="Q19" s="184">
        <v>80000</v>
      </c>
      <c r="R19" s="186">
        <f t="shared" si="1"/>
        <v>80000</v>
      </c>
      <c r="S19" s="193" t="s">
        <v>726</v>
      </c>
      <c r="T19" s="193" t="s">
        <v>727</v>
      </c>
      <c r="U19" s="194">
        <v>42004</v>
      </c>
    </row>
    <row r="20" spans="1:21" s="188" customFormat="1" ht="22.5">
      <c r="A20" s="309"/>
      <c r="B20" s="310"/>
      <c r="C20" s="311"/>
      <c r="D20" s="312"/>
      <c r="E20" s="311"/>
      <c r="F20" s="314"/>
      <c r="G20" s="197">
        <v>0.6</v>
      </c>
      <c r="H20" s="190" t="s">
        <v>53</v>
      </c>
      <c r="I20" s="301"/>
      <c r="J20" s="298"/>
      <c r="K20" s="191" t="s">
        <v>496</v>
      </c>
      <c r="L20" s="183">
        <v>12</v>
      </c>
      <c r="M20" s="192">
        <v>0</v>
      </c>
      <c r="N20" s="184">
        <v>0</v>
      </c>
      <c r="O20" s="184">
        <v>210000</v>
      </c>
      <c r="P20" s="184">
        <v>0</v>
      </c>
      <c r="Q20" s="184">
        <v>0</v>
      </c>
      <c r="R20" s="186">
        <f t="shared" si="1"/>
        <v>210000</v>
      </c>
      <c r="S20" s="193" t="str">
        <f>LOWER('[1]Hoja1'!$C$89)</f>
        <v>construcción de vivienda de interes de social.</v>
      </c>
      <c r="T20" s="193" t="s">
        <v>727</v>
      </c>
      <c r="U20" s="194">
        <v>42004</v>
      </c>
    </row>
    <row r="21" spans="1:21" s="188" customFormat="1" ht="102" customHeight="1">
      <c r="A21" s="309"/>
      <c r="B21" s="310"/>
      <c r="C21" s="311">
        <v>0.08</v>
      </c>
      <c r="D21" s="310" t="s">
        <v>247</v>
      </c>
      <c r="E21" s="195">
        <v>0.15</v>
      </c>
      <c r="F21" s="196" t="s">
        <v>275</v>
      </c>
      <c r="G21" s="197">
        <v>1</v>
      </c>
      <c r="H21" s="190" t="s">
        <v>54</v>
      </c>
      <c r="I21" s="304">
        <v>2012068524004</v>
      </c>
      <c r="J21" s="298" t="s">
        <v>772</v>
      </c>
      <c r="K21" s="191" t="s">
        <v>497</v>
      </c>
      <c r="L21" s="183">
        <v>2</v>
      </c>
      <c r="M21" s="192">
        <v>0</v>
      </c>
      <c r="N21" s="184">
        <v>5000</v>
      </c>
      <c r="O21" s="184">
        <v>0</v>
      </c>
      <c r="P21" s="184">
        <v>0</v>
      </c>
      <c r="Q21" s="184">
        <v>0</v>
      </c>
      <c r="R21" s="186">
        <f t="shared" si="1"/>
        <v>5000</v>
      </c>
      <c r="S21" s="193" t="s">
        <v>729</v>
      </c>
      <c r="T21" s="193" t="s">
        <v>727</v>
      </c>
      <c r="U21" s="194">
        <v>42004</v>
      </c>
    </row>
    <row r="22" spans="1:21" s="188" customFormat="1" ht="33.75">
      <c r="A22" s="309"/>
      <c r="B22" s="310"/>
      <c r="C22" s="311"/>
      <c r="D22" s="310"/>
      <c r="E22" s="195">
        <v>0.15</v>
      </c>
      <c r="F22" s="196" t="s">
        <v>276</v>
      </c>
      <c r="G22" s="197">
        <v>1</v>
      </c>
      <c r="H22" s="190" t="s">
        <v>55</v>
      </c>
      <c r="I22" s="304"/>
      <c r="J22" s="298"/>
      <c r="K22" s="191" t="s">
        <v>498</v>
      </c>
      <c r="L22" s="183">
        <v>3</v>
      </c>
      <c r="M22" s="192">
        <v>0</v>
      </c>
      <c r="N22" s="184">
        <v>8000</v>
      </c>
      <c r="O22" s="184">
        <v>0</v>
      </c>
      <c r="P22" s="184">
        <v>0</v>
      </c>
      <c r="Q22" s="184">
        <v>0</v>
      </c>
      <c r="R22" s="186">
        <f t="shared" si="1"/>
        <v>8000</v>
      </c>
      <c r="S22" s="193" t="str">
        <f>LOWER('[1]Hoja1'!$C$42)</f>
        <v>compra de implementos deportivos para dotar las juntas de accion comunal y los centros educativos del municipio </v>
      </c>
      <c r="T22" s="193" t="s">
        <v>720</v>
      </c>
      <c r="U22" s="194">
        <v>42004</v>
      </c>
    </row>
    <row r="23" spans="1:21" s="188" customFormat="1" ht="22.5">
      <c r="A23" s="309"/>
      <c r="B23" s="310"/>
      <c r="C23" s="311"/>
      <c r="D23" s="310"/>
      <c r="E23" s="311">
        <v>0.7</v>
      </c>
      <c r="F23" s="314" t="s">
        <v>277</v>
      </c>
      <c r="G23" s="197">
        <v>0.16</v>
      </c>
      <c r="H23" s="190" t="s">
        <v>56</v>
      </c>
      <c r="I23" s="304"/>
      <c r="J23" s="298"/>
      <c r="K23" s="191" t="s">
        <v>499</v>
      </c>
      <c r="L23" s="183">
        <v>1</v>
      </c>
      <c r="M23" s="192">
        <v>0</v>
      </c>
      <c r="N23" s="184">
        <v>3000</v>
      </c>
      <c r="O23" s="184">
        <v>0</v>
      </c>
      <c r="P23" s="184">
        <v>0</v>
      </c>
      <c r="Q23" s="184">
        <v>0</v>
      </c>
      <c r="R23" s="186">
        <f t="shared" si="1"/>
        <v>3000</v>
      </c>
      <c r="S23" s="193" t="s">
        <v>730</v>
      </c>
      <c r="T23" s="193" t="s">
        <v>727</v>
      </c>
      <c r="U23" s="194">
        <v>42004</v>
      </c>
    </row>
    <row r="24" spans="1:21" s="188" customFormat="1" ht="22.5">
      <c r="A24" s="309"/>
      <c r="B24" s="310"/>
      <c r="C24" s="311"/>
      <c r="D24" s="310"/>
      <c r="E24" s="311"/>
      <c r="F24" s="314"/>
      <c r="G24" s="197">
        <v>0.14</v>
      </c>
      <c r="H24" s="190" t="s">
        <v>57</v>
      </c>
      <c r="I24" s="304"/>
      <c r="J24" s="298"/>
      <c r="K24" s="191" t="s">
        <v>500</v>
      </c>
      <c r="L24" s="183">
        <v>0</v>
      </c>
      <c r="M24" s="192">
        <v>0</v>
      </c>
      <c r="N24" s="184">
        <v>10000</v>
      </c>
      <c r="O24" s="184">
        <v>0</v>
      </c>
      <c r="P24" s="184">
        <v>0</v>
      </c>
      <c r="Q24" s="184">
        <v>0</v>
      </c>
      <c r="R24" s="186">
        <f t="shared" si="1"/>
        <v>10000</v>
      </c>
      <c r="S24" s="193" t="str">
        <f>LOWER('[1]Hoja1'!$C$40)</f>
        <v>prestacion de servicio logistico para la realizacion de las terceras olimpiadas campesinas </v>
      </c>
      <c r="T24" s="193" t="s">
        <v>720</v>
      </c>
      <c r="U24" s="194">
        <v>42004</v>
      </c>
    </row>
    <row r="25" spans="1:21" s="188" customFormat="1" ht="22.5">
      <c r="A25" s="309"/>
      <c r="B25" s="310"/>
      <c r="C25" s="311"/>
      <c r="D25" s="310"/>
      <c r="E25" s="311"/>
      <c r="F25" s="314"/>
      <c r="G25" s="197">
        <v>0.14</v>
      </c>
      <c r="H25" s="190" t="s">
        <v>58</v>
      </c>
      <c r="I25" s="304"/>
      <c r="J25" s="298"/>
      <c r="K25" s="191" t="s">
        <v>501</v>
      </c>
      <c r="L25" s="183">
        <v>2</v>
      </c>
      <c r="M25" s="192">
        <v>0</v>
      </c>
      <c r="N25" s="184">
        <v>6500</v>
      </c>
      <c r="O25" s="184">
        <v>0</v>
      </c>
      <c r="P25" s="184">
        <v>0</v>
      </c>
      <c r="Q25" s="184">
        <v>0</v>
      </c>
      <c r="R25" s="186">
        <f t="shared" si="1"/>
        <v>6500</v>
      </c>
      <c r="S25" s="193" t="str">
        <f>LOWER('[1]Hoja1'!$C$40)</f>
        <v>prestacion de servicio logistico para la realizacion de las terceras olimpiadas campesinas </v>
      </c>
      <c r="T25" s="193" t="s">
        <v>720</v>
      </c>
      <c r="U25" s="194">
        <v>42004</v>
      </c>
    </row>
    <row r="26" spans="1:21" s="188" customFormat="1" ht="45">
      <c r="A26" s="309"/>
      <c r="B26" s="310"/>
      <c r="C26" s="311"/>
      <c r="D26" s="310"/>
      <c r="E26" s="311"/>
      <c r="F26" s="314"/>
      <c r="G26" s="197">
        <v>0.14</v>
      </c>
      <c r="H26" s="190" t="s">
        <v>59</v>
      </c>
      <c r="I26" s="304"/>
      <c r="J26" s="298"/>
      <c r="K26" s="191" t="s">
        <v>502</v>
      </c>
      <c r="L26" s="183">
        <v>2</v>
      </c>
      <c r="M26" s="192">
        <v>0</v>
      </c>
      <c r="N26" s="184">
        <v>1500</v>
      </c>
      <c r="O26" s="184">
        <v>0</v>
      </c>
      <c r="P26" s="184">
        <v>0</v>
      </c>
      <c r="Q26" s="184">
        <v>0</v>
      </c>
      <c r="R26" s="186">
        <f t="shared" si="1"/>
        <v>1500</v>
      </c>
      <c r="S26" s="193" t="str">
        <f>LOWER('[1]Hoja1'!$C$40)</f>
        <v>prestacion de servicio logistico para la realizacion de las terceras olimpiadas campesinas </v>
      </c>
      <c r="T26" s="193" t="s">
        <v>720</v>
      </c>
      <c r="U26" s="194">
        <v>42004</v>
      </c>
    </row>
    <row r="27" spans="1:21" s="188" customFormat="1" ht="56.25">
      <c r="A27" s="309"/>
      <c r="B27" s="310"/>
      <c r="C27" s="311"/>
      <c r="D27" s="310"/>
      <c r="E27" s="311"/>
      <c r="F27" s="314"/>
      <c r="G27" s="197">
        <v>0.14</v>
      </c>
      <c r="H27" s="190" t="s">
        <v>60</v>
      </c>
      <c r="I27" s="304"/>
      <c r="J27" s="298"/>
      <c r="K27" s="191" t="s">
        <v>503</v>
      </c>
      <c r="L27" s="183">
        <v>1</v>
      </c>
      <c r="M27" s="192">
        <v>0</v>
      </c>
      <c r="N27" s="184">
        <v>11000</v>
      </c>
      <c r="O27" s="184">
        <v>0</v>
      </c>
      <c r="P27" s="184">
        <v>0</v>
      </c>
      <c r="Q27" s="184">
        <v>0</v>
      </c>
      <c r="R27" s="186">
        <f t="shared" si="1"/>
        <v>11000</v>
      </c>
      <c r="S27" s="193" t="str">
        <f>LOWER('[1]Hoja1'!$C$60)</f>
        <v>prestacion de los servicios de apoyo a la gestión en la organización, coordinacion, promocion y ejecucion de actividades y eventos deportivos con el fin de fomentar y apoyar la practica del deporte y la recreacion”,</v>
      </c>
      <c r="T27" s="193" t="s">
        <v>719</v>
      </c>
      <c r="U27" s="194">
        <v>42004</v>
      </c>
    </row>
    <row r="28" spans="1:21" s="188" customFormat="1" ht="56.25">
      <c r="A28" s="309"/>
      <c r="B28" s="310"/>
      <c r="C28" s="311"/>
      <c r="D28" s="310"/>
      <c r="E28" s="311"/>
      <c r="F28" s="314"/>
      <c r="G28" s="197">
        <v>0.14</v>
      </c>
      <c r="H28" s="190" t="s">
        <v>61</v>
      </c>
      <c r="I28" s="304"/>
      <c r="J28" s="298"/>
      <c r="K28" s="191" t="s">
        <v>504</v>
      </c>
      <c r="L28" s="183">
        <v>1</v>
      </c>
      <c r="M28" s="192">
        <v>0</v>
      </c>
      <c r="N28" s="184">
        <v>1000</v>
      </c>
      <c r="O28" s="184">
        <v>0</v>
      </c>
      <c r="P28" s="184">
        <v>0</v>
      </c>
      <c r="Q28" s="184">
        <v>0</v>
      </c>
      <c r="R28" s="186">
        <f t="shared" si="1"/>
        <v>1000</v>
      </c>
      <c r="S28" s="193" t="str">
        <f>LOWER('[1]Hoja1'!$C$60)</f>
        <v>prestacion de los servicios de apoyo a la gestión en la organización, coordinacion, promocion y ejecucion de actividades y eventos deportivos con el fin de fomentar y apoyar la practica del deporte y la recreacion”,</v>
      </c>
      <c r="T28" s="193" t="s">
        <v>719</v>
      </c>
      <c r="U28" s="194">
        <v>42004</v>
      </c>
    </row>
    <row r="29" spans="1:21" s="188" customFormat="1" ht="56.25">
      <c r="A29" s="309"/>
      <c r="B29" s="310"/>
      <c r="C29" s="311"/>
      <c r="D29" s="310"/>
      <c r="E29" s="311"/>
      <c r="F29" s="314"/>
      <c r="G29" s="197">
        <v>0.14</v>
      </c>
      <c r="H29" s="190" t="s">
        <v>62</v>
      </c>
      <c r="I29" s="304"/>
      <c r="J29" s="298"/>
      <c r="K29" s="191" t="s">
        <v>505</v>
      </c>
      <c r="L29" s="183">
        <v>1</v>
      </c>
      <c r="M29" s="192">
        <v>0</v>
      </c>
      <c r="N29" s="184">
        <v>1200</v>
      </c>
      <c r="O29" s="184">
        <v>0</v>
      </c>
      <c r="P29" s="184">
        <v>0</v>
      </c>
      <c r="Q29" s="184">
        <v>0</v>
      </c>
      <c r="R29" s="186">
        <f t="shared" si="1"/>
        <v>1200</v>
      </c>
      <c r="S29" s="193" t="str">
        <f>LOWER('[1]Hoja1'!$C$60)</f>
        <v>prestacion de los servicios de apoyo a la gestión en la organización, coordinacion, promocion y ejecucion de actividades y eventos deportivos con el fin de fomentar y apoyar la practica del deporte y la recreacion”,</v>
      </c>
      <c r="T29" s="193" t="s">
        <v>719</v>
      </c>
      <c r="U29" s="194">
        <v>42004</v>
      </c>
    </row>
    <row r="30" spans="1:21" s="188" customFormat="1" ht="33.75">
      <c r="A30" s="309"/>
      <c r="B30" s="310"/>
      <c r="C30" s="311"/>
      <c r="D30" s="315" t="s">
        <v>773</v>
      </c>
      <c r="E30" s="311">
        <v>0.4</v>
      </c>
      <c r="F30" s="316" t="s">
        <v>279</v>
      </c>
      <c r="G30" s="197">
        <v>0.14</v>
      </c>
      <c r="H30" s="190" t="s">
        <v>65</v>
      </c>
      <c r="I30" s="301">
        <v>2012068524005</v>
      </c>
      <c r="J30" s="298" t="s">
        <v>774</v>
      </c>
      <c r="K30" s="201" t="s">
        <v>508</v>
      </c>
      <c r="L30" s="183">
        <v>1</v>
      </c>
      <c r="M30" s="192">
        <v>0</v>
      </c>
      <c r="N30" s="185">
        <v>0</v>
      </c>
      <c r="O30" s="185">
        <v>3000</v>
      </c>
      <c r="P30" s="185">
        <v>0</v>
      </c>
      <c r="Q30" s="185">
        <v>30000</v>
      </c>
      <c r="R30" s="186">
        <f t="shared" si="1"/>
        <v>33000</v>
      </c>
      <c r="S30" s="193" t="s">
        <v>731</v>
      </c>
      <c r="T30" s="193" t="s">
        <v>720</v>
      </c>
      <c r="U30" s="194">
        <v>42004</v>
      </c>
    </row>
    <row r="31" spans="1:21" s="188" customFormat="1" ht="45">
      <c r="A31" s="309"/>
      <c r="B31" s="310"/>
      <c r="C31" s="311"/>
      <c r="D31" s="315"/>
      <c r="E31" s="311"/>
      <c r="F31" s="316"/>
      <c r="G31" s="197">
        <v>0.14</v>
      </c>
      <c r="H31" s="190" t="s">
        <v>66</v>
      </c>
      <c r="I31" s="301"/>
      <c r="J31" s="298"/>
      <c r="K31" s="201" t="s">
        <v>509</v>
      </c>
      <c r="L31" s="183">
        <v>1</v>
      </c>
      <c r="M31" s="192">
        <v>0</v>
      </c>
      <c r="N31" s="185">
        <v>3000</v>
      </c>
      <c r="O31" s="185">
        <v>0</v>
      </c>
      <c r="P31" s="185">
        <v>0</v>
      </c>
      <c r="Q31" s="185">
        <v>0</v>
      </c>
      <c r="R31" s="186">
        <f t="shared" si="1"/>
        <v>3000</v>
      </c>
      <c r="S31" s="193" t="str">
        <f>LOWER('[1]Hoja1'!$C$41)</f>
        <v>prestacion de servicio logistico para la realizacion del tercer festival la alegria de mi tierra palmeña</v>
      </c>
      <c r="T31" s="193" t="s">
        <v>720</v>
      </c>
      <c r="U31" s="194">
        <v>42004</v>
      </c>
    </row>
    <row r="32" spans="1:21" s="188" customFormat="1" ht="33.75">
      <c r="A32" s="309"/>
      <c r="B32" s="310"/>
      <c r="C32" s="311"/>
      <c r="D32" s="315"/>
      <c r="E32" s="311"/>
      <c r="F32" s="316"/>
      <c r="G32" s="197">
        <v>0.14</v>
      </c>
      <c r="H32" s="190" t="s">
        <v>67</v>
      </c>
      <c r="I32" s="301"/>
      <c r="J32" s="298"/>
      <c r="K32" s="201" t="s">
        <v>510</v>
      </c>
      <c r="L32" s="183">
        <v>2</v>
      </c>
      <c r="M32" s="192">
        <v>0</v>
      </c>
      <c r="N32" s="185">
        <v>8000</v>
      </c>
      <c r="O32" s="185">
        <v>0</v>
      </c>
      <c r="P32" s="185">
        <v>0</v>
      </c>
      <c r="Q32" s="185">
        <v>0</v>
      </c>
      <c r="R32" s="186">
        <f t="shared" si="1"/>
        <v>8000</v>
      </c>
      <c r="S32" s="193" t="str">
        <f>LOWER('[1]Hoja1'!$C$41)</f>
        <v>prestacion de servicio logistico para la realizacion del tercer festival la alegria de mi tierra palmeña</v>
      </c>
      <c r="T32" s="193" t="s">
        <v>720</v>
      </c>
      <c r="U32" s="194">
        <v>42004</v>
      </c>
    </row>
    <row r="33" spans="1:21" s="188" customFormat="1" ht="33.75">
      <c r="A33" s="309"/>
      <c r="B33" s="310"/>
      <c r="C33" s="311"/>
      <c r="D33" s="315"/>
      <c r="E33" s="311"/>
      <c r="F33" s="316"/>
      <c r="G33" s="197">
        <v>0.14</v>
      </c>
      <c r="H33" s="190" t="s">
        <v>68</v>
      </c>
      <c r="I33" s="301"/>
      <c r="J33" s="298"/>
      <c r="K33" s="201" t="s">
        <v>511</v>
      </c>
      <c r="L33" s="183">
        <v>1</v>
      </c>
      <c r="M33" s="192">
        <v>0</v>
      </c>
      <c r="N33" s="185">
        <v>5000</v>
      </c>
      <c r="O33" s="185">
        <v>3000</v>
      </c>
      <c r="P33" s="185">
        <v>0</v>
      </c>
      <c r="Q33" s="185">
        <v>0</v>
      </c>
      <c r="R33" s="186">
        <f t="shared" si="1"/>
        <v>8000</v>
      </c>
      <c r="S33" s="193" t="str">
        <f>LOWER('[1]Hoja1'!$C$41)</f>
        <v>prestacion de servicio logistico para la realizacion del tercer festival la alegria de mi tierra palmeña</v>
      </c>
      <c r="T33" s="193" t="s">
        <v>720</v>
      </c>
      <c r="U33" s="194">
        <v>42004</v>
      </c>
    </row>
    <row r="34" spans="1:21" s="188" customFormat="1" ht="56.25">
      <c r="A34" s="309"/>
      <c r="B34" s="310"/>
      <c r="C34" s="311"/>
      <c r="D34" s="315"/>
      <c r="E34" s="311"/>
      <c r="F34" s="316"/>
      <c r="G34" s="197">
        <v>0.14</v>
      </c>
      <c r="H34" s="190" t="s">
        <v>69</v>
      </c>
      <c r="I34" s="301"/>
      <c r="J34" s="298"/>
      <c r="K34" s="201" t="s">
        <v>512</v>
      </c>
      <c r="L34" s="183">
        <v>1</v>
      </c>
      <c r="M34" s="192">
        <v>0</v>
      </c>
      <c r="N34" s="185">
        <v>3000</v>
      </c>
      <c r="O34" s="185">
        <v>0</v>
      </c>
      <c r="P34" s="185">
        <v>0</v>
      </c>
      <c r="Q34" s="185">
        <v>0</v>
      </c>
      <c r="R34" s="186">
        <f t="shared" si="1"/>
        <v>3000</v>
      </c>
      <c r="S34" s="217" t="s">
        <v>732</v>
      </c>
      <c r="T34" s="193" t="s">
        <v>720</v>
      </c>
      <c r="U34" s="194">
        <v>42004</v>
      </c>
    </row>
    <row r="35" spans="1:21" s="188" customFormat="1" ht="78.75">
      <c r="A35" s="309"/>
      <c r="B35" s="310"/>
      <c r="C35" s="311"/>
      <c r="D35" s="315"/>
      <c r="E35" s="311"/>
      <c r="F35" s="316"/>
      <c r="G35" s="197">
        <v>0.15</v>
      </c>
      <c r="H35" s="190" t="s">
        <v>71</v>
      </c>
      <c r="I35" s="301"/>
      <c r="J35" s="298"/>
      <c r="K35" s="201" t="s">
        <v>514</v>
      </c>
      <c r="L35" s="183">
        <v>2</v>
      </c>
      <c r="M35" s="192">
        <v>0</v>
      </c>
      <c r="N35" s="202">
        <v>2104</v>
      </c>
      <c r="O35" s="202">
        <v>0</v>
      </c>
      <c r="P35" s="202">
        <v>0</v>
      </c>
      <c r="Q35" s="203">
        <v>0</v>
      </c>
      <c r="R35" s="186">
        <f t="shared" si="1"/>
        <v>2104</v>
      </c>
      <c r="S35" s="193" t="str">
        <f>LOWER('[3]Hoja1'!$C$24)</f>
        <v>prestacion de servicios de apoyo a la gestion para la transmision de cuñas radiales </v>
      </c>
      <c r="T35" s="193" t="s">
        <v>720</v>
      </c>
      <c r="U35" s="194">
        <v>42004</v>
      </c>
    </row>
    <row r="36" spans="1:21" s="188" customFormat="1" ht="45" customHeight="1">
      <c r="A36" s="309"/>
      <c r="B36" s="310"/>
      <c r="C36" s="311"/>
      <c r="D36" s="315"/>
      <c r="E36" s="195">
        <v>0.2</v>
      </c>
      <c r="F36" s="207" t="s">
        <v>281</v>
      </c>
      <c r="G36" s="197">
        <v>0.5</v>
      </c>
      <c r="H36" s="190" t="s">
        <v>74</v>
      </c>
      <c r="I36" s="301"/>
      <c r="J36" s="298"/>
      <c r="K36" s="191" t="s">
        <v>517</v>
      </c>
      <c r="L36" s="183">
        <v>1</v>
      </c>
      <c r="M36" s="192">
        <v>0</v>
      </c>
      <c r="N36" s="202">
        <v>10000</v>
      </c>
      <c r="O36" s="202">
        <v>10000</v>
      </c>
      <c r="P36" s="202">
        <v>0</v>
      </c>
      <c r="Q36" s="203">
        <v>200000</v>
      </c>
      <c r="R36" s="186">
        <f t="shared" si="1"/>
        <v>220000</v>
      </c>
      <c r="S36" s="218" t="s">
        <v>733</v>
      </c>
      <c r="T36" s="193" t="s">
        <v>727</v>
      </c>
      <c r="U36" s="194">
        <v>42004</v>
      </c>
    </row>
    <row r="37" spans="1:21" s="188" customFormat="1" ht="33.75">
      <c r="A37" s="309"/>
      <c r="B37" s="310"/>
      <c r="C37" s="311">
        <v>0.15</v>
      </c>
      <c r="D37" s="317" t="s">
        <v>249</v>
      </c>
      <c r="E37" s="311">
        <v>0.8</v>
      </c>
      <c r="F37" s="317" t="s">
        <v>282</v>
      </c>
      <c r="G37" s="197">
        <v>0.08</v>
      </c>
      <c r="H37" s="190" t="s">
        <v>76</v>
      </c>
      <c r="I37" s="301">
        <v>2012068524006</v>
      </c>
      <c r="J37" s="327" t="s">
        <v>775</v>
      </c>
      <c r="K37" s="191" t="s">
        <v>519</v>
      </c>
      <c r="L37" s="183">
        <v>9</v>
      </c>
      <c r="M37" s="192">
        <v>0</v>
      </c>
      <c r="N37" s="202">
        <v>16000</v>
      </c>
      <c r="O37" s="202">
        <v>0</v>
      </c>
      <c r="P37" s="202">
        <v>0</v>
      </c>
      <c r="Q37" s="203">
        <v>0</v>
      </c>
      <c r="R37" s="186">
        <f t="shared" si="1"/>
        <v>16000</v>
      </c>
      <c r="S37" s="193" t="s">
        <v>734</v>
      </c>
      <c r="T37" s="193" t="s">
        <v>720</v>
      </c>
      <c r="U37" s="194">
        <v>42004</v>
      </c>
    </row>
    <row r="38" spans="1:21" s="188" customFormat="1" ht="33.75">
      <c r="A38" s="309"/>
      <c r="B38" s="310"/>
      <c r="C38" s="311"/>
      <c r="D38" s="317"/>
      <c r="E38" s="311"/>
      <c r="F38" s="317"/>
      <c r="G38" s="197">
        <v>0.09</v>
      </c>
      <c r="H38" s="190" t="s">
        <v>79</v>
      </c>
      <c r="I38" s="301"/>
      <c r="J38" s="327"/>
      <c r="K38" s="191" t="s">
        <v>522</v>
      </c>
      <c r="L38" s="183">
        <v>1</v>
      </c>
      <c r="M38" s="192">
        <v>0</v>
      </c>
      <c r="N38" s="202">
        <v>0</v>
      </c>
      <c r="O38" s="202">
        <v>0</v>
      </c>
      <c r="P38" s="202">
        <v>0</v>
      </c>
      <c r="Q38" s="203">
        <v>9000</v>
      </c>
      <c r="R38" s="186">
        <f t="shared" si="1"/>
        <v>9000</v>
      </c>
      <c r="S38" s="218" t="s">
        <v>735</v>
      </c>
      <c r="T38" s="193" t="s">
        <v>720</v>
      </c>
      <c r="U38" s="194">
        <v>42004</v>
      </c>
    </row>
    <row r="39" spans="1:21" s="188" customFormat="1" ht="45">
      <c r="A39" s="309"/>
      <c r="B39" s="310"/>
      <c r="C39" s="311"/>
      <c r="D39" s="317"/>
      <c r="E39" s="311"/>
      <c r="F39" s="317"/>
      <c r="G39" s="197">
        <v>0.08</v>
      </c>
      <c r="H39" s="190" t="s">
        <v>85</v>
      </c>
      <c r="I39" s="301"/>
      <c r="J39" s="327"/>
      <c r="K39" s="191" t="s">
        <v>528</v>
      </c>
      <c r="L39" s="183">
        <v>25</v>
      </c>
      <c r="M39" s="192">
        <v>0</v>
      </c>
      <c r="N39" s="202">
        <v>0</v>
      </c>
      <c r="O39" s="202">
        <v>0</v>
      </c>
      <c r="P39" s="202">
        <v>0</v>
      </c>
      <c r="Q39" s="203">
        <v>1037</v>
      </c>
      <c r="R39" s="186">
        <f t="shared" si="1"/>
        <v>1037</v>
      </c>
      <c r="S39" s="193" t="str">
        <f>LOWER('[1]Hoja1'!$C$78)</f>
        <v>estudios y diseños  para la construccion del centro de integracion ciudadana-cic en el municipio de palmas del socorro, santander.</v>
      </c>
      <c r="T39" s="193" t="s">
        <v>720</v>
      </c>
      <c r="U39" s="194">
        <v>42004</v>
      </c>
    </row>
    <row r="40" spans="1:21" s="188" customFormat="1" ht="56.25">
      <c r="A40" s="309"/>
      <c r="B40" s="310"/>
      <c r="C40" s="311"/>
      <c r="D40" s="317"/>
      <c r="E40" s="311"/>
      <c r="F40" s="317"/>
      <c r="G40" s="197">
        <v>0.08</v>
      </c>
      <c r="H40" s="190" t="s">
        <v>87</v>
      </c>
      <c r="I40" s="301"/>
      <c r="J40" s="327"/>
      <c r="K40" s="191" t="s">
        <v>530</v>
      </c>
      <c r="L40" s="183">
        <v>1</v>
      </c>
      <c r="M40" s="192">
        <v>0</v>
      </c>
      <c r="N40" s="202">
        <v>0</v>
      </c>
      <c r="O40" s="202">
        <v>0</v>
      </c>
      <c r="P40" s="202">
        <v>0</v>
      </c>
      <c r="Q40" s="203">
        <v>16000</v>
      </c>
      <c r="R40" s="186">
        <f t="shared" si="1"/>
        <v>16000</v>
      </c>
      <c r="S40" s="218" t="str">
        <f>LOWER('[1]Hoja1'!$C$38)</f>
        <v>campaña de prevencion de consumo de sustancia psicoactivas al colegio departamental la inmaculada </v>
      </c>
      <c r="T40" s="193" t="s">
        <v>720</v>
      </c>
      <c r="U40" s="194">
        <v>42004</v>
      </c>
    </row>
    <row r="41" spans="1:21" s="188" customFormat="1" ht="33.75">
      <c r="A41" s="309"/>
      <c r="B41" s="310"/>
      <c r="C41" s="311"/>
      <c r="D41" s="317"/>
      <c r="E41" s="311">
        <v>0.2</v>
      </c>
      <c r="F41" s="316" t="s">
        <v>283</v>
      </c>
      <c r="G41" s="197">
        <v>0.33</v>
      </c>
      <c r="H41" s="190" t="s">
        <v>88</v>
      </c>
      <c r="I41" s="301"/>
      <c r="J41" s="327"/>
      <c r="K41" s="191" t="s">
        <v>531</v>
      </c>
      <c r="L41" s="183">
        <v>1</v>
      </c>
      <c r="M41" s="192">
        <v>0</v>
      </c>
      <c r="N41" s="202">
        <v>500</v>
      </c>
      <c r="O41" s="202">
        <v>0</v>
      </c>
      <c r="P41" s="204">
        <v>0</v>
      </c>
      <c r="Q41" s="203">
        <v>0</v>
      </c>
      <c r="R41" s="186">
        <f t="shared" si="1"/>
        <v>500</v>
      </c>
      <c r="S41" s="218" t="str">
        <f>LOWER('[1]Hoja1'!$C$38)</f>
        <v>campaña de prevencion de consumo de sustancia psicoactivas al colegio departamental la inmaculada </v>
      </c>
      <c r="T41" s="193" t="s">
        <v>720</v>
      </c>
      <c r="U41" s="194">
        <v>42004</v>
      </c>
    </row>
    <row r="42" spans="1:21" s="188" customFormat="1" ht="45">
      <c r="A42" s="309"/>
      <c r="B42" s="310"/>
      <c r="C42" s="311"/>
      <c r="D42" s="317"/>
      <c r="E42" s="311"/>
      <c r="F42" s="316"/>
      <c r="G42" s="197">
        <v>0.34</v>
      </c>
      <c r="H42" s="190" t="s">
        <v>89</v>
      </c>
      <c r="I42" s="301"/>
      <c r="J42" s="327"/>
      <c r="K42" s="191" t="s">
        <v>532</v>
      </c>
      <c r="L42" s="183">
        <v>25</v>
      </c>
      <c r="M42" s="192">
        <v>0</v>
      </c>
      <c r="N42" s="202">
        <v>500</v>
      </c>
      <c r="O42" s="202">
        <v>0</v>
      </c>
      <c r="P42" s="204">
        <v>0</v>
      </c>
      <c r="Q42" s="203">
        <v>0</v>
      </c>
      <c r="R42" s="186">
        <f t="shared" si="1"/>
        <v>500</v>
      </c>
      <c r="S42" s="193" t="str">
        <f>LOWER('[1]Hoja1'!$C$20)</f>
        <v>prestacion de servicios profesionales de psicologia para apoyo a la comisaria de familia </v>
      </c>
      <c r="T42" s="193" t="s">
        <v>720</v>
      </c>
      <c r="U42" s="194">
        <v>42004</v>
      </c>
    </row>
    <row r="43" spans="1:21" s="188" customFormat="1" ht="76.5" customHeight="1">
      <c r="A43" s="309"/>
      <c r="B43" s="310"/>
      <c r="C43" s="311">
        <v>0.36</v>
      </c>
      <c r="D43" s="317" t="s">
        <v>250</v>
      </c>
      <c r="E43" s="195">
        <v>0.03</v>
      </c>
      <c r="F43" s="205" t="s">
        <v>284</v>
      </c>
      <c r="G43" s="197">
        <v>1</v>
      </c>
      <c r="H43" s="190" t="s">
        <v>91</v>
      </c>
      <c r="I43" s="301">
        <v>2012068524007</v>
      </c>
      <c r="J43" s="298" t="s">
        <v>776</v>
      </c>
      <c r="K43" s="191" t="s">
        <v>534</v>
      </c>
      <c r="L43" s="183">
        <v>1</v>
      </c>
      <c r="M43" s="192">
        <v>0</v>
      </c>
      <c r="N43" s="202">
        <v>41000</v>
      </c>
      <c r="O43" s="202">
        <v>0</v>
      </c>
      <c r="P43" s="204">
        <v>0</v>
      </c>
      <c r="Q43" s="203">
        <v>0</v>
      </c>
      <c r="R43" s="186">
        <f t="shared" si="1"/>
        <v>41000</v>
      </c>
      <c r="S43" s="193" t="str">
        <f>S42</f>
        <v>prestacion de servicios profesionales de psicologia para apoyo a la comisaria de familia </v>
      </c>
      <c r="T43" s="193" t="s">
        <v>720</v>
      </c>
      <c r="U43" s="194">
        <v>42004</v>
      </c>
    </row>
    <row r="44" spans="1:21" s="188" customFormat="1" ht="45">
      <c r="A44" s="309"/>
      <c r="B44" s="310"/>
      <c r="C44" s="311"/>
      <c r="D44" s="317"/>
      <c r="E44" s="311">
        <v>0.16</v>
      </c>
      <c r="F44" s="315" t="s">
        <v>285</v>
      </c>
      <c r="G44" s="197">
        <v>0.1</v>
      </c>
      <c r="H44" s="190" t="s">
        <v>92</v>
      </c>
      <c r="I44" s="301"/>
      <c r="J44" s="298"/>
      <c r="K44" s="191" t="s">
        <v>535</v>
      </c>
      <c r="L44" s="183">
        <v>2</v>
      </c>
      <c r="M44" s="192">
        <v>0</v>
      </c>
      <c r="N44" s="202">
        <v>0</v>
      </c>
      <c r="O44" s="202">
        <v>2000</v>
      </c>
      <c r="P44" s="202">
        <v>0</v>
      </c>
      <c r="Q44" s="203">
        <v>0</v>
      </c>
      <c r="R44" s="186">
        <f t="shared" si="1"/>
        <v>2000</v>
      </c>
      <c r="S44" s="193" t="str">
        <f>S43</f>
        <v>prestacion de servicios profesionales de psicologia para apoyo a la comisaria de familia </v>
      </c>
      <c r="T44" s="193" t="s">
        <v>720</v>
      </c>
      <c r="U44" s="194">
        <v>42004</v>
      </c>
    </row>
    <row r="45" spans="1:21" s="188" customFormat="1" ht="22.5">
      <c r="A45" s="309"/>
      <c r="B45" s="310"/>
      <c r="C45" s="311"/>
      <c r="D45" s="317"/>
      <c r="E45" s="311"/>
      <c r="F45" s="315"/>
      <c r="G45" s="197">
        <v>0.1</v>
      </c>
      <c r="H45" s="190" t="s">
        <v>93</v>
      </c>
      <c r="I45" s="301"/>
      <c r="J45" s="298"/>
      <c r="K45" s="191" t="s">
        <v>536</v>
      </c>
      <c r="L45" s="183">
        <v>1</v>
      </c>
      <c r="M45" s="192">
        <v>0</v>
      </c>
      <c r="N45" s="202">
        <v>0</v>
      </c>
      <c r="O45" s="202">
        <v>2000</v>
      </c>
      <c r="P45" s="202">
        <v>0</v>
      </c>
      <c r="Q45" s="203">
        <v>0</v>
      </c>
      <c r="R45" s="186">
        <f t="shared" si="1"/>
        <v>2000</v>
      </c>
      <c r="S45" s="193" t="str">
        <f>S43</f>
        <v>prestacion de servicios profesionales de psicologia para apoyo a la comisaria de familia </v>
      </c>
      <c r="T45" s="193" t="s">
        <v>720</v>
      </c>
      <c r="U45" s="194">
        <v>42004</v>
      </c>
    </row>
    <row r="46" spans="1:21" s="188" customFormat="1" ht="33.75">
      <c r="A46" s="309"/>
      <c r="B46" s="310"/>
      <c r="C46" s="311"/>
      <c r="D46" s="317"/>
      <c r="E46" s="311"/>
      <c r="F46" s="315"/>
      <c r="G46" s="197">
        <v>0.1</v>
      </c>
      <c r="H46" s="190" t="s">
        <v>94</v>
      </c>
      <c r="I46" s="301"/>
      <c r="J46" s="298"/>
      <c r="K46" s="191" t="s">
        <v>537</v>
      </c>
      <c r="L46" s="183">
        <v>7</v>
      </c>
      <c r="M46" s="192">
        <v>0</v>
      </c>
      <c r="N46" s="202">
        <v>0</v>
      </c>
      <c r="O46" s="202">
        <v>2000</v>
      </c>
      <c r="P46" s="202">
        <v>0</v>
      </c>
      <c r="Q46" s="203">
        <v>0</v>
      </c>
      <c r="R46" s="186">
        <f t="shared" si="1"/>
        <v>2000</v>
      </c>
      <c r="S46" s="193" t="str">
        <f>S45</f>
        <v>prestacion de servicios profesionales de psicologia para apoyo a la comisaria de familia </v>
      </c>
      <c r="T46" s="193" t="s">
        <v>720</v>
      </c>
      <c r="U46" s="194">
        <v>42004</v>
      </c>
    </row>
    <row r="47" spans="1:21" s="188" customFormat="1" ht="33.75">
      <c r="A47" s="309"/>
      <c r="B47" s="310"/>
      <c r="C47" s="311"/>
      <c r="D47" s="317"/>
      <c r="E47" s="311"/>
      <c r="F47" s="315"/>
      <c r="G47" s="197">
        <v>0.1</v>
      </c>
      <c r="H47" s="190" t="s">
        <v>95</v>
      </c>
      <c r="I47" s="301"/>
      <c r="J47" s="298"/>
      <c r="K47" s="191" t="s">
        <v>538</v>
      </c>
      <c r="L47" s="183">
        <v>7</v>
      </c>
      <c r="M47" s="192">
        <v>0</v>
      </c>
      <c r="N47" s="202">
        <v>0</v>
      </c>
      <c r="O47" s="202">
        <v>2000</v>
      </c>
      <c r="P47" s="202">
        <v>0</v>
      </c>
      <c r="Q47" s="203">
        <v>0</v>
      </c>
      <c r="R47" s="186">
        <f t="shared" si="1"/>
        <v>2000</v>
      </c>
      <c r="S47" s="193" t="str">
        <f>S46</f>
        <v>prestacion de servicios profesionales de psicologia para apoyo a la comisaria de familia </v>
      </c>
      <c r="T47" s="193" t="s">
        <v>720</v>
      </c>
      <c r="U47" s="194">
        <v>42004</v>
      </c>
    </row>
    <row r="48" spans="1:21" s="188" customFormat="1" ht="22.5">
      <c r="A48" s="309"/>
      <c r="B48" s="310"/>
      <c r="C48" s="311"/>
      <c r="D48" s="317"/>
      <c r="E48" s="311"/>
      <c r="F48" s="315"/>
      <c r="G48" s="197">
        <v>0.1</v>
      </c>
      <c r="H48" s="190" t="s">
        <v>96</v>
      </c>
      <c r="I48" s="301"/>
      <c r="J48" s="298"/>
      <c r="K48" s="191" t="s">
        <v>539</v>
      </c>
      <c r="L48" s="183">
        <v>1</v>
      </c>
      <c r="M48" s="192">
        <v>0</v>
      </c>
      <c r="N48" s="202">
        <v>0</v>
      </c>
      <c r="O48" s="202">
        <v>3000</v>
      </c>
      <c r="P48" s="202">
        <v>0</v>
      </c>
      <c r="Q48" s="203">
        <v>0</v>
      </c>
      <c r="R48" s="186">
        <f t="shared" si="1"/>
        <v>3000</v>
      </c>
      <c r="S48" s="193" t="str">
        <f>S47</f>
        <v>prestacion de servicios profesionales de psicologia para apoyo a la comisaria de familia </v>
      </c>
      <c r="T48" s="193" t="s">
        <v>720</v>
      </c>
      <c r="U48" s="194">
        <v>42004</v>
      </c>
    </row>
    <row r="49" spans="1:21" s="188" customFormat="1" ht="30.75" customHeight="1">
      <c r="A49" s="309"/>
      <c r="B49" s="310"/>
      <c r="C49" s="311"/>
      <c r="D49" s="317"/>
      <c r="E49" s="311"/>
      <c r="F49" s="315"/>
      <c r="G49" s="197">
        <v>0.11</v>
      </c>
      <c r="H49" s="190" t="s">
        <v>98</v>
      </c>
      <c r="I49" s="301"/>
      <c r="J49" s="298"/>
      <c r="K49" s="191" t="s">
        <v>541</v>
      </c>
      <c r="L49" s="183">
        <v>1</v>
      </c>
      <c r="M49" s="192">
        <v>0</v>
      </c>
      <c r="N49" s="202">
        <v>1000</v>
      </c>
      <c r="O49" s="202">
        <v>0</v>
      </c>
      <c r="P49" s="202">
        <v>0</v>
      </c>
      <c r="Q49" s="203">
        <v>0</v>
      </c>
      <c r="R49" s="186">
        <f t="shared" si="1"/>
        <v>1000</v>
      </c>
      <c r="S49" s="193" t="str">
        <f>LOWER('[1]Hoja1'!$C$26)</f>
        <v>contrato para la prestacion de los servicios de hogar de paso para niños niñas y adoslescentes </v>
      </c>
      <c r="T49" s="193" t="s">
        <v>720</v>
      </c>
      <c r="U49" s="194">
        <v>42004</v>
      </c>
    </row>
    <row r="50" spans="1:21" s="188" customFormat="1" ht="45">
      <c r="A50" s="309"/>
      <c r="B50" s="310"/>
      <c r="C50" s="311"/>
      <c r="D50" s="317"/>
      <c r="E50" s="311"/>
      <c r="F50" s="315"/>
      <c r="G50" s="197">
        <v>0.1</v>
      </c>
      <c r="H50" s="190" t="s">
        <v>99</v>
      </c>
      <c r="I50" s="301"/>
      <c r="J50" s="298"/>
      <c r="K50" s="191" t="s">
        <v>542</v>
      </c>
      <c r="L50" s="183">
        <v>1</v>
      </c>
      <c r="M50" s="192">
        <v>0</v>
      </c>
      <c r="N50" s="202">
        <v>0</v>
      </c>
      <c r="O50" s="202">
        <v>3000</v>
      </c>
      <c r="P50" s="202">
        <v>0</v>
      </c>
      <c r="Q50" s="203">
        <v>0</v>
      </c>
      <c r="R50" s="186">
        <f t="shared" si="1"/>
        <v>3000</v>
      </c>
      <c r="S50" s="193" t="str">
        <f>LOWER('[1]Hoja1'!$C$24)</f>
        <v>prestacion de servicios de apoyo a la gestion para la transmision de cuñas radiales </v>
      </c>
      <c r="T50" s="193" t="s">
        <v>720</v>
      </c>
      <c r="U50" s="194">
        <v>42004</v>
      </c>
    </row>
    <row r="51" spans="1:21" s="188" customFormat="1" ht="33.75">
      <c r="A51" s="309"/>
      <c r="B51" s="310"/>
      <c r="C51" s="311"/>
      <c r="D51" s="317"/>
      <c r="E51" s="311"/>
      <c r="F51" s="315"/>
      <c r="G51" s="197">
        <v>0.11</v>
      </c>
      <c r="H51" s="190" t="s">
        <v>100</v>
      </c>
      <c r="I51" s="301"/>
      <c r="J51" s="298"/>
      <c r="K51" s="191" t="s">
        <v>543</v>
      </c>
      <c r="L51" s="183">
        <v>1</v>
      </c>
      <c r="M51" s="192">
        <v>0</v>
      </c>
      <c r="N51" s="185">
        <v>0</v>
      </c>
      <c r="O51" s="185">
        <v>10000</v>
      </c>
      <c r="P51" s="185">
        <v>0</v>
      </c>
      <c r="Q51" s="185">
        <v>0</v>
      </c>
      <c r="R51" s="186">
        <f t="shared" si="1"/>
        <v>10000</v>
      </c>
      <c r="S51" s="193" t="str">
        <f>S48</f>
        <v>prestacion de servicios profesionales de psicologia para apoyo a la comisaria de familia </v>
      </c>
      <c r="T51" s="193" t="s">
        <v>720</v>
      </c>
      <c r="U51" s="194">
        <v>42004</v>
      </c>
    </row>
    <row r="52" spans="1:21" s="188" customFormat="1" ht="33.75">
      <c r="A52" s="309"/>
      <c r="B52" s="310"/>
      <c r="C52" s="311"/>
      <c r="D52" s="317"/>
      <c r="E52" s="195">
        <v>0.04</v>
      </c>
      <c r="F52" s="205" t="s">
        <v>286</v>
      </c>
      <c r="G52" s="197">
        <v>1</v>
      </c>
      <c r="H52" s="190" t="s">
        <v>101</v>
      </c>
      <c r="I52" s="301"/>
      <c r="J52" s="298"/>
      <c r="K52" s="191" t="s">
        <v>544</v>
      </c>
      <c r="L52" s="183">
        <v>100</v>
      </c>
      <c r="M52" s="192">
        <v>0</v>
      </c>
      <c r="N52" s="185">
        <v>7699</v>
      </c>
      <c r="O52" s="185">
        <v>0</v>
      </c>
      <c r="P52" s="185">
        <v>0</v>
      </c>
      <c r="Q52" s="185">
        <v>42000</v>
      </c>
      <c r="R52" s="186">
        <f t="shared" si="1"/>
        <v>49699</v>
      </c>
      <c r="S52" s="193" t="s">
        <v>736</v>
      </c>
      <c r="T52" s="193" t="s">
        <v>719</v>
      </c>
      <c r="U52" s="194">
        <v>42004</v>
      </c>
    </row>
    <row r="53" spans="1:21" s="188" customFormat="1" ht="33.75">
      <c r="A53" s="309"/>
      <c r="B53" s="310"/>
      <c r="C53" s="311"/>
      <c r="D53" s="317"/>
      <c r="E53" s="195">
        <v>0.03</v>
      </c>
      <c r="F53" s="205" t="s">
        <v>287</v>
      </c>
      <c r="G53" s="197">
        <v>1</v>
      </c>
      <c r="H53" s="190" t="s">
        <v>102</v>
      </c>
      <c r="I53" s="301"/>
      <c r="J53" s="298"/>
      <c r="K53" s="191" t="s">
        <v>545</v>
      </c>
      <c r="L53" s="183">
        <v>2</v>
      </c>
      <c r="M53" s="192">
        <v>0</v>
      </c>
      <c r="N53" s="185">
        <v>3000</v>
      </c>
      <c r="O53" s="185">
        <v>0</v>
      </c>
      <c r="P53" s="185">
        <v>0</v>
      </c>
      <c r="Q53" s="185">
        <v>0</v>
      </c>
      <c r="R53" s="186">
        <f t="shared" si="1"/>
        <v>3000</v>
      </c>
      <c r="S53" s="193" t="str">
        <f>LOWER('[1]Hoja1'!$C$65)</f>
        <v>dotacion de restaurantes escolares </v>
      </c>
      <c r="T53" s="193" t="s">
        <v>719</v>
      </c>
      <c r="U53" s="194">
        <v>42004</v>
      </c>
    </row>
    <row r="54" spans="1:21" s="188" customFormat="1" ht="56.25">
      <c r="A54" s="309"/>
      <c r="B54" s="310"/>
      <c r="C54" s="311"/>
      <c r="D54" s="317"/>
      <c r="E54" s="195">
        <v>0.04</v>
      </c>
      <c r="F54" s="205" t="s">
        <v>288</v>
      </c>
      <c r="G54" s="197">
        <v>1</v>
      </c>
      <c r="H54" s="190" t="s">
        <v>103</v>
      </c>
      <c r="I54" s="301"/>
      <c r="J54" s="298"/>
      <c r="K54" s="191" t="s">
        <v>546</v>
      </c>
      <c r="L54" s="183">
        <v>1</v>
      </c>
      <c r="M54" s="192">
        <v>0</v>
      </c>
      <c r="N54" s="185">
        <v>3000</v>
      </c>
      <c r="O54" s="185">
        <v>0</v>
      </c>
      <c r="P54" s="185">
        <v>0</v>
      </c>
      <c r="Q54" s="185">
        <v>0</v>
      </c>
      <c r="R54" s="186">
        <f t="shared" si="1"/>
        <v>3000</v>
      </c>
      <c r="S54" s="193" t="str">
        <f>LOWER('[1]Hoja1'!$C$65)</f>
        <v>dotacion de restaurantes escolares </v>
      </c>
      <c r="T54" s="193" t="s">
        <v>727</v>
      </c>
      <c r="U54" s="194">
        <v>42004</v>
      </c>
    </row>
    <row r="55" spans="1:21" s="188" customFormat="1" ht="57.75">
      <c r="A55" s="309"/>
      <c r="B55" s="310"/>
      <c r="C55" s="311"/>
      <c r="D55" s="317"/>
      <c r="E55" s="195">
        <v>0.03</v>
      </c>
      <c r="F55" s="219" t="s">
        <v>289</v>
      </c>
      <c r="G55" s="197">
        <v>1</v>
      </c>
      <c r="H55" s="190" t="s">
        <v>104</v>
      </c>
      <c r="I55" s="301"/>
      <c r="J55" s="298"/>
      <c r="K55" s="191" t="s">
        <v>547</v>
      </c>
      <c r="L55" s="183">
        <v>1</v>
      </c>
      <c r="M55" s="192">
        <v>0</v>
      </c>
      <c r="N55" s="185">
        <v>15000</v>
      </c>
      <c r="O55" s="185"/>
      <c r="P55" s="185">
        <v>0</v>
      </c>
      <c r="Q55" s="185">
        <v>0</v>
      </c>
      <c r="R55" s="186">
        <f>SUM(N55:Q55)</f>
        <v>15000</v>
      </c>
      <c r="S55" s="193" t="s">
        <v>737</v>
      </c>
      <c r="T55" s="193" t="s">
        <v>719</v>
      </c>
      <c r="U55" s="194">
        <v>42004</v>
      </c>
    </row>
    <row r="56" spans="1:21" s="188" customFormat="1" ht="33.75">
      <c r="A56" s="309"/>
      <c r="B56" s="310"/>
      <c r="C56" s="311"/>
      <c r="D56" s="317"/>
      <c r="E56" s="311">
        <v>0.08</v>
      </c>
      <c r="F56" s="316" t="s">
        <v>290</v>
      </c>
      <c r="G56" s="197">
        <v>0.25</v>
      </c>
      <c r="H56" s="190" t="s">
        <v>105</v>
      </c>
      <c r="I56" s="301"/>
      <c r="J56" s="298"/>
      <c r="K56" s="191" t="s">
        <v>548</v>
      </c>
      <c r="L56" s="183">
        <v>1</v>
      </c>
      <c r="M56" s="192">
        <v>0</v>
      </c>
      <c r="N56" s="202">
        <v>0</v>
      </c>
      <c r="O56" s="202">
        <v>5500</v>
      </c>
      <c r="P56" s="202">
        <v>0</v>
      </c>
      <c r="Q56" s="203">
        <v>0</v>
      </c>
      <c r="R56" s="186">
        <f>SUM(N56:Q56)</f>
        <v>5500</v>
      </c>
      <c r="S56" s="193" t="str">
        <f>LOWER('[1]Hoja1'!$C$67)</f>
        <v>apoyo y asistencia integral a los adultos mayores bajo la modalidad de centro vida </v>
      </c>
      <c r="T56" s="193" t="s">
        <v>719</v>
      </c>
      <c r="U56" s="194">
        <v>42004</v>
      </c>
    </row>
    <row r="57" spans="1:21" s="188" customFormat="1" ht="33.75">
      <c r="A57" s="309"/>
      <c r="B57" s="310"/>
      <c r="C57" s="311"/>
      <c r="D57" s="317"/>
      <c r="E57" s="311"/>
      <c r="F57" s="316"/>
      <c r="G57" s="197">
        <v>0.25</v>
      </c>
      <c r="H57" s="190" t="s">
        <v>106</v>
      </c>
      <c r="I57" s="301"/>
      <c r="J57" s="298"/>
      <c r="K57" s="191" t="s">
        <v>549</v>
      </c>
      <c r="L57" s="183">
        <v>131</v>
      </c>
      <c r="M57" s="192">
        <v>0</v>
      </c>
      <c r="N57" s="202">
        <v>0</v>
      </c>
      <c r="O57" s="202">
        <v>5000</v>
      </c>
      <c r="P57" s="202">
        <v>0</v>
      </c>
      <c r="Q57" s="203">
        <v>0</v>
      </c>
      <c r="R57" s="186">
        <f aca="true" t="shared" si="2" ref="R57:R64">SUM(N57:Q57)</f>
        <v>5000</v>
      </c>
      <c r="S57" s="220"/>
      <c r="T57" s="193" t="s">
        <v>719</v>
      </c>
      <c r="U57" s="194">
        <v>42004</v>
      </c>
    </row>
    <row r="58" spans="1:21" s="188" customFormat="1" ht="45">
      <c r="A58" s="309"/>
      <c r="B58" s="310"/>
      <c r="C58" s="311"/>
      <c r="D58" s="317"/>
      <c r="E58" s="311"/>
      <c r="F58" s="316"/>
      <c r="G58" s="197">
        <v>0.25</v>
      </c>
      <c r="H58" s="190" t="s">
        <v>107</v>
      </c>
      <c r="I58" s="301"/>
      <c r="J58" s="298"/>
      <c r="K58" s="206" t="s">
        <v>550</v>
      </c>
      <c r="L58" s="183">
        <v>1</v>
      </c>
      <c r="M58" s="192">
        <v>0</v>
      </c>
      <c r="N58" s="202">
        <v>0</v>
      </c>
      <c r="O58" s="202">
        <v>4000</v>
      </c>
      <c r="P58" s="202">
        <v>0</v>
      </c>
      <c r="Q58" s="203">
        <v>0</v>
      </c>
      <c r="R58" s="186">
        <f t="shared" si="2"/>
        <v>4000</v>
      </c>
      <c r="S58" s="193" t="str">
        <f>LOWER('[1]Hoja1'!$C$67)</f>
        <v>apoyo y asistencia integral a los adultos mayores bajo la modalidad de centro vida </v>
      </c>
      <c r="T58" s="193" t="s">
        <v>719</v>
      </c>
      <c r="U58" s="194">
        <v>42004</v>
      </c>
    </row>
    <row r="59" spans="1:21" s="188" customFormat="1" ht="45">
      <c r="A59" s="309"/>
      <c r="B59" s="310"/>
      <c r="C59" s="311"/>
      <c r="D59" s="317"/>
      <c r="E59" s="311"/>
      <c r="F59" s="316"/>
      <c r="G59" s="197">
        <v>0.25</v>
      </c>
      <c r="H59" s="190" t="s">
        <v>108</v>
      </c>
      <c r="I59" s="301"/>
      <c r="J59" s="298"/>
      <c r="K59" s="206" t="s">
        <v>551</v>
      </c>
      <c r="L59" s="183">
        <v>0</v>
      </c>
      <c r="M59" s="192">
        <v>0</v>
      </c>
      <c r="N59" s="202">
        <v>0</v>
      </c>
      <c r="O59" s="202">
        <v>4000</v>
      </c>
      <c r="P59" s="202">
        <v>0</v>
      </c>
      <c r="Q59" s="203">
        <v>54432</v>
      </c>
      <c r="R59" s="186">
        <f t="shared" si="2"/>
        <v>58432</v>
      </c>
      <c r="S59" s="193" t="s">
        <v>738</v>
      </c>
      <c r="T59" s="193" t="s">
        <v>727</v>
      </c>
      <c r="U59" s="194">
        <v>42004</v>
      </c>
    </row>
    <row r="60" spans="1:21" s="188" customFormat="1" ht="56.25">
      <c r="A60" s="309"/>
      <c r="B60" s="310"/>
      <c r="C60" s="311"/>
      <c r="D60" s="317"/>
      <c r="E60" s="311">
        <v>0.25</v>
      </c>
      <c r="F60" s="317" t="s">
        <v>291</v>
      </c>
      <c r="G60" s="197">
        <v>0.08</v>
      </c>
      <c r="H60" s="190" t="s">
        <v>110</v>
      </c>
      <c r="I60" s="301"/>
      <c r="J60" s="298"/>
      <c r="K60" s="206" t="s">
        <v>553</v>
      </c>
      <c r="L60" s="183">
        <v>100</v>
      </c>
      <c r="M60" s="192">
        <v>0</v>
      </c>
      <c r="N60" s="202">
        <v>3000</v>
      </c>
      <c r="O60" s="202">
        <v>0</v>
      </c>
      <c r="P60" s="204">
        <v>0</v>
      </c>
      <c r="Q60" s="203">
        <v>0</v>
      </c>
      <c r="R60" s="186">
        <f t="shared" si="2"/>
        <v>3000</v>
      </c>
      <c r="S60" s="193" t="str">
        <f>'[2]txtx_019'!$C$215</f>
        <v>Prevencion, proteccion, asistencia, atencion, y reparacion integral, verdad, justicia, participacion y ìsistema de informacion de victimas </v>
      </c>
      <c r="T60" s="193" t="s">
        <v>720</v>
      </c>
      <c r="U60" s="194">
        <v>42004</v>
      </c>
    </row>
    <row r="61" spans="1:21" s="188" customFormat="1" ht="33.75">
      <c r="A61" s="309"/>
      <c r="B61" s="310"/>
      <c r="C61" s="311"/>
      <c r="D61" s="317"/>
      <c r="E61" s="311"/>
      <c r="F61" s="317"/>
      <c r="G61" s="197">
        <v>0.09</v>
      </c>
      <c r="H61" s="190" t="s">
        <v>111</v>
      </c>
      <c r="I61" s="301"/>
      <c r="J61" s="298"/>
      <c r="K61" s="206" t="s">
        <v>554</v>
      </c>
      <c r="L61" s="183">
        <v>100</v>
      </c>
      <c r="M61" s="192">
        <v>0</v>
      </c>
      <c r="N61" s="202">
        <v>3000</v>
      </c>
      <c r="O61" s="202">
        <v>0</v>
      </c>
      <c r="P61" s="204">
        <v>0</v>
      </c>
      <c r="Q61" s="203">
        <v>0</v>
      </c>
      <c r="R61" s="186">
        <f t="shared" si="2"/>
        <v>3000</v>
      </c>
      <c r="S61" s="193" t="str">
        <f>'[2]txtx_019'!$C$217</f>
        <v>Prevencion, proteccion, sistencia, atencion, y reparacion integral, verdad, justicia, retorno y reubicacionì de la poblacion desplazada </v>
      </c>
      <c r="T61" s="193" t="s">
        <v>720</v>
      </c>
      <c r="U61" s="194">
        <v>42004</v>
      </c>
    </row>
    <row r="62" spans="1:21" s="188" customFormat="1" ht="56.25">
      <c r="A62" s="309"/>
      <c r="B62" s="310"/>
      <c r="C62" s="311"/>
      <c r="D62" s="317"/>
      <c r="E62" s="311"/>
      <c r="F62" s="317"/>
      <c r="G62" s="197">
        <v>0.1</v>
      </c>
      <c r="H62" s="190" t="s">
        <v>112</v>
      </c>
      <c r="I62" s="301"/>
      <c r="J62" s="298"/>
      <c r="K62" s="206" t="s">
        <v>555</v>
      </c>
      <c r="L62" s="183">
        <v>25</v>
      </c>
      <c r="M62" s="192">
        <v>0</v>
      </c>
      <c r="N62" s="202">
        <v>2000</v>
      </c>
      <c r="O62" s="202">
        <v>0</v>
      </c>
      <c r="P62" s="204">
        <v>0</v>
      </c>
      <c r="Q62" s="203">
        <v>100000</v>
      </c>
      <c r="R62" s="186">
        <f t="shared" si="2"/>
        <v>102000</v>
      </c>
      <c r="S62" s="193" t="s">
        <v>739</v>
      </c>
      <c r="T62" s="193" t="s">
        <v>720</v>
      </c>
      <c r="U62" s="194">
        <v>42004</v>
      </c>
    </row>
    <row r="63" spans="1:21" s="188" customFormat="1" ht="45">
      <c r="A63" s="309"/>
      <c r="B63" s="310"/>
      <c r="C63" s="311"/>
      <c r="D63" s="317"/>
      <c r="E63" s="311"/>
      <c r="F63" s="317"/>
      <c r="G63" s="197">
        <v>0.08</v>
      </c>
      <c r="H63" s="190" t="s">
        <v>113</v>
      </c>
      <c r="I63" s="301"/>
      <c r="J63" s="298"/>
      <c r="K63" s="206" t="s">
        <v>556</v>
      </c>
      <c r="L63" s="183">
        <v>1</v>
      </c>
      <c r="M63" s="192">
        <v>0</v>
      </c>
      <c r="N63" s="202">
        <v>3000</v>
      </c>
      <c r="O63" s="202">
        <v>0</v>
      </c>
      <c r="P63" s="204">
        <v>0</v>
      </c>
      <c r="Q63" s="203">
        <v>0</v>
      </c>
      <c r="R63" s="186">
        <f t="shared" si="2"/>
        <v>3000</v>
      </c>
      <c r="S63" s="221" t="s">
        <v>740</v>
      </c>
      <c r="T63" s="193" t="s">
        <v>720</v>
      </c>
      <c r="U63" s="194">
        <v>42004</v>
      </c>
    </row>
    <row r="64" spans="1:21" s="188" customFormat="1" ht="45">
      <c r="A64" s="309"/>
      <c r="B64" s="310"/>
      <c r="C64" s="311"/>
      <c r="D64" s="317"/>
      <c r="E64" s="311"/>
      <c r="F64" s="317"/>
      <c r="G64" s="197">
        <v>0.09</v>
      </c>
      <c r="H64" s="190" t="s">
        <v>114</v>
      </c>
      <c r="I64" s="301"/>
      <c r="J64" s="298"/>
      <c r="K64" s="206" t="s">
        <v>557</v>
      </c>
      <c r="L64" s="183">
        <v>100</v>
      </c>
      <c r="M64" s="192">
        <v>0</v>
      </c>
      <c r="N64" s="202">
        <v>2000</v>
      </c>
      <c r="O64" s="202">
        <v>0</v>
      </c>
      <c r="P64" s="204">
        <v>0</v>
      </c>
      <c r="Q64" s="203">
        <v>0</v>
      </c>
      <c r="R64" s="186">
        <f t="shared" si="2"/>
        <v>2000</v>
      </c>
      <c r="S64" s="193" t="str">
        <f>S60</f>
        <v>Prevencion, proteccion, asistencia, atencion, y reparacion integral, verdad, justicia, participacion y ìsistema de informacion de victimas </v>
      </c>
      <c r="T64" s="193" t="s">
        <v>720</v>
      </c>
      <c r="U64" s="194">
        <v>42004</v>
      </c>
    </row>
    <row r="65" spans="1:21" s="188" customFormat="1" ht="110.25" customHeight="1">
      <c r="A65" s="309"/>
      <c r="B65" s="310"/>
      <c r="C65" s="311"/>
      <c r="D65" s="317"/>
      <c r="E65" s="195">
        <v>0.03</v>
      </c>
      <c r="F65" s="207" t="s">
        <v>292</v>
      </c>
      <c r="G65" s="197">
        <v>1</v>
      </c>
      <c r="H65" s="190" t="s">
        <v>121</v>
      </c>
      <c r="I65" s="301"/>
      <c r="J65" s="298"/>
      <c r="K65" s="222" t="s">
        <v>565</v>
      </c>
      <c r="L65" s="183">
        <v>100</v>
      </c>
      <c r="M65" s="192">
        <v>0</v>
      </c>
      <c r="N65" s="202">
        <v>1000</v>
      </c>
      <c r="O65" s="202">
        <v>0</v>
      </c>
      <c r="P65" s="202">
        <v>0</v>
      </c>
      <c r="Q65" s="203">
        <v>0</v>
      </c>
      <c r="R65" s="186">
        <f aca="true" t="shared" si="3" ref="R65:R94">SUM(N65:Q65)</f>
        <v>1000</v>
      </c>
      <c r="S65" s="193" t="str">
        <f>S64</f>
        <v>Prevencion, proteccion, asistencia, atencion, y reparacion integral, verdad, justicia, participacion y ìsistema de informacion de victimas </v>
      </c>
      <c r="T65" s="193" t="s">
        <v>720</v>
      </c>
      <c r="U65" s="194">
        <v>42004</v>
      </c>
    </row>
    <row r="66" spans="1:21" s="188" customFormat="1" ht="33.75">
      <c r="A66" s="309"/>
      <c r="B66" s="310"/>
      <c r="C66" s="311"/>
      <c r="D66" s="317"/>
      <c r="E66" s="311">
        <v>0.2</v>
      </c>
      <c r="F66" s="317" t="s">
        <v>295</v>
      </c>
      <c r="G66" s="197">
        <v>0.14</v>
      </c>
      <c r="H66" s="190" t="s">
        <v>127</v>
      </c>
      <c r="I66" s="301"/>
      <c r="J66" s="298"/>
      <c r="K66" s="223" t="s">
        <v>571</v>
      </c>
      <c r="L66" s="183">
        <v>100</v>
      </c>
      <c r="M66" s="192">
        <v>0</v>
      </c>
      <c r="N66" s="204">
        <v>2293</v>
      </c>
      <c r="O66" s="204">
        <v>0</v>
      </c>
      <c r="P66" s="204">
        <v>0</v>
      </c>
      <c r="Q66" s="203">
        <v>0</v>
      </c>
      <c r="R66" s="186">
        <f t="shared" si="3"/>
        <v>2293</v>
      </c>
      <c r="S66" s="193" t="str">
        <f>S65</f>
        <v>Prevencion, proteccion, asistencia, atencion, y reparacion integral, verdad, justicia, participacion y ìsistema de informacion de victimas </v>
      </c>
      <c r="T66" s="193" t="s">
        <v>727</v>
      </c>
      <c r="U66" s="194">
        <v>42004</v>
      </c>
    </row>
    <row r="67" spans="1:21" s="188" customFormat="1" ht="33.75">
      <c r="A67" s="309"/>
      <c r="B67" s="310"/>
      <c r="C67" s="311"/>
      <c r="D67" s="317"/>
      <c r="E67" s="311"/>
      <c r="F67" s="317"/>
      <c r="G67" s="197">
        <v>0.12</v>
      </c>
      <c r="H67" s="190" t="s">
        <v>129</v>
      </c>
      <c r="I67" s="301"/>
      <c r="J67" s="298"/>
      <c r="K67" s="223" t="s">
        <v>572</v>
      </c>
      <c r="L67" s="183">
        <v>25</v>
      </c>
      <c r="M67" s="192">
        <v>0</v>
      </c>
      <c r="N67" s="204">
        <v>1000</v>
      </c>
      <c r="O67" s="204">
        <v>0</v>
      </c>
      <c r="P67" s="204">
        <v>0</v>
      </c>
      <c r="Q67" s="203">
        <v>0</v>
      </c>
      <c r="R67" s="186">
        <f t="shared" si="3"/>
        <v>1000</v>
      </c>
      <c r="S67" s="193" t="s">
        <v>741</v>
      </c>
      <c r="T67" s="193" t="s">
        <v>727</v>
      </c>
      <c r="U67" s="194">
        <v>42004</v>
      </c>
    </row>
    <row r="68" spans="1:21" s="188" customFormat="1" ht="33.75">
      <c r="A68" s="309"/>
      <c r="B68" s="310"/>
      <c r="C68" s="311"/>
      <c r="D68" s="317"/>
      <c r="E68" s="311"/>
      <c r="F68" s="317"/>
      <c r="G68" s="197">
        <v>0.12</v>
      </c>
      <c r="H68" s="190" t="s">
        <v>133</v>
      </c>
      <c r="I68" s="301"/>
      <c r="J68" s="298"/>
      <c r="K68" s="223" t="s">
        <v>576</v>
      </c>
      <c r="L68" s="183">
        <v>1</v>
      </c>
      <c r="M68" s="192">
        <v>0</v>
      </c>
      <c r="N68" s="204">
        <v>1000</v>
      </c>
      <c r="O68" s="204">
        <v>0</v>
      </c>
      <c r="P68" s="204">
        <v>0</v>
      </c>
      <c r="Q68" s="203">
        <v>0</v>
      </c>
      <c r="R68" s="186">
        <f t="shared" si="3"/>
        <v>1000</v>
      </c>
      <c r="S68" s="193" t="s">
        <v>742</v>
      </c>
      <c r="T68" s="193" t="s">
        <v>727</v>
      </c>
      <c r="U68" s="194">
        <v>42004</v>
      </c>
    </row>
    <row r="69" spans="1:21" s="188" customFormat="1" ht="45">
      <c r="A69" s="309">
        <v>0.2</v>
      </c>
      <c r="B69" s="310" t="s">
        <v>241</v>
      </c>
      <c r="C69" s="311">
        <v>0.25</v>
      </c>
      <c r="D69" s="317" t="s">
        <v>251</v>
      </c>
      <c r="E69" s="195">
        <v>0.09</v>
      </c>
      <c r="F69" s="207" t="s">
        <v>296</v>
      </c>
      <c r="G69" s="197">
        <v>1</v>
      </c>
      <c r="H69" s="190" t="s">
        <v>135</v>
      </c>
      <c r="I69" s="301">
        <v>2012068524008</v>
      </c>
      <c r="J69" s="326" t="s">
        <v>777</v>
      </c>
      <c r="K69" s="211" t="s">
        <v>590</v>
      </c>
      <c r="L69" s="183">
        <v>25</v>
      </c>
      <c r="M69" s="192">
        <v>0</v>
      </c>
      <c r="N69" s="202">
        <v>0</v>
      </c>
      <c r="O69" s="202">
        <v>0</v>
      </c>
      <c r="P69" s="202">
        <v>0</v>
      </c>
      <c r="Q69" s="203">
        <v>5000</v>
      </c>
      <c r="R69" s="186">
        <f t="shared" si="3"/>
        <v>5000</v>
      </c>
      <c r="S69" s="193" t="s">
        <v>743</v>
      </c>
      <c r="T69" s="193" t="s">
        <v>727</v>
      </c>
      <c r="U69" s="194">
        <v>42004</v>
      </c>
    </row>
    <row r="70" spans="1:21" s="188" customFormat="1" ht="22.5">
      <c r="A70" s="309"/>
      <c r="B70" s="310"/>
      <c r="C70" s="311"/>
      <c r="D70" s="317"/>
      <c r="E70" s="311">
        <v>0.55</v>
      </c>
      <c r="F70" s="316" t="s">
        <v>297</v>
      </c>
      <c r="G70" s="197">
        <v>0.17</v>
      </c>
      <c r="H70" s="190" t="s">
        <v>136</v>
      </c>
      <c r="I70" s="301"/>
      <c r="J70" s="326"/>
      <c r="K70" s="211" t="s">
        <v>591</v>
      </c>
      <c r="L70" s="183">
        <v>10</v>
      </c>
      <c r="M70" s="192">
        <v>0</v>
      </c>
      <c r="N70" s="202">
        <v>0</v>
      </c>
      <c r="O70" s="202">
        <v>0</v>
      </c>
      <c r="P70" s="202">
        <v>0</v>
      </c>
      <c r="Q70" s="203">
        <v>10000</v>
      </c>
      <c r="R70" s="186">
        <f t="shared" si="3"/>
        <v>10000</v>
      </c>
      <c r="S70" s="224" t="str">
        <f>S69</f>
        <v>Gestionar ante la gobernacion el prestamo del Banco de Maquinaria por este año</v>
      </c>
      <c r="T70" s="193" t="s">
        <v>727</v>
      </c>
      <c r="U70" s="194">
        <v>42004</v>
      </c>
    </row>
    <row r="71" spans="1:21" s="188" customFormat="1" ht="56.25">
      <c r="A71" s="309"/>
      <c r="B71" s="310"/>
      <c r="C71" s="311"/>
      <c r="D71" s="317"/>
      <c r="E71" s="311"/>
      <c r="F71" s="316"/>
      <c r="G71" s="197">
        <v>0.16</v>
      </c>
      <c r="H71" s="190" t="s">
        <v>137</v>
      </c>
      <c r="I71" s="301"/>
      <c r="J71" s="326"/>
      <c r="K71" s="211" t="s">
        <v>592</v>
      </c>
      <c r="L71" s="183">
        <v>2</v>
      </c>
      <c r="M71" s="192">
        <v>0</v>
      </c>
      <c r="N71" s="202">
        <v>9000</v>
      </c>
      <c r="O71" s="202">
        <v>0</v>
      </c>
      <c r="P71" s="202">
        <v>0</v>
      </c>
      <c r="Q71" s="203">
        <v>0</v>
      </c>
      <c r="R71" s="186">
        <f t="shared" si="3"/>
        <v>9000</v>
      </c>
      <c r="S71" s="224" t="str">
        <f>LOWER('[1]Hoja1'!$C$87)</f>
        <v>mantenimiento de las vias secundarias y terciarias consistente en desmonte, limpieza, conformacion de la calzada con tapada de huecos y limpieza de cunetas y alcantarillas y descoles vereda agua buena, barro hondo, ensillada, guayabal y la chapa</v>
      </c>
      <c r="T71" s="193" t="s">
        <v>727</v>
      </c>
      <c r="U71" s="194">
        <v>42004</v>
      </c>
    </row>
    <row r="72" spans="1:21" s="188" customFormat="1" ht="56.25">
      <c r="A72" s="309"/>
      <c r="B72" s="310"/>
      <c r="C72" s="311"/>
      <c r="D72" s="317"/>
      <c r="E72" s="311"/>
      <c r="F72" s="316"/>
      <c r="G72" s="197">
        <v>0.17</v>
      </c>
      <c r="H72" s="190" t="s">
        <v>138</v>
      </c>
      <c r="I72" s="301"/>
      <c r="J72" s="326"/>
      <c r="K72" s="211" t="s">
        <v>593</v>
      </c>
      <c r="L72" s="183">
        <v>250</v>
      </c>
      <c r="M72" s="192">
        <v>0</v>
      </c>
      <c r="N72" s="202">
        <v>0</v>
      </c>
      <c r="O72" s="202">
        <v>0</v>
      </c>
      <c r="P72" s="202">
        <v>0</v>
      </c>
      <c r="Q72" s="203">
        <v>0</v>
      </c>
      <c r="R72" s="186">
        <f t="shared" si="3"/>
        <v>0</v>
      </c>
      <c r="S72" s="193" t="str">
        <f>S71</f>
        <v>mantenimiento de las vias secundarias y terciarias consistente en desmonte, limpieza, conformacion de la calzada con tapada de huecos y limpieza de cunetas y alcantarillas y descoles vereda agua buena, barro hondo, ensillada, guayabal y la chapa</v>
      </c>
      <c r="T72" s="193" t="s">
        <v>727</v>
      </c>
      <c r="U72" s="194">
        <v>42004</v>
      </c>
    </row>
    <row r="73" spans="1:21" s="188" customFormat="1" ht="33.75">
      <c r="A73" s="309"/>
      <c r="B73" s="310"/>
      <c r="C73" s="311"/>
      <c r="D73" s="317"/>
      <c r="E73" s="311"/>
      <c r="F73" s="316"/>
      <c r="G73" s="208">
        <v>0.16</v>
      </c>
      <c r="H73" s="190" t="s">
        <v>140</v>
      </c>
      <c r="I73" s="301"/>
      <c r="J73" s="326"/>
      <c r="K73" s="211" t="s">
        <v>595</v>
      </c>
      <c r="L73" s="183">
        <v>1</v>
      </c>
      <c r="M73" s="192">
        <v>0</v>
      </c>
      <c r="N73" s="202">
        <v>0</v>
      </c>
      <c r="O73" s="202">
        <v>0</v>
      </c>
      <c r="P73" s="202">
        <f>134655767/1000</f>
        <v>134655.767</v>
      </c>
      <c r="Q73" s="203">
        <v>0</v>
      </c>
      <c r="R73" s="186">
        <f>P73</f>
        <v>134655.767</v>
      </c>
      <c r="S73" s="193" t="str">
        <f>LOWER('[3]Hoja1'!$C$80)</f>
        <v>construccion pavimento en piedra barichara casco urbano del  municipio de palmas del socorro - santander</v>
      </c>
      <c r="T73" s="193" t="s">
        <v>727</v>
      </c>
      <c r="U73" s="194"/>
    </row>
    <row r="74" spans="1:21" s="188" customFormat="1" ht="33.75">
      <c r="A74" s="309"/>
      <c r="B74" s="310"/>
      <c r="C74" s="311"/>
      <c r="D74" s="317"/>
      <c r="E74" s="311"/>
      <c r="F74" s="316"/>
      <c r="G74" s="197">
        <v>0.17</v>
      </c>
      <c r="H74" s="190" t="s">
        <v>141</v>
      </c>
      <c r="I74" s="301"/>
      <c r="J74" s="326"/>
      <c r="K74" s="211" t="s">
        <v>596</v>
      </c>
      <c r="L74" s="183">
        <v>2</v>
      </c>
      <c r="M74" s="192">
        <v>0</v>
      </c>
      <c r="N74" s="202">
        <v>5000</v>
      </c>
      <c r="O74" s="202">
        <v>0</v>
      </c>
      <c r="P74" s="202">
        <v>0</v>
      </c>
      <c r="Q74" s="203">
        <v>100000</v>
      </c>
      <c r="R74" s="186">
        <f t="shared" si="3"/>
        <v>105000</v>
      </c>
      <c r="S74" s="193" t="s">
        <v>744</v>
      </c>
      <c r="T74" s="193" t="s">
        <v>727</v>
      </c>
      <c r="U74" s="194">
        <v>42004</v>
      </c>
    </row>
    <row r="75" spans="1:21" s="188" customFormat="1" ht="45">
      <c r="A75" s="309"/>
      <c r="B75" s="310"/>
      <c r="C75" s="311"/>
      <c r="D75" s="317"/>
      <c r="E75" s="318">
        <v>0.32</v>
      </c>
      <c r="F75" s="316" t="s">
        <v>298</v>
      </c>
      <c r="G75" s="197">
        <v>0.5</v>
      </c>
      <c r="H75" s="190" t="s">
        <v>142</v>
      </c>
      <c r="I75" s="301"/>
      <c r="J75" s="326"/>
      <c r="K75" s="211" t="s">
        <v>597</v>
      </c>
      <c r="L75" s="183">
        <v>250</v>
      </c>
      <c r="M75" s="192">
        <v>0</v>
      </c>
      <c r="N75" s="202">
        <v>0</v>
      </c>
      <c r="O75" s="202">
        <v>0</v>
      </c>
      <c r="P75" s="204">
        <v>0</v>
      </c>
      <c r="Q75" s="203">
        <f>'[1]Hoja1'!$H$85/1000</f>
        <v>447247.70656</v>
      </c>
      <c r="R75" s="186">
        <f>Q75</f>
        <v>447247.70656</v>
      </c>
      <c r="S75" s="193" t="str">
        <f>LOWER('[1]Hoja1'!$C$85)</f>
        <v>mejoramiento, mantenimiento y conservación de la vía tres esquinas – limite el topón y la vía laja de sapos – tres esquinas en el municipio de palmas del socorro del departamento de santander</v>
      </c>
      <c r="T75" s="193" t="s">
        <v>727</v>
      </c>
      <c r="U75" s="194">
        <v>42004</v>
      </c>
    </row>
    <row r="76" spans="1:21" s="188" customFormat="1" ht="22.5">
      <c r="A76" s="309"/>
      <c r="B76" s="310"/>
      <c r="C76" s="311"/>
      <c r="D76" s="317"/>
      <c r="E76" s="318"/>
      <c r="F76" s="316"/>
      <c r="G76" s="197">
        <v>0.5</v>
      </c>
      <c r="H76" s="190" t="s">
        <v>143</v>
      </c>
      <c r="I76" s="301"/>
      <c r="J76" s="326"/>
      <c r="K76" s="211" t="s">
        <v>764</v>
      </c>
      <c r="L76" s="183">
        <v>2</v>
      </c>
      <c r="M76" s="192">
        <v>0</v>
      </c>
      <c r="N76" s="202">
        <v>0</v>
      </c>
      <c r="O76" s="202">
        <v>0</v>
      </c>
      <c r="P76" s="204">
        <v>0</v>
      </c>
      <c r="Q76" s="203">
        <v>62900</v>
      </c>
      <c r="R76" s="186">
        <f t="shared" si="3"/>
        <v>62900</v>
      </c>
      <c r="S76" s="193" t="s">
        <v>745</v>
      </c>
      <c r="T76" s="193" t="s">
        <v>727</v>
      </c>
      <c r="U76" s="194">
        <v>42004</v>
      </c>
    </row>
    <row r="77" spans="1:21" s="188" customFormat="1" ht="72" customHeight="1">
      <c r="A77" s="309"/>
      <c r="B77" s="310"/>
      <c r="C77" s="318">
        <v>0.4</v>
      </c>
      <c r="D77" s="317" t="s">
        <v>253</v>
      </c>
      <c r="E77" s="318">
        <v>0.2</v>
      </c>
      <c r="F77" s="316" t="s">
        <v>301</v>
      </c>
      <c r="G77" s="197">
        <v>0.25</v>
      </c>
      <c r="H77" s="190" t="s">
        <v>150</v>
      </c>
      <c r="I77" s="301">
        <v>2012068524010</v>
      </c>
      <c r="J77" s="326" t="s">
        <v>778</v>
      </c>
      <c r="K77" s="211" t="s">
        <v>609</v>
      </c>
      <c r="L77" s="183">
        <v>30</v>
      </c>
      <c r="M77" s="192">
        <v>0</v>
      </c>
      <c r="N77" s="202">
        <v>0</v>
      </c>
      <c r="O77" s="202">
        <v>0</v>
      </c>
      <c r="P77" s="204">
        <v>0</v>
      </c>
      <c r="Q77" s="203">
        <v>2000</v>
      </c>
      <c r="R77" s="186">
        <v>5000</v>
      </c>
      <c r="S77" s="298" t="s">
        <v>768</v>
      </c>
      <c r="T77" s="193" t="s">
        <v>727</v>
      </c>
      <c r="U77" s="194">
        <v>42004</v>
      </c>
    </row>
    <row r="78" spans="1:21" s="188" customFormat="1" ht="84" customHeight="1">
      <c r="A78" s="309"/>
      <c r="B78" s="310"/>
      <c r="C78" s="318"/>
      <c r="D78" s="317"/>
      <c r="E78" s="318"/>
      <c r="F78" s="316"/>
      <c r="G78" s="197">
        <v>0.25</v>
      </c>
      <c r="H78" s="190" t="s">
        <v>151</v>
      </c>
      <c r="I78" s="301"/>
      <c r="J78" s="326"/>
      <c r="K78" s="211" t="s">
        <v>610</v>
      </c>
      <c r="L78" s="183">
        <v>1</v>
      </c>
      <c r="M78" s="192">
        <v>0</v>
      </c>
      <c r="N78" s="202"/>
      <c r="O78" s="202">
        <v>0</v>
      </c>
      <c r="P78" s="204">
        <v>0</v>
      </c>
      <c r="Q78" s="203">
        <v>1000</v>
      </c>
      <c r="R78" s="186">
        <v>4800</v>
      </c>
      <c r="S78" s="298"/>
      <c r="T78" s="193" t="s">
        <v>727</v>
      </c>
      <c r="U78" s="194">
        <v>42004</v>
      </c>
    </row>
    <row r="79" spans="1:21" s="188" customFormat="1" ht="22.5">
      <c r="A79" s="309"/>
      <c r="B79" s="310"/>
      <c r="C79" s="318"/>
      <c r="D79" s="317"/>
      <c r="E79" s="318">
        <v>0.2</v>
      </c>
      <c r="F79" s="316" t="s">
        <v>302</v>
      </c>
      <c r="G79" s="197">
        <v>0.25</v>
      </c>
      <c r="H79" s="190" t="s">
        <v>154</v>
      </c>
      <c r="I79" s="301"/>
      <c r="J79" s="326"/>
      <c r="K79" s="211" t="s">
        <v>613</v>
      </c>
      <c r="L79" s="183">
        <v>50</v>
      </c>
      <c r="M79" s="192">
        <v>0</v>
      </c>
      <c r="N79" s="202">
        <v>0</v>
      </c>
      <c r="O79" s="202">
        <v>0</v>
      </c>
      <c r="P79" s="204">
        <v>0</v>
      </c>
      <c r="Q79" s="203">
        <v>2000</v>
      </c>
      <c r="R79" s="186">
        <v>10000</v>
      </c>
      <c r="S79" s="298"/>
      <c r="T79" s="193" t="s">
        <v>727</v>
      </c>
      <c r="U79" s="194">
        <v>42004</v>
      </c>
    </row>
    <row r="80" spans="1:21" s="188" customFormat="1" ht="22.5">
      <c r="A80" s="309"/>
      <c r="B80" s="310"/>
      <c r="C80" s="318"/>
      <c r="D80" s="317"/>
      <c r="E80" s="318"/>
      <c r="F80" s="316"/>
      <c r="G80" s="197">
        <v>0.25</v>
      </c>
      <c r="H80" s="190" t="s">
        <v>155</v>
      </c>
      <c r="I80" s="301"/>
      <c r="J80" s="326"/>
      <c r="K80" s="211" t="s">
        <v>614</v>
      </c>
      <c r="L80" s="183">
        <v>1</v>
      </c>
      <c r="M80" s="192">
        <v>0</v>
      </c>
      <c r="N80" s="202">
        <v>0</v>
      </c>
      <c r="O80" s="202">
        <v>0</v>
      </c>
      <c r="P80" s="204">
        <v>0</v>
      </c>
      <c r="Q80" s="203">
        <v>0</v>
      </c>
      <c r="R80" s="186">
        <f t="shared" si="3"/>
        <v>0</v>
      </c>
      <c r="S80" s="298"/>
      <c r="T80" s="193" t="s">
        <v>727</v>
      </c>
      <c r="U80" s="194">
        <v>42004</v>
      </c>
    </row>
    <row r="81" spans="1:21" s="188" customFormat="1" ht="33.75">
      <c r="A81" s="309"/>
      <c r="B81" s="310"/>
      <c r="C81" s="318"/>
      <c r="D81" s="317"/>
      <c r="E81" s="318"/>
      <c r="F81" s="316"/>
      <c r="G81" s="197">
        <v>0.25</v>
      </c>
      <c r="H81" s="190" t="s">
        <v>156</v>
      </c>
      <c r="I81" s="301"/>
      <c r="J81" s="326"/>
      <c r="K81" s="211" t="s">
        <v>615</v>
      </c>
      <c r="L81" s="183">
        <v>100</v>
      </c>
      <c r="M81" s="192">
        <v>0</v>
      </c>
      <c r="N81" s="202">
        <v>2000</v>
      </c>
      <c r="O81" s="202">
        <v>0</v>
      </c>
      <c r="P81" s="204">
        <v>0</v>
      </c>
      <c r="Q81" s="203">
        <v>0</v>
      </c>
      <c r="R81" s="186">
        <v>5000</v>
      </c>
      <c r="S81" s="298"/>
      <c r="T81" s="193" t="s">
        <v>727</v>
      </c>
      <c r="U81" s="194">
        <v>42004</v>
      </c>
    </row>
    <row r="82" spans="1:21" s="188" customFormat="1" ht="33.75">
      <c r="A82" s="309"/>
      <c r="B82" s="310"/>
      <c r="C82" s="318"/>
      <c r="D82" s="317"/>
      <c r="E82" s="318"/>
      <c r="F82" s="316"/>
      <c r="G82" s="197">
        <v>0.25</v>
      </c>
      <c r="H82" s="190" t="s">
        <v>157</v>
      </c>
      <c r="I82" s="301"/>
      <c r="J82" s="326"/>
      <c r="K82" s="211" t="s">
        <v>616</v>
      </c>
      <c r="L82" s="183">
        <v>100</v>
      </c>
      <c r="M82" s="192">
        <v>0</v>
      </c>
      <c r="N82" s="202">
        <v>0</v>
      </c>
      <c r="O82" s="202">
        <v>0</v>
      </c>
      <c r="P82" s="204">
        <v>0</v>
      </c>
      <c r="Q82" s="203">
        <v>69000</v>
      </c>
      <c r="R82" s="186">
        <f t="shared" si="3"/>
        <v>69000</v>
      </c>
      <c r="S82" s="298"/>
      <c r="T82" s="193" t="s">
        <v>727</v>
      </c>
      <c r="U82" s="194">
        <v>42004</v>
      </c>
    </row>
    <row r="83" spans="1:21" s="188" customFormat="1" ht="22.5">
      <c r="A83" s="309"/>
      <c r="B83" s="310"/>
      <c r="C83" s="318"/>
      <c r="D83" s="317"/>
      <c r="E83" s="318">
        <v>0.35</v>
      </c>
      <c r="F83" s="316" t="s">
        <v>303</v>
      </c>
      <c r="G83" s="197">
        <v>0.17</v>
      </c>
      <c r="H83" s="190" t="s">
        <v>158</v>
      </c>
      <c r="I83" s="301"/>
      <c r="J83" s="326"/>
      <c r="K83" s="211" t="s">
        <v>617</v>
      </c>
      <c r="L83" s="183">
        <v>0</v>
      </c>
      <c r="M83" s="192">
        <v>0</v>
      </c>
      <c r="N83" s="202">
        <v>0</v>
      </c>
      <c r="O83" s="202">
        <v>0</v>
      </c>
      <c r="P83" s="202">
        <v>0</v>
      </c>
      <c r="Q83" s="203">
        <v>1000</v>
      </c>
      <c r="R83" s="186">
        <f t="shared" si="3"/>
        <v>1000</v>
      </c>
      <c r="S83" s="298"/>
      <c r="T83" s="193" t="s">
        <v>727</v>
      </c>
      <c r="U83" s="194">
        <v>42004</v>
      </c>
    </row>
    <row r="84" spans="1:21" s="188" customFormat="1" ht="112.5" customHeight="1">
      <c r="A84" s="309"/>
      <c r="B84" s="310"/>
      <c r="C84" s="318"/>
      <c r="D84" s="317"/>
      <c r="E84" s="318"/>
      <c r="F84" s="316"/>
      <c r="G84" s="197">
        <v>0.17</v>
      </c>
      <c r="H84" s="190" t="s">
        <v>159</v>
      </c>
      <c r="I84" s="301"/>
      <c r="J84" s="326"/>
      <c r="K84" s="211" t="s">
        <v>765</v>
      </c>
      <c r="L84" s="183">
        <v>2</v>
      </c>
      <c r="M84" s="192">
        <v>0</v>
      </c>
      <c r="N84" s="202">
        <v>0</v>
      </c>
      <c r="O84" s="202">
        <v>0</v>
      </c>
      <c r="P84" s="202">
        <v>0</v>
      </c>
      <c r="Q84" s="203">
        <v>3000</v>
      </c>
      <c r="R84" s="186">
        <f t="shared" si="3"/>
        <v>3000</v>
      </c>
      <c r="S84" s="298"/>
      <c r="T84" s="193" t="s">
        <v>727</v>
      </c>
      <c r="U84" s="194">
        <v>42004</v>
      </c>
    </row>
    <row r="85" spans="1:21" s="188" customFormat="1" ht="67.5">
      <c r="A85" s="309"/>
      <c r="B85" s="310"/>
      <c r="C85" s="318"/>
      <c r="D85" s="317"/>
      <c r="E85" s="318"/>
      <c r="F85" s="316"/>
      <c r="G85" s="197">
        <v>0.17</v>
      </c>
      <c r="H85" s="190" t="s">
        <v>160</v>
      </c>
      <c r="I85" s="301"/>
      <c r="J85" s="326"/>
      <c r="K85" s="211" t="s">
        <v>619</v>
      </c>
      <c r="L85" s="183">
        <v>1</v>
      </c>
      <c r="M85" s="192">
        <v>0</v>
      </c>
      <c r="N85" s="202">
        <v>0</v>
      </c>
      <c r="O85" s="202">
        <v>10000</v>
      </c>
      <c r="P85" s="202">
        <v>0</v>
      </c>
      <c r="Q85" s="203">
        <v>5000</v>
      </c>
      <c r="R85" s="186">
        <f t="shared" si="3"/>
        <v>15000</v>
      </c>
      <c r="S85" s="225" t="str">
        <f>LOWER('[3]Hoja1'!$C$77)</f>
        <v>apoyo a pequeños y medianos productores en los procesos de adecuacion de tierras y preparacion de suelos para el establecimiento de cultivos , mantenimiento, suministro  y otros gastos para el normal funcionamiento del tractor de propiedad del municipio</v>
      </c>
      <c r="T85" s="193" t="s">
        <v>727</v>
      </c>
      <c r="U85" s="194">
        <v>42004</v>
      </c>
    </row>
    <row r="86" spans="1:21" s="188" customFormat="1" ht="112.5" customHeight="1">
      <c r="A86" s="309"/>
      <c r="B86" s="310"/>
      <c r="C86" s="318"/>
      <c r="D86" s="317"/>
      <c r="E86" s="318"/>
      <c r="F86" s="316"/>
      <c r="G86" s="197">
        <v>0.17</v>
      </c>
      <c r="H86" s="190" t="s">
        <v>161</v>
      </c>
      <c r="I86" s="301"/>
      <c r="J86" s="326"/>
      <c r="K86" s="211" t="s">
        <v>620</v>
      </c>
      <c r="L86" s="183">
        <v>2</v>
      </c>
      <c r="M86" s="192">
        <v>0</v>
      </c>
      <c r="N86" s="202">
        <v>0</v>
      </c>
      <c r="O86" s="202">
        <v>5400</v>
      </c>
      <c r="P86" s="202">
        <v>0</v>
      </c>
      <c r="Q86" s="203">
        <v>0</v>
      </c>
      <c r="R86" s="186">
        <f t="shared" si="3"/>
        <v>5400</v>
      </c>
      <c r="S86" s="298" t="str">
        <f>LOWER('[3]Hoja1'!$C$76)</f>
        <v>contrato de prestacion de servicios para la ejecucion del plan general de asistencia tecnica directa rural, aprobado dentro de la convocatoria publica opara el otorgamiento y ejecucion del incetivo economico a la asistencia tecnica directa rural 2013, con</v>
      </c>
      <c r="T86" s="193" t="s">
        <v>727</v>
      </c>
      <c r="U86" s="194">
        <v>42004</v>
      </c>
    </row>
    <row r="87" spans="1:21" s="188" customFormat="1" ht="22.5">
      <c r="A87" s="309"/>
      <c r="B87" s="310"/>
      <c r="C87" s="318"/>
      <c r="D87" s="317"/>
      <c r="E87" s="318"/>
      <c r="F87" s="316"/>
      <c r="G87" s="197">
        <v>0.16</v>
      </c>
      <c r="H87" s="190" t="s">
        <v>162</v>
      </c>
      <c r="I87" s="301"/>
      <c r="J87" s="326"/>
      <c r="K87" s="211" t="s">
        <v>621</v>
      </c>
      <c r="L87" s="183">
        <v>0</v>
      </c>
      <c r="M87" s="192">
        <v>0</v>
      </c>
      <c r="N87" s="202">
        <v>0</v>
      </c>
      <c r="O87" s="202">
        <v>0</v>
      </c>
      <c r="P87" s="202">
        <v>0</v>
      </c>
      <c r="Q87" s="203">
        <v>0</v>
      </c>
      <c r="R87" s="186">
        <f t="shared" si="3"/>
        <v>0</v>
      </c>
      <c r="S87" s="298"/>
      <c r="T87" s="193" t="s">
        <v>727</v>
      </c>
      <c r="U87" s="194">
        <v>42004</v>
      </c>
    </row>
    <row r="88" spans="1:21" s="188" customFormat="1" ht="22.5">
      <c r="A88" s="309"/>
      <c r="B88" s="310"/>
      <c r="C88" s="318">
        <v>0.2</v>
      </c>
      <c r="D88" s="312" t="s">
        <v>254</v>
      </c>
      <c r="E88" s="318">
        <v>1</v>
      </c>
      <c r="F88" s="314" t="s">
        <v>307</v>
      </c>
      <c r="G88" s="197">
        <v>0.12</v>
      </c>
      <c r="H88" s="190" t="s">
        <v>171</v>
      </c>
      <c r="I88" s="301">
        <v>2012068524011</v>
      </c>
      <c r="J88" s="298" t="s">
        <v>779</v>
      </c>
      <c r="K88" s="211" t="s">
        <v>635</v>
      </c>
      <c r="L88" s="183">
        <v>1</v>
      </c>
      <c r="M88" s="192">
        <v>0</v>
      </c>
      <c r="N88" s="202">
        <v>4000</v>
      </c>
      <c r="O88" s="202">
        <v>0</v>
      </c>
      <c r="P88" s="202">
        <v>0</v>
      </c>
      <c r="Q88" s="203">
        <v>0</v>
      </c>
      <c r="R88" s="186">
        <f t="shared" si="3"/>
        <v>4000</v>
      </c>
      <c r="S88" s="193" t="str">
        <f>LOWER('[1]Hoja1'!$C$41)</f>
        <v>prestacion de servicio logistico para la realizacion del tercer festival la alegria de mi tierra palmeña</v>
      </c>
      <c r="T88" s="193" t="s">
        <v>720</v>
      </c>
      <c r="U88" s="194">
        <v>42004</v>
      </c>
    </row>
    <row r="89" spans="1:21" s="188" customFormat="1" ht="56.25">
      <c r="A89" s="309"/>
      <c r="B89" s="310"/>
      <c r="C89" s="318"/>
      <c r="D89" s="312"/>
      <c r="E89" s="318"/>
      <c r="F89" s="314"/>
      <c r="G89" s="197">
        <v>0.12</v>
      </c>
      <c r="H89" s="190" t="s">
        <v>174</v>
      </c>
      <c r="I89" s="301"/>
      <c r="J89" s="298"/>
      <c r="K89" s="211" t="s">
        <v>766</v>
      </c>
      <c r="L89" s="183">
        <v>1</v>
      </c>
      <c r="M89" s="192">
        <v>0</v>
      </c>
      <c r="N89" s="202">
        <v>2000</v>
      </c>
      <c r="O89" s="202">
        <v>0</v>
      </c>
      <c r="P89" s="202">
        <v>0</v>
      </c>
      <c r="Q89" s="203">
        <v>0</v>
      </c>
      <c r="R89" s="186">
        <f t="shared" si="3"/>
        <v>2000</v>
      </c>
      <c r="S89" s="218" t="s">
        <v>746</v>
      </c>
      <c r="T89" s="193" t="s">
        <v>720</v>
      </c>
      <c r="U89" s="194">
        <v>42004</v>
      </c>
    </row>
    <row r="90" spans="1:21" s="188" customFormat="1" ht="45">
      <c r="A90" s="309"/>
      <c r="B90" s="310"/>
      <c r="C90" s="209">
        <v>0.05</v>
      </c>
      <c r="D90" s="226" t="s">
        <v>255</v>
      </c>
      <c r="E90" s="210">
        <v>0.5</v>
      </c>
      <c r="F90" s="196" t="s">
        <v>309</v>
      </c>
      <c r="G90" s="197">
        <v>1</v>
      </c>
      <c r="H90" s="190" t="s">
        <v>176</v>
      </c>
      <c r="I90" s="227">
        <v>2012068524012</v>
      </c>
      <c r="J90" s="228" t="s">
        <v>780</v>
      </c>
      <c r="K90" s="191" t="s">
        <v>641</v>
      </c>
      <c r="L90" s="183">
        <v>1</v>
      </c>
      <c r="M90" s="192">
        <v>0</v>
      </c>
      <c r="N90" s="202">
        <v>7000</v>
      </c>
      <c r="O90" s="202">
        <v>5000</v>
      </c>
      <c r="P90" s="204">
        <v>0</v>
      </c>
      <c r="Q90" s="203">
        <v>0</v>
      </c>
      <c r="R90" s="186">
        <f t="shared" si="3"/>
        <v>12000</v>
      </c>
      <c r="S90" s="221" t="s">
        <v>747</v>
      </c>
      <c r="T90" s="193" t="s">
        <v>727</v>
      </c>
      <c r="U90" s="194">
        <v>42004</v>
      </c>
    </row>
    <row r="91" spans="1:21" s="188" customFormat="1" ht="78.75">
      <c r="A91" s="318"/>
      <c r="B91" s="310"/>
      <c r="C91" s="318">
        <v>0.2</v>
      </c>
      <c r="D91" s="312" t="s">
        <v>256</v>
      </c>
      <c r="E91" s="318">
        <v>1</v>
      </c>
      <c r="F91" s="314" t="s">
        <v>310</v>
      </c>
      <c r="G91" s="197">
        <v>0.25</v>
      </c>
      <c r="H91" s="190" t="s">
        <v>179</v>
      </c>
      <c r="I91" s="322">
        <v>2012068524013</v>
      </c>
      <c r="J91" s="298" t="s">
        <v>781</v>
      </c>
      <c r="K91" s="191" t="s">
        <v>644</v>
      </c>
      <c r="L91" s="183">
        <v>1</v>
      </c>
      <c r="M91" s="192">
        <v>0</v>
      </c>
      <c r="N91" s="202">
        <v>10000</v>
      </c>
      <c r="O91" s="202">
        <v>0</v>
      </c>
      <c r="P91" s="204">
        <v>0</v>
      </c>
      <c r="Q91" s="203">
        <v>0</v>
      </c>
      <c r="R91" s="186">
        <f t="shared" si="3"/>
        <v>10000</v>
      </c>
      <c r="S91" s="193" t="str">
        <f>LOWER('[1]Hoja1'!$C$39)</f>
        <v>prestacion de servicios profesionales para la capacitacion de los funcionarios de la administracion municipal en modelo estandar de control interno </v>
      </c>
      <c r="T91" s="193" t="s">
        <v>761</v>
      </c>
      <c r="U91" s="194">
        <v>42004</v>
      </c>
    </row>
    <row r="92" spans="1:21" s="188" customFormat="1" ht="33.75">
      <c r="A92" s="318"/>
      <c r="B92" s="310"/>
      <c r="C92" s="318"/>
      <c r="D92" s="312"/>
      <c r="E92" s="318"/>
      <c r="F92" s="314"/>
      <c r="G92" s="197">
        <v>0.25</v>
      </c>
      <c r="H92" s="190" t="s">
        <v>180</v>
      </c>
      <c r="I92" s="322"/>
      <c r="J92" s="298"/>
      <c r="K92" s="191" t="s">
        <v>645</v>
      </c>
      <c r="L92" s="183">
        <v>1</v>
      </c>
      <c r="M92" s="192">
        <v>0</v>
      </c>
      <c r="N92" s="202"/>
      <c r="O92" s="202">
        <v>0</v>
      </c>
      <c r="P92" s="204">
        <v>27000</v>
      </c>
      <c r="Q92" s="203">
        <v>0</v>
      </c>
      <c r="R92" s="186">
        <f t="shared" si="3"/>
        <v>27000</v>
      </c>
      <c r="S92" s="193" t="s">
        <v>748</v>
      </c>
      <c r="T92" s="193" t="s">
        <v>727</v>
      </c>
      <c r="U92" s="194">
        <v>42004</v>
      </c>
    </row>
    <row r="93" spans="1:21" s="188" customFormat="1" ht="78.75">
      <c r="A93" s="318"/>
      <c r="B93" s="310"/>
      <c r="C93" s="209"/>
      <c r="D93" s="312" t="s">
        <v>311</v>
      </c>
      <c r="E93" s="209"/>
      <c r="F93" s="328" t="s">
        <v>311</v>
      </c>
      <c r="G93" s="197">
        <v>0.06</v>
      </c>
      <c r="H93" s="190" t="str">
        <f>LOWER('PLAN INDICATIVO'!Q216)</f>
        <v>elaboración del plan de desarrollo municipal "palmas somos todos 2012 -2015"</v>
      </c>
      <c r="I93" s="301">
        <v>2012068524014</v>
      </c>
      <c r="J93" s="298" t="s">
        <v>782</v>
      </c>
      <c r="K93" s="211" t="s">
        <v>646</v>
      </c>
      <c r="L93" s="183">
        <v>1</v>
      </c>
      <c r="M93" s="192">
        <v>1</v>
      </c>
      <c r="N93" s="202">
        <v>0</v>
      </c>
      <c r="O93" s="202">
        <v>0</v>
      </c>
      <c r="P93" s="204">
        <v>17500</v>
      </c>
      <c r="Q93" s="203">
        <v>0</v>
      </c>
      <c r="R93" s="186">
        <v>0</v>
      </c>
      <c r="S93" s="193" t="str">
        <f>LOWER('[3]Hoja1'!$C$75)</f>
        <v>prestacion de los servicios  profesionales  y de apoyo a la gestión   en la implementación recolección y aplicacion de la  herramienta informática de gestión y monitoreo a la ejecución de proyectos gesproy-sgr; enlace con el smsce y el acompañamiento, seg</v>
      </c>
      <c r="T93" s="193" t="s">
        <v>727</v>
      </c>
      <c r="U93" s="194"/>
    </row>
    <row r="94" spans="1:21" s="188" customFormat="1" ht="22.5">
      <c r="A94" s="318"/>
      <c r="B94" s="310"/>
      <c r="C94" s="318"/>
      <c r="D94" s="312"/>
      <c r="E94" s="318"/>
      <c r="F94" s="329"/>
      <c r="G94" s="197">
        <v>0.08</v>
      </c>
      <c r="H94" s="190" t="s">
        <v>182</v>
      </c>
      <c r="I94" s="301"/>
      <c r="J94" s="298"/>
      <c r="K94" s="211" t="s">
        <v>647</v>
      </c>
      <c r="L94" s="183">
        <v>0</v>
      </c>
      <c r="M94" s="192">
        <v>0</v>
      </c>
      <c r="N94" s="202">
        <v>0</v>
      </c>
      <c r="O94" s="202">
        <v>50000</v>
      </c>
      <c r="P94" s="202">
        <v>0</v>
      </c>
      <c r="Q94" s="203">
        <v>0</v>
      </c>
      <c r="R94" s="186">
        <f t="shared" si="3"/>
        <v>50000</v>
      </c>
      <c r="S94" s="193" t="s">
        <v>749</v>
      </c>
      <c r="T94" s="193" t="s">
        <v>727</v>
      </c>
      <c r="U94" s="194">
        <v>42004</v>
      </c>
    </row>
    <row r="95" spans="1:21" s="188" customFormat="1" ht="33.75">
      <c r="A95" s="318"/>
      <c r="B95" s="310"/>
      <c r="C95" s="318"/>
      <c r="D95" s="312"/>
      <c r="E95" s="318"/>
      <c r="F95" s="330"/>
      <c r="G95" s="197">
        <v>0.06</v>
      </c>
      <c r="H95" s="190" t="s">
        <v>186</v>
      </c>
      <c r="I95" s="301"/>
      <c r="J95" s="298"/>
      <c r="K95" s="211" t="s">
        <v>651</v>
      </c>
      <c r="L95" s="183">
        <v>1</v>
      </c>
      <c r="M95" s="192">
        <v>0</v>
      </c>
      <c r="N95" s="202">
        <v>500</v>
      </c>
      <c r="O95" s="202">
        <v>0</v>
      </c>
      <c r="P95" s="202">
        <v>0</v>
      </c>
      <c r="Q95" s="203">
        <v>0</v>
      </c>
      <c r="R95" s="186">
        <f aca="true" t="shared" si="4" ref="R95:R113">SUM(N95:Q95)</f>
        <v>500</v>
      </c>
      <c r="S95" s="193" t="s">
        <v>750</v>
      </c>
      <c r="T95" s="193" t="s">
        <v>720</v>
      </c>
      <c r="U95" s="194">
        <v>42004</v>
      </c>
    </row>
    <row r="96" spans="1:21" s="188" customFormat="1" ht="33.75">
      <c r="A96" s="318"/>
      <c r="B96" s="310"/>
      <c r="C96" s="209">
        <v>0.1</v>
      </c>
      <c r="D96" s="226" t="s">
        <v>258</v>
      </c>
      <c r="E96" s="209">
        <v>1</v>
      </c>
      <c r="F96" s="196" t="s">
        <v>312</v>
      </c>
      <c r="G96" s="197">
        <v>0.5</v>
      </c>
      <c r="H96" s="190" t="s">
        <v>196</v>
      </c>
      <c r="I96" s="301">
        <v>2012068524015</v>
      </c>
      <c r="J96" s="298" t="s">
        <v>783</v>
      </c>
      <c r="K96" s="211" t="s">
        <v>665</v>
      </c>
      <c r="L96" s="183">
        <v>1</v>
      </c>
      <c r="M96" s="192">
        <v>0</v>
      </c>
      <c r="N96" s="204">
        <v>4000</v>
      </c>
      <c r="O96" s="204">
        <v>0</v>
      </c>
      <c r="P96" s="204">
        <v>0</v>
      </c>
      <c r="Q96" s="203">
        <v>0</v>
      </c>
      <c r="R96" s="186">
        <f t="shared" si="4"/>
        <v>4000</v>
      </c>
      <c r="S96" s="193" t="s">
        <v>751</v>
      </c>
      <c r="T96" s="193" t="s">
        <v>720</v>
      </c>
      <c r="U96" s="194">
        <v>42004</v>
      </c>
    </row>
    <row r="97" spans="1:21" s="188" customFormat="1" ht="33.75">
      <c r="A97" s="318"/>
      <c r="B97" s="310"/>
      <c r="C97" s="209">
        <v>0.25</v>
      </c>
      <c r="D97" s="226" t="s">
        <v>259</v>
      </c>
      <c r="E97" s="209">
        <v>1</v>
      </c>
      <c r="F97" s="196" t="s">
        <v>313</v>
      </c>
      <c r="G97" s="197">
        <v>0.2</v>
      </c>
      <c r="H97" s="190" t="s">
        <v>200</v>
      </c>
      <c r="I97" s="301"/>
      <c r="J97" s="298"/>
      <c r="K97" s="191" t="s">
        <v>669</v>
      </c>
      <c r="L97" s="183">
        <v>1</v>
      </c>
      <c r="M97" s="192">
        <v>0</v>
      </c>
      <c r="N97" s="202">
        <v>500</v>
      </c>
      <c r="O97" s="202">
        <v>0</v>
      </c>
      <c r="P97" s="202">
        <v>0</v>
      </c>
      <c r="Q97" s="203">
        <v>0</v>
      </c>
      <c r="R97" s="186">
        <f t="shared" si="4"/>
        <v>500</v>
      </c>
      <c r="S97" s="193" t="s">
        <v>752</v>
      </c>
      <c r="T97" s="193" t="s">
        <v>728</v>
      </c>
      <c r="U97" s="194">
        <v>42004</v>
      </c>
    </row>
    <row r="98" spans="1:21" s="188" customFormat="1" ht="33.75">
      <c r="A98" s="318">
        <v>0.17</v>
      </c>
      <c r="B98" s="310" t="s">
        <v>243</v>
      </c>
      <c r="C98" s="318">
        <v>0.25</v>
      </c>
      <c r="D98" s="310" t="s">
        <v>260</v>
      </c>
      <c r="E98" s="318">
        <v>0.33</v>
      </c>
      <c r="F98" s="314" t="s">
        <v>314</v>
      </c>
      <c r="G98" s="197">
        <v>0.33</v>
      </c>
      <c r="H98" s="190" t="s">
        <v>203</v>
      </c>
      <c r="I98" s="301">
        <v>2012068524016</v>
      </c>
      <c r="J98" s="298" t="s">
        <v>784</v>
      </c>
      <c r="K98" s="211" t="s">
        <v>672</v>
      </c>
      <c r="L98" s="183">
        <v>75</v>
      </c>
      <c r="M98" s="192">
        <v>0</v>
      </c>
      <c r="N98" s="202">
        <v>0</v>
      </c>
      <c r="O98" s="202">
        <v>44000</v>
      </c>
      <c r="P98" s="202">
        <v>0</v>
      </c>
      <c r="Q98" s="203">
        <v>0</v>
      </c>
      <c r="R98" s="186">
        <v>44000</v>
      </c>
      <c r="S98" s="298" t="s">
        <v>753</v>
      </c>
      <c r="T98" s="193" t="s">
        <v>727</v>
      </c>
      <c r="U98" s="194">
        <v>42004</v>
      </c>
    </row>
    <row r="99" spans="1:21" s="188" customFormat="1" ht="45">
      <c r="A99" s="318"/>
      <c r="B99" s="310"/>
      <c r="C99" s="318"/>
      <c r="D99" s="310"/>
      <c r="E99" s="318"/>
      <c r="F99" s="314"/>
      <c r="G99" s="197">
        <v>0.34</v>
      </c>
      <c r="H99" s="190" t="s">
        <v>204</v>
      </c>
      <c r="I99" s="301"/>
      <c r="J99" s="298"/>
      <c r="K99" s="211" t="s">
        <v>673</v>
      </c>
      <c r="L99" s="183">
        <v>1250</v>
      </c>
      <c r="M99" s="192">
        <v>0</v>
      </c>
      <c r="N99" s="202">
        <v>0</v>
      </c>
      <c r="O99" s="202">
        <v>2000</v>
      </c>
      <c r="P99" s="202">
        <v>0</v>
      </c>
      <c r="Q99" s="203">
        <v>0</v>
      </c>
      <c r="R99" s="186">
        <f t="shared" si="4"/>
        <v>2000</v>
      </c>
      <c r="S99" s="298"/>
      <c r="T99" s="193" t="s">
        <v>727</v>
      </c>
      <c r="U99" s="194">
        <v>42004</v>
      </c>
    </row>
    <row r="100" spans="1:21" s="188" customFormat="1" ht="33.75">
      <c r="A100" s="318"/>
      <c r="B100" s="310"/>
      <c r="C100" s="318"/>
      <c r="D100" s="310"/>
      <c r="E100" s="318"/>
      <c r="F100" s="314"/>
      <c r="G100" s="197">
        <v>0.33</v>
      </c>
      <c r="H100" s="190" t="s">
        <v>205</v>
      </c>
      <c r="I100" s="301"/>
      <c r="J100" s="298"/>
      <c r="K100" s="211" t="s">
        <v>674</v>
      </c>
      <c r="L100" s="183">
        <v>1</v>
      </c>
      <c r="M100" s="192">
        <v>0</v>
      </c>
      <c r="N100" s="202">
        <v>7000</v>
      </c>
      <c r="O100" s="202">
        <v>0</v>
      </c>
      <c r="P100" s="202">
        <v>0</v>
      </c>
      <c r="Q100" s="203">
        <v>0</v>
      </c>
      <c r="R100" s="186">
        <f t="shared" si="4"/>
        <v>7000</v>
      </c>
      <c r="S100" s="193" t="s">
        <v>754</v>
      </c>
      <c r="T100" s="193" t="s">
        <v>727</v>
      </c>
      <c r="U100" s="194">
        <v>42004</v>
      </c>
    </row>
    <row r="101" spans="1:21" s="188" customFormat="1" ht="33.75">
      <c r="A101" s="318"/>
      <c r="B101" s="310"/>
      <c r="C101" s="318"/>
      <c r="D101" s="310"/>
      <c r="E101" s="319">
        <v>0.33</v>
      </c>
      <c r="F101" s="323" t="s">
        <v>316</v>
      </c>
      <c r="G101" s="197">
        <v>0.33</v>
      </c>
      <c r="H101" s="190" t="s">
        <v>208</v>
      </c>
      <c r="I101" s="301"/>
      <c r="J101" s="298"/>
      <c r="K101" s="211" t="s">
        <v>677</v>
      </c>
      <c r="L101" s="183">
        <v>1</v>
      </c>
      <c r="M101" s="192">
        <v>0</v>
      </c>
      <c r="N101" s="202">
        <v>1000</v>
      </c>
      <c r="O101" s="202">
        <v>0</v>
      </c>
      <c r="P101" s="202">
        <v>0</v>
      </c>
      <c r="Q101" s="203">
        <v>0</v>
      </c>
      <c r="R101" s="186">
        <f t="shared" si="4"/>
        <v>1000</v>
      </c>
      <c r="S101" s="193" t="s">
        <v>753</v>
      </c>
      <c r="T101" s="193" t="s">
        <v>727</v>
      </c>
      <c r="U101" s="194">
        <v>42004</v>
      </c>
    </row>
    <row r="102" spans="1:21" s="188" customFormat="1" ht="33.75">
      <c r="A102" s="318"/>
      <c r="B102" s="310"/>
      <c r="C102" s="318"/>
      <c r="D102" s="310"/>
      <c r="E102" s="320"/>
      <c r="F102" s="324"/>
      <c r="G102" s="197">
        <v>0.33</v>
      </c>
      <c r="H102" s="190" t="s">
        <v>209</v>
      </c>
      <c r="I102" s="301"/>
      <c r="J102" s="298"/>
      <c r="K102" s="211" t="s">
        <v>678</v>
      </c>
      <c r="L102" s="183">
        <v>1</v>
      </c>
      <c r="M102" s="192">
        <v>0</v>
      </c>
      <c r="N102" s="202">
        <v>3000</v>
      </c>
      <c r="O102" s="202">
        <v>0</v>
      </c>
      <c r="P102" s="202">
        <v>0</v>
      </c>
      <c r="Q102" s="203">
        <v>0</v>
      </c>
      <c r="R102" s="186">
        <f t="shared" si="4"/>
        <v>3000</v>
      </c>
      <c r="S102" s="193" t="s">
        <v>753</v>
      </c>
      <c r="T102" s="193" t="s">
        <v>727</v>
      </c>
      <c r="U102" s="194">
        <v>42004</v>
      </c>
    </row>
    <row r="103" spans="1:21" s="188" customFormat="1" ht="33.75">
      <c r="A103" s="318"/>
      <c r="B103" s="310"/>
      <c r="C103" s="318"/>
      <c r="D103" s="310"/>
      <c r="E103" s="321"/>
      <c r="F103" s="325"/>
      <c r="G103" s="197">
        <v>0.33</v>
      </c>
      <c r="H103" s="190" t="s">
        <v>211</v>
      </c>
      <c r="I103" s="301"/>
      <c r="J103" s="298"/>
      <c r="K103" s="211" t="s">
        <v>680</v>
      </c>
      <c r="L103" s="183">
        <v>1</v>
      </c>
      <c r="M103" s="192">
        <v>0</v>
      </c>
      <c r="N103" s="202">
        <v>0</v>
      </c>
      <c r="O103" s="202">
        <v>5000</v>
      </c>
      <c r="P103" s="202">
        <v>0</v>
      </c>
      <c r="Q103" s="203">
        <v>50000</v>
      </c>
      <c r="R103" s="186">
        <f t="shared" si="4"/>
        <v>55000</v>
      </c>
      <c r="S103" s="193" t="s">
        <v>755</v>
      </c>
      <c r="T103" s="193" t="s">
        <v>727</v>
      </c>
      <c r="U103" s="194">
        <v>42004</v>
      </c>
    </row>
    <row r="104" spans="1:21" s="188" customFormat="1" ht="33.75">
      <c r="A104" s="318"/>
      <c r="B104" s="310"/>
      <c r="C104" s="318"/>
      <c r="D104" s="310" t="s">
        <v>261</v>
      </c>
      <c r="E104" s="318">
        <v>0.7</v>
      </c>
      <c r="F104" s="314" t="s">
        <v>317</v>
      </c>
      <c r="G104" s="197">
        <v>0.25</v>
      </c>
      <c r="H104" s="190" t="s">
        <v>213</v>
      </c>
      <c r="I104" s="301"/>
      <c r="J104" s="298"/>
      <c r="K104" s="191" t="s">
        <v>684</v>
      </c>
      <c r="L104" s="183">
        <v>1000</v>
      </c>
      <c r="M104" s="192">
        <v>0</v>
      </c>
      <c r="N104" s="202">
        <v>4000</v>
      </c>
      <c r="O104" s="202">
        <v>0</v>
      </c>
      <c r="P104" s="202">
        <v>0</v>
      </c>
      <c r="Q104" s="203">
        <v>0</v>
      </c>
      <c r="R104" s="186">
        <f t="shared" si="4"/>
        <v>4000</v>
      </c>
      <c r="S104" s="193" t="str">
        <f>LOWER('[1]Hoja1'!$C$95)</f>
        <v>recolección, transporte y disposición final de los residuos inorgánicos sector rural  municipio palmas del socorro.</v>
      </c>
      <c r="T104" s="193" t="s">
        <v>727</v>
      </c>
      <c r="U104" s="194">
        <v>42004</v>
      </c>
    </row>
    <row r="105" spans="1:21" s="188" customFormat="1" ht="33.75">
      <c r="A105" s="318"/>
      <c r="B105" s="310"/>
      <c r="C105" s="318"/>
      <c r="D105" s="310"/>
      <c r="E105" s="318"/>
      <c r="F105" s="314"/>
      <c r="G105" s="197">
        <v>0.22</v>
      </c>
      <c r="H105" s="190" t="s">
        <v>215</v>
      </c>
      <c r="I105" s="301"/>
      <c r="J105" s="298"/>
      <c r="K105" s="191" t="s">
        <v>686</v>
      </c>
      <c r="L105" s="183">
        <v>1</v>
      </c>
      <c r="M105" s="192">
        <v>0</v>
      </c>
      <c r="N105" s="202">
        <v>0</v>
      </c>
      <c r="O105" s="202">
        <v>40000</v>
      </c>
      <c r="P105" s="202">
        <v>0</v>
      </c>
      <c r="Q105" s="203">
        <v>0</v>
      </c>
      <c r="R105" s="186">
        <f t="shared" si="4"/>
        <v>40000</v>
      </c>
      <c r="S105" s="193" t="str">
        <f>LOWER('[1]Hoja1'!$C$93)</f>
        <v>construccion area de manipulacion de cadaveres del municipio de palmas del socorro</v>
      </c>
      <c r="T105" s="193" t="s">
        <v>727</v>
      </c>
      <c r="U105" s="194">
        <v>42004</v>
      </c>
    </row>
    <row r="106" spans="1:21" s="188" customFormat="1" ht="33.75">
      <c r="A106" s="318"/>
      <c r="B106" s="310"/>
      <c r="C106" s="318">
        <v>0.55</v>
      </c>
      <c r="D106" s="310" t="s">
        <v>262</v>
      </c>
      <c r="E106" s="318">
        <v>0.25</v>
      </c>
      <c r="F106" s="314" t="s">
        <v>319</v>
      </c>
      <c r="G106" s="197">
        <v>0.2</v>
      </c>
      <c r="H106" s="190" t="s">
        <v>219</v>
      </c>
      <c r="I106" s="301">
        <v>2012068524017</v>
      </c>
      <c r="J106" s="298" t="s">
        <v>785</v>
      </c>
      <c r="K106" s="211" t="s">
        <v>707</v>
      </c>
      <c r="L106" s="183">
        <v>1</v>
      </c>
      <c r="M106" s="192">
        <v>0</v>
      </c>
      <c r="N106" s="202">
        <v>27962</v>
      </c>
      <c r="O106" s="202">
        <v>0</v>
      </c>
      <c r="P106" s="204">
        <v>0</v>
      </c>
      <c r="Q106" s="203">
        <v>0</v>
      </c>
      <c r="R106" s="186">
        <f t="shared" si="4"/>
        <v>27962</v>
      </c>
      <c r="S106" s="193" t="str">
        <f>LOWER('[1]Hoja1'!$C$94)</f>
        <v>optimizacion de la  planta de tratamiento del agua potable del acueducto vereda barrohondo </v>
      </c>
      <c r="T106" s="193" t="s">
        <v>727</v>
      </c>
      <c r="U106" s="194">
        <v>42004</v>
      </c>
    </row>
    <row r="107" spans="1:21" s="188" customFormat="1" ht="22.5">
      <c r="A107" s="318"/>
      <c r="B107" s="310"/>
      <c r="C107" s="318"/>
      <c r="D107" s="310"/>
      <c r="E107" s="318"/>
      <c r="F107" s="314"/>
      <c r="G107" s="197">
        <v>0.2</v>
      </c>
      <c r="H107" s="190" t="s">
        <v>221</v>
      </c>
      <c r="I107" s="301"/>
      <c r="J107" s="298"/>
      <c r="K107" s="211" t="s">
        <v>705</v>
      </c>
      <c r="L107" s="183">
        <v>50</v>
      </c>
      <c r="M107" s="192">
        <v>0</v>
      </c>
      <c r="N107" s="202">
        <v>15950</v>
      </c>
      <c r="O107" s="202">
        <v>0</v>
      </c>
      <c r="P107" s="204">
        <v>0</v>
      </c>
      <c r="Q107" s="203">
        <v>0</v>
      </c>
      <c r="R107" s="186">
        <f t="shared" si="4"/>
        <v>15950</v>
      </c>
      <c r="S107" s="220" t="s">
        <v>756</v>
      </c>
      <c r="T107" s="193" t="s">
        <v>727</v>
      </c>
      <c r="U107" s="194">
        <v>42004</v>
      </c>
    </row>
    <row r="108" spans="1:21" s="188" customFormat="1" ht="22.5">
      <c r="A108" s="318"/>
      <c r="B108" s="310"/>
      <c r="C108" s="318"/>
      <c r="D108" s="310"/>
      <c r="E108" s="318">
        <v>0.2</v>
      </c>
      <c r="F108" s="314" t="s">
        <v>320</v>
      </c>
      <c r="G108" s="197">
        <v>0.25</v>
      </c>
      <c r="H108" s="190" t="s">
        <v>224</v>
      </c>
      <c r="I108" s="301"/>
      <c r="J108" s="298"/>
      <c r="K108" s="211" t="s">
        <v>702</v>
      </c>
      <c r="L108" s="183">
        <v>25</v>
      </c>
      <c r="M108" s="192">
        <v>0</v>
      </c>
      <c r="N108" s="202">
        <v>70000</v>
      </c>
      <c r="O108" s="202">
        <v>0</v>
      </c>
      <c r="P108" s="204">
        <v>0</v>
      </c>
      <c r="Q108" s="203">
        <v>130000</v>
      </c>
      <c r="R108" s="186">
        <f t="shared" si="4"/>
        <v>200000</v>
      </c>
      <c r="S108" s="220" t="s">
        <v>757</v>
      </c>
      <c r="T108" s="193" t="s">
        <v>727</v>
      </c>
      <c r="U108" s="194">
        <v>42004</v>
      </c>
    </row>
    <row r="109" spans="1:21" s="188" customFormat="1" ht="78.75">
      <c r="A109" s="318"/>
      <c r="B109" s="310"/>
      <c r="C109" s="318"/>
      <c r="D109" s="310"/>
      <c r="E109" s="318"/>
      <c r="F109" s="314"/>
      <c r="G109" s="197">
        <v>0.25</v>
      </c>
      <c r="H109" s="190" t="s">
        <v>225</v>
      </c>
      <c r="I109" s="301"/>
      <c r="J109" s="298"/>
      <c r="K109" s="211" t="s">
        <v>701</v>
      </c>
      <c r="L109" s="183">
        <v>1</v>
      </c>
      <c r="M109" s="192">
        <v>0</v>
      </c>
      <c r="N109" s="202">
        <v>3000</v>
      </c>
      <c r="O109" s="202">
        <v>0</v>
      </c>
      <c r="P109" s="204">
        <v>0</v>
      </c>
      <c r="Q109" s="203">
        <v>0</v>
      </c>
      <c r="R109" s="186">
        <f t="shared" si="4"/>
        <v>3000</v>
      </c>
      <c r="S109" s="193" t="str">
        <f>LOWER('[3]Hoja1'!$C$73)</f>
        <v>prestar los servicios  profesionales para la revision, actualizacion y reformulacion del plan de saneamiento y manejo de vertimentos del municipio de palmas del socorro con la realizacion de la caracterizacion fisicoquimica del vertimento de aguas residua</v>
      </c>
      <c r="T109" s="193" t="s">
        <v>727</v>
      </c>
      <c r="U109" s="194">
        <v>42004</v>
      </c>
    </row>
    <row r="110" spans="1:21" s="188" customFormat="1" ht="33.75">
      <c r="A110" s="318"/>
      <c r="B110" s="310"/>
      <c r="C110" s="318"/>
      <c r="D110" s="310"/>
      <c r="E110" s="318"/>
      <c r="F110" s="314"/>
      <c r="G110" s="197">
        <v>0.25</v>
      </c>
      <c r="H110" s="190" t="s">
        <v>227</v>
      </c>
      <c r="I110" s="301"/>
      <c r="J110" s="298"/>
      <c r="K110" s="211" t="s">
        <v>699</v>
      </c>
      <c r="L110" s="183">
        <v>1</v>
      </c>
      <c r="M110" s="192">
        <v>1</v>
      </c>
      <c r="N110" s="202">
        <v>0</v>
      </c>
      <c r="O110" s="202">
        <v>0</v>
      </c>
      <c r="P110" s="204">
        <v>0</v>
      </c>
      <c r="Q110" s="203">
        <v>0</v>
      </c>
      <c r="R110" s="186">
        <f t="shared" si="4"/>
        <v>0</v>
      </c>
      <c r="S110" s="220"/>
      <c r="T110" s="193" t="s">
        <v>727</v>
      </c>
      <c r="U110" s="194">
        <v>42004</v>
      </c>
    </row>
    <row r="111" spans="1:21" s="188" customFormat="1" ht="90">
      <c r="A111" s="318"/>
      <c r="B111" s="310"/>
      <c r="C111" s="318"/>
      <c r="D111" s="310"/>
      <c r="E111" s="318"/>
      <c r="F111" s="314" t="s">
        <v>322</v>
      </c>
      <c r="G111" s="197">
        <v>0.16</v>
      </c>
      <c r="H111" s="190" t="s">
        <v>229</v>
      </c>
      <c r="I111" s="301"/>
      <c r="J111" s="298"/>
      <c r="K111" s="211" t="s">
        <v>697</v>
      </c>
      <c r="L111" s="183">
        <v>100</v>
      </c>
      <c r="M111" s="192">
        <v>0</v>
      </c>
      <c r="N111" s="202">
        <v>0</v>
      </c>
      <c r="O111" s="202">
        <v>4000</v>
      </c>
      <c r="P111" s="202">
        <v>0</v>
      </c>
      <c r="Q111" s="203">
        <v>0</v>
      </c>
      <c r="R111" s="186">
        <f t="shared" si="4"/>
        <v>4000</v>
      </c>
      <c r="S111" s="193" t="str">
        <f>LOWER('[3]Hoja1'!$C$74)</f>
        <v>prestar los servicios profesionales de asesoria y apoyo al municipio en el area de servicios publicos, con el proposito de realizar los respectivos reportes al sui- certificacion  de cobertura minimas en agua potable y alcantarilllado y certificacion rela</v>
      </c>
      <c r="T111" s="193" t="s">
        <v>727</v>
      </c>
      <c r="U111" s="194">
        <v>42004</v>
      </c>
    </row>
    <row r="112" spans="1:21" s="188" customFormat="1" ht="33.75">
      <c r="A112" s="318"/>
      <c r="B112" s="310"/>
      <c r="C112" s="318"/>
      <c r="D112" s="310"/>
      <c r="E112" s="318"/>
      <c r="F112" s="314"/>
      <c r="G112" s="197">
        <v>0.17</v>
      </c>
      <c r="H112" s="190" t="s">
        <v>231</v>
      </c>
      <c r="I112" s="301"/>
      <c r="J112" s="298"/>
      <c r="K112" s="211" t="s">
        <v>696</v>
      </c>
      <c r="L112" s="183">
        <v>1</v>
      </c>
      <c r="M112" s="192">
        <v>0</v>
      </c>
      <c r="N112" s="202">
        <v>0</v>
      </c>
      <c r="O112" s="202">
        <v>2000</v>
      </c>
      <c r="P112" s="202">
        <v>0</v>
      </c>
      <c r="Q112" s="203">
        <v>0</v>
      </c>
      <c r="R112" s="186">
        <v>2000</v>
      </c>
      <c r="S112" s="193" t="s">
        <v>759</v>
      </c>
      <c r="T112" s="193" t="s">
        <v>727</v>
      </c>
      <c r="U112" s="194">
        <v>42004</v>
      </c>
    </row>
    <row r="113" spans="1:21" s="188" customFormat="1" ht="78.75">
      <c r="A113" s="318"/>
      <c r="B113" s="310"/>
      <c r="C113" s="318"/>
      <c r="D113" s="310"/>
      <c r="E113" s="318"/>
      <c r="F113" s="314"/>
      <c r="G113" s="197">
        <v>0.17</v>
      </c>
      <c r="H113" s="190" t="s">
        <v>232</v>
      </c>
      <c r="I113" s="301"/>
      <c r="J113" s="298"/>
      <c r="K113" s="211" t="s">
        <v>695</v>
      </c>
      <c r="L113" s="183">
        <v>1</v>
      </c>
      <c r="M113" s="192">
        <v>0</v>
      </c>
      <c r="N113" s="202">
        <v>3000</v>
      </c>
      <c r="O113" s="202">
        <v>0</v>
      </c>
      <c r="P113" s="202">
        <v>0</v>
      </c>
      <c r="Q113" s="203">
        <v>0</v>
      </c>
      <c r="R113" s="186">
        <f t="shared" si="4"/>
        <v>3000</v>
      </c>
      <c r="S113" s="193" t="str">
        <f>S109</f>
        <v>prestar los servicios  profesionales para la revision, actualizacion y reformulacion del plan de saneamiento y manejo de vertimentos del municipio de palmas del socorro con la realizacion de la caracterizacion fisicoquimica del vertimento de aguas residua</v>
      </c>
      <c r="T113" s="193" t="s">
        <v>727</v>
      </c>
      <c r="U113" s="194">
        <v>42004</v>
      </c>
    </row>
    <row r="114" spans="1:21" s="188" customFormat="1" ht="33.75">
      <c r="A114" s="318"/>
      <c r="B114" s="310"/>
      <c r="C114" s="318"/>
      <c r="D114" s="310"/>
      <c r="E114" s="209"/>
      <c r="F114" s="196"/>
      <c r="G114" s="197">
        <v>1</v>
      </c>
      <c r="H114" s="190" t="s">
        <v>234</v>
      </c>
      <c r="I114" s="301"/>
      <c r="J114" s="298"/>
      <c r="K114" s="211" t="s">
        <v>767</v>
      </c>
      <c r="L114" s="183">
        <v>25</v>
      </c>
      <c r="M114" s="192">
        <v>0</v>
      </c>
      <c r="N114" s="202">
        <v>40080</v>
      </c>
      <c r="O114" s="202">
        <v>0</v>
      </c>
      <c r="P114" s="204">
        <v>0</v>
      </c>
      <c r="Q114" s="203">
        <v>0</v>
      </c>
      <c r="R114" s="212">
        <f>SUM(N114:Q114)</f>
        <v>40080</v>
      </c>
      <c r="S114" s="193" t="s">
        <v>760</v>
      </c>
      <c r="T114" s="193" t="s">
        <v>728</v>
      </c>
      <c r="U114" s="194">
        <v>42005</v>
      </c>
    </row>
    <row r="115" spans="1:21" s="188" customFormat="1" ht="33.75">
      <c r="A115" s="318"/>
      <c r="B115" s="310"/>
      <c r="C115" s="318"/>
      <c r="D115" s="310"/>
      <c r="E115" s="318">
        <v>0.15</v>
      </c>
      <c r="F115" s="314" t="s">
        <v>323</v>
      </c>
      <c r="G115" s="197">
        <v>0.5</v>
      </c>
      <c r="H115" s="190" t="s">
        <v>235</v>
      </c>
      <c r="I115" s="301"/>
      <c r="J115" s="298"/>
      <c r="K115" s="211" t="s">
        <v>692</v>
      </c>
      <c r="L115" s="183">
        <v>100</v>
      </c>
      <c r="M115" s="192">
        <v>0</v>
      </c>
      <c r="N115" s="202">
        <v>2000</v>
      </c>
      <c r="O115" s="202">
        <v>0</v>
      </c>
      <c r="P115" s="204">
        <v>0</v>
      </c>
      <c r="Q115" s="203">
        <v>0</v>
      </c>
      <c r="R115" s="212">
        <f>SUM(N115:Q115)</f>
        <v>2000</v>
      </c>
      <c r="S115" s="193" t="str">
        <f>LOWER('[3]Hoja1'!$C$95)</f>
        <v>recolección, transporte y disposición final de los residuos inorgánicos sector rural  municipio palmas del socorro.</v>
      </c>
      <c r="T115" s="193" t="s">
        <v>727</v>
      </c>
      <c r="U115" s="194">
        <v>42006</v>
      </c>
    </row>
    <row r="116" spans="1:21" s="188" customFormat="1" ht="33.75">
      <c r="A116" s="318"/>
      <c r="B116" s="310"/>
      <c r="C116" s="318"/>
      <c r="D116" s="310"/>
      <c r="E116" s="318"/>
      <c r="F116" s="314"/>
      <c r="G116" s="197">
        <v>0.5</v>
      </c>
      <c r="H116" s="190" t="s">
        <v>236</v>
      </c>
      <c r="I116" s="301"/>
      <c r="J116" s="298"/>
      <c r="K116" s="211" t="s">
        <v>691</v>
      </c>
      <c r="L116" s="183">
        <v>1</v>
      </c>
      <c r="M116" s="192">
        <v>0</v>
      </c>
      <c r="N116" s="202">
        <v>2000</v>
      </c>
      <c r="O116" s="202">
        <v>0</v>
      </c>
      <c r="P116" s="204">
        <v>0</v>
      </c>
      <c r="Q116" s="203">
        <v>0</v>
      </c>
      <c r="R116" s="212">
        <f>SUM(N116:Q116)</f>
        <v>2000</v>
      </c>
      <c r="S116" s="193" t="str">
        <f>S115</f>
        <v>recolección, transporte y disposición final de los residuos inorgánicos sector rural  municipio palmas del socorro.</v>
      </c>
      <c r="T116" s="193" t="s">
        <v>727</v>
      </c>
      <c r="U116" s="194">
        <v>42007</v>
      </c>
    </row>
    <row r="117" spans="1:21" s="188" customFormat="1" ht="22.5">
      <c r="A117" s="318"/>
      <c r="B117" s="310"/>
      <c r="C117" s="318"/>
      <c r="D117" s="310"/>
      <c r="E117" s="209">
        <v>0.05</v>
      </c>
      <c r="F117" s="196" t="s">
        <v>263</v>
      </c>
      <c r="G117" s="197">
        <v>1</v>
      </c>
      <c r="H117" s="190" t="s">
        <v>237</v>
      </c>
      <c r="I117" s="301"/>
      <c r="J117" s="298"/>
      <c r="K117" s="211" t="s">
        <v>690</v>
      </c>
      <c r="L117" s="183">
        <v>5</v>
      </c>
      <c r="M117" s="192">
        <v>0</v>
      </c>
      <c r="N117" s="202">
        <v>24000</v>
      </c>
      <c r="O117" s="202">
        <v>0</v>
      </c>
      <c r="P117" s="204">
        <v>0</v>
      </c>
      <c r="Q117" s="203">
        <v>0</v>
      </c>
      <c r="R117" s="212">
        <f>SUM(N117:Q117)</f>
        <v>24000</v>
      </c>
      <c r="S117" s="193" t="str">
        <f>LOWER('[3]Hoja1'!$C$92)</f>
        <v>construccion de 5 pozos septicos en la zona rural del municipio</v>
      </c>
      <c r="T117" s="193" t="s">
        <v>727</v>
      </c>
      <c r="U117" s="194">
        <v>42008</v>
      </c>
    </row>
    <row r="118" spans="1:8" ht="11.25">
      <c r="A118" s="213"/>
      <c r="B118" s="213"/>
      <c r="C118" s="213"/>
      <c r="D118" s="213"/>
      <c r="E118" s="213"/>
      <c r="F118" s="213"/>
      <c r="G118" s="213"/>
      <c r="H118" s="214"/>
    </row>
    <row r="119" spans="1:8" ht="11.25">
      <c r="A119" s="214"/>
      <c r="B119" s="214"/>
      <c r="C119" s="214"/>
      <c r="D119" s="214"/>
      <c r="E119" s="214"/>
      <c r="F119" s="214"/>
      <c r="G119" s="214"/>
      <c r="H119" s="214"/>
    </row>
  </sheetData>
  <sheetProtection/>
  <mergeCells count="141">
    <mergeCell ref="J106:J117"/>
    <mergeCell ref="I96:I97"/>
    <mergeCell ref="J96:J97"/>
    <mergeCell ref="F93:F95"/>
    <mergeCell ref="J43:J68"/>
    <mergeCell ref="I69:I76"/>
    <mergeCell ref="J69:J76"/>
    <mergeCell ref="D93:D95"/>
    <mergeCell ref="I93:I95"/>
    <mergeCell ref="J93:J95"/>
    <mergeCell ref="J21:J29"/>
    <mergeCell ref="I30:I36"/>
    <mergeCell ref="J30:J36"/>
    <mergeCell ref="I77:I87"/>
    <mergeCell ref="J77:J87"/>
    <mergeCell ref="I88:I89"/>
    <mergeCell ref="J88:J89"/>
    <mergeCell ref="I37:I42"/>
    <mergeCell ref="J37:J42"/>
    <mergeCell ref="I43:I68"/>
    <mergeCell ref="C106:C117"/>
    <mergeCell ref="D106:D117"/>
    <mergeCell ref="E106:E107"/>
    <mergeCell ref="F106:F107"/>
    <mergeCell ref="E108:E110"/>
    <mergeCell ref="F108:F110"/>
    <mergeCell ref="E111:E113"/>
    <mergeCell ref="S86:S87"/>
    <mergeCell ref="S98:S99"/>
    <mergeCell ref="E115:E116"/>
    <mergeCell ref="F115:F116"/>
    <mergeCell ref="I91:I92"/>
    <mergeCell ref="J91:J92"/>
    <mergeCell ref="F101:F103"/>
    <mergeCell ref="I98:I105"/>
    <mergeCell ref="J98:J105"/>
    <mergeCell ref="I106:I117"/>
    <mergeCell ref="B98:B117"/>
    <mergeCell ref="C98:C103"/>
    <mergeCell ref="D98:D103"/>
    <mergeCell ref="E98:E100"/>
    <mergeCell ref="F98:F100"/>
    <mergeCell ref="F111:F113"/>
    <mergeCell ref="C104:C105"/>
    <mergeCell ref="D104:D105"/>
    <mergeCell ref="E104:E105"/>
    <mergeCell ref="F104:F105"/>
    <mergeCell ref="E91:E92"/>
    <mergeCell ref="F91:F92"/>
    <mergeCell ref="C94:C95"/>
    <mergeCell ref="E94:E95"/>
    <mergeCell ref="E101:E103"/>
    <mergeCell ref="A91:A97"/>
    <mergeCell ref="B91:B97"/>
    <mergeCell ref="C91:C92"/>
    <mergeCell ref="D91:D92"/>
    <mergeCell ref="A98:A117"/>
    <mergeCell ref="E83:E87"/>
    <mergeCell ref="F83:F87"/>
    <mergeCell ref="C88:C89"/>
    <mergeCell ref="D88:D89"/>
    <mergeCell ref="E88:E89"/>
    <mergeCell ref="F88:F89"/>
    <mergeCell ref="C77:C87"/>
    <mergeCell ref="D77:D87"/>
    <mergeCell ref="E77:E78"/>
    <mergeCell ref="F77:F78"/>
    <mergeCell ref="A69:A90"/>
    <mergeCell ref="B69:B90"/>
    <mergeCell ref="C69:C76"/>
    <mergeCell ref="D69:D76"/>
    <mergeCell ref="E70:E74"/>
    <mergeCell ref="F70:F74"/>
    <mergeCell ref="E75:E76"/>
    <mergeCell ref="F75:F76"/>
    <mergeCell ref="E79:E82"/>
    <mergeCell ref="F79:F82"/>
    <mergeCell ref="C43:C68"/>
    <mergeCell ref="D43:D68"/>
    <mergeCell ref="E44:E51"/>
    <mergeCell ref="F44:F51"/>
    <mergeCell ref="E56:E59"/>
    <mergeCell ref="F56:F59"/>
    <mergeCell ref="E60:E64"/>
    <mergeCell ref="F60:F64"/>
    <mergeCell ref="E66:E68"/>
    <mergeCell ref="F66:F68"/>
    <mergeCell ref="C37:C42"/>
    <mergeCell ref="D37:D42"/>
    <mergeCell ref="E37:E40"/>
    <mergeCell ref="F37:F40"/>
    <mergeCell ref="E41:E42"/>
    <mergeCell ref="F41:F42"/>
    <mergeCell ref="F19:F20"/>
    <mergeCell ref="C21:C29"/>
    <mergeCell ref="D21:D29"/>
    <mergeCell ref="E23:E29"/>
    <mergeCell ref="F23:F29"/>
    <mergeCell ref="C30:C36"/>
    <mergeCell ref="D30:D36"/>
    <mergeCell ref="E30:E35"/>
    <mergeCell ref="F30:F35"/>
    <mergeCell ref="E4:E7"/>
    <mergeCell ref="F4:F7"/>
    <mergeCell ref="E2:E3"/>
    <mergeCell ref="E15:E16"/>
    <mergeCell ref="F15:F16"/>
    <mergeCell ref="C17:C20"/>
    <mergeCell ref="D17:D20"/>
    <mergeCell ref="E17:E18"/>
    <mergeCell ref="F17:F18"/>
    <mergeCell ref="E19:E20"/>
    <mergeCell ref="A4:A68"/>
    <mergeCell ref="B4:B68"/>
    <mergeCell ref="C4:C9"/>
    <mergeCell ref="D4:D9"/>
    <mergeCell ref="J2:J3"/>
    <mergeCell ref="C10:C16"/>
    <mergeCell ref="D10:D16"/>
    <mergeCell ref="F2:F3"/>
    <mergeCell ref="G2:G3"/>
    <mergeCell ref="H2:H3"/>
    <mergeCell ref="T2:T3"/>
    <mergeCell ref="U2:U3"/>
    <mergeCell ref="A1:U1"/>
    <mergeCell ref="A2:A3"/>
    <mergeCell ref="B2:B3"/>
    <mergeCell ref="C2:C3"/>
    <mergeCell ref="D2:D3"/>
    <mergeCell ref="K2:M2"/>
    <mergeCell ref="I2:I3"/>
    <mergeCell ref="S77:S84"/>
    <mergeCell ref="I4:I9"/>
    <mergeCell ref="J4:J9"/>
    <mergeCell ref="I10:I16"/>
    <mergeCell ref="J10:J16"/>
    <mergeCell ref="N2:R2"/>
    <mergeCell ref="S2:S3"/>
    <mergeCell ref="I17:I20"/>
    <mergeCell ref="J17:J20"/>
    <mergeCell ref="I21:I2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2013-04-26T22:50:12Z</cp:lastPrinted>
  <dcterms:created xsi:type="dcterms:W3CDTF">2011-06-22T14:04:55Z</dcterms:created>
  <dcterms:modified xsi:type="dcterms:W3CDTF">2014-06-04T17:05:54Z</dcterms:modified>
  <cp:category/>
  <cp:version/>
  <cp:contentType/>
  <cp:contentStatus/>
</cp:coreProperties>
</file>