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ACCION 2014" sheetId="1" r:id="rId1"/>
  </sheets>
  <definedNames/>
  <calcPr fullCalcOnLoad="1"/>
</workbook>
</file>

<file path=xl/sharedStrings.xml><?xml version="1.0" encoding="utf-8"?>
<sst xmlns="http://schemas.openxmlformats.org/spreadsheetml/2006/main" count="133" uniqueCount="116">
  <si>
    <t xml:space="preserve">META PRODUCTO </t>
  </si>
  <si>
    <t>ACTIVIDADES</t>
  </si>
  <si>
    <t>INICIAL</t>
  </si>
  <si>
    <t>TOTAL</t>
  </si>
  <si>
    <t>CREAR EL  OBSERVATORIO EMPRESARIAL</t>
  </si>
  <si>
    <t>DEFINICIÓN DE LAS NORMAS TURÍSTICAS A APLICAR</t>
  </si>
  <si>
    <t>CREACION DE DECRETOS</t>
  </si>
  <si>
    <t>DEFINICION DE ESTATUTOS</t>
  </si>
  <si>
    <t>CREAR UN ENTE QUE REGULE EL TURISMO</t>
  </si>
  <si>
    <t>CREACION DE LA CORPORACION</t>
  </si>
  <si>
    <t>CREAR LA ADEL DE LA PROVINCIA GUANENTINA Y COMUNERA</t>
  </si>
  <si>
    <t>CREAR LA ADEL</t>
  </si>
  <si>
    <t>POSICIONAR AL MUNICIPIO COMO CENTRO TURISTICO INTERNACIONAL</t>
  </si>
  <si>
    <t>FESTIVAL DE VERANO</t>
  </si>
  <si>
    <t>FERIA DE ANATO</t>
  </si>
  <si>
    <t>CUMPLIR CON LAS ACTIVIDADES PLANTEADAS EN EL PLAN DE DESARROLLO TURISTICO</t>
  </si>
  <si>
    <t xml:space="preserve">PROYECTO </t>
  </si>
  <si>
    <t>RESOLUCION PARA LA ADOCCION DEL  PLAN DE DESARROLLO DE TURISMO</t>
  </si>
  <si>
    <t>SEÑALAR LA PROVINCIA GUANENTINA EN ASPECTOS TURISTICOS</t>
  </si>
  <si>
    <t>MANTENIMINETO DE LOS SITIOS TURISTICOS SEÑALIZADOS EN PAL PROVICNIA POR PARTE DE LA GOBERNACION</t>
  </si>
  <si>
    <t>ACONDICIONAR LA INFRAESTRUCTURA EN ZONAS PROTEGIDAS Y ZONAS HISTORICAS PATRIMONIAL</t>
  </si>
  <si>
    <t>PROYECTO DE REMODELACION DEL PARQUE GALLINERAL Y MANTENIMIENTO DEL MISMO</t>
  </si>
  <si>
    <t>GESTION DE LIMPIEZA PARA EL PARQUE RAGONNESI</t>
  </si>
  <si>
    <t>GESTIONAR LA FLORA PARA EL PARQUE LA LIBERTAD</t>
  </si>
  <si>
    <t>CREAR EL PROGRAMA DE CAPACITACION AL SECTOR TURISTICO DEL MUNICIPIO</t>
  </si>
  <si>
    <t>CAPACITACIONES AL SECTOR TURISTICO</t>
  </si>
  <si>
    <t>ESTABLECER PUNTOS DE INFORMACION TURISTICA EN LAS ENTRADAS Y SALIDAS DEL MUNICIPIO</t>
  </si>
  <si>
    <t>CREACION DE PUNTOS DE INFORMACION</t>
  </si>
  <si>
    <t>CREAR EL  CENTRO ARTESANAL</t>
  </si>
  <si>
    <t>CONVOCATORIA DE ARTESANOS</t>
  </si>
  <si>
    <t>CREAR EL  MANUAL DE NORMAS PARA EL CONTROL DEL AREA TURISTICA</t>
  </si>
  <si>
    <t>CREACION DEL MANUAL DE TURISMO POR MEDIO DE CONVENIOS</t>
  </si>
  <si>
    <t>CREAR EL ESTUDIO DE FACTIBILIDAD PARA LA IMPLEMENTACION DE CINCO NUEVOS PRODUCTOS EN EL MUNICIPIO</t>
  </si>
  <si>
    <t>CONTRATACION DEL ESTUDIO Y SOCIALIZACION DE LOS NUEVOS PRODUCTOS TURISTICOS</t>
  </si>
  <si>
    <t>GESTIONAR LA CREACION Y FUNCIONAMIENTO DE  LA RED DE BANDAS  DE MUSICA CON VOCACION SINFONICA</t>
  </si>
  <si>
    <t>CONTRATACION DE INSTUCTORES PARA LA BANDA MUSICAL CON ORIENTACION SINFONICA</t>
  </si>
  <si>
    <t>GESTIONAR  LA CREACION Y LA ORGANIZACIÓN DE SIMPOSIO DE ARTES PLASTICAS EN EL MUNICIPIO</t>
  </si>
  <si>
    <t>REALIZAR LAS ACTIVIDADES DE ARTES PLASTICAS EN EL PARQUE LA LIBERTAD</t>
  </si>
  <si>
    <t>FORTALECER LAS ESCUELAS DE ARTES Y OFICION EN EL MUNICIPIO</t>
  </si>
  <si>
    <t>GESTIONAR LA EJECUCION DE CAMPAÑAS DE FORTALECIMIENTO DEL SENTIDO DE PERTENENCIA DE LA CIUDADANIA AL MUNICIPIO Y AL DEPARTAMENTO</t>
  </si>
  <si>
    <t>DÍA SANGILEÑIDAD</t>
  </si>
  <si>
    <t>CUMPLEAÑOS DE SAN GIL</t>
  </si>
  <si>
    <t>GESTIONAR LA AGENDA CULTURAL</t>
  </si>
  <si>
    <t>SAN GIL VIVE ARTE</t>
  </si>
  <si>
    <t>MUSICA COLOMBIANA</t>
  </si>
  <si>
    <t>FESTIVAL GUANE DE ORO</t>
  </si>
  <si>
    <t>VALOR ESPERADO 2014</t>
  </si>
  <si>
    <t>GESTIONAR LA CREACION DEL OBSERVATORIO</t>
  </si>
  <si>
    <t>GESTION DE LA CREACION Y FUNCIONAMIENTO DEL ENTE QUE REGULE EL TURISMO EN LA REGION</t>
  </si>
  <si>
    <t>GESTIONAR LA CREACION DEL ADEL DE LAS PROVINCIAS GUANENTINA Y COMUNERA</t>
  </si>
  <si>
    <t>GESTION DEL POSICIONAMIENTO DE SAN GIL A NIVEL REGIONAL, NACIONAL E INTERNACIONAL MEDIANTE LA PROMOCION TURISTICA, INVOLUCRANDO A TODOS LOS SECTORES ECONOMICO</t>
  </si>
  <si>
    <t>GESTION DEL PLAN DE DESARROLLO TURISTICO MUNICIPAL 2013-2020</t>
  </si>
  <si>
    <t>GESTION Y PUESTA EN MARCHA DEL PLAN DE SEÑALIZACION TURISTICA DE LA PROVINCIA GUANENTINA</t>
  </si>
  <si>
    <t>ACONDICIONAMIENTO DE INFRAESTRUCTURA Y EQUIPAMIENTO DE USO TURISTICO EN LAS ZONAS NATURALES PROTEGIDAS Y EN LUGARES DE VALOR HISTORICO PATRIMONIAL, URBANO Y RURAL</t>
  </si>
  <si>
    <t>GESTIONAR PROGRAMAS DE CAPACITACION AL SECTOR TURISTICO DEL MUNICIPIO</t>
  </si>
  <si>
    <t>GESTIONAR EL ESTABLECIMIENTO  DE PUNTOS DE INFORMACION TURISTICA DE SAN GIL</t>
  </si>
  <si>
    <t>GESTIONAR LA CREACION DEL CENTRO ARTESANAL REGIONAL</t>
  </si>
  <si>
    <t>ORDENAMIENTO JURIDICO Y APLICACIÓN DE NORMAS PARA EL CONTROL DE LAS OPERACIONES TURISTICAS (VENTAS Y OPERACIÓN)</t>
  </si>
  <si>
    <t>ESTUDIO DE FACTIBILIDAD PARA LA IMPLEMENTACION DE NUEVOS PRODUCTOS TURISTICOS EN EL MUNICIPIO</t>
  </si>
  <si>
    <t>GESTION PARA LA CREACION Y FUNCIONAMIENTO DE LA RED MUNICIPAL DE BANDAS DE MUSICA CON VOCACION SINFONICA</t>
  </si>
  <si>
    <t>GESTION DE LA CREACION Y ORGANIZACIÓN DE SIMPOSIO DE ARTES PLASTICAS EN EL MUNICIPIO</t>
  </si>
  <si>
    <t>FORTALECIMIENTO DE LAS ESCUELAS DE ARTES Y OFICIOS EN EL MUNICIPIO DE SAN GIL</t>
  </si>
  <si>
    <t>GESTION PARA LA EJECUCION DE CAMPAÑAS DE FORTALECIMIENTO DEL SENTIDO DE PERTENENCIA DE LA CIUDADANIA AL MUNICIPIO Y AL DEPARTAMENTO</t>
  </si>
  <si>
    <t>FORMULACION ORGANIZACIÓN Y PUESTA EN MARCHA DE LA AGENDA CULTURAL DEL MUNICIPIO</t>
  </si>
  <si>
    <t>Identificar las normas del sector</t>
  </si>
  <si>
    <t>Socializacion de normas</t>
  </si>
  <si>
    <t>Resolucion para la aplicación de normas para la region guanentina</t>
  </si>
  <si>
    <t>Crear el decreto de la corporacion de turismo</t>
  </si>
  <si>
    <t>Definir los estatutos de la corporacion</t>
  </si>
  <si>
    <t>Reazlizar una promosión del proyecto de la corporación</t>
  </si>
  <si>
    <t>Socializacion del proyecto</t>
  </si>
  <si>
    <t>Hacer el proyecto del ADEL</t>
  </si>
  <si>
    <t>Realizar una primera socializacion del ADEL a la Provncia Guanentina</t>
  </si>
  <si>
    <t>Realizar una Segunda socializacion del ADEL a la Provncia Comunera</t>
  </si>
  <si>
    <t>Contrato o convenio para la realización del festival de verano</t>
  </si>
  <si>
    <t>Participacion en la Feria</t>
  </si>
  <si>
    <t>Coger el plan de desarrollo Turistico Departamental y mirar lo que se puede adoctar al plan de desarrollo municipal</t>
  </si>
  <si>
    <t>Adoctar lo visto en el plan de desarrollo departamental al plan de desarrollo municipal</t>
  </si>
  <si>
    <t>Contrato directo con un apersona que se encargue de mantenimiento de estos sitios</t>
  </si>
  <si>
    <t>Contrato para el mantenimiento del parque</t>
  </si>
  <si>
    <t>Carta dirijida a las difenetes instituciones de san gil para gestional la limpieza del parque</t>
  </si>
  <si>
    <t>Carta dirijida a las difenetes instituciones de san gil para gestional la flora  del parque</t>
  </si>
  <si>
    <t>Contrat para capacitar al sector turistico</t>
  </si>
  <si>
    <t>Contrato para mirar como se va a ejecutar los dos puntos faltantes (terminal de transorte de san gil y Parque gallineral)</t>
  </si>
  <si>
    <t>Convocar a los artesanos de sna gil para socializar este centro artesanal</t>
  </si>
  <si>
    <t>Convenio o gestion para la creacion del manual de normas turisticas</t>
  </si>
  <si>
    <t>Identificar los 5 productos a implementar en el sector turistico de san gil</t>
  </si>
  <si>
    <t>Exposicion en el marco del festiival de música colombiana</t>
  </si>
  <si>
    <t>Contrato con el instructor</t>
  </si>
  <si>
    <t>Contrato con los instructores</t>
  </si>
  <si>
    <t>CONTRATACION DE INSTUCTORES PARA la escuela de artes y oficios</t>
  </si>
  <si>
    <t>Contrato para realizar el día de la sangileñidad</t>
  </si>
  <si>
    <t>Contrato</t>
  </si>
  <si>
    <t>SUB ACTIVIDADES</t>
  </si>
  <si>
    <t>PORCENTAJE</t>
  </si>
  <si>
    <t>ANUALIDAD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</si>
  <si>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</si>
  <si>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</si>
  <si>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</si>
  <si>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</si>
  <si>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</si>
  <si>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</si>
  <si>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</si>
  <si>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</si>
  <si>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</si>
  <si>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</si>
  <si>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</si>
  <si>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</si>
  <si>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Contrato para realizar el cumpleaños de san gil</t>
  </si>
  <si>
    <t>PLAN DE ACCION 2014 ICT SAN GIL</t>
  </si>
  <si>
    <t>DIMENCION</t>
  </si>
  <si>
    <t>ECONÓMICA</t>
  </si>
  <si>
    <t>RECURSOS PRÓPIOS</t>
  </si>
  <si>
    <t>S.G.P.</t>
  </si>
  <si>
    <t>COFINANCIACIÓN</t>
  </si>
  <si>
    <t>SOCIO CULTURAL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</si>
</sst>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13">
    <xf numFmtId="0" fontId="0" fillId="0" borderId="0" xfId="0" applyFont="1" applyAlignment="1">
      <alignment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 wrapText="1"/>
    </xf>
    <xf numFmtId="9" fontId="36" fillId="0" borderId="10" xfId="0" applyNumberFormat="1" applyFont="1" applyFill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9" fontId="36" fillId="0" borderId="12" xfId="54" applyFont="1" applyFill="1" applyBorder="1" applyAlignment="1">
      <alignment horizontal="center" vertical="center"/>
    </xf>
    <xf numFmtId="9" fontId="36" fillId="0" borderId="13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49" applyNumberFormat="1" applyFont="1" applyFill="1" applyBorder="1" applyAlignment="1">
      <alignment horizontal="center" vertical="center" wrapText="1"/>
    </xf>
    <xf numFmtId="0" fontId="36" fillId="0" borderId="12" xfId="54" applyNumberFormat="1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19" xfId="0" applyNumberFormat="1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9" fontId="36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9" fontId="36" fillId="0" borderId="10" xfId="54" applyFont="1" applyFill="1" applyBorder="1" applyAlignment="1" applyProtection="1">
      <alignment horizontal="center" vertical="center" wrapText="1"/>
      <protection locked="0"/>
    </xf>
    <xf numFmtId="9" fontId="36" fillId="0" borderId="12" xfId="54" applyFont="1" applyFill="1" applyBorder="1" applyAlignment="1">
      <alignment horizontal="center" vertical="center" wrapText="1"/>
    </xf>
    <xf numFmtId="9" fontId="36" fillId="0" borderId="12" xfId="54" applyFont="1" applyFill="1" applyBorder="1" applyAlignment="1" applyProtection="1">
      <alignment horizontal="center" vertical="center" wrapText="1"/>
      <protection locked="0"/>
    </xf>
    <xf numFmtId="0" fontId="3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6" fillId="0" borderId="12" xfId="0" applyFont="1" applyFill="1" applyBorder="1" applyAlignment="1">
      <alignment horizontal="center" vertical="center"/>
    </xf>
    <xf numFmtId="0" fontId="36" fillId="0" borderId="19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 wrapText="1"/>
    </xf>
    <xf numFmtId="0" fontId="36" fillId="0" borderId="20" xfId="0" applyFont="1" applyFill="1" applyBorder="1" applyAlignment="1">
      <alignment vertical="center" wrapText="1"/>
    </xf>
    <xf numFmtId="9" fontId="37" fillId="33" borderId="21" xfId="0" applyNumberFormat="1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 wrapText="1"/>
    </xf>
    <xf numFmtId="0" fontId="36" fillId="34" borderId="10" xfId="0" applyFont="1" applyFill="1" applyBorder="1" applyAlignment="1">
      <alignment horizontal="center" vertical="center" wrapText="1"/>
    </xf>
    <xf numFmtId="9" fontId="36" fillId="0" borderId="0" xfId="54" applyFont="1" applyFill="1" applyAlignment="1">
      <alignment horizontal="center" vertical="center"/>
    </xf>
    <xf numFmtId="0" fontId="36" fillId="35" borderId="22" xfId="0" applyFont="1" applyFill="1" applyBorder="1" applyAlignment="1">
      <alignment horizontal="center" vertical="center" wrapText="1"/>
    </xf>
    <xf numFmtId="0" fontId="36" fillId="15" borderId="22" xfId="0" applyFont="1" applyFill="1" applyBorder="1" applyAlignment="1">
      <alignment horizontal="center" vertical="center" wrapText="1"/>
    </xf>
    <xf numFmtId="0" fontId="36" fillId="25" borderId="22" xfId="0" applyFont="1" applyFill="1" applyBorder="1" applyAlignment="1">
      <alignment horizontal="center" vertical="center" wrapText="1"/>
    </xf>
    <xf numFmtId="0" fontId="36" fillId="34" borderId="22" xfId="0" applyFont="1" applyFill="1" applyBorder="1" applyAlignment="1">
      <alignment horizontal="center" vertical="center" wrapText="1"/>
    </xf>
    <xf numFmtId="9" fontId="36" fillId="0" borderId="10" xfId="54" applyFont="1" applyFill="1" applyBorder="1" applyAlignment="1">
      <alignment horizontal="center" vertical="center"/>
    </xf>
    <xf numFmtId="0" fontId="36" fillId="11" borderId="23" xfId="0" applyFont="1" applyFill="1" applyBorder="1" applyAlignment="1">
      <alignment horizontal="center" vertical="center" wrapText="1"/>
    </xf>
    <xf numFmtId="0" fontId="36" fillId="35" borderId="24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horizontal="center" vertical="center"/>
    </xf>
    <xf numFmtId="0" fontId="36" fillId="18" borderId="16" xfId="0" applyFont="1" applyFill="1" applyBorder="1" applyAlignment="1">
      <alignment horizontal="center" vertical="center" wrapText="1"/>
    </xf>
    <xf numFmtId="0" fontId="36" fillId="18" borderId="27" xfId="0" applyFont="1" applyFill="1" applyBorder="1" applyAlignment="1">
      <alignment horizontal="center" vertical="center" wrapText="1"/>
    </xf>
    <xf numFmtId="9" fontId="36" fillId="0" borderId="16" xfId="54" applyFont="1" applyFill="1" applyBorder="1" applyAlignment="1">
      <alignment horizontal="center" vertical="center"/>
    </xf>
    <xf numFmtId="0" fontId="36" fillId="0" borderId="28" xfId="0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9" borderId="19" xfId="0" applyFont="1" applyFill="1" applyBorder="1" applyAlignment="1">
      <alignment horizontal="center" vertical="center" wrapText="1"/>
    </xf>
    <xf numFmtId="0" fontId="36" fillId="9" borderId="23" xfId="0" applyFont="1" applyFill="1" applyBorder="1" applyAlignment="1">
      <alignment horizontal="center" vertical="center" wrapText="1"/>
    </xf>
    <xf numFmtId="0" fontId="36" fillId="36" borderId="23" xfId="0" applyFont="1" applyFill="1" applyBorder="1" applyAlignment="1">
      <alignment horizontal="center" vertical="center" wrapText="1"/>
    </xf>
    <xf numFmtId="0" fontId="36" fillId="37" borderId="16" xfId="0" applyFont="1" applyFill="1" applyBorder="1" applyAlignment="1">
      <alignment horizontal="center" vertical="center" wrapText="1"/>
    </xf>
    <xf numFmtId="0" fontId="36" fillId="37" borderId="27" xfId="0" applyFont="1" applyFill="1" applyBorder="1" applyAlignment="1">
      <alignment horizontal="center" vertical="center" wrapText="1"/>
    </xf>
    <xf numFmtId="0" fontId="36" fillId="36" borderId="27" xfId="0" applyFont="1" applyFill="1" applyBorder="1" applyAlignment="1">
      <alignment horizontal="center" vertical="center" wrapText="1"/>
    </xf>
    <xf numFmtId="0" fontId="36" fillId="38" borderId="19" xfId="0" applyFont="1" applyFill="1" applyBorder="1" applyAlignment="1">
      <alignment horizontal="center" vertical="center" wrapText="1"/>
    </xf>
    <xf numFmtId="0" fontId="36" fillId="0" borderId="19" xfId="54" applyNumberFormat="1" applyFont="1" applyFill="1" applyBorder="1" applyAlignment="1">
      <alignment horizontal="center" vertical="center" wrapText="1"/>
    </xf>
    <xf numFmtId="0" fontId="36" fillId="38" borderId="23" xfId="0" applyFont="1" applyFill="1" applyBorder="1" applyAlignment="1">
      <alignment horizontal="center" vertical="center" wrapText="1"/>
    </xf>
    <xf numFmtId="0" fontId="36" fillId="39" borderId="12" xfId="0" applyFont="1" applyFill="1" applyBorder="1" applyAlignment="1">
      <alignment horizontal="center" vertical="center" wrapText="1"/>
    </xf>
    <xf numFmtId="0" fontId="36" fillId="39" borderId="30" xfId="0" applyFont="1" applyFill="1" applyBorder="1" applyAlignment="1">
      <alignment horizontal="center" vertical="center" wrapText="1"/>
    </xf>
    <xf numFmtId="0" fontId="36" fillId="0" borderId="31" xfId="0" applyFont="1" applyFill="1" applyBorder="1" applyAlignment="1">
      <alignment horizontal="center" vertical="center"/>
    </xf>
    <xf numFmtId="0" fontId="36" fillId="38" borderId="12" xfId="0" applyFont="1" applyFill="1" applyBorder="1" applyAlignment="1">
      <alignment horizontal="center" vertical="center" wrapText="1"/>
    </xf>
    <xf numFmtId="0" fontId="36" fillId="38" borderId="30" xfId="0" applyFont="1" applyFill="1" applyBorder="1" applyAlignment="1">
      <alignment horizontal="center" vertical="center" wrapText="1"/>
    </xf>
    <xf numFmtId="0" fontId="36" fillId="25" borderId="12" xfId="0" applyFont="1" applyFill="1" applyBorder="1" applyAlignment="1">
      <alignment horizontal="center" vertical="center" wrapText="1"/>
    </xf>
    <xf numFmtId="0" fontId="36" fillId="25" borderId="30" xfId="0" applyFont="1" applyFill="1" applyBorder="1" applyAlignment="1">
      <alignment horizontal="center" vertical="center" wrapText="1"/>
    </xf>
    <xf numFmtId="0" fontId="36" fillId="18" borderId="12" xfId="0" applyFont="1" applyFill="1" applyBorder="1" applyAlignment="1">
      <alignment horizontal="center" vertical="center" wrapText="1"/>
    </xf>
    <xf numFmtId="0" fontId="36" fillId="18" borderId="30" xfId="0" applyFont="1" applyFill="1" applyBorder="1" applyAlignment="1">
      <alignment horizontal="center" vertical="center" wrapText="1"/>
    </xf>
    <xf numFmtId="0" fontId="36" fillId="9" borderId="12" xfId="0" applyFont="1" applyFill="1" applyBorder="1" applyAlignment="1">
      <alignment horizontal="center" vertical="center" wrapText="1"/>
    </xf>
    <xf numFmtId="0" fontId="36" fillId="9" borderId="30" xfId="0" applyFont="1" applyFill="1" applyBorder="1" applyAlignment="1">
      <alignment horizontal="center" vertical="center" wrapText="1"/>
    </xf>
    <xf numFmtId="0" fontId="36" fillId="14" borderId="12" xfId="0" applyFont="1" applyFill="1" applyBorder="1" applyAlignment="1">
      <alignment horizontal="center" vertical="center" wrapText="1"/>
    </xf>
    <xf numFmtId="0" fontId="36" fillId="14" borderId="30" xfId="0" applyFont="1" applyFill="1" applyBorder="1" applyAlignment="1">
      <alignment horizontal="center" vertical="center" wrapText="1"/>
    </xf>
    <xf numFmtId="0" fontId="36" fillId="15" borderId="12" xfId="0" applyFont="1" applyFill="1" applyBorder="1" applyAlignment="1">
      <alignment horizontal="center" vertical="center" wrapText="1"/>
    </xf>
    <xf numFmtId="0" fontId="36" fillId="15" borderId="30" xfId="0" applyFont="1" applyFill="1" applyBorder="1" applyAlignment="1">
      <alignment horizontal="center" vertical="center" wrapText="1"/>
    </xf>
    <xf numFmtId="0" fontId="36" fillId="34" borderId="19" xfId="0" applyFont="1" applyFill="1" applyBorder="1" applyAlignment="1">
      <alignment horizontal="center" vertical="center" wrapText="1"/>
    </xf>
    <xf numFmtId="0" fontId="36" fillId="34" borderId="23" xfId="0" applyFont="1" applyFill="1" applyBorder="1" applyAlignment="1">
      <alignment horizontal="center" vertical="center" wrapText="1"/>
    </xf>
    <xf numFmtId="0" fontId="36" fillId="12" borderId="12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40" borderId="19" xfId="0" applyFont="1" applyFill="1" applyBorder="1" applyAlignment="1">
      <alignment horizontal="center" vertical="center" wrapText="1"/>
    </xf>
    <xf numFmtId="0" fontId="36" fillId="40" borderId="23" xfId="0" applyFont="1" applyFill="1" applyBorder="1" applyAlignment="1">
      <alignment horizontal="center" vertical="center" wrapText="1"/>
    </xf>
    <xf numFmtId="0" fontId="36" fillId="16" borderId="16" xfId="0" applyFont="1" applyFill="1" applyBorder="1" applyAlignment="1">
      <alignment horizontal="center" vertical="center" wrapText="1"/>
    </xf>
    <xf numFmtId="0" fontId="36" fillId="0" borderId="16" xfId="49" applyNumberFormat="1" applyFont="1" applyFill="1" applyBorder="1" applyAlignment="1">
      <alignment horizontal="center" vertical="center" wrapText="1"/>
    </xf>
    <xf numFmtId="0" fontId="36" fillId="16" borderId="27" xfId="0" applyFont="1" applyFill="1" applyBorder="1" applyAlignment="1">
      <alignment horizontal="center" vertical="center" wrapText="1"/>
    </xf>
    <xf numFmtId="9" fontId="36" fillId="0" borderId="24" xfId="54" applyFont="1" applyFill="1" applyBorder="1" applyAlignment="1">
      <alignment horizontal="center" vertical="center"/>
    </xf>
    <xf numFmtId="9" fontId="36" fillId="0" borderId="22" xfId="54" applyFont="1" applyFill="1" applyBorder="1" applyAlignment="1">
      <alignment horizontal="center" vertical="center"/>
    </xf>
    <xf numFmtId="9" fontId="36" fillId="0" borderId="27" xfId="54" applyFont="1" applyFill="1" applyBorder="1" applyAlignment="1">
      <alignment horizontal="center" vertical="center"/>
    </xf>
    <xf numFmtId="9" fontId="36" fillId="0" borderId="23" xfId="54" applyFont="1" applyFill="1" applyBorder="1" applyAlignment="1">
      <alignment horizontal="center" vertical="center"/>
    </xf>
    <xf numFmtId="9" fontId="36" fillId="0" borderId="30" xfId="54" applyFont="1" applyFill="1" applyBorder="1" applyAlignment="1">
      <alignment horizontal="center" vertical="center"/>
    </xf>
    <xf numFmtId="9" fontId="36" fillId="0" borderId="23" xfId="54" applyNumberFormat="1" applyFont="1" applyFill="1" applyBorder="1" applyAlignment="1">
      <alignment horizontal="center" vertical="center"/>
    </xf>
    <xf numFmtId="9" fontId="36" fillId="0" borderId="22" xfId="54" applyNumberFormat="1" applyFont="1" applyFill="1" applyBorder="1" applyAlignment="1">
      <alignment horizontal="center" vertical="center"/>
    </xf>
    <xf numFmtId="9" fontId="36" fillId="0" borderId="27" xfId="54" applyNumberFormat="1" applyFont="1" applyFill="1" applyBorder="1" applyAlignment="1">
      <alignment horizontal="center" vertical="center"/>
    </xf>
    <xf numFmtId="10" fontId="36" fillId="0" borderId="30" xfId="54" applyNumberFormat="1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9" fontId="36" fillId="0" borderId="14" xfId="0" applyNumberFormat="1" applyFont="1" applyFill="1" applyBorder="1" applyAlignment="1">
      <alignment horizontal="center" vertical="center"/>
    </xf>
    <xf numFmtId="9" fontId="36" fillId="0" borderId="16" xfId="0" applyNumberFormat="1" applyFont="1" applyFill="1" applyBorder="1" applyAlignment="1">
      <alignment horizontal="center" vertical="center"/>
    </xf>
    <xf numFmtId="9" fontId="36" fillId="0" borderId="19" xfId="0" applyNumberFormat="1" applyFont="1" applyFill="1" applyBorder="1" applyAlignment="1">
      <alignment horizontal="center" vertical="center"/>
    </xf>
    <xf numFmtId="9" fontId="36" fillId="0" borderId="26" xfId="54" applyFont="1" applyFill="1" applyBorder="1" applyAlignment="1">
      <alignment horizontal="center" vertical="center"/>
    </xf>
    <xf numFmtId="9" fontId="36" fillId="0" borderId="28" xfId="54" applyFont="1" applyFill="1" applyBorder="1" applyAlignment="1">
      <alignment horizontal="center" vertical="center"/>
    </xf>
    <xf numFmtId="10" fontId="36" fillId="0" borderId="12" xfId="0" applyNumberFormat="1" applyFont="1" applyFill="1" applyBorder="1" applyAlignment="1">
      <alignment horizontal="center" vertical="center"/>
    </xf>
    <xf numFmtId="9" fontId="36" fillId="0" borderId="12" xfId="0" applyNumberFormat="1" applyFont="1" applyFill="1" applyBorder="1" applyAlignment="1">
      <alignment horizontal="center" vertical="center"/>
    </xf>
    <xf numFmtId="9" fontId="36" fillId="0" borderId="32" xfId="0" applyNumberFormat="1" applyFont="1" applyFill="1" applyBorder="1" applyAlignment="1">
      <alignment horizontal="center" vertical="center"/>
    </xf>
    <xf numFmtId="9" fontId="36" fillId="0" borderId="28" xfId="0" applyNumberFormat="1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33" xfId="0" applyFont="1" applyFill="1" applyBorder="1" applyAlignment="1">
      <alignment horizontal="center" vertical="center"/>
    </xf>
    <xf numFmtId="0" fontId="37" fillId="33" borderId="34" xfId="0" applyFont="1" applyFill="1" applyBorder="1" applyAlignment="1">
      <alignment horizontal="center" vertical="center"/>
    </xf>
    <xf numFmtId="9" fontId="36" fillId="0" borderId="12" xfId="54" applyFont="1" applyFill="1" applyBorder="1" applyAlignment="1">
      <alignment horizontal="center" vertical="center"/>
    </xf>
    <xf numFmtId="9" fontId="36" fillId="0" borderId="17" xfId="54" applyFont="1" applyFill="1" applyBorder="1" applyAlignment="1">
      <alignment horizontal="center" vertical="center"/>
    </xf>
    <xf numFmtId="9" fontId="36" fillId="0" borderId="13" xfId="54" applyFont="1" applyFill="1" applyBorder="1" applyAlignment="1">
      <alignment horizontal="center" vertical="center"/>
    </xf>
    <xf numFmtId="9" fontId="36" fillId="0" borderId="14" xfId="54" applyFont="1" applyFill="1" applyBorder="1" applyAlignment="1">
      <alignment horizontal="center" vertical="center"/>
    </xf>
    <xf numFmtId="9" fontId="36" fillId="0" borderId="15" xfId="54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41" borderId="0" xfId="0" applyFont="1" applyFill="1" applyAlignment="1">
      <alignment horizontal="center" vertical="center"/>
    </xf>
    <xf numFmtId="0" fontId="37" fillId="41" borderId="0" xfId="0" applyFont="1" applyFill="1" applyAlignment="1">
      <alignment horizontal="center" vertical="center"/>
    </xf>
    <xf numFmtId="0" fontId="36" fillId="41" borderId="0" xfId="0" applyFont="1" applyFill="1" applyBorder="1" applyAlignment="1">
      <alignment horizontal="center" vertical="center"/>
    </xf>
    <xf numFmtId="0" fontId="36" fillId="41" borderId="0" xfId="0" applyFont="1" applyFill="1" applyAlignment="1">
      <alignment horizontal="center" vertical="center" wrapText="1"/>
    </xf>
    <xf numFmtId="9" fontId="36" fillId="41" borderId="0" xfId="54" applyFont="1" applyFill="1" applyAlignment="1">
      <alignment horizontal="center" vertical="center"/>
    </xf>
    <xf numFmtId="0" fontId="36" fillId="11" borderId="35" xfId="0" applyFont="1" applyFill="1" applyBorder="1" applyAlignment="1">
      <alignment horizontal="center" vertical="center" wrapText="1"/>
    </xf>
    <xf numFmtId="9" fontId="36" fillId="0" borderId="35" xfId="54" applyFont="1" applyFill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9" fontId="36" fillId="0" borderId="33" xfId="0" applyNumberFormat="1" applyFont="1" applyFill="1" applyBorder="1" applyAlignment="1">
      <alignment horizontal="center" vertical="center"/>
    </xf>
    <xf numFmtId="0" fontId="36" fillId="0" borderId="34" xfId="0" applyFont="1" applyFill="1" applyBorder="1" applyAlignment="1">
      <alignment horizontal="center" vertical="center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9" fontId="36" fillId="0" borderId="18" xfId="54" applyFont="1" applyFill="1" applyBorder="1" applyAlignment="1">
      <alignment horizontal="center" vertical="center"/>
    </xf>
    <xf numFmtId="9" fontId="36" fillId="0" borderId="18" xfId="0" applyNumberFormat="1" applyFont="1" applyFill="1" applyBorder="1" applyAlignment="1">
      <alignment horizontal="center" vertical="center"/>
    </xf>
    <xf numFmtId="0" fontId="36" fillId="35" borderId="16" xfId="0" applyFont="1" applyFill="1" applyBorder="1" applyAlignment="1">
      <alignment horizontal="center" vertical="center" wrapText="1"/>
    </xf>
    <xf numFmtId="0" fontId="36" fillId="0" borderId="36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9" fontId="36" fillId="0" borderId="25" xfId="54" applyFont="1" applyFill="1" applyBorder="1" applyAlignment="1">
      <alignment horizontal="center" vertical="center"/>
    </xf>
    <xf numFmtId="9" fontId="36" fillId="0" borderId="39" xfId="54" applyFont="1" applyFill="1" applyBorder="1" applyAlignment="1">
      <alignment horizontal="center" vertical="center"/>
    </xf>
    <xf numFmtId="0" fontId="36" fillId="0" borderId="40" xfId="0" applyFont="1" applyFill="1" applyBorder="1" applyAlignment="1">
      <alignment horizontal="center" vertical="center"/>
    </xf>
    <xf numFmtId="0" fontId="36" fillId="0" borderId="20" xfId="0" applyFont="1" applyFill="1" applyBorder="1" applyAlignment="1">
      <alignment horizontal="center" vertical="center" wrapText="1"/>
    </xf>
    <xf numFmtId="165" fontId="36" fillId="0" borderId="30" xfId="50" applyNumberFormat="1" applyFont="1" applyFill="1" applyBorder="1" applyAlignment="1">
      <alignment horizontal="center" vertical="center" wrapText="1"/>
    </xf>
    <xf numFmtId="9" fontId="36" fillId="0" borderId="16" xfId="54" applyFont="1" applyFill="1" applyBorder="1" applyAlignment="1" applyProtection="1">
      <alignment horizontal="center" vertical="center" wrapText="1"/>
      <protection locked="0"/>
    </xf>
    <xf numFmtId="9" fontId="37" fillId="33" borderId="41" xfId="0" applyNumberFormat="1" applyFont="1" applyFill="1" applyBorder="1" applyAlignment="1">
      <alignment horizontal="center" vertical="center" wrapText="1"/>
    </xf>
    <xf numFmtId="9" fontId="36" fillId="0" borderId="30" xfId="54" applyFont="1" applyFill="1" applyBorder="1" applyAlignment="1">
      <alignment horizontal="center" vertical="center" wrapText="1"/>
    </xf>
    <xf numFmtId="0" fontId="36" fillId="0" borderId="30" xfId="54" applyNumberFormat="1" applyFont="1" applyFill="1" applyBorder="1" applyAlignment="1" applyProtection="1">
      <alignment horizontal="center" vertical="center" wrapText="1"/>
      <protection locked="0"/>
    </xf>
    <xf numFmtId="0" fontId="36" fillId="0" borderId="30" xfId="54" applyNumberFormat="1" applyFont="1" applyFill="1" applyBorder="1" applyAlignment="1">
      <alignment horizontal="center" vertical="center" wrapText="1"/>
    </xf>
    <xf numFmtId="9" fontId="36" fillId="0" borderId="30" xfId="0" applyNumberFormat="1" applyFont="1" applyFill="1" applyBorder="1" applyAlignment="1">
      <alignment horizontal="center" vertical="center" wrapText="1"/>
    </xf>
    <xf numFmtId="165" fontId="37" fillId="33" borderId="41" xfId="50" applyNumberFormat="1" applyFont="1" applyFill="1" applyBorder="1" applyAlignment="1">
      <alignment horizontal="center" vertical="center" wrapText="1"/>
    </xf>
    <xf numFmtId="165" fontId="36" fillId="0" borderId="30" xfId="50" applyNumberFormat="1" applyFont="1" applyFill="1" applyBorder="1" applyAlignment="1" applyProtection="1">
      <alignment horizontal="center" vertical="center" wrapText="1"/>
      <protection locked="0"/>
    </xf>
    <xf numFmtId="165" fontId="36" fillId="41" borderId="0" xfId="50" applyNumberFormat="1" applyFont="1" applyFill="1" applyBorder="1" applyAlignment="1">
      <alignment horizontal="center" vertical="center"/>
    </xf>
    <xf numFmtId="165" fontId="36" fillId="0" borderId="0" xfId="50" applyNumberFormat="1" applyFont="1" applyFill="1" applyBorder="1" applyAlignment="1">
      <alignment horizontal="center" vertical="center"/>
    </xf>
    <xf numFmtId="0" fontId="36" fillId="41" borderId="42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35" borderId="43" xfId="0" applyFont="1" applyFill="1" applyBorder="1" applyAlignment="1">
      <alignment horizontal="center" vertical="center" wrapText="1"/>
    </xf>
    <xf numFmtId="0" fontId="36" fillId="35" borderId="17" xfId="0" applyFont="1" applyFill="1" applyBorder="1" applyAlignment="1">
      <alignment horizontal="center" vertical="center" wrapText="1"/>
    </xf>
    <xf numFmtId="0" fontId="36" fillId="35" borderId="19" xfId="0" applyFont="1" applyFill="1" applyBorder="1" applyAlignment="1">
      <alignment horizontal="center" vertical="center" wrapText="1"/>
    </xf>
    <xf numFmtId="9" fontId="36" fillId="0" borderId="43" xfId="54" applyFont="1" applyFill="1" applyBorder="1" applyAlignment="1" applyProtection="1">
      <alignment horizontal="center" vertical="center" wrapText="1"/>
      <protection locked="0"/>
    </xf>
    <xf numFmtId="9" fontId="36" fillId="0" borderId="17" xfId="54" applyFont="1" applyFill="1" applyBorder="1" applyAlignment="1" applyProtection="1">
      <alignment horizontal="center" vertical="center" wrapText="1"/>
      <protection locked="0"/>
    </xf>
    <xf numFmtId="9" fontId="36" fillId="0" borderId="19" xfId="54" applyFont="1" applyFill="1" applyBorder="1" applyAlignment="1" applyProtection="1">
      <alignment horizontal="center" vertical="center" wrapText="1"/>
      <protection locked="0"/>
    </xf>
    <xf numFmtId="0" fontId="36" fillId="11" borderId="17" xfId="0" applyFont="1" applyFill="1" applyBorder="1" applyAlignment="1">
      <alignment horizontal="center" vertical="center" wrapText="1"/>
    </xf>
    <xf numFmtId="9" fontId="36" fillId="0" borderId="17" xfId="54" applyFont="1" applyFill="1" applyBorder="1" applyAlignment="1">
      <alignment horizontal="center" vertical="center" wrapText="1"/>
    </xf>
    <xf numFmtId="9" fontId="36" fillId="0" borderId="17" xfId="54" applyNumberFormat="1" applyFont="1" applyFill="1" applyBorder="1" applyAlignment="1" applyProtection="1">
      <alignment horizontal="center" vertical="center" wrapText="1"/>
      <protection locked="0"/>
    </xf>
    <xf numFmtId="9" fontId="36" fillId="0" borderId="12" xfId="54" applyNumberFormat="1" applyFont="1" applyFill="1" applyBorder="1" applyAlignment="1" applyProtection="1">
      <alignment horizontal="center" vertical="center" wrapText="1"/>
      <protection locked="0"/>
    </xf>
    <xf numFmtId="0" fontId="36" fillId="0" borderId="17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44" xfId="0" applyFont="1" applyFill="1" applyBorder="1" applyAlignment="1">
      <alignment horizontal="center" vertical="center" wrapText="1"/>
    </xf>
    <xf numFmtId="0" fontId="36" fillId="0" borderId="45" xfId="0" applyFont="1" applyFill="1" applyBorder="1" applyAlignment="1">
      <alignment horizontal="center" vertical="center" wrapText="1"/>
    </xf>
    <xf numFmtId="0" fontId="36" fillId="36" borderId="17" xfId="0" applyFont="1" applyFill="1" applyBorder="1" applyAlignment="1">
      <alignment horizontal="center" vertical="center" wrapText="1"/>
    </xf>
    <xf numFmtId="0" fontId="36" fillId="36" borderId="12" xfId="0" applyFont="1" applyFill="1" applyBorder="1" applyAlignment="1">
      <alignment horizontal="center" vertical="center" wrapText="1"/>
    </xf>
    <xf numFmtId="9" fontId="36" fillId="0" borderId="12" xfId="54" applyFont="1" applyFill="1" applyBorder="1" applyAlignment="1" applyProtection="1">
      <alignment horizontal="center" vertical="center" wrapText="1"/>
      <protection locked="0"/>
    </xf>
    <xf numFmtId="9" fontId="36" fillId="0" borderId="12" xfId="54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35" borderId="18" xfId="0" applyFont="1" applyFill="1" applyBorder="1" applyAlignment="1">
      <alignment horizontal="center" vertical="center" wrapText="1"/>
    </xf>
    <xf numFmtId="0" fontId="36" fillId="35" borderId="10" xfId="0" applyFont="1" applyFill="1" applyBorder="1" applyAlignment="1">
      <alignment horizontal="center" vertical="center" wrapText="1"/>
    </xf>
    <xf numFmtId="0" fontId="36" fillId="35" borderId="16" xfId="0" applyFont="1" applyFill="1" applyBorder="1" applyAlignment="1">
      <alignment horizontal="center" vertical="center" wrapText="1"/>
    </xf>
    <xf numFmtId="9" fontId="36" fillId="0" borderId="18" xfId="54" applyFont="1" applyFill="1" applyBorder="1" applyAlignment="1">
      <alignment horizontal="center" vertical="center" wrapText="1"/>
    </xf>
    <xf numFmtId="9" fontId="36" fillId="0" borderId="10" xfId="54" applyFont="1" applyFill="1" applyBorder="1" applyAlignment="1">
      <alignment horizontal="center" vertical="center" wrapText="1"/>
    </xf>
    <xf numFmtId="9" fontId="36" fillId="0" borderId="16" xfId="54" applyFont="1" applyFill="1" applyBorder="1" applyAlignment="1">
      <alignment horizontal="center" vertical="center" wrapText="1"/>
    </xf>
    <xf numFmtId="0" fontId="37" fillId="41" borderId="46" xfId="0" applyFont="1" applyFill="1" applyBorder="1" applyAlignment="1">
      <alignment horizontal="center" vertical="center"/>
    </xf>
    <xf numFmtId="0" fontId="37" fillId="33" borderId="47" xfId="0" applyFont="1" applyFill="1" applyBorder="1" applyAlignment="1">
      <alignment horizontal="center" vertical="center" wrapText="1"/>
    </xf>
    <xf numFmtId="0" fontId="37" fillId="33" borderId="48" xfId="0" applyFont="1" applyFill="1" applyBorder="1" applyAlignment="1">
      <alignment horizontal="center" vertical="center" wrapText="1"/>
    </xf>
    <xf numFmtId="0" fontId="37" fillId="33" borderId="49" xfId="0" applyFont="1" applyFill="1" applyBorder="1" applyAlignment="1">
      <alignment horizontal="center" vertical="center"/>
    </xf>
    <xf numFmtId="0" fontId="37" fillId="33" borderId="50" xfId="0" applyFont="1" applyFill="1" applyBorder="1" applyAlignment="1">
      <alignment horizontal="center" vertical="center"/>
    </xf>
    <xf numFmtId="0" fontId="37" fillId="33" borderId="51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52" xfId="0" applyFont="1" applyFill="1" applyBorder="1" applyAlignment="1">
      <alignment horizontal="center" vertical="center" wrapText="1"/>
    </xf>
    <xf numFmtId="0" fontId="36" fillId="0" borderId="53" xfId="0" applyFont="1" applyFill="1" applyBorder="1" applyAlignment="1">
      <alignment horizontal="center" vertical="center" wrapText="1"/>
    </xf>
    <xf numFmtId="0" fontId="37" fillId="33" borderId="54" xfId="50" applyNumberFormat="1" applyFont="1" applyFill="1" applyBorder="1" applyAlignment="1">
      <alignment horizontal="center" vertical="center" wrapText="1"/>
    </xf>
    <xf numFmtId="0" fontId="37" fillId="33" borderId="55" xfId="50" applyNumberFormat="1" applyFont="1" applyFill="1" applyBorder="1" applyAlignment="1">
      <alignment horizontal="center" vertical="center" wrapText="1"/>
    </xf>
    <xf numFmtId="0" fontId="37" fillId="33" borderId="56" xfId="50" applyNumberFormat="1" applyFont="1" applyFill="1" applyBorder="1" applyAlignment="1">
      <alignment horizontal="center" vertical="center" wrapText="1"/>
    </xf>
    <xf numFmtId="0" fontId="36" fillId="0" borderId="43" xfId="0" applyFont="1" applyFill="1" applyBorder="1" applyAlignment="1">
      <alignment horizontal="center" vertical="center" wrapText="1"/>
    </xf>
    <xf numFmtId="9" fontId="36" fillId="0" borderId="43" xfId="54" applyFont="1" applyFill="1" applyBorder="1" applyAlignment="1">
      <alignment horizontal="center" vertical="center" wrapText="1"/>
    </xf>
    <xf numFmtId="0" fontId="37" fillId="33" borderId="54" xfId="0" applyFont="1" applyFill="1" applyBorder="1" applyAlignment="1">
      <alignment horizontal="center" vertical="center" wrapText="1"/>
    </xf>
    <xf numFmtId="0" fontId="37" fillId="33" borderId="56" xfId="0" applyFont="1" applyFill="1" applyBorder="1" applyAlignment="1">
      <alignment horizontal="center" vertical="center" wrapText="1"/>
    </xf>
    <xf numFmtId="0" fontId="36" fillId="42" borderId="57" xfId="0" applyFont="1" applyFill="1" applyBorder="1" applyAlignment="1">
      <alignment horizontal="center" vertical="center"/>
    </xf>
    <xf numFmtId="0" fontId="36" fillId="42" borderId="58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165" fontId="36" fillId="0" borderId="59" xfId="50" applyNumberFormat="1" applyFont="1" applyFill="1" applyBorder="1" applyAlignment="1">
      <alignment horizontal="center" vertical="center" wrapText="1"/>
    </xf>
    <xf numFmtId="165" fontId="36" fillId="0" borderId="60" xfId="50" applyNumberFormat="1" applyFont="1" applyFill="1" applyBorder="1" applyAlignment="1">
      <alignment horizontal="center" vertical="center" wrapText="1"/>
    </xf>
    <xf numFmtId="165" fontId="36" fillId="0" borderId="30" xfId="50" applyNumberFormat="1" applyFont="1" applyFill="1" applyBorder="1" applyAlignment="1">
      <alignment horizontal="center" vertical="center" wrapText="1"/>
    </xf>
    <xf numFmtId="165" fontId="36" fillId="0" borderId="17" xfId="50" applyNumberFormat="1" applyFont="1" applyFill="1" applyBorder="1" applyAlignment="1">
      <alignment horizontal="center" vertical="center" wrapText="1"/>
    </xf>
    <xf numFmtId="165" fontId="36" fillId="0" borderId="18" xfId="50" applyNumberFormat="1" applyFont="1" applyFill="1" applyBorder="1" applyAlignment="1">
      <alignment horizontal="center" vertical="center" wrapText="1"/>
    </xf>
    <xf numFmtId="165" fontId="36" fillId="0" borderId="10" xfId="50" applyNumberFormat="1" applyFont="1" applyFill="1" applyBorder="1" applyAlignment="1">
      <alignment horizontal="center" vertical="center" wrapText="1"/>
    </xf>
    <xf numFmtId="165" fontId="36" fillId="0" borderId="16" xfId="50" applyNumberFormat="1" applyFont="1" applyFill="1" applyBorder="1" applyAlignment="1">
      <alignment horizontal="center" vertical="center" wrapText="1"/>
    </xf>
    <xf numFmtId="165" fontId="36" fillId="0" borderId="17" xfId="50" applyNumberFormat="1" applyFont="1" applyFill="1" applyBorder="1" applyAlignment="1" applyProtection="1">
      <alignment horizontal="center" vertical="center" wrapText="1"/>
      <protection locked="0"/>
    </xf>
    <xf numFmtId="165" fontId="36" fillId="0" borderId="12" xfId="50" applyNumberFormat="1" applyFont="1" applyFill="1" applyBorder="1" applyAlignment="1" applyProtection="1">
      <alignment horizontal="center" vertical="center" wrapText="1"/>
      <protection locked="0"/>
    </xf>
    <xf numFmtId="165" fontId="36" fillId="0" borderId="17" xfId="50" applyNumberFormat="1" applyFont="1" applyFill="1" applyBorder="1" applyAlignment="1">
      <alignment horizontal="center" vertical="center"/>
    </xf>
    <xf numFmtId="165" fontId="36" fillId="0" borderId="12" xfId="50" applyNumberFormat="1" applyFont="1" applyFill="1" applyBorder="1" applyAlignment="1">
      <alignment horizontal="center" vertical="center"/>
    </xf>
    <xf numFmtId="165" fontId="36" fillId="0" borderId="60" xfId="50" applyNumberFormat="1" applyFont="1" applyFill="1" applyBorder="1" applyAlignment="1">
      <alignment horizontal="center" vertical="center"/>
    </xf>
    <xf numFmtId="165" fontId="36" fillId="0" borderId="30" xfId="50" applyNumberFormat="1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"/>
  <sheetViews>
    <sheetView tabSelected="1" zoomScalePageLayoutView="0" workbookViewId="0" topLeftCell="A1">
      <selection activeCell="I4" sqref="I4:I8"/>
    </sheetView>
  </sheetViews>
  <sheetFormatPr defaultColWidth="0" defaultRowHeight="15" zeroHeight="1"/>
  <cols>
    <col min="1" max="1" width="4.140625" style="112" customWidth="1"/>
    <col min="2" max="2" width="11.57421875" style="112" customWidth="1"/>
    <col min="3" max="3" width="20.00390625" style="23" customWidth="1"/>
    <col min="4" max="4" width="21.28125" style="23" customWidth="1"/>
    <col min="5" max="5" width="23.00390625" style="23" customWidth="1"/>
    <col min="6" max="6" width="8.57421875" style="1" customWidth="1"/>
    <col min="7" max="7" width="6.7109375" style="1" customWidth="1"/>
    <col min="8" max="8" width="12.57421875" style="144" customWidth="1"/>
    <col min="9" max="10" width="12.57421875" style="1" customWidth="1"/>
    <col min="11" max="11" width="20.57421875" style="2" customWidth="1"/>
    <col min="12" max="12" width="11.421875" style="36" customWidth="1"/>
    <col min="13" max="13" width="5.28125" style="23" bestFit="1" customWidth="1"/>
    <col min="14" max="14" width="6.7109375" style="23" bestFit="1" customWidth="1"/>
    <col min="15" max="15" width="6.00390625" style="23" bestFit="1" customWidth="1"/>
    <col min="16" max="19" width="5.28125" style="23" bestFit="1" customWidth="1"/>
    <col min="20" max="20" width="6.421875" style="23" bestFit="1" customWidth="1"/>
    <col min="21" max="21" width="9.00390625" style="23" bestFit="1" customWidth="1"/>
    <col min="22" max="22" width="7.00390625" style="23" bestFit="1" customWidth="1"/>
    <col min="23" max="23" width="9.00390625" style="23" bestFit="1" customWidth="1"/>
    <col min="24" max="24" width="8.28125" style="23" bestFit="1" customWidth="1"/>
    <col min="25" max="25" width="4.7109375" style="112" customWidth="1"/>
    <col min="26" max="16384" width="11.421875" style="23" hidden="1" customWidth="1"/>
  </cols>
  <sheetData>
    <row r="1" spans="3:24" s="112" customFormat="1" ht="12" thickBot="1">
      <c r="C1" s="180" t="s">
        <v>109</v>
      </c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</row>
    <row r="2" spans="2:24" ht="34.5" customHeight="1" thickBot="1">
      <c r="B2" s="186" t="s">
        <v>110</v>
      </c>
      <c r="C2" s="186" t="s">
        <v>0</v>
      </c>
      <c r="D2" s="186" t="s">
        <v>16</v>
      </c>
      <c r="E2" s="186" t="s">
        <v>1</v>
      </c>
      <c r="F2" s="194" t="s">
        <v>46</v>
      </c>
      <c r="G2" s="195"/>
      <c r="H2" s="189">
        <v>2014</v>
      </c>
      <c r="I2" s="190"/>
      <c r="J2" s="191"/>
      <c r="K2" s="181" t="s">
        <v>93</v>
      </c>
      <c r="L2" s="181" t="s">
        <v>94</v>
      </c>
      <c r="M2" s="183" t="s">
        <v>95</v>
      </c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5"/>
    </row>
    <row r="3" spans="1:25" s="21" customFormat="1" ht="23.25" thickBot="1">
      <c r="A3" s="113"/>
      <c r="B3" s="187"/>
      <c r="C3" s="187"/>
      <c r="D3" s="187"/>
      <c r="E3" s="187"/>
      <c r="F3" s="32" t="s">
        <v>2</v>
      </c>
      <c r="G3" s="32" t="s">
        <v>3</v>
      </c>
      <c r="H3" s="141" t="s">
        <v>112</v>
      </c>
      <c r="I3" s="136" t="s">
        <v>113</v>
      </c>
      <c r="J3" s="136" t="s">
        <v>114</v>
      </c>
      <c r="K3" s="182"/>
      <c r="L3" s="182"/>
      <c r="M3" s="103" t="s">
        <v>96</v>
      </c>
      <c r="N3" s="104" t="s">
        <v>97</v>
      </c>
      <c r="O3" s="104" t="s">
        <v>98</v>
      </c>
      <c r="P3" s="104" t="s">
        <v>99</v>
      </c>
      <c r="Q3" s="104" t="s">
        <v>100</v>
      </c>
      <c r="R3" s="104" t="s">
        <v>101</v>
      </c>
      <c r="S3" s="104" t="s">
        <v>102</v>
      </c>
      <c r="T3" s="104" t="s">
        <v>103</v>
      </c>
      <c r="U3" s="104" t="s">
        <v>104</v>
      </c>
      <c r="V3" s="104" t="s">
        <v>105</v>
      </c>
      <c r="W3" s="104" t="s">
        <v>106</v>
      </c>
      <c r="X3" s="105" t="s">
        <v>107</v>
      </c>
      <c r="Y3" s="113"/>
    </row>
    <row r="4" spans="2:24" ht="22.5" customHeight="1">
      <c r="B4" s="188" t="s">
        <v>111</v>
      </c>
      <c r="C4" s="188" t="s">
        <v>4</v>
      </c>
      <c r="D4" s="192" t="s">
        <v>47</v>
      </c>
      <c r="E4" s="150" t="s">
        <v>5</v>
      </c>
      <c r="F4" s="153">
        <v>0.13</v>
      </c>
      <c r="G4" s="193">
        <f>+SUM(F4:F8)</f>
        <v>0.4</v>
      </c>
      <c r="H4" s="200">
        <v>8000000</v>
      </c>
      <c r="I4" s="200"/>
      <c r="J4" s="200"/>
      <c r="K4" s="43" t="s">
        <v>64</v>
      </c>
      <c r="L4" s="84">
        <v>0.03</v>
      </c>
      <c r="M4" s="7">
        <f>+L4</f>
        <v>0.03</v>
      </c>
      <c r="N4" s="15"/>
      <c r="O4" s="15"/>
      <c r="P4" s="15"/>
      <c r="Q4" s="15"/>
      <c r="R4" s="15"/>
      <c r="S4" s="15"/>
      <c r="T4" s="15"/>
      <c r="U4" s="15"/>
      <c r="V4" s="15"/>
      <c r="W4" s="15"/>
      <c r="X4" s="44"/>
    </row>
    <row r="5" spans="2:24" ht="11.25">
      <c r="B5" s="146"/>
      <c r="C5" s="146"/>
      <c r="D5" s="148"/>
      <c r="E5" s="151"/>
      <c r="F5" s="154"/>
      <c r="G5" s="157"/>
      <c r="H5" s="201"/>
      <c r="I5" s="201"/>
      <c r="J5" s="201"/>
      <c r="K5" s="37" t="s">
        <v>65</v>
      </c>
      <c r="L5" s="85">
        <f>+(+F4-L6)/2</f>
        <v>0.03</v>
      </c>
      <c r="M5" s="94">
        <f>+L5</f>
        <v>0.03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45"/>
    </row>
    <row r="6" spans="2:24" ht="33.75">
      <c r="B6" s="146"/>
      <c r="C6" s="146"/>
      <c r="D6" s="148"/>
      <c r="E6" s="152"/>
      <c r="F6" s="155"/>
      <c r="G6" s="157"/>
      <c r="H6" s="201"/>
      <c r="I6" s="201"/>
      <c r="J6" s="201"/>
      <c r="K6" s="37" t="s">
        <v>66</v>
      </c>
      <c r="L6" s="85">
        <v>0.07</v>
      </c>
      <c r="M6" s="8"/>
      <c r="N6" s="3">
        <f>+L6</f>
        <v>0.07</v>
      </c>
      <c r="O6" s="16"/>
      <c r="P6" s="16"/>
      <c r="Q6" s="16"/>
      <c r="R6" s="16"/>
      <c r="S6" s="16"/>
      <c r="T6" s="16"/>
      <c r="U6" s="16"/>
      <c r="V6" s="16"/>
      <c r="W6" s="16"/>
      <c r="X6" s="45"/>
    </row>
    <row r="7" spans="2:24" ht="22.5">
      <c r="B7" s="146"/>
      <c r="C7" s="146"/>
      <c r="D7" s="148"/>
      <c r="E7" s="33" t="s">
        <v>6</v>
      </c>
      <c r="F7" s="24">
        <v>0.13</v>
      </c>
      <c r="G7" s="157"/>
      <c r="H7" s="201"/>
      <c r="I7" s="201"/>
      <c r="J7" s="201"/>
      <c r="K7" s="38" t="s">
        <v>67</v>
      </c>
      <c r="L7" s="85">
        <v>0.13</v>
      </c>
      <c r="M7" s="8"/>
      <c r="N7" s="3">
        <f>+L7</f>
        <v>0.13</v>
      </c>
      <c r="O7" s="16"/>
      <c r="P7" s="16"/>
      <c r="Q7" s="16"/>
      <c r="R7" s="16"/>
      <c r="S7" s="16"/>
      <c r="T7" s="16"/>
      <c r="U7" s="16"/>
      <c r="V7" s="16"/>
      <c r="W7" s="16"/>
      <c r="X7" s="45"/>
    </row>
    <row r="8" spans="2:24" ht="23.25" thickBot="1">
      <c r="B8" s="147"/>
      <c r="C8" s="147"/>
      <c r="D8" s="149"/>
      <c r="E8" s="46" t="s">
        <v>7</v>
      </c>
      <c r="F8" s="135">
        <v>0.14</v>
      </c>
      <c r="G8" s="167"/>
      <c r="H8" s="202"/>
      <c r="I8" s="202"/>
      <c r="J8" s="202"/>
      <c r="K8" s="47" t="s">
        <v>68</v>
      </c>
      <c r="L8" s="86">
        <v>0.14</v>
      </c>
      <c r="M8" s="9"/>
      <c r="N8" s="95">
        <f>+L8</f>
        <v>0.14</v>
      </c>
      <c r="O8" s="17"/>
      <c r="P8" s="17"/>
      <c r="Q8" s="17"/>
      <c r="R8" s="17"/>
      <c r="S8" s="17"/>
      <c r="T8" s="17"/>
      <c r="U8" s="17"/>
      <c r="V8" s="17"/>
      <c r="W8" s="17"/>
      <c r="X8" s="49"/>
    </row>
    <row r="9" spans="2:24" ht="30.75" customHeight="1">
      <c r="B9" s="146" t="s">
        <v>111</v>
      </c>
      <c r="C9" s="146" t="s">
        <v>8</v>
      </c>
      <c r="D9" s="148" t="s">
        <v>48</v>
      </c>
      <c r="E9" s="156" t="s">
        <v>9</v>
      </c>
      <c r="F9" s="157">
        <f>+G9</f>
        <v>0.33</v>
      </c>
      <c r="G9" s="157">
        <v>0.33</v>
      </c>
      <c r="H9" s="203">
        <v>5000000</v>
      </c>
      <c r="I9" s="203"/>
      <c r="J9" s="203"/>
      <c r="K9" s="42" t="s">
        <v>69</v>
      </c>
      <c r="L9" s="87">
        <v>0.15</v>
      </c>
      <c r="M9" s="93"/>
      <c r="N9" s="29"/>
      <c r="O9" s="96">
        <f>+L9</f>
        <v>0.15</v>
      </c>
      <c r="P9" s="29"/>
      <c r="Q9" s="29"/>
      <c r="R9" s="29"/>
      <c r="S9" s="29"/>
      <c r="T9" s="29"/>
      <c r="U9" s="29"/>
      <c r="V9" s="29"/>
      <c r="W9" s="29"/>
      <c r="X9" s="50"/>
    </row>
    <row r="10" spans="2:24" ht="37.5" customHeight="1" thickBot="1">
      <c r="B10" s="146"/>
      <c r="C10" s="146"/>
      <c r="D10" s="148"/>
      <c r="E10" s="156"/>
      <c r="F10" s="157"/>
      <c r="G10" s="157"/>
      <c r="H10" s="203"/>
      <c r="I10" s="203"/>
      <c r="J10" s="203"/>
      <c r="K10" s="117" t="s">
        <v>70</v>
      </c>
      <c r="L10" s="118">
        <f>+F9-L9</f>
        <v>0.18000000000000002</v>
      </c>
      <c r="M10" s="5"/>
      <c r="N10" s="119"/>
      <c r="O10" s="120">
        <f>+L10</f>
        <v>0.18000000000000002</v>
      </c>
      <c r="P10" s="119"/>
      <c r="Q10" s="119"/>
      <c r="R10" s="119"/>
      <c r="S10" s="119"/>
      <c r="T10" s="119"/>
      <c r="U10" s="119"/>
      <c r="V10" s="119"/>
      <c r="W10" s="119"/>
      <c r="X10" s="121"/>
    </row>
    <row r="11" spans="2:24" ht="11.25">
      <c r="B11" s="168" t="s">
        <v>111</v>
      </c>
      <c r="C11" s="168" t="s">
        <v>10</v>
      </c>
      <c r="D11" s="171" t="s">
        <v>49</v>
      </c>
      <c r="E11" s="174" t="s">
        <v>11</v>
      </c>
      <c r="F11" s="177">
        <v>0.25</v>
      </c>
      <c r="G11" s="177">
        <v>0.25</v>
      </c>
      <c r="H11" s="204">
        <v>2500000</v>
      </c>
      <c r="I11" s="204"/>
      <c r="J11" s="204"/>
      <c r="K11" s="123" t="s">
        <v>71</v>
      </c>
      <c r="L11" s="130">
        <v>0.15</v>
      </c>
      <c r="M11" s="127"/>
      <c r="N11" s="125">
        <f>+L11</f>
        <v>0.15</v>
      </c>
      <c r="O11" s="15"/>
      <c r="P11" s="15"/>
      <c r="Q11" s="15"/>
      <c r="R11" s="15"/>
      <c r="S11" s="15"/>
      <c r="T11" s="15"/>
      <c r="U11" s="15"/>
      <c r="V11" s="15"/>
      <c r="W11" s="15"/>
      <c r="X11" s="44"/>
    </row>
    <row r="12" spans="2:24" ht="33.75">
      <c r="B12" s="169"/>
      <c r="C12" s="169"/>
      <c r="D12" s="172"/>
      <c r="E12" s="175"/>
      <c r="F12" s="178"/>
      <c r="G12" s="178"/>
      <c r="H12" s="205"/>
      <c r="I12" s="205"/>
      <c r="J12" s="205"/>
      <c r="K12" s="122" t="s">
        <v>72</v>
      </c>
      <c r="L12" s="97">
        <v>0.05</v>
      </c>
      <c r="M12" s="128"/>
      <c r="N12" s="16"/>
      <c r="O12" s="3">
        <f>+L12</f>
        <v>0.05</v>
      </c>
      <c r="P12" s="16"/>
      <c r="Q12" s="16"/>
      <c r="R12" s="16"/>
      <c r="S12" s="16"/>
      <c r="T12" s="16"/>
      <c r="U12" s="16"/>
      <c r="V12" s="16"/>
      <c r="W12" s="16"/>
      <c r="X12" s="45"/>
    </row>
    <row r="13" spans="2:24" ht="34.5" thickBot="1">
      <c r="B13" s="170"/>
      <c r="C13" s="170"/>
      <c r="D13" s="173"/>
      <c r="E13" s="176"/>
      <c r="F13" s="179"/>
      <c r="G13" s="179"/>
      <c r="H13" s="206"/>
      <c r="I13" s="206"/>
      <c r="J13" s="206"/>
      <c r="K13" s="126" t="s">
        <v>73</v>
      </c>
      <c r="L13" s="98">
        <v>0.05</v>
      </c>
      <c r="M13" s="129"/>
      <c r="N13" s="17"/>
      <c r="O13" s="17"/>
      <c r="P13" s="17"/>
      <c r="Q13" s="17"/>
      <c r="R13" s="17"/>
      <c r="S13" s="17"/>
      <c r="T13" s="95">
        <f>+L13</f>
        <v>0.05</v>
      </c>
      <c r="U13" s="17"/>
      <c r="V13" s="17"/>
      <c r="W13" s="17"/>
      <c r="X13" s="49"/>
    </row>
    <row r="14" spans="2:24" ht="33.75" customHeight="1">
      <c r="B14" s="146" t="s">
        <v>111</v>
      </c>
      <c r="C14" s="146" t="s">
        <v>12</v>
      </c>
      <c r="D14" s="146" t="s">
        <v>50</v>
      </c>
      <c r="E14" s="51" t="s">
        <v>13</v>
      </c>
      <c r="F14" s="158">
        <v>0.13</v>
      </c>
      <c r="G14" s="158">
        <f>+SUM(F14:F14)</f>
        <v>0.13</v>
      </c>
      <c r="H14" s="207">
        <v>40000000</v>
      </c>
      <c r="I14" s="207"/>
      <c r="J14" s="207"/>
      <c r="K14" s="52" t="s">
        <v>74</v>
      </c>
      <c r="L14" s="87">
        <v>0.07</v>
      </c>
      <c r="M14" s="93"/>
      <c r="N14" s="29"/>
      <c r="O14" s="29"/>
      <c r="P14" s="29"/>
      <c r="Q14" s="29"/>
      <c r="R14" s="96">
        <f>+L14</f>
        <v>0.07</v>
      </c>
      <c r="S14" s="29"/>
      <c r="T14" s="29"/>
      <c r="U14" s="29"/>
      <c r="V14" s="96"/>
      <c r="W14" s="29"/>
      <c r="X14" s="50"/>
    </row>
    <row r="15" spans="2:24" ht="15.75" customHeight="1" thickBot="1">
      <c r="B15" s="147"/>
      <c r="C15" s="147"/>
      <c r="D15" s="147"/>
      <c r="E15" s="54" t="s">
        <v>14</v>
      </c>
      <c r="F15" s="159"/>
      <c r="G15" s="159"/>
      <c r="H15" s="208"/>
      <c r="I15" s="208"/>
      <c r="J15" s="208"/>
      <c r="K15" s="55" t="s">
        <v>75</v>
      </c>
      <c r="L15" s="86">
        <v>0.06</v>
      </c>
      <c r="M15" s="9"/>
      <c r="N15" s="17"/>
      <c r="O15" s="17"/>
      <c r="P15" s="95">
        <f>+L15</f>
        <v>0.06</v>
      </c>
      <c r="Q15" s="17"/>
      <c r="R15" s="17"/>
      <c r="S15" s="17"/>
      <c r="T15" s="17"/>
      <c r="U15" s="17"/>
      <c r="V15" s="17"/>
      <c r="W15" s="17"/>
      <c r="X15" s="49"/>
    </row>
    <row r="16" spans="2:24" ht="56.25">
      <c r="B16" s="146" t="s">
        <v>111</v>
      </c>
      <c r="C16" s="146" t="s">
        <v>15</v>
      </c>
      <c r="D16" s="162" t="s">
        <v>51</v>
      </c>
      <c r="E16" s="164" t="s">
        <v>17</v>
      </c>
      <c r="F16" s="154">
        <v>0.8</v>
      </c>
      <c r="G16" s="157">
        <v>0.8</v>
      </c>
      <c r="H16" s="209">
        <v>0</v>
      </c>
      <c r="I16" s="209"/>
      <c r="J16" s="209"/>
      <c r="K16" s="53" t="s">
        <v>76</v>
      </c>
      <c r="L16" s="87">
        <v>0.2</v>
      </c>
      <c r="M16" s="93"/>
      <c r="N16" s="96">
        <f>+L16</f>
        <v>0.2</v>
      </c>
      <c r="O16" s="29"/>
      <c r="P16" s="29"/>
      <c r="Q16" s="29"/>
      <c r="R16" s="29"/>
      <c r="S16" s="29"/>
      <c r="T16" s="29"/>
      <c r="U16" s="29"/>
      <c r="V16" s="29"/>
      <c r="W16" s="29"/>
      <c r="X16" s="50"/>
    </row>
    <row r="17" spans="2:24" ht="34.5" thickBot="1">
      <c r="B17" s="147"/>
      <c r="C17" s="147"/>
      <c r="D17" s="163"/>
      <c r="E17" s="165"/>
      <c r="F17" s="166"/>
      <c r="G17" s="167"/>
      <c r="H17" s="210"/>
      <c r="I17" s="210"/>
      <c r="J17" s="210"/>
      <c r="K17" s="56" t="s">
        <v>77</v>
      </c>
      <c r="L17" s="86">
        <v>0.6</v>
      </c>
      <c r="M17" s="9"/>
      <c r="N17" s="17"/>
      <c r="O17" s="17"/>
      <c r="P17" s="95">
        <f>+L17</f>
        <v>0.6</v>
      </c>
      <c r="Q17" s="17"/>
      <c r="R17" s="17"/>
      <c r="S17" s="17"/>
      <c r="T17" s="17"/>
      <c r="U17" s="17"/>
      <c r="V17" s="17"/>
      <c r="W17" s="17"/>
      <c r="X17" s="49"/>
    </row>
    <row r="18" spans="2:24" ht="45.75" thickBot="1">
      <c r="B18" s="133" t="s">
        <v>111</v>
      </c>
      <c r="C18" s="19" t="s">
        <v>18</v>
      </c>
      <c r="D18" s="10" t="s">
        <v>52</v>
      </c>
      <c r="E18" s="60" t="s">
        <v>19</v>
      </c>
      <c r="F18" s="26">
        <v>0.5</v>
      </c>
      <c r="G18" s="25">
        <v>0.5</v>
      </c>
      <c r="H18" s="134">
        <v>10000000</v>
      </c>
      <c r="I18" s="137"/>
      <c r="J18" s="137"/>
      <c r="K18" s="61" t="s">
        <v>78</v>
      </c>
      <c r="L18" s="88">
        <v>0.5</v>
      </c>
      <c r="M18" s="131">
        <f>+$L$18/4</f>
        <v>0.125</v>
      </c>
      <c r="N18" s="111"/>
      <c r="O18" s="111"/>
      <c r="P18" s="107">
        <f>+$L$18/4</f>
        <v>0.125</v>
      </c>
      <c r="Q18" s="111"/>
      <c r="R18" s="111"/>
      <c r="S18" s="107">
        <f>+$L$18/4</f>
        <v>0.125</v>
      </c>
      <c r="T18" s="111"/>
      <c r="U18" s="111"/>
      <c r="V18" s="107">
        <f>+$L$18/4</f>
        <v>0.125</v>
      </c>
      <c r="W18" s="111"/>
      <c r="X18" s="132"/>
    </row>
    <row r="19" spans="2:24" ht="33.75">
      <c r="B19" s="146" t="s">
        <v>111</v>
      </c>
      <c r="C19" s="146" t="s">
        <v>20</v>
      </c>
      <c r="D19" s="148" t="s">
        <v>53</v>
      </c>
      <c r="E19" s="57" t="s">
        <v>21</v>
      </c>
      <c r="F19" s="58">
        <v>1</v>
      </c>
      <c r="G19" s="148">
        <v>3</v>
      </c>
      <c r="H19" s="201">
        <v>250000000</v>
      </c>
      <c r="I19" s="201"/>
      <c r="J19" s="201"/>
      <c r="K19" s="59" t="s">
        <v>79</v>
      </c>
      <c r="L19" s="89">
        <f>+(100%/12)</f>
        <v>0.08333333333333333</v>
      </c>
      <c r="M19" s="108">
        <f>+L19/12</f>
        <v>0.006944444444444444</v>
      </c>
      <c r="N19" s="124">
        <f>+L19/12</f>
        <v>0.006944444444444444</v>
      </c>
      <c r="O19" s="124">
        <f>+L19/12</f>
        <v>0.006944444444444444</v>
      </c>
      <c r="P19" s="124">
        <f>+L19/12</f>
        <v>0.006944444444444444</v>
      </c>
      <c r="Q19" s="124">
        <f>+L19/12</f>
        <v>0.006944444444444444</v>
      </c>
      <c r="R19" s="124">
        <f>+L19/12</f>
        <v>0.006944444444444444</v>
      </c>
      <c r="S19" s="124">
        <f>+L19/12</f>
        <v>0.006944444444444444</v>
      </c>
      <c r="T19" s="124">
        <f>+L19/12</f>
        <v>0.006944444444444444</v>
      </c>
      <c r="U19" s="124">
        <f>+L19/12</f>
        <v>0.006944444444444444</v>
      </c>
      <c r="V19" s="124">
        <f>+L19/12</f>
        <v>0.006944444444444444</v>
      </c>
      <c r="W19" s="124">
        <f>+L19/12</f>
        <v>0.006944444444444444</v>
      </c>
      <c r="X19" s="130">
        <f>+L19/12</f>
        <v>0.006944444444444444</v>
      </c>
    </row>
    <row r="20" spans="2:24" ht="45">
      <c r="B20" s="146"/>
      <c r="C20" s="146"/>
      <c r="D20" s="148"/>
      <c r="E20" s="34" t="s">
        <v>22</v>
      </c>
      <c r="F20" s="11">
        <v>1</v>
      </c>
      <c r="G20" s="148"/>
      <c r="H20" s="201"/>
      <c r="I20" s="201"/>
      <c r="J20" s="201"/>
      <c r="K20" s="39" t="s">
        <v>80</v>
      </c>
      <c r="L20" s="90">
        <f>+(100%/12)</f>
        <v>0.08333333333333333</v>
      </c>
      <c r="M20" s="109">
        <f aca="true" t="shared" si="0" ref="M20:O21">+$L$20/3</f>
        <v>0.027777777777777776</v>
      </c>
      <c r="N20" s="41">
        <f t="shared" si="0"/>
        <v>0.027777777777777776</v>
      </c>
      <c r="O20" s="41">
        <f t="shared" si="0"/>
        <v>0.027777777777777776</v>
      </c>
      <c r="P20" s="41"/>
      <c r="Q20" s="41"/>
      <c r="R20" s="41"/>
      <c r="S20" s="41"/>
      <c r="T20" s="41"/>
      <c r="U20" s="41"/>
      <c r="V20" s="41"/>
      <c r="W20" s="41"/>
      <c r="X20" s="97"/>
    </row>
    <row r="21" spans="2:24" ht="34.5" thickBot="1">
      <c r="B21" s="147"/>
      <c r="C21" s="147"/>
      <c r="D21" s="149"/>
      <c r="E21" s="46" t="s">
        <v>23</v>
      </c>
      <c r="F21" s="12">
        <v>1</v>
      </c>
      <c r="G21" s="149"/>
      <c r="H21" s="202"/>
      <c r="I21" s="202"/>
      <c r="J21" s="202"/>
      <c r="K21" s="47" t="s">
        <v>81</v>
      </c>
      <c r="L21" s="91">
        <f>+(100%/12)</f>
        <v>0.08333333333333333</v>
      </c>
      <c r="M21" s="110">
        <f t="shared" si="0"/>
        <v>0.027777777777777776</v>
      </c>
      <c r="N21" s="48">
        <f t="shared" si="0"/>
        <v>0.027777777777777776</v>
      </c>
      <c r="O21" s="48">
        <f t="shared" si="0"/>
        <v>0.027777777777777776</v>
      </c>
      <c r="P21" s="48"/>
      <c r="Q21" s="48"/>
      <c r="R21" s="48"/>
      <c r="S21" s="48"/>
      <c r="T21" s="48"/>
      <c r="U21" s="48"/>
      <c r="V21" s="48"/>
      <c r="W21" s="48"/>
      <c r="X21" s="98"/>
    </row>
    <row r="22" spans="2:24" ht="34.5" thickBot="1">
      <c r="B22" s="31" t="s">
        <v>111</v>
      </c>
      <c r="C22" s="31" t="s">
        <v>24</v>
      </c>
      <c r="D22" s="30" t="s">
        <v>54</v>
      </c>
      <c r="E22" s="63" t="s">
        <v>25</v>
      </c>
      <c r="F22" s="14">
        <v>5</v>
      </c>
      <c r="G22" s="27">
        <v>5</v>
      </c>
      <c r="H22" s="142">
        <v>10000000</v>
      </c>
      <c r="I22" s="138"/>
      <c r="J22" s="138"/>
      <c r="K22" s="64" t="s">
        <v>82</v>
      </c>
      <c r="L22" s="92">
        <f>+(100%/17)/5</f>
        <v>0.011764705882352941</v>
      </c>
      <c r="M22" s="20"/>
      <c r="N22" s="28"/>
      <c r="O22" s="99">
        <f>+L22</f>
        <v>0.011764705882352941</v>
      </c>
      <c r="P22" s="28"/>
      <c r="Q22" s="28"/>
      <c r="R22" s="28"/>
      <c r="S22" s="28"/>
      <c r="T22" s="28"/>
      <c r="U22" s="28"/>
      <c r="V22" s="28"/>
      <c r="W22" s="28"/>
      <c r="X22" s="62"/>
    </row>
    <row r="23" spans="2:24" ht="57" thickBot="1">
      <c r="B23" s="31" t="s">
        <v>111</v>
      </c>
      <c r="C23" s="31" t="s">
        <v>26</v>
      </c>
      <c r="D23" s="30" t="s">
        <v>55</v>
      </c>
      <c r="E23" s="65" t="s">
        <v>27</v>
      </c>
      <c r="F23" s="14">
        <v>2</v>
      </c>
      <c r="G23" s="14">
        <v>2</v>
      </c>
      <c r="H23" s="134">
        <v>30000000</v>
      </c>
      <c r="I23" s="139"/>
      <c r="J23" s="139"/>
      <c r="K23" s="66" t="s">
        <v>83</v>
      </c>
      <c r="L23" s="88">
        <f>+(100%/4)/2</f>
        <v>0.125</v>
      </c>
      <c r="M23" s="20"/>
      <c r="N23" s="28"/>
      <c r="O23" s="100">
        <f>+L23</f>
        <v>0.125</v>
      </c>
      <c r="P23" s="28"/>
      <c r="Q23" s="28"/>
      <c r="R23" s="28"/>
      <c r="S23" s="28"/>
      <c r="T23" s="28"/>
      <c r="U23" s="28"/>
      <c r="V23" s="28"/>
      <c r="W23" s="28"/>
      <c r="X23" s="62"/>
    </row>
    <row r="24" spans="2:24" ht="34.5" thickBot="1">
      <c r="B24" s="31" t="s">
        <v>111</v>
      </c>
      <c r="C24" s="31" t="s">
        <v>28</v>
      </c>
      <c r="D24" s="30" t="s">
        <v>56</v>
      </c>
      <c r="E24" s="67" t="s">
        <v>29</v>
      </c>
      <c r="F24" s="25">
        <v>0.4</v>
      </c>
      <c r="G24" s="25">
        <f>+SUM(F24:F24)</f>
        <v>0.4</v>
      </c>
      <c r="H24" s="134">
        <v>0</v>
      </c>
      <c r="I24" s="137"/>
      <c r="J24" s="137"/>
      <c r="K24" s="68" t="s">
        <v>84</v>
      </c>
      <c r="L24" s="88">
        <v>0.4</v>
      </c>
      <c r="M24" s="20"/>
      <c r="N24" s="28"/>
      <c r="O24" s="100">
        <f>+L24</f>
        <v>0.4</v>
      </c>
      <c r="P24" s="28"/>
      <c r="Q24" s="28"/>
      <c r="R24" s="28"/>
      <c r="S24" s="28"/>
      <c r="T24" s="28"/>
      <c r="U24" s="28"/>
      <c r="V24" s="28"/>
      <c r="W24" s="28"/>
      <c r="X24" s="62"/>
    </row>
    <row r="25" spans="2:24" ht="57" thickBot="1">
      <c r="B25" s="31" t="s">
        <v>111</v>
      </c>
      <c r="C25" s="31" t="s">
        <v>30</v>
      </c>
      <c r="D25" s="30" t="s">
        <v>57</v>
      </c>
      <c r="E25" s="63" t="s">
        <v>31</v>
      </c>
      <c r="F25" s="25">
        <v>0.25</v>
      </c>
      <c r="G25" s="25">
        <v>0.25</v>
      </c>
      <c r="H25" s="134">
        <v>10000000</v>
      </c>
      <c r="I25" s="137"/>
      <c r="J25" s="137"/>
      <c r="K25" s="64" t="s">
        <v>85</v>
      </c>
      <c r="L25" s="88">
        <v>0.25</v>
      </c>
      <c r="M25" s="20"/>
      <c r="N25" s="28"/>
      <c r="O25" s="100">
        <f>+L25</f>
        <v>0.25</v>
      </c>
      <c r="P25" s="28"/>
      <c r="Q25" s="28"/>
      <c r="R25" s="28"/>
      <c r="S25" s="28"/>
      <c r="T25" s="28"/>
      <c r="U25" s="28"/>
      <c r="V25" s="28"/>
      <c r="W25" s="28"/>
      <c r="X25" s="62"/>
    </row>
    <row r="26" spans="2:24" ht="57" thickBot="1">
      <c r="B26" s="31" t="s">
        <v>111</v>
      </c>
      <c r="C26" s="31" t="s">
        <v>32</v>
      </c>
      <c r="D26" s="30" t="s">
        <v>58</v>
      </c>
      <c r="E26" s="69" t="s">
        <v>33</v>
      </c>
      <c r="F26" s="25">
        <v>0.33</v>
      </c>
      <c r="G26" s="25">
        <f>+F26</f>
        <v>0.33</v>
      </c>
      <c r="H26" s="134">
        <v>15000000</v>
      </c>
      <c r="I26" s="137"/>
      <c r="J26" s="137"/>
      <c r="K26" s="70" t="s">
        <v>86</v>
      </c>
      <c r="L26" s="88">
        <v>0.33</v>
      </c>
      <c r="M26" s="20"/>
      <c r="N26" s="28"/>
      <c r="O26" s="100">
        <f>+L26</f>
        <v>0.33</v>
      </c>
      <c r="P26" s="28"/>
      <c r="Q26" s="28"/>
      <c r="R26" s="28"/>
      <c r="S26" s="28"/>
      <c r="T26" s="28"/>
      <c r="U26" s="28"/>
      <c r="V26" s="28"/>
      <c r="W26" s="28"/>
      <c r="X26" s="62"/>
    </row>
    <row r="27" spans="2:24" ht="15.75" customHeight="1" thickBot="1">
      <c r="B27" s="196"/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7"/>
    </row>
    <row r="28" spans="2:24" ht="57" thickBot="1">
      <c r="B28" s="145" t="s">
        <v>115</v>
      </c>
      <c r="C28" s="31" t="s">
        <v>34</v>
      </c>
      <c r="D28" s="30" t="s">
        <v>59</v>
      </c>
      <c r="E28" s="71" t="s">
        <v>35</v>
      </c>
      <c r="F28" s="25">
        <v>0.25</v>
      </c>
      <c r="G28" s="22">
        <v>0.25</v>
      </c>
      <c r="H28" s="134">
        <v>15000000</v>
      </c>
      <c r="I28" s="140"/>
      <c r="J28" s="140"/>
      <c r="K28" s="72" t="s">
        <v>88</v>
      </c>
      <c r="L28" s="88">
        <v>0.25</v>
      </c>
      <c r="M28" s="20"/>
      <c r="N28" s="6">
        <f>+L28/10</f>
        <v>0.025</v>
      </c>
      <c r="O28" s="106">
        <f>+L28/10</f>
        <v>0.025</v>
      </c>
      <c r="P28" s="106">
        <f>+L28/10</f>
        <v>0.025</v>
      </c>
      <c r="Q28" s="106">
        <f>+L28/10</f>
        <v>0.025</v>
      </c>
      <c r="R28" s="106">
        <f>+L28/10</f>
        <v>0.025</v>
      </c>
      <c r="S28" s="106">
        <f>+L28/10</f>
        <v>0.025</v>
      </c>
      <c r="T28" s="106">
        <f>+L28/10</f>
        <v>0.025</v>
      </c>
      <c r="U28" s="106">
        <f>+L28/10</f>
        <v>0.025</v>
      </c>
      <c r="V28" s="106">
        <f>+L28/10</f>
        <v>0.025</v>
      </c>
      <c r="W28" s="106">
        <f>+L28/10</f>
        <v>0.025</v>
      </c>
      <c r="X28" s="62"/>
    </row>
    <row r="29" spans="2:24" ht="45.75" thickBot="1">
      <c r="B29" s="145" t="s">
        <v>115</v>
      </c>
      <c r="C29" s="19" t="s">
        <v>36</v>
      </c>
      <c r="D29" s="10" t="s">
        <v>60</v>
      </c>
      <c r="E29" s="73" t="s">
        <v>37</v>
      </c>
      <c r="F29" s="25">
        <v>1</v>
      </c>
      <c r="G29" s="25">
        <v>1</v>
      </c>
      <c r="H29" s="134">
        <v>5000000</v>
      </c>
      <c r="I29" s="134">
        <v>5000000</v>
      </c>
      <c r="J29" s="137"/>
      <c r="K29" s="74" t="s">
        <v>87</v>
      </c>
      <c r="L29" s="88">
        <v>1</v>
      </c>
      <c r="M29" s="20"/>
      <c r="N29" s="28"/>
      <c r="O29" s="100">
        <f>+L29</f>
        <v>1</v>
      </c>
      <c r="P29" s="28"/>
      <c r="Q29" s="28"/>
      <c r="R29" s="28"/>
      <c r="S29" s="28"/>
      <c r="T29" s="28"/>
      <c r="U29" s="28"/>
      <c r="V29" s="28"/>
      <c r="W29" s="28"/>
      <c r="X29" s="62"/>
    </row>
    <row r="30" spans="2:24" ht="34.5" thickBot="1">
      <c r="B30" s="145" t="s">
        <v>115</v>
      </c>
      <c r="C30" s="31" t="s">
        <v>38</v>
      </c>
      <c r="D30" s="30" t="s">
        <v>61</v>
      </c>
      <c r="E30" s="77" t="s">
        <v>90</v>
      </c>
      <c r="F30" s="25">
        <v>0.25</v>
      </c>
      <c r="G30" s="22">
        <v>0.25</v>
      </c>
      <c r="H30" s="134">
        <v>15000000</v>
      </c>
      <c r="I30" s="140"/>
      <c r="J30" s="140"/>
      <c r="K30" s="78" t="s">
        <v>89</v>
      </c>
      <c r="L30" s="88">
        <v>0.25</v>
      </c>
      <c r="M30" s="20"/>
      <c r="N30" s="6">
        <f>+L30/10</f>
        <v>0.025</v>
      </c>
      <c r="O30" s="106">
        <f>+L30/10</f>
        <v>0.025</v>
      </c>
      <c r="P30" s="106">
        <f>+L30/10</f>
        <v>0.025</v>
      </c>
      <c r="Q30" s="106">
        <f>+L30/10</f>
        <v>0.025</v>
      </c>
      <c r="R30" s="106">
        <f>+L30/10</f>
        <v>0.025</v>
      </c>
      <c r="S30" s="106">
        <f>+L30/10</f>
        <v>0.025</v>
      </c>
      <c r="T30" s="106">
        <f>+L30/10</f>
        <v>0.025</v>
      </c>
      <c r="U30" s="106">
        <f>+L30/10</f>
        <v>0.025</v>
      </c>
      <c r="V30" s="106">
        <f>+L30/10</f>
        <v>0.025</v>
      </c>
      <c r="W30" s="106">
        <f>+L30/10</f>
        <v>0.025</v>
      </c>
      <c r="X30" s="62"/>
    </row>
    <row r="31" spans="2:24" ht="78.75" customHeight="1">
      <c r="B31" s="198" t="s">
        <v>39</v>
      </c>
      <c r="C31" s="146" t="s">
        <v>39</v>
      </c>
      <c r="D31" s="148" t="s">
        <v>62</v>
      </c>
      <c r="E31" s="75" t="s">
        <v>40</v>
      </c>
      <c r="F31" s="13">
        <v>1</v>
      </c>
      <c r="G31" s="148">
        <v>2</v>
      </c>
      <c r="H31" s="201">
        <v>2000000</v>
      </c>
      <c r="I31" s="201"/>
      <c r="J31" s="201"/>
      <c r="K31" s="76" t="s">
        <v>91</v>
      </c>
      <c r="L31" s="87">
        <f>+(100%/8)</f>
        <v>0.125</v>
      </c>
      <c r="M31" s="93"/>
      <c r="N31" s="29"/>
      <c r="O31" s="96">
        <f>+L31</f>
        <v>0.125</v>
      </c>
      <c r="P31" s="29"/>
      <c r="Q31" s="29"/>
      <c r="R31" s="29"/>
      <c r="S31" s="29"/>
      <c r="T31" s="29"/>
      <c r="U31" s="29"/>
      <c r="V31" s="29"/>
      <c r="W31" s="29"/>
      <c r="X31" s="50"/>
    </row>
    <row r="32" spans="2:24" ht="23.25" thickBot="1">
      <c r="B32" s="199"/>
      <c r="C32" s="147"/>
      <c r="D32" s="149"/>
      <c r="E32" s="81" t="s">
        <v>41</v>
      </c>
      <c r="F32" s="82">
        <v>1</v>
      </c>
      <c r="G32" s="149"/>
      <c r="H32" s="202"/>
      <c r="I32" s="202"/>
      <c r="J32" s="202"/>
      <c r="K32" s="83" t="s">
        <v>108</v>
      </c>
      <c r="L32" s="86">
        <f>+(100%/8)</f>
        <v>0.125</v>
      </c>
      <c r="M32" s="9"/>
      <c r="N32" s="17"/>
      <c r="O32" s="95">
        <f>+L32</f>
        <v>0.125</v>
      </c>
      <c r="P32" s="17"/>
      <c r="Q32" s="17"/>
      <c r="R32" s="17"/>
      <c r="S32" s="17"/>
      <c r="T32" s="17"/>
      <c r="U32" s="17"/>
      <c r="V32" s="17"/>
      <c r="W32" s="17"/>
      <c r="X32" s="49"/>
    </row>
    <row r="33" spans="2:24" ht="11.25" customHeight="1">
      <c r="B33" s="198" t="s">
        <v>42</v>
      </c>
      <c r="C33" s="146" t="s">
        <v>42</v>
      </c>
      <c r="D33" s="148" t="s">
        <v>63</v>
      </c>
      <c r="E33" s="79" t="s">
        <v>43</v>
      </c>
      <c r="F33" s="18">
        <v>1</v>
      </c>
      <c r="G33" s="160">
        <v>3</v>
      </c>
      <c r="H33" s="211">
        <v>142000000</v>
      </c>
      <c r="I33" s="211">
        <v>58000000</v>
      </c>
      <c r="J33" s="211"/>
      <c r="K33" s="80" t="s">
        <v>92</v>
      </c>
      <c r="L33" s="87">
        <f>+(100%/12)</f>
        <v>0.08333333333333333</v>
      </c>
      <c r="M33" s="101">
        <f>+L33</f>
        <v>0.08333333333333333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50"/>
    </row>
    <row r="34" spans="2:24" ht="15" customHeight="1">
      <c r="B34" s="198"/>
      <c r="C34" s="146"/>
      <c r="D34" s="148"/>
      <c r="E34" s="35" t="s">
        <v>44</v>
      </c>
      <c r="F34" s="4">
        <v>1</v>
      </c>
      <c r="G34" s="160"/>
      <c r="H34" s="211"/>
      <c r="I34" s="211"/>
      <c r="J34" s="211"/>
      <c r="K34" s="40" t="s">
        <v>92</v>
      </c>
      <c r="L34" s="85">
        <f>+(100%/12)</f>
        <v>0.08333333333333333</v>
      </c>
      <c r="M34" s="8"/>
      <c r="N34" s="16"/>
      <c r="O34" s="3">
        <f>+L34</f>
        <v>0.08333333333333333</v>
      </c>
      <c r="P34" s="16"/>
      <c r="Q34" s="16"/>
      <c r="R34" s="16"/>
      <c r="S34" s="16"/>
      <c r="T34" s="16"/>
      <c r="U34" s="16"/>
      <c r="V34" s="16"/>
      <c r="W34" s="16"/>
      <c r="X34" s="45"/>
    </row>
    <row r="35" spans="2:24" ht="15.75" customHeight="1" thickBot="1">
      <c r="B35" s="199"/>
      <c r="C35" s="147"/>
      <c r="D35" s="149"/>
      <c r="E35" s="81" t="s">
        <v>45</v>
      </c>
      <c r="F35" s="28">
        <v>1</v>
      </c>
      <c r="G35" s="161"/>
      <c r="H35" s="212"/>
      <c r="I35" s="212"/>
      <c r="J35" s="212"/>
      <c r="K35" s="83" t="s">
        <v>92</v>
      </c>
      <c r="L35" s="86">
        <f>+(100%/12)</f>
        <v>0.08333333333333333</v>
      </c>
      <c r="M35" s="9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02">
        <f>+L35</f>
        <v>0.08333333333333333</v>
      </c>
    </row>
    <row r="36" spans="6:12" s="112" customFormat="1" ht="11.25">
      <c r="F36" s="114"/>
      <c r="G36" s="114"/>
      <c r="H36" s="143"/>
      <c r="I36" s="114"/>
      <c r="J36" s="114"/>
      <c r="K36" s="115"/>
      <c r="L36" s="116"/>
    </row>
  </sheetData>
  <sheetProtection/>
  <mergeCells count="76">
    <mergeCell ref="J19:J21"/>
    <mergeCell ref="H31:H32"/>
    <mergeCell ref="I31:I32"/>
    <mergeCell ref="J31:J32"/>
    <mergeCell ref="H33:H35"/>
    <mergeCell ref="I33:I35"/>
    <mergeCell ref="J33:J35"/>
    <mergeCell ref="H14:H15"/>
    <mergeCell ref="I14:I15"/>
    <mergeCell ref="J14:J15"/>
    <mergeCell ref="H16:H17"/>
    <mergeCell ref="I16:I17"/>
    <mergeCell ref="J16:J17"/>
    <mergeCell ref="B9:B10"/>
    <mergeCell ref="B11:B13"/>
    <mergeCell ref="B14:B15"/>
    <mergeCell ref="B16:B17"/>
    <mergeCell ref="B19:B21"/>
    <mergeCell ref="B2:B3"/>
    <mergeCell ref="B4:B8"/>
    <mergeCell ref="H2:J2"/>
    <mergeCell ref="K2:K3"/>
    <mergeCell ref="C4:C8"/>
    <mergeCell ref="D4:D8"/>
    <mergeCell ref="G4:G8"/>
    <mergeCell ref="F2:G2"/>
    <mergeCell ref="C2:C3"/>
    <mergeCell ref="D2:D3"/>
    <mergeCell ref="E2:E3"/>
    <mergeCell ref="H4:H8"/>
    <mergeCell ref="I4:I8"/>
    <mergeCell ref="J4:J8"/>
    <mergeCell ref="E11:E13"/>
    <mergeCell ref="F11:F13"/>
    <mergeCell ref="G11:G13"/>
    <mergeCell ref="C1:X1"/>
    <mergeCell ref="L2:L3"/>
    <mergeCell ref="M2:X2"/>
    <mergeCell ref="H9:H10"/>
    <mergeCell ref="I9:I10"/>
    <mergeCell ref="J9:J10"/>
    <mergeCell ref="H11:H13"/>
    <mergeCell ref="I11:I13"/>
    <mergeCell ref="J11:J13"/>
    <mergeCell ref="C33:C35"/>
    <mergeCell ref="D33:D35"/>
    <mergeCell ref="G33:G35"/>
    <mergeCell ref="C16:C17"/>
    <mergeCell ref="D16:D17"/>
    <mergeCell ref="E16:E17"/>
    <mergeCell ref="F16:F17"/>
    <mergeCell ref="G16:G17"/>
    <mergeCell ref="C19:C21"/>
    <mergeCell ref="D19:D21"/>
    <mergeCell ref="G19:G21"/>
    <mergeCell ref="B27:X27"/>
    <mergeCell ref="B31:B32"/>
    <mergeCell ref="B33:B35"/>
    <mergeCell ref="H19:H21"/>
    <mergeCell ref="I19:I21"/>
    <mergeCell ref="C14:C15"/>
    <mergeCell ref="C31:C32"/>
    <mergeCell ref="D31:D32"/>
    <mergeCell ref="G31:G32"/>
    <mergeCell ref="E4:E6"/>
    <mergeCell ref="F4:F6"/>
    <mergeCell ref="C9:C10"/>
    <mergeCell ref="D9:D10"/>
    <mergeCell ref="E9:E10"/>
    <mergeCell ref="F9:F10"/>
    <mergeCell ref="G9:G10"/>
    <mergeCell ref="D14:D15"/>
    <mergeCell ref="F14:F15"/>
    <mergeCell ref="G14:G15"/>
    <mergeCell ref="C11:C13"/>
    <mergeCell ref="D11:D13"/>
  </mergeCells>
  <printOptions/>
  <pageMargins left="0.7" right="0.7" top="0.75" bottom="0.75" header="0.3" footer="0.3"/>
  <pageSetup horizontalDpi="600" verticalDpi="600" orientation="landscape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Mayra Leguizamon</cp:lastModifiedBy>
  <cp:lastPrinted>2014-01-27T01:27:15Z</cp:lastPrinted>
  <dcterms:created xsi:type="dcterms:W3CDTF">2013-09-19T19:34:26Z</dcterms:created>
  <dcterms:modified xsi:type="dcterms:W3CDTF">2014-03-26T19:50:16Z</dcterms:modified>
  <cp:category/>
  <cp:version/>
  <cp:contentType/>
  <cp:contentStatus/>
</cp:coreProperties>
</file>