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Hoja1" sheetId="1" r:id="rId1"/>
    <sheet name="Hoja2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H4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G26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<sst xmlns="http://schemas.openxmlformats.org/spreadsheetml/2006/main" count="1109" uniqueCount="463">
  <si>
    <t>DEPORTE Y RECREACIÒN</t>
  </si>
  <si>
    <t>5.1</t>
  </si>
  <si>
    <t>ECONOMICO</t>
  </si>
  <si>
    <t>FISICO</t>
  </si>
  <si>
    <t>INSTITUCIONAL</t>
  </si>
  <si>
    <t>OBJETIVOS DEL SECTOR</t>
  </si>
  <si>
    <t>SISTEMA GENERAL DE PARTICIPACIONES SGP</t>
  </si>
  <si>
    <t>SECTOR</t>
  </si>
  <si>
    <t>codigo</t>
  </si>
  <si>
    <t>META PARA LA VIGENCIA</t>
  </si>
  <si>
    <t>INDICADOR</t>
  </si>
  <si>
    <t>APROPIACION</t>
  </si>
  <si>
    <t>RECURSOS PROPIOS</t>
  </si>
  <si>
    <t>CON DESTINACION ESPECIFICA</t>
  </si>
  <si>
    <t>SIN DESTINACION ESPECIFICA</t>
  </si>
  <si>
    <t>PARTICIPACION EDUCACION</t>
  </si>
  <si>
    <t>PARTICIPACION SALUD</t>
  </si>
  <si>
    <t>PARTICIPACION PROPOSITO GENERAL LIBRE INVERSION</t>
  </si>
  <si>
    <t>PARTICIPACION PROPOSITO GENERAL FORZOSA INVERSION</t>
  </si>
  <si>
    <t>REGALIAS</t>
  </si>
  <si>
    <t>OTROS CREDITOS, COFINANCIACION, ETC</t>
  </si>
  <si>
    <t>RESPONSABLE</t>
  </si>
  <si>
    <t>PLAN DE INVERSIONES POR PROGRAMAS SECTORIALES:</t>
  </si>
  <si>
    <t xml:space="preserve">FUENTES DE FINANCIACION DEL MUNICIPIO O DEPARTAMENTO. PRECISANDO LAS DE DESTINACION ESPECIFICA, TALES COMO: </t>
  </si>
  <si>
    <t xml:space="preserve">OBJETIVOS GENERALES DEL PLAN OPERATIVO ANUAL DE INVERSIONES (Acorde con el Plan de Desarrollo para la Vigencia 2008-2011) </t>
  </si>
  <si>
    <t>SALUD</t>
  </si>
  <si>
    <t>TOTAL</t>
  </si>
  <si>
    <t>DEPARTAMENTO: CUNDINAMARCA</t>
  </si>
  <si>
    <t>DESCRIPCION DEL INDICADOR</t>
  </si>
  <si>
    <t>IDENTIFICACION DEL PROGRAMA</t>
  </si>
  <si>
    <t xml:space="preserve">IDENTIFICACION DEL SUBPROGRAMA </t>
  </si>
  <si>
    <t xml:space="preserve">IDENTIFICACION DE LOS PROYECTOS </t>
  </si>
  <si>
    <t xml:space="preserve"> PROGRAMAS Y/O SUBPROGRAMAS A EJECUTAR</t>
  </si>
  <si>
    <t>SUBTOTAL SECTOR</t>
  </si>
  <si>
    <t>1.1</t>
  </si>
  <si>
    <t>1.2</t>
  </si>
  <si>
    <t>2.1</t>
  </si>
  <si>
    <t>3.1</t>
  </si>
  <si>
    <t>3.2</t>
  </si>
  <si>
    <t>4.1</t>
  </si>
  <si>
    <t>6.1</t>
  </si>
  <si>
    <t>7.1</t>
  </si>
  <si>
    <t>8.1</t>
  </si>
  <si>
    <t>9.1</t>
  </si>
  <si>
    <t>10.1</t>
  </si>
  <si>
    <t>11.1</t>
  </si>
  <si>
    <t>12.1</t>
  </si>
  <si>
    <t>13.1</t>
  </si>
  <si>
    <t>14.1</t>
  </si>
  <si>
    <t>EJE</t>
  </si>
  <si>
    <t>Educación</t>
  </si>
  <si>
    <t>Promover la formación integral de ciudadanos libres, responsables, creativos y
críticos, gerenciar y administrar el servicio educativo con altos niveles de
eficiencia, promoviendo programas para la ampliación de cobertura, permanencia
de los estudiantes en el sistema educativo, evaluación y mejoramiento de la
calidad educativa, mediante la implementación de tecnología y el desarrollo del
recurso humano.</t>
  </si>
  <si>
    <t>FORTALECIMIENTO A LA CALIDAD EN EL SISTEMA
EDUCATIVO</t>
  </si>
  <si>
    <t>Diversificación de saberes</t>
  </si>
  <si>
    <t>Inclusión de escenarios científicos y tecnológicos</t>
  </si>
  <si>
    <t>Pagos Educativos</t>
  </si>
  <si>
    <t>Apoyo e incentivos educativos</t>
  </si>
  <si>
    <t>Infraestructura educativa.</t>
  </si>
  <si>
    <t>Este sector debe propender para que la comunidad del Municipio de Anapoima,
en especial las personas de mayores condiciones de pobreza y vulnerabilidad,
sean atendidas con servicios de calidad en los puestos y centros de salud, de tal
forma que mejoren sus condiciones de vida, mediante programas de prevención y
promoción de la salud, y el fortalecimiento de la infraestructura física, la dotación
y el recurso médico de los puestos y centros de salud.</t>
  </si>
  <si>
    <t>ANAPOIMA CON COBERTURA Y ATENCIÓN PRIORITARIA
EN SU PLAN DE SALUD TERRITORIAL</t>
  </si>
  <si>
    <t>PREVENCIÓN DE LOS RIESGOS EN SALUD</t>
  </si>
  <si>
    <t>Aseguramiento en Salud</t>
  </si>
  <si>
    <t>Prestación y Desarrollo del Servicio de Salud</t>
  </si>
  <si>
    <t>Salud Pública, Plan de Intervenciones Colectivas (PIC)</t>
  </si>
  <si>
    <t>2.2</t>
  </si>
  <si>
    <t>Brigadas de salud</t>
  </si>
  <si>
    <t>Población Vulnerable</t>
  </si>
  <si>
    <t>Propender por el desarrollo integral y la seguridad alimentaria de la población vulnerable y
desplazada del Municipio de Anapoima</t>
  </si>
  <si>
    <t>Infantiles y Adolescentes Compromiso de Todos</t>
  </si>
  <si>
    <t>Atención al Adulto Mayor</t>
  </si>
  <si>
    <t>Apoyo a la Mujer</t>
  </si>
  <si>
    <t>Apoyo a los Jóvenes</t>
  </si>
  <si>
    <t>ATENCIÓN A GRUPOS VULNERABLES</t>
  </si>
  <si>
    <t>COMUNIDAD COMPROMISO DE TODOS</t>
  </si>
  <si>
    <t>Participación Comunitaria</t>
  </si>
  <si>
    <t>Cultura</t>
  </si>
  <si>
    <t>Promover y apoyar las diferentes expresiones y manifestaciones artísticas y
culturales de los habitantes de Anapoima, los eventos que forman parte de nuestra
identidad cultural como el Concurso Nacional de Banda “Pedro Ignacio Castro
Perilla” y el Encuentro Nacional de Danzas “Danzando con el Sol”, para actuar
como constructor de memoria e identidad Municipal, propiciar la cohesión social a
través del fomento a la lectura, la música, las expresiones autóctonas y la
utilización del tiempo libre.</t>
  </si>
  <si>
    <t>IDENTIDAD Y ARRAIGO CULTURAL</t>
  </si>
  <si>
    <t>Promoción de Escuelas de Formación Cultural y Artística</t>
  </si>
  <si>
    <t>Fortalecimiento de la Biblioteca Municipal</t>
  </si>
  <si>
    <t>Propender por el desarrollo de actividades recreativas y deportivas que permitan el
sano esparcimiento la cohesión social, la práctica de la educación física, el
aprovechamiento del tiempo libre, el deporte de alta competencia, actividades
orientadas a lograr una población Anapoimuna sana y participativa</t>
  </si>
  <si>
    <t>DEPORTE Y RECREACIÓN PARA ANAPOIMA</t>
  </si>
  <si>
    <t>Escuelas de Formación Deportiva</t>
  </si>
  <si>
    <t>Organización, apoyo de Eventos Deportivos y
Recreacionales</t>
  </si>
  <si>
    <t>mantenimiento, dotación adecuación y construcción de
los escenarios deportivos</t>
  </si>
  <si>
    <t>social</t>
  </si>
  <si>
    <t>AGROPECUARIO</t>
  </si>
  <si>
    <t>Promover la organización de pequeños productores de bienes y servicios,
mediante el apoyo a la creación y/o fortalecimiento de microempresas, buscando
consolidar los mercados existentes, conquistar nuevos mercados y mejorar la
calidad de los productos, para contribuir a la generación de empleo, ingresos y
bienestar de la población.</t>
  </si>
  <si>
    <t>6.2</t>
  </si>
  <si>
    <t>ASISTENCIA TECNICA RURAL</t>
  </si>
  <si>
    <t>RUMBO AL CAMPO</t>
  </si>
  <si>
    <t>Sanidad animal preventiva</t>
  </si>
  <si>
    <t>Apoyo al campo y la familia campesina</t>
  </si>
  <si>
    <t>EMPRESARIAL Y MICRO EMPRESARIAL</t>
  </si>
  <si>
    <t>Promover la creación y el fortalecimiento de la micro, pequeña y mediana empresa
a través de programas y talleres promocionales para el emprendimiento socioeconómico</t>
  </si>
  <si>
    <t>FORTALECIMIENTO Y FORMACIÓN PARA EL DESARROLLO
PRODUCTIVO</t>
  </si>
  <si>
    <t>Apoyo, formación y capacitación para la microempresa y
proyectos productivos</t>
  </si>
  <si>
    <t>Gestión para el acceso a crédito</t>
  </si>
  <si>
    <t>TURISMO</t>
  </si>
  <si>
    <t>Mejorar la infraestructura turística, adecuar la oferta, organizar y promocionar el
sector, para lograr que el turismo se convierta en factor dinamizador de la
economía y el empleo en Anapoima.</t>
  </si>
  <si>
    <t>FOMENTO Y FORMACIÓN DEL SECTOR TURISTICO</t>
  </si>
  <si>
    <t>Promoción y desarrollo turístico</t>
  </si>
  <si>
    <t>Mejoramiento de la infraestructura turística</t>
  </si>
  <si>
    <t>ADMINISTRATIVO</t>
  </si>
  <si>
    <t>Modernización y profesionalización de la administración para hacerla competitiva a
nivel regional</t>
  </si>
  <si>
    <t>MODERNIZACION, FORTALECIMIENTO, TRANSPARENCIA Y
DESARROLLO INSTITUCIONAL</t>
  </si>
  <si>
    <t>Modernización y fortalecimiento institucional</t>
  </si>
  <si>
    <t>Optimización del recurso humano</t>
  </si>
  <si>
    <t>SEGURIDAD Y CONVIVENCIA</t>
  </si>
  <si>
    <t>Generar mecanismos que estimulen la solidaridad, la convivencia pacífica y la
seguridad ciudadana</t>
  </si>
  <si>
    <t>SEGURIDAD Y CONVIVENCIA CIUDADANA</t>
  </si>
  <si>
    <t>Seguridad ciudadana</t>
  </si>
  <si>
    <t>Convivencia ciudadana</t>
  </si>
  <si>
    <t>INFRAESTRUCTURA VIAL</t>
  </si>
  <si>
    <t>Mejorar las condiciones de deterioro de la malla vial, mediante el mantenimiento
preventivo, adecuación, recuperación de las vías, garantizando comodidad y seguridad a
los habitantes del sector urbano y rural y usuarios del servicio.</t>
  </si>
  <si>
    <t>MOVILIDAD EN EL MUNICIPIO</t>
  </si>
  <si>
    <t>Mantenimiento y construcción malla vial</t>
  </si>
  <si>
    <t>Espacio Público</t>
  </si>
  <si>
    <t>Tránsito y transporte</t>
  </si>
  <si>
    <t>SERVICIOS PUBLICOS</t>
  </si>
  <si>
    <t>Gestionar una mejor cobertura, calidad y la implementación de tarifas justas de
servicios públicos</t>
  </si>
  <si>
    <t>AGUA POTABLE Y SANEAMIENTO BASICO</t>
  </si>
  <si>
    <t>Plan maestro de acueducto y alcantarillado</t>
  </si>
  <si>
    <t>Implementación del plan de saneamiento y manejo de
vertimientos PSMV</t>
  </si>
  <si>
    <t>ALUMBRADO PÚBLICO</t>
  </si>
  <si>
    <t>Red alumbrado público</t>
  </si>
  <si>
    <t>SERVICIO DE ASEO PÚBLICO</t>
  </si>
  <si>
    <t>Revisión e implementación del PGIRS</t>
  </si>
  <si>
    <t>12.2</t>
  </si>
  <si>
    <t>12.3</t>
  </si>
  <si>
    <t>VIVIENDA</t>
  </si>
  <si>
    <t>En búsqueda del cumplimiento de un derecho de todos, el cual se encuentra contemplado
en la Constitución Política de Colombia, artículo 51; la vivienda debe cumplir con las
especificaciones técnicas mínimas constructivas, para poder brindar seguridad,
resistencia, bienestar, mejorando así la calidad de vida de los habitantes.</t>
  </si>
  <si>
    <t>MÁS FAMILIAS VIVENDO MEJOR</t>
  </si>
  <si>
    <t>Un techo para Anapoima</t>
  </si>
  <si>
    <t>EQUIPAMIENTOS PÚBLICOS</t>
  </si>
  <si>
    <t>Dotar al municipio de Anapoima con una infraestructura física acorde con las
necesidades y demanda de los pobladores</t>
  </si>
  <si>
    <t>INFRAESTRUCTURA E EQUIPAMIENTO PARA EL DESARROLLO
INTEGRAL</t>
  </si>
  <si>
    <t>Mejoramiento de la infraestructura educativa</t>
  </si>
  <si>
    <t>Equipamientos en salud</t>
  </si>
  <si>
    <t>Equipamiento institucional</t>
  </si>
  <si>
    <t>15.1</t>
  </si>
  <si>
    <t>Conservar y proteger los recursos naturales y el medio ambiente y planificar el
ordenamiento del territorio en coherencia con el plan de ordenamiento básico
territorial de Anapoima, el POMCA del río Bogotá y las normas que rigen la
materia emitidas por el Gobierno Nacional</t>
  </si>
  <si>
    <t>MANEJO Y CONSERVACIÓN AMBIENTAL Y PLANIFICACIÓN
DEL TERRITORIO</t>
  </si>
  <si>
    <t>Cultura para la conservación ambiental</t>
  </si>
  <si>
    <t>Ordenamiento y planificación del territorio</t>
  </si>
  <si>
    <t>AMBIENTAL</t>
  </si>
  <si>
    <t>PLAN DE DESARROLLO: TODOS POR ANAPOIMA</t>
  </si>
  <si>
    <t>MUNICIPIO Y CODIGO DANE: ANAPOIMA CODIGO: 035</t>
  </si>
  <si>
    <t>ACTUAL A DICIEMBRE DE 2010</t>
  </si>
  <si>
    <t>ESPERADO EN EL 2011</t>
  </si>
  <si>
    <t>instituciones educativas dotadas con equipos de computo</t>
  </si>
  <si>
    <t>Numero de estudiantes con acceso a internet</t>
  </si>
  <si>
    <t>Apoyo a los sectores agrícolas productivos del municipio
de Anapoima</t>
  </si>
  <si>
    <t>Construccion Urbanizacion Villas de Santiago II etapa.</t>
  </si>
  <si>
    <t>Instalación alumbrado publico navideño en el camellon principal y parques.</t>
  </si>
  <si>
    <t>Cultura al parque</t>
  </si>
  <si>
    <t>Concurso Nacional de Bandas Pedro Ignacio Castro Perilla.</t>
  </si>
  <si>
    <t>Concurso Nacional de Danza folclorica "Danzando con el Sol"</t>
  </si>
  <si>
    <t>Realizar 65 eventos culturales</t>
  </si>
  <si>
    <t>lograr la vinculacion de 1000 jovenes y jovencitas a las escuelas de formacion artistica y cultural</t>
  </si>
  <si>
    <t>Organizar un concurso con las 20 bandas mejor ranqueadas a nivel nacional en todas las categorias</t>
  </si>
  <si>
    <t>Numero de bandas participantes</t>
  </si>
  <si>
    <t>Numero de Jovenes vinculados a las escuelas de formacion artistica y cultural</t>
  </si>
  <si>
    <t>Numero de eventos realizados</t>
  </si>
  <si>
    <t>Organizar un concurso de danza folclorica con las 15 agrupaciones mas destacadas del pais.</t>
  </si>
  <si>
    <t>Numero de agrupaciones participantes</t>
  </si>
  <si>
    <t>15 agrupaciones participantes</t>
  </si>
  <si>
    <t>mantener la realizacion de 65 eventos</t>
  </si>
  <si>
    <t>Apoyo de psicoorientacion Educativa</t>
  </si>
  <si>
    <t xml:space="preserve">1 equipo profesional de psico orientacion </t>
  </si>
  <si>
    <t>Dotacion mobiliario educativo</t>
  </si>
  <si>
    <t>Disminuir en un 80%  la tasa de desercion educativa</t>
  </si>
  <si>
    <t>Beneficiar a las 21 instituciones educativas con mobiliario de acuerdo a su necesidad</t>
  </si>
  <si>
    <t>3 Instituciones de secundaria dotadas con mobiliaria</t>
  </si>
  <si>
    <t>Beneficiar 17 instituciones educativas urbanas y rurales</t>
  </si>
  <si>
    <t>Complemento a la canasta educativa</t>
  </si>
  <si>
    <t xml:space="preserve">1350 niños beneficiados </t>
  </si>
  <si>
    <t>beneficiar 1500 educando.</t>
  </si>
  <si>
    <t>Dotacion y su ministro de menaje y implemento para los restaurantes escolares</t>
  </si>
  <si>
    <t>Beneficiar las 21 instituciones educativas del municipio</t>
  </si>
  <si>
    <t xml:space="preserve"> </t>
  </si>
  <si>
    <t>3 instituciones y 7 sedes</t>
  </si>
  <si>
    <t xml:space="preserve">5 sedes </t>
  </si>
  <si>
    <t>lograr que 21 instituciones educativas tengas sala de computo y la puesta en funcionamiento del portal interactivo</t>
  </si>
  <si>
    <t>Apoyo a la formación en educación básica y media vocacional,
técnica y superior</t>
  </si>
  <si>
    <t xml:space="preserve">lograr 20 educando beneficiados con el plan Primavera, </t>
  </si>
  <si>
    <t xml:space="preserve">Plan PRIMAVERA </t>
  </si>
  <si>
    <t xml:space="preserve">Asegurar la educacion superior para 20 beneficiarios </t>
  </si>
  <si>
    <t>Atencion integral , politica para la primera infancia</t>
  </si>
  <si>
    <t>atender 78 niños del sector rural y urbano e 3 a 5 años</t>
  </si>
  <si>
    <t>Numero de niños atendidos</t>
  </si>
  <si>
    <t>Apoya con el pago del 40% los servicios públicos educativos</t>
  </si>
  <si>
    <t>beneficiar 22 instituciones educativas</t>
  </si>
  <si>
    <t>Numero de instituciones beneficiadas</t>
  </si>
  <si>
    <t>Transporte Escolar</t>
  </si>
  <si>
    <t>Beneficiar 1200 educandos con bonos redimible para el transporte escolar, de acuerdo a los requisitos de ley</t>
  </si>
  <si>
    <t>Número de niños beneficiados con bonos redimibles</t>
  </si>
  <si>
    <t>Alimentacion Escolar</t>
  </si>
  <si>
    <t>Numero de educandos beneficiados con refrigerio escolar</t>
  </si>
  <si>
    <t>Beneficiar 1650educandos de la poblacion escolar con refrigerio.</t>
  </si>
  <si>
    <t>AMPLIACIÓN DE COBERTURA EDUCATIVA</t>
  </si>
  <si>
    <t>Dotacion y mantenimiento biblioteca municipal</t>
  </si>
  <si>
    <t>Mantener la prestacion de servicios ofrecidos en la Biblioteca Municipal.</t>
  </si>
  <si>
    <t>una Biblioteca en servicio a la comunidad Anapoimuna.</t>
  </si>
  <si>
    <t xml:space="preserve">Apoyo a proyectos vis </t>
  </si>
  <si>
    <t>Construccion y dotacion campo deportivo Urbanizacion Villas de Santiago</t>
  </si>
  <si>
    <t>Mantenimiento escenarios deportivos</t>
  </si>
  <si>
    <t>Mejoramiento  y ampliacion de cableado estructurado</t>
  </si>
  <si>
    <t>Fortalecimiento archivo y aiu</t>
  </si>
  <si>
    <t>Contruccion, mejoramiento y rehabilitacion malla vial urbana</t>
  </si>
  <si>
    <t>Construccion, ampliacion y  recuperacion espacio publico</t>
  </si>
  <si>
    <t>Señalizacion vial</t>
  </si>
  <si>
    <t>Campañas para el manejo de residuos solidos del Municipio</t>
  </si>
  <si>
    <t>Disposicion final residuos solidos</t>
  </si>
  <si>
    <t>Revision y ajuste Pgirs</t>
  </si>
  <si>
    <t>Estudio, diseño, construccion, dotacion  restaurante escolar Intitucion educativa Julio esar Sanchez</t>
  </si>
  <si>
    <t>Estudio, diseño, construccion, ampliacion, remodelacion, dotacion Intitucion Rural Departamental San Antonio</t>
  </si>
  <si>
    <t>Estudio, diseño, construccion, ampliacion, remodelacion, dotacion casa de gobierno</t>
  </si>
  <si>
    <t>Estudio, diseño, construccion, ampliacion, remodelacion, dotacion establecimientos de propiedad  del municipio</t>
  </si>
  <si>
    <t>Formulacion planes parciales zonas de espanion urbana</t>
  </si>
  <si>
    <t>Titulacion de predios</t>
  </si>
  <si>
    <t>Campañas para la recuperacion de la cuenca baja del rio Bogota</t>
  </si>
  <si>
    <t>generar cultura ciudadana frente a la importancia de la cuenca del rio Bogota.</t>
  </si>
  <si>
    <t>1 campaña</t>
  </si>
  <si>
    <t>Numero de campañas realizadas</t>
  </si>
  <si>
    <t>4 campañas</t>
  </si>
  <si>
    <t>Adquisicion de predios de importancia hidrica</t>
  </si>
  <si>
    <t xml:space="preserve">Adquirir un predio </t>
  </si>
  <si>
    <t>ninguno</t>
  </si>
  <si>
    <t>un predio</t>
  </si>
  <si>
    <t>Conservación, protección, restauración, reforestación y aprovechamiento de recursos naturales y del medio ambiente.</t>
  </si>
  <si>
    <t xml:space="preserve">Educación ambiental no formal (talleres y capacitaciones, SIGAM) </t>
  </si>
  <si>
    <t>Conservacion  y recuperacion de los 9 predios de proteccion ambiental de propiedad del municipio</t>
  </si>
  <si>
    <t>Realizar 4 capacitaciones  en las 22 instituciones educativas del municipio.</t>
  </si>
  <si>
    <t>0</t>
  </si>
  <si>
    <t xml:space="preserve">nueve predios </t>
  </si>
  <si>
    <t>Numero de jornadas de capacitacion realizadas</t>
  </si>
  <si>
    <t>Hacer 88 capacitaciones</t>
  </si>
  <si>
    <t xml:space="preserve">Numero de predios conservados </t>
  </si>
  <si>
    <t>Numero de predios de importancia hidrica comprado</t>
  </si>
  <si>
    <t>Formular dos planes parciales para desarrollo de VIS</t>
  </si>
  <si>
    <t xml:space="preserve">Numero de planes parciales formulados </t>
  </si>
  <si>
    <t xml:space="preserve">Dos planes parciales </t>
  </si>
  <si>
    <t>Revision  y actualizacion de Estratificacion Municipal</t>
  </si>
  <si>
    <t>lograr la actualizacion de la estratatificación  municipal</t>
  </si>
  <si>
    <t>numero de revisiones y actualizaciones de la estratificacion realizadas</t>
  </si>
  <si>
    <t xml:space="preserve">una </t>
  </si>
  <si>
    <t xml:space="preserve">Lograr la titulacion de 40 predios </t>
  </si>
  <si>
    <t xml:space="preserve">Numero de predios titulados </t>
  </si>
  <si>
    <t xml:space="preserve">Cuarenta predios </t>
  </si>
  <si>
    <t>Realizar seis campañas de vacunacion anualmente</t>
  </si>
  <si>
    <t>numero de campañas realizadas</t>
  </si>
  <si>
    <t>seis</t>
  </si>
  <si>
    <t xml:space="preserve">Jornadas de vacunacion para especies mayores y menores </t>
  </si>
  <si>
    <t>Mejora de los sistemas productivos de los pequeños productores</t>
  </si>
  <si>
    <t>Prestar asistencia tecnica  a 735 productores</t>
  </si>
  <si>
    <t xml:space="preserve">Numero de productores asitidos </t>
  </si>
  <si>
    <t>890 productores</t>
  </si>
  <si>
    <t>735 productores</t>
  </si>
  <si>
    <t>Introduccion a nuevos sistemas de produccion agropecuarios.</t>
  </si>
  <si>
    <t>Asegurar nuevos sistemas productivos a 50 familias campesinas</t>
  </si>
  <si>
    <t>Numero de familias beneficiadas con el programa</t>
  </si>
  <si>
    <t xml:space="preserve">Mantenimiento malla vial rural  </t>
  </si>
  <si>
    <t>Lograr el mantenimiento de 20 kilometros de vias rurales</t>
  </si>
  <si>
    <t xml:space="preserve">Numero de kilometros intervenidos </t>
  </si>
  <si>
    <t>20 kilometros</t>
  </si>
  <si>
    <t>Introduccion de valor agregado a la produccion agricola</t>
  </si>
  <si>
    <t>Generar 45 nuevos empleos a través de la agregacion de valor.</t>
  </si>
  <si>
    <t>Numero de empleos generados</t>
  </si>
  <si>
    <t>35 empleos</t>
  </si>
  <si>
    <t>45 empleos</t>
  </si>
  <si>
    <t>Fortalecimiento financiero para los pequeños productores</t>
  </si>
  <si>
    <t>Lograr la gestion de 8 creditos</t>
  </si>
  <si>
    <t>Numero de creditos gestionados</t>
  </si>
  <si>
    <t>lograr la  construccion y terminacion de la cicloruta</t>
  </si>
  <si>
    <t>numero de ciclorutas construidas</t>
  </si>
  <si>
    <t>o</t>
  </si>
  <si>
    <t>una cicloruta construida</t>
  </si>
  <si>
    <t>Construir el parque turistico de Santa Teresa</t>
  </si>
  <si>
    <t>Numero de parques turisticos construidos</t>
  </si>
  <si>
    <t>Un parque turistico</t>
  </si>
  <si>
    <t>Construccion Parque Turistico</t>
  </si>
  <si>
    <t xml:space="preserve">Construccion Cicloruta la chica </t>
  </si>
  <si>
    <t>Construccion, ampliacion, dotacion, mejoramieto infraestructura  de los baños medicinales del Municipio</t>
  </si>
  <si>
    <t>Dos baños medicinales aptos para su servicio</t>
  </si>
  <si>
    <t>Numero de baños adecuados</t>
  </si>
  <si>
    <t>Mantenimiento y adecuacion de caminos reales del municipio</t>
  </si>
  <si>
    <t>lograr el mantenimiento y adecuacion de dos caminos reales</t>
  </si>
  <si>
    <t>numero de caminos reales mantenidos y adecuados</t>
  </si>
  <si>
    <t>Numero de metros recuperados</t>
  </si>
  <si>
    <t>Recuperacion de 400 ml de pavimento.</t>
  </si>
  <si>
    <t>400 metros</t>
  </si>
  <si>
    <t>Terminacion plan parcial Camellon Principal</t>
  </si>
  <si>
    <t>Un Camellon Principal terminado</t>
  </si>
  <si>
    <t>1200 metros linales</t>
  </si>
  <si>
    <t>Señalizacion vial horizontal y vertical de cazco urbano</t>
  </si>
  <si>
    <t>1090 metos lineales</t>
  </si>
  <si>
    <t>Una señalizacion realizada</t>
  </si>
  <si>
    <t>1 señalizacion</t>
  </si>
  <si>
    <t>Optimizacion de redes acueducto urbano</t>
  </si>
  <si>
    <t>Elaboracion Plan maestro Acueducto y alcantarillado Inspeccion de la Paz</t>
  </si>
  <si>
    <t>Implementacion  otros proyectos Plan de Choque</t>
  </si>
  <si>
    <t>Gestion de recursos para la Construccion de la primera etapa del colector alterno quebrada Socota</t>
  </si>
  <si>
    <t>Modernizar toda la malla de distrucion del sistema de acueducto</t>
  </si>
  <si>
    <t>1 malla optimizada</t>
  </si>
  <si>
    <t>una malla de servicio optimizada en el municipio de Anapoima</t>
  </si>
  <si>
    <t xml:space="preserve">Obtener  el Plan Maestro de Acueducto y Alcantarillado para el sector de la Paz </t>
  </si>
  <si>
    <t>Un PMAA para la Inspeccion de la Paz</t>
  </si>
  <si>
    <t>1PMAA inspeccion la Paz</t>
  </si>
  <si>
    <t xml:space="preserve">Consolidacion Ejecucion Plan de Choque </t>
  </si>
  <si>
    <t>Un Plan de Choque Ejecutado</t>
  </si>
  <si>
    <t>1 Plan implementado</t>
  </si>
  <si>
    <t>Lograr los recursosde cofinanciacion e inicio d la Primera etapa colector alterno quebrada socota.</t>
  </si>
  <si>
    <t>Una Primera Etapa iniciada</t>
  </si>
  <si>
    <t>1 primera etapa iniciada</t>
  </si>
  <si>
    <t>Mantenimiento y extension de la red electrica</t>
  </si>
  <si>
    <t>Mantenimiento y expansion de las redes de alumbrado publica</t>
  </si>
  <si>
    <t>Prestar un servicio de alumbrado publico con eficiencia y calidad</t>
  </si>
  <si>
    <t>Lograr la conexión de nuevos usuarios de los niveles 1 y 2 al servicio de energia</t>
  </si>
  <si>
    <t>Decorar todo el camellon Principal con luces en navidad</t>
  </si>
  <si>
    <t>2000 metros en expansion de alumbrado publico</t>
  </si>
  <si>
    <t>2000 metros lineales</t>
  </si>
  <si>
    <t>2000 ml</t>
  </si>
  <si>
    <t xml:space="preserve">umero de nuevos usuarios con servicio de energía </t>
  </si>
  <si>
    <t>25 usuarioa</t>
  </si>
  <si>
    <t>20 usuarios</t>
  </si>
  <si>
    <t>Un camellon principal decorado con luces</t>
  </si>
  <si>
    <t>Generar cultura ciudadana frente al manejo de los residuos solidos.</t>
  </si>
  <si>
    <t xml:space="preserve">Numero de campañas adelantadas por la Administracion </t>
  </si>
  <si>
    <t>Lograr la disposicion final del total de los residuos solidos producidos por el municipio</t>
  </si>
  <si>
    <t>numero de toneladas dispuestas</t>
  </si>
  <si>
    <t>Lograr la actualizacion del documento de PGIRs junto con las nuevas dispocisiones</t>
  </si>
  <si>
    <t>Un PGIRs actualizado</t>
  </si>
  <si>
    <t>Construccion de casetas sanitarias para usuarios de los niveles 1 y 2 sisben</t>
  </si>
  <si>
    <t>Beneficiar 100 usuarios con el programa de casetas sanitarias</t>
  </si>
  <si>
    <t>Numero de ususarios beneficiados</t>
  </si>
  <si>
    <t>Mejoramiento de vivienda  para usuarios 1y 2 del sisben</t>
  </si>
  <si>
    <t>Terminacion de 150 unidades de la Urbanizacion Villas de Santiago</t>
  </si>
  <si>
    <t>numero de unidades de vivienda entregadas</t>
  </si>
  <si>
    <t>lograr la consecusion de 100 mejoramientos de vivienda.</t>
  </si>
  <si>
    <t>Numero de mejoramientos conseguidos</t>
  </si>
  <si>
    <t>Apoyar 4 asociaciones de vivienda local</t>
  </si>
  <si>
    <t>Numero de asociaciones de vivienda Apoyadas</t>
  </si>
  <si>
    <t>Apoyo a establecimientos educativos</t>
  </si>
  <si>
    <t>Lograr establecimientos adecuados para el desarrollo del proceso de aprendizaje</t>
  </si>
  <si>
    <t>Numero de establecimientos adecuados</t>
  </si>
  <si>
    <t>Construccion del restaurante escolar Institución educativa JCS.</t>
  </si>
  <si>
    <t>numero de restaurantes construidos</t>
  </si>
  <si>
    <t>Consolidadr la infraestructura de la institucion de acuerdo a las necesidades del plantel</t>
  </si>
  <si>
    <t>Una institucion ampliada en infraestructura</t>
  </si>
  <si>
    <t>Lograr una de gobierno funcional y acorde a las necesidades de los usuarios</t>
  </si>
  <si>
    <t>una casa de gobierno adecuada</t>
  </si>
  <si>
    <t xml:space="preserve">Todos los equipamentos al servicio de la comunidad </t>
  </si>
  <si>
    <t>Bienestar social</t>
  </si>
  <si>
    <t>Plan estimulos e incentivos a los funcionarios de la administracion municipal</t>
  </si>
  <si>
    <t>Plan anual de capacitaciones, foros y seminarios a empledos  de la administracion municipal</t>
  </si>
  <si>
    <t>Lograr que todaslas secretarias esten articuladas  a través de la red</t>
  </si>
  <si>
    <t>una red adecuada</t>
  </si>
  <si>
    <t>Lograr el servicio de calidad en archivo y recepcion</t>
  </si>
  <si>
    <t>dos servicios consolidados</t>
  </si>
  <si>
    <t>Realizar capacitaciones a todos los funcionarios de acuerdo a su actividad pública.</t>
  </si>
  <si>
    <t>Numero de funcionarios capacitados</t>
  </si>
  <si>
    <t xml:space="preserve">Desarrollar 4 actividades que propendan por la calidad de vida </t>
  </si>
  <si>
    <t>Numero de actividades desarrolladas</t>
  </si>
  <si>
    <t xml:space="preserve">Establecer 2 actividades  que incentiven el compromiso de los funcionarios de la administracion </t>
  </si>
  <si>
    <t>Numero de insentivos aplicados</t>
  </si>
  <si>
    <t>Plan Local de Seguridad y Convivencia Ciudadana</t>
  </si>
  <si>
    <t>Fondo de Seguridad</t>
  </si>
  <si>
    <t>Apoyo y fomento para el desarrollo de formas asociativas, comunitarias, para convivencia social y beneficencia pública (policía cívica, frentes de seguridad, bomberos voluntarios, defensa civil, etc)</t>
  </si>
  <si>
    <t>Brindar acceso a los programas de seguridad al 100% de la población</t>
  </si>
  <si>
    <t>Numero de pobladores accediendo a programas de seguridad</t>
  </si>
  <si>
    <t>12800 habitantes</t>
  </si>
  <si>
    <t>12800 habitantyes</t>
  </si>
  <si>
    <t>ORGANIZACIÓN DE EVENTOS CULTURALES</t>
  </si>
  <si>
    <t>65 eventos</t>
  </si>
  <si>
    <t>900 jovenes</t>
  </si>
  <si>
    <t>1000 jovenes</t>
  </si>
  <si>
    <t>20 bandas</t>
  </si>
  <si>
    <t>Escuelas (5)para la ocupacion del tiempo libre de los jovenes y jovencitas</t>
  </si>
  <si>
    <t>Continuidad a los usuarios del regimen subsidiado</t>
  </si>
  <si>
    <t>Reafiliacion de los usuarios retirados por multiafiliación</t>
  </si>
  <si>
    <t>Numero de reafiliciones  al regimen subsidiado</t>
  </si>
  <si>
    <t>Mejoramiento de los servicios de salud</t>
  </si>
  <si>
    <t>Dar continuidad al convenio para la prestacion de servicios de salud las 24 horas del día.</t>
  </si>
  <si>
    <t>Número de meses con vigencia del convenio</t>
  </si>
  <si>
    <t>Salud infantil</t>
  </si>
  <si>
    <t>Salud sexual y reproductiva</t>
  </si>
  <si>
    <t>Salud oral</t>
  </si>
  <si>
    <t>Salud mental y lesiones violentas evitables</t>
  </si>
  <si>
    <t>Enfermedades trasmisibles y zoonosis</t>
  </si>
  <si>
    <t>Emfermedades cronicas no trasmisibles</t>
  </si>
  <si>
    <t>Nutricion</t>
  </si>
  <si>
    <t>Seguridad sanitaria y del ambiente</t>
  </si>
  <si>
    <t xml:space="preserve">Disminuir los indices de morbimortalidad </t>
  </si>
  <si>
    <t>1600 viviendas</t>
  </si>
  <si>
    <t>Número de casos canalizados  en las viviendas  visitadas a los servicios de salud / total de viviendas programadas para promocion y prevencion de cada una de las enfermedades</t>
  </si>
  <si>
    <t>SPDS</t>
  </si>
  <si>
    <t>Realizacion de brigadas extramurales</t>
  </si>
  <si>
    <t>Realizar de seis brigadas extramurales con el apoyo del hospital Pedro Leon Alvares y otras entidades</t>
  </si>
  <si>
    <t>Numero de brigadas realizadas/ total de brigasa programadas</t>
  </si>
  <si>
    <t>Grantizar a las niñas, niños y adolescentes las restitucion de los derechos</t>
  </si>
  <si>
    <t xml:space="preserve">lograr 6 actividades que propendan por la restitucion de los derechos </t>
  </si>
  <si>
    <t>Número de actividades realizadas</t>
  </si>
  <si>
    <t xml:space="preserve">Lograr que la infraestructura municpal se encuentre </t>
  </si>
  <si>
    <t>Estudio, diseño y construccion, de centros de desarrollo integral y comunales</t>
  </si>
  <si>
    <t>Lograr dos centro de desarrollo integral para el beneficio de la comunidad</t>
  </si>
  <si>
    <t>Numero de centros de desarrollo integral construidos</t>
  </si>
  <si>
    <t>Atencion y apoyo a la poblacion adulta mayor de los niveles 1 y 2 del sisben del municipio de Anapoima</t>
  </si>
  <si>
    <t xml:space="preserve">Lograr la atencion de 200 adultos mayores con los programas </t>
  </si>
  <si>
    <t>Numero de adultos mayores atendidos</t>
  </si>
  <si>
    <t>Atension y apoyo a la mujer cabeza de familia niveles 1 y 2 del sisben municipio de Anapoima</t>
  </si>
  <si>
    <t>Lograr la atencion de 500 madres cabeza de familia.</t>
  </si>
  <si>
    <t>Numero de mujeres cabeza de familia beneficiadas</t>
  </si>
  <si>
    <t>Atencion a la poblacion Discapacitada</t>
  </si>
  <si>
    <t>Atención a la Población Desplazada</t>
  </si>
  <si>
    <t>Prestar los servicios  incluidos en el PIU.</t>
  </si>
  <si>
    <t>Atender la poblacion  beneficiaria a demanda</t>
  </si>
  <si>
    <t>Numero de beneficiarios a demanda atendidos</t>
  </si>
  <si>
    <t>Apoyo y atención  terapeutica a la poblacion con discapacidad</t>
  </si>
  <si>
    <t>Atender de manera integral a la poblacion discapacitada del municipio de Anapoima</t>
  </si>
  <si>
    <t>Poblacon atendida / poblacion total con discapacidad</t>
  </si>
  <si>
    <t>Atencion a poblacion en extrema situacion de pobreza</t>
  </si>
  <si>
    <t>Continuar el convenio de JUNTOS y FAMILIAS EN ACCION</t>
  </si>
  <si>
    <t xml:space="preserve">Atender 1100 familias </t>
  </si>
  <si>
    <t>Nulero de familias atendidas</t>
  </si>
  <si>
    <t xml:space="preserve">Mantener las escuelas de formacion deportiva como estrategia de ocupacion sana del tiempo libre de los jovenes </t>
  </si>
  <si>
    <t>Lograr que nueve escuelas de formacion deportiva presten  sus servicios a la poblacion joven del municipio</t>
  </si>
  <si>
    <t>Numero de escuelas de formacion deportiva al servicio de la poblacion joven</t>
  </si>
  <si>
    <t>Organizar y apoyar los eventos que propendan por la practica del deporte y la recreacion</t>
  </si>
  <si>
    <t>Organizar y apoyar 38  eventos deportivos y recreacionales</t>
  </si>
  <si>
    <t>Numero de eventos realizados y apoyados</t>
  </si>
  <si>
    <t>Un campodeportivo construido en  la urbanizacion Villas de Santiago</t>
  </si>
  <si>
    <t>Construir un campo deportivo en la urbanizacion Villas de Santiago</t>
  </si>
  <si>
    <t>Mantener 21 escenarios deportivos del municipio de Anapoi ma</t>
  </si>
  <si>
    <t xml:space="preserve">Nuantenidosmero de escenarios deportivos </t>
  </si>
  <si>
    <t>PARTICIPACION PRPPOSITO GENERAL LIBRE DESTINACION</t>
  </si>
  <si>
    <t>beneficiar los educando de preescolar y basica  primaria con la canasta escolar de los sectores urbano y rural</t>
  </si>
  <si>
    <t xml:space="preserve">ELABORADO POR </t>
  </si>
  <si>
    <t>HUGO ALEXANDER BERMUDEZ RIVEROS</t>
  </si>
  <si>
    <t>IMRD</t>
  </si>
  <si>
    <t>SPDET</t>
  </si>
  <si>
    <t>SAAG</t>
  </si>
  <si>
    <t>SPDI</t>
  </si>
  <si>
    <t>Estudio, diseño, dotacion consultorias, asesorias e interventorias</t>
  </si>
  <si>
    <t xml:space="preserve">Convenio de instituciones educativas publicas </t>
  </si>
  <si>
    <t>Numero de niños estudiando gratuitamente en los establecimientos educativoa</t>
  </si>
  <si>
    <t>Lograr la gratuidad de la educacion a nivel municipal</t>
  </si>
  <si>
    <t>OTRAS FUENTES DE FINANCIACION</t>
  </si>
  <si>
    <t>Estudios, diseños, construccon, mantenimiento y adecuacion de la infraestructura artistica y cultural</t>
  </si>
  <si>
    <t>numero de estudios y diseños realizados</t>
  </si>
  <si>
    <t>Numero de escenarios deportivos  mantenidos</t>
  </si>
  <si>
    <t>Lograr que los acueductos existentes  presten sus servicios a la comunidad</t>
  </si>
  <si>
    <t>numero de acueductos en servicio</t>
  </si>
  <si>
    <t>Estudios,diseños,construccion; ampliacion, adecuacion y potabilizacion  de los sistemas de acueductos del municipio de anapoima</t>
  </si>
  <si>
    <t>subsidios para la reubicacion de viviendas asentadas en zonas de alto riesgo</t>
  </si>
  <si>
    <t>atender a demanda las familias que se vean afectadas por desastres naturales</t>
  </si>
  <si>
    <t>Numero de familias atendidas con subsidio</t>
  </si>
  <si>
    <t>Prevencion y atencion de desastres</t>
  </si>
  <si>
    <t>Prevenir y mitigar cualquier desatre en el municipio de Anapoima</t>
  </si>
  <si>
    <t>Numero de emergencias atendidas por el grupo de clopad</t>
  </si>
  <si>
    <t>Mantenimiento, construccion, adecuacion de los hogares infantiles del municipio</t>
  </si>
  <si>
    <t>Mantener todos los hogares infantiles en excelentes condficiones</t>
  </si>
  <si>
    <t>Numero de hogares infantiles intervenidos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</si>
</sst>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$-240A]\ #,##0.00"/>
    <numFmt numFmtId="165" formatCode="#,##0\ _€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medium"/>
      <bottom/>
    </border>
    <border>
      <left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/>
      <bottom style="medium"/>
    </border>
    <border>
      <left/>
      <right style="medium"/>
      <top style="thin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thin"/>
      <top/>
      <bottom style="thin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566">
    <xf numFmtId="0" fontId="0" fillId="0" borderId="0" xfId="0" applyAlignment="1">
      <alignment/>
    </xf>
    <xf numFmtId="0" fontId="2" fillId="22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44" fontId="2" fillId="0" borderId="11" xfId="49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44" fontId="2" fillId="0" borderId="11" xfId="49" applyFont="1" applyBorder="1" applyAlignment="1">
      <alignment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4" fontId="2" fillId="0" borderId="10" xfId="49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/>
    </xf>
    <xf numFmtId="0" fontId="2" fillId="22" borderId="14" xfId="0" applyFont="1" applyFill="1" applyBorder="1" applyAlignment="1">
      <alignment horizontal="center" vertical="center" wrapText="1"/>
    </xf>
    <xf numFmtId="44" fontId="2" fillId="22" borderId="14" xfId="49" applyFont="1" applyFill="1" applyBorder="1" applyAlignment="1">
      <alignment horizontal="center" vertical="center" wrapText="1"/>
    </xf>
    <xf numFmtId="0" fontId="2" fillId="22" borderId="15" xfId="0" applyFont="1" applyFill="1" applyBorder="1" applyAlignment="1">
      <alignment horizontal="center" vertical="center" wrapText="1"/>
    </xf>
    <xf numFmtId="44" fontId="2" fillId="24" borderId="11" xfId="49" applyFont="1" applyFill="1" applyBorder="1" applyAlignment="1">
      <alignment vertical="center" wrapText="1"/>
    </xf>
    <xf numFmtId="0" fontId="2" fillId="22" borderId="14" xfId="0" applyFont="1" applyFill="1" applyBorder="1" applyAlignment="1">
      <alignment horizontal="center" vertical="center"/>
    </xf>
    <xf numFmtId="44" fontId="2" fillId="0" borderId="11" xfId="49" applyFont="1" applyFill="1" applyBorder="1" applyAlignment="1">
      <alignment wrapText="1"/>
    </xf>
    <xf numFmtId="165" fontId="2" fillId="24" borderId="11" xfId="0" applyNumberFormat="1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vertical="center" wrapText="1"/>
    </xf>
    <xf numFmtId="0" fontId="0" fillId="22" borderId="14" xfId="0" applyFill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44" fontId="2" fillId="0" borderId="17" xfId="49" applyFont="1" applyBorder="1" applyAlignment="1">
      <alignment vertical="center" wrapText="1"/>
    </xf>
    <xf numFmtId="0" fontId="0" fillId="22" borderId="10" xfId="0" applyFill="1" applyBorder="1" applyAlignment="1">
      <alignment/>
    </xf>
    <xf numFmtId="1" fontId="2" fillId="24" borderId="12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justify"/>
    </xf>
    <xf numFmtId="0" fontId="0" fillId="24" borderId="11" xfId="0" applyFont="1" applyFill="1" applyBorder="1" applyAlignment="1">
      <alignment horizontal="center" vertical="justify"/>
    </xf>
    <xf numFmtId="0" fontId="0" fillId="0" borderId="11" xfId="0" applyFont="1" applyBorder="1" applyAlignment="1">
      <alignment horizontal="center" vertical="justify" wrapText="1"/>
    </xf>
    <xf numFmtId="0" fontId="2" fillId="24" borderId="18" xfId="0" applyFont="1" applyFill="1" applyBorder="1" applyAlignment="1">
      <alignment horizontal="center" vertical="center" wrapText="1"/>
    </xf>
    <xf numFmtId="44" fontId="2" fillId="0" borderId="18" xfId="49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4" fillId="8" borderId="19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44" fontId="2" fillId="0" borderId="13" xfId="49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justify"/>
    </xf>
    <xf numFmtId="0" fontId="2" fillId="0" borderId="11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justify"/>
    </xf>
    <xf numFmtId="0" fontId="2" fillId="0" borderId="14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vertical="center" wrapText="1"/>
    </xf>
    <xf numFmtId="0" fontId="30" fillId="0" borderId="25" xfId="0" applyFont="1" applyBorder="1" applyAlignment="1">
      <alignment horizontal="center" vertical="justify"/>
    </xf>
    <xf numFmtId="0" fontId="2" fillId="24" borderId="26" xfId="0" applyFont="1" applyFill="1" applyBorder="1" applyAlignment="1">
      <alignment vertical="center" wrapText="1"/>
    </xf>
    <xf numFmtId="0" fontId="0" fillId="22" borderId="14" xfId="0" applyFont="1" applyFill="1" applyBorder="1" applyAlignment="1">
      <alignment/>
    </xf>
    <xf numFmtId="0" fontId="0" fillId="24" borderId="16" xfId="0" applyFont="1" applyFill="1" applyBorder="1" applyAlignment="1">
      <alignment horizontal="center" vertical="justify"/>
    </xf>
    <xf numFmtId="0" fontId="2" fillId="24" borderId="27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2" fillId="24" borderId="28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justify"/>
    </xf>
    <xf numFmtId="0" fontId="0" fillId="0" borderId="25" xfId="0" applyFont="1" applyBorder="1" applyAlignment="1">
      <alignment horizontal="center" vertical="justify" wrapText="1"/>
    </xf>
    <xf numFmtId="0" fontId="0" fillId="0" borderId="16" xfId="0" applyFont="1" applyBorder="1" applyAlignment="1">
      <alignment horizontal="center" vertical="justify" wrapText="1"/>
    </xf>
    <xf numFmtId="0" fontId="25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0" fontId="0" fillId="22" borderId="31" xfId="0" applyFont="1" applyFill="1" applyBorder="1" applyAlignment="1">
      <alignment/>
    </xf>
    <xf numFmtId="0" fontId="0" fillId="22" borderId="14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9" fontId="2" fillId="22" borderId="14" xfId="0" applyNumberFormat="1" applyFont="1" applyFill="1" applyBorder="1" applyAlignment="1">
      <alignment horizontal="center" vertical="center" wrapText="1"/>
    </xf>
    <xf numFmtId="0" fontId="2" fillId="24" borderId="32" xfId="0" applyFont="1" applyFill="1" applyBorder="1" applyAlignment="1">
      <alignment horizontal="center" vertical="center" wrapText="1"/>
    </xf>
    <xf numFmtId="1" fontId="2" fillId="24" borderId="17" xfId="0" applyNumberFormat="1" applyFont="1" applyFill="1" applyBorder="1" applyAlignment="1">
      <alignment horizontal="center" vertical="center" wrapText="1"/>
    </xf>
    <xf numFmtId="1" fontId="2" fillId="24" borderId="24" xfId="0" applyNumberFormat="1" applyFont="1" applyFill="1" applyBorder="1" applyAlignment="1">
      <alignment horizontal="center" vertical="center" wrapText="1"/>
    </xf>
    <xf numFmtId="0" fontId="2" fillId="24" borderId="33" xfId="0" applyFont="1" applyFill="1" applyBorder="1" applyAlignment="1">
      <alignment horizontal="center" vertical="center" wrapText="1"/>
    </xf>
    <xf numFmtId="1" fontId="2" fillId="24" borderId="20" xfId="0" applyNumberFormat="1" applyFont="1" applyFill="1" applyBorder="1" applyAlignment="1">
      <alignment horizontal="center" vertical="center" wrapText="1"/>
    </xf>
    <xf numFmtId="0" fontId="2" fillId="24" borderId="34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  <xf numFmtId="10" fontId="2" fillId="22" borderId="14" xfId="0" applyNumberFormat="1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165" fontId="2" fillId="24" borderId="16" xfId="0" applyNumberFormat="1" applyFont="1" applyFill="1" applyBorder="1" applyAlignment="1">
      <alignment horizontal="center" vertical="center" wrapText="1"/>
    </xf>
    <xf numFmtId="2" fontId="2" fillId="24" borderId="27" xfId="0" applyNumberFormat="1" applyFont="1" applyFill="1" applyBorder="1" applyAlignment="1">
      <alignment horizontal="center" vertical="center" wrapText="1"/>
    </xf>
    <xf numFmtId="2" fontId="2" fillId="24" borderId="18" xfId="0" applyNumberFormat="1" applyFont="1" applyFill="1" applyBorder="1" applyAlignment="1">
      <alignment horizontal="center" vertical="center" wrapText="1"/>
    </xf>
    <xf numFmtId="165" fontId="2" fillId="24" borderId="25" xfId="0" applyNumberFormat="1" applyFont="1" applyFill="1" applyBorder="1" applyAlignment="1">
      <alignment horizontal="center" vertical="center" wrapText="1"/>
    </xf>
    <xf numFmtId="165" fontId="2" fillId="24" borderId="26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4" fontId="2" fillId="22" borderId="10" xfId="49" applyFont="1" applyFill="1" applyBorder="1" applyAlignment="1">
      <alignment/>
    </xf>
    <xf numFmtId="0" fontId="2" fillId="24" borderId="37" xfId="0" applyFont="1" applyFill="1" applyBorder="1" applyAlignment="1">
      <alignment vertical="center" wrapText="1"/>
    </xf>
    <xf numFmtId="0" fontId="2" fillId="24" borderId="38" xfId="0" applyFont="1" applyFill="1" applyBorder="1" applyAlignment="1">
      <alignment vertical="center" wrapText="1"/>
    </xf>
    <xf numFmtId="44" fontId="2" fillId="24" borderId="32" xfId="49" applyFont="1" applyFill="1" applyBorder="1" applyAlignment="1">
      <alignment vertical="center" wrapText="1"/>
    </xf>
    <xf numFmtId="44" fontId="2" fillId="24" borderId="16" xfId="49" applyFont="1" applyFill="1" applyBorder="1" applyAlignment="1">
      <alignment vertical="center" wrapText="1"/>
    </xf>
    <xf numFmtId="44" fontId="2" fillId="24" borderId="27" xfId="49" applyFont="1" applyFill="1" applyBorder="1" applyAlignment="1">
      <alignment vertical="center" wrapText="1"/>
    </xf>
    <xf numFmtId="44" fontId="2" fillId="24" borderId="34" xfId="49" applyFont="1" applyFill="1" applyBorder="1" applyAlignment="1">
      <alignment vertical="center" wrapText="1"/>
    </xf>
    <xf numFmtId="44" fontId="2" fillId="24" borderId="18" xfId="49" applyFont="1" applyFill="1" applyBorder="1" applyAlignment="1">
      <alignment vertical="center" wrapText="1"/>
    </xf>
    <xf numFmtId="44" fontId="2" fillId="0" borderId="32" xfId="49" applyFont="1" applyBorder="1" applyAlignment="1">
      <alignment horizontal="center" vertical="center" wrapText="1"/>
    </xf>
    <xf numFmtId="44" fontId="2" fillId="0" borderId="16" xfId="49" applyFont="1" applyBorder="1" applyAlignment="1">
      <alignment horizontal="center" vertical="center" wrapText="1"/>
    </xf>
    <xf numFmtId="44" fontId="2" fillId="0" borderId="16" xfId="49" applyFont="1" applyFill="1" applyBorder="1" applyAlignment="1">
      <alignment wrapText="1"/>
    </xf>
    <xf numFmtId="44" fontId="2" fillId="0" borderId="27" xfId="49" applyFont="1" applyFill="1" applyBorder="1" applyAlignment="1">
      <alignment wrapText="1"/>
    </xf>
    <xf numFmtId="44" fontId="2" fillId="0" borderId="33" xfId="49" applyFont="1" applyBorder="1" applyAlignment="1">
      <alignment horizontal="center" vertical="center" wrapText="1"/>
    </xf>
    <xf numFmtId="44" fontId="2" fillId="0" borderId="18" xfId="49" applyFont="1" applyFill="1" applyBorder="1" applyAlignment="1">
      <alignment wrapText="1"/>
    </xf>
    <xf numFmtId="44" fontId="2" fillId="0" borderId="27" xfId="49" applyFont="1" applyBorder="1" applyAlignment="1">
      <alignment horizontal="center" vertical="center" wrapText="1"/>
    </xf>
    <xf numFmtId="44" fontId="2" fillId="0" borderId="21" xfId="49" applyFont="1" applyBorder="1" applyAlignment="1">
      <alignment horizontal="center" vertical="center" wrapText="1"/>
    </xf>
    <xf numFmtId="44" fontId="2" fillId="0" borderId="22" xfId="49" applyFont="1" applyBorder="1" applyAlignment="1">
      <alignment horizontal="center" vertical="center" wrapText="1"/>
    </xf>
    <xf numFmtId="44" fontId="2" fillId="0" borderId="28" xfId="49" applyFont="1" applyBorder="1" applyAlignment="1">
      <alignment horizontal="center" vertical="center" wrapText="1"/>
    </xf>
    <xf numFmtId="44" fontId="2" fillId="0" borderId="34" xfId="49" applyFont="1" applyBorder="1" applyAlignment="1">
      <alignment horizontal="center" vertical="center" wrapText="1"/>
    </xf>
    <xf numFmtId="44" fontId="2" fillId="0" borderId="29" xfId="49" applyFont="1" applyBorder="1" applyAlignment="1">
      <alignment horizontal="center" vertical="center" wrapText="1"/>
    </xf>
    <xf numFmtId="44" fontId="2" fillId="0" borderId="25" xfId="49" applyFont="1" applyBorder="1" applyAlignment="1">
      <alignment horizontal="center" vertical="center" wrapText="1"/>
    </xf>
    <xf numFmtId="44" fontId="2" fillId="0" borderId="26" xfId="49" applyFont="1" applyBorder="1" applyAlignment="1">
      <alignment horizontal="center" vertical="center" wrapText="1"/>
    </xf>
    <xf numFmtId="44" fontId="2" fillId="0" borderId="35" xfId="49" applyFont="1" applyBorder="1" applyAlignment="1">
      <alignment vertical="center" wrapText="1"/>
    </xf>
    <xf numFmtId="44" fontId="2" fillId="0" borderId="24" xfId="49" applyFont="1" applyBorder="1" applyAlignment="1">
      <alignment vertical="center" wrapText="1"/>
    </xf>
    <xf numFmtId="44" fontId="2" fillId="0" borderId="22" xfId="49" applyFont="1" applyBorder="1" applyAlignment="1">
      <alignment vertical="center" wrapText="1"/>
    </xf>
    <xf numFmtId="44" fontId="26" fillId="0" borderId="35" xfId="49" applyFont="1" applyBorder="1" applyAlignment="1">
      <alignment vertical="center" wrapText="1"/>
    </xf>
    <xf numFmtId="44" fontId="26" fillId="0" borderId="29" xfId="49" applyFont="1" applyBorder="1" applyAlignment="1">
      <alignment vertical="center" wrapText="1"/>
    </xf>
    <xf numFmtId="44" fontId="2" fillId="0" borderId="25" xfId="49" applyFont="1" applyBorder="1" applyAlignment="1">
      <alignment vertical="center" wrapText="1"/>
    </xf>
    <xf numFmtId="44" fontId="26" fillId="0" borderId="25" xfId="49" applyFont="1" applyBorder="1" applyAlignment="1">
      <alignment vertical="center" wrapText="1"/>
    </xf>
    <xf numFmtId="44" fontId="2" fillId="0" borderId="26" xfId="49" applyFont="1" applyBorder="1" applyAlignment="1">
      <alignment vertical="center" wrapText="1"/>
    </xf>
    <xf numFmtId="44" fontId="2" fillId="24" borderId="32" xfId="49" applyFont="1" applyFill="1" applyBorder="1" applyAlignment="1">
      <alignment horizontal="center" vertical="center" wrapText="1"/>
    </xf>
    <xf numFmtId="44" fontId="2" fillId="24" borderId="16" xfId="49" applyFont="1" applyFill="1" applyBorder="1" applyAlignment="1">
      <alignment horizontal="center" vertical="center" wrapText="1"/>
    </xf>
    <xf numFmtId="44" fontId="2" fillId="24" borderId="27" xfId="49" applyFont="1" applyFill="1" applyBorder="1" applyAlignment="1">
      <alignment horizontal="center" vertical="center" wrapText="1"/>
    </xf>
    <xf numFmtId="44" fontId="2" fillId="0" borderId="16" xfId="49" applyFont="1" applyBorder="1" applyAlignment="1">
      <alignment horizontal="center" wrapText="1"/>
    </xf>
    <xf numFmtId="44" fontId="2" fillId="0" borderId="25" xfId="49" applyFont="1" applyBorder="1" applyAlignment="1">
      <alignment horizontal="center" wrapText="1"/>
    </xf>
    <xf numFmtId="44" fontId="2" fillId="0" borderId="26" xfId="49" applyFont="1" applyBorder="1" applyAlignment="1">
      <alignment horizontal="center" wrapText="1"/>
    </xf>
    <xf numFmtId="0" fontId="2" fillId="24" borderId="32" xfId="0" applyFont="1" applyFill="1" applyBorder="1" applyAlignment="1">
      <alignment vertical="center" wrapText="1"/>
    </xf>
    <xf numFmtId="0" fontId="2" fillId="24" borderId="16" xfId="0" applyFont="1" applyFill="1" applyBorder="1" applyAlignment="1">
      <alignment vertical="center" wrapText="1"/>
    </xf>
    <xf numFmtId="0" fontId="2" fillId="24" borderId="27" xfId="0" applyFont="1" applyFill="1" applyBorder="1" applyAlignment="1">
      <alignment vertical="center" wrapText="1"/>
    </xf>
    <xf numFmtId="0" fontId="2" fillId="24" borderId="34" xfId="0" applyFont="1" applyFill="1" applyBorder="1" applyAlignment="1">
      <alignment vertical="center" wrapText="1"/>
    </xf>
    <xf numFmtId="0" fontId="2" fillId="24" borderId="18" xfId="0" applyFont="1" applyFill="1" applyBorder="1" applyAlignment="1">
      <alignment vertical="center" wrapText="1"/>
    </xf>
    <xf numFmtId="0" fontId="2" fillId="24" borderId="29" xfId="0" applyFont="1" applyFill="1" applyBorder="1" applyAlignment="1">
      <alignment vertical="center" wrapText="1"/>
    </xf>
    <xf numFmtId="0" fontId="2" fillId="24" borderId="25" xfId="0" applyFont="1" applyFill="1" applyBorder="1" applyAlignment="1">
      <alignment vertical="center" wrapText="1"/>
    </xf>
    <xf numFmtId="0" fontId="2" fillId="0" borderId="39" xfId="0" applyFont="1" applyBorder="1" applyAlignment="1">
      <alignment horizontal="center" vertical="center" wrapText="1"/>
    </xf>
    <xf numFmtId="44" fontId="2" fillId="0" borderId="27" xfId="49" applyFont="1" applyFill="1" applyBorder="1" applyAlignment="1">
      <alignment horizontal="center" wrapText="1"/>
    </xf>
    <xf numFmtId="44" fontId="2" fillId="0" borderId="13" xfId="49" applyFont="1" applyFill="1" applyBorder="1" applyAlignment="1">
      <alignment horizontal="center" wrapText="1"/>
    </xf>
    <xf numFmtId="44" fontId="2" fillId="0" borderId="28" xfId="49" applyFont="1" applyFill="1" applyBorder="1" applyAlignment="1">
      <alignment horizontal="center" wrapText="1"/>
    </xf>
    <xf numFmtId="0" fontId="2" fillId="0" borderId="40" xfId="0" applyFont="1" applyBorder="1" applyAlignment="1">
      <alignment horizontal="center" vertical="center" wrapText="1"/>
    </xf>
    <xf numFmtId="44" fontId="2" fillId="0" borderId="29" xfId="49" applyFont="1" applyBorder="1" applyAlignment="1">
      <alignment vertical="center" wrapText="1"/>
    </xf>
    <xf numFmtId="0" fontId="2" fillId="24" borderId="39" xfId="0" applyFont="1" applyFill="1" applyBorder="1" applyAlignment="1">
      <alignment horizontal="center" vertical="center" wrapText="1"/>
    </xf>
    <xf numFmtId="44" fontId="2" fillId="0" borderId="29" xfId="49" applyFont="1" applyFill="1" applyBorder="1" applyAlignment="1">
      <alignment wrapText="1"/>
    </xf>
    <xf numFmtId="44" fontId="2" fillId="0" borderId="26" xfId="49" applyFont="1" applyFill="1" applyBorder="1" applyAlignment="1">
      <alignment wrapText="1"/>
    </xf>
    <xf numFmtId="0" fontId="0" fillId="22" borderId="13" xfId="0" applyFill="1" applyBorder="1" applyAlignment="1">
      <alignment horizontal="center" vertical="center" wrapText="1"/>
    </xf>
    <xf numFmtId="0" fontId="2" fillId="24" borderId="4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44" fontId="2" fillId="0" borderId="11" xfId="49" applyFont="1" applyFill="1" applyBorder="1" applyAlignment="1">
      <alignment/>
    </xf>
    <xf numFmtId="0" fontId="2" fillId="0" borderId="42" xfId="0" applyFont="1" applyBorder="1" applyAlignment="1">
      <alignment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justify" wrapText="1"/>
    </xf>
    <xf numFmtId="0" fontId="30" fillId="0" borderId="25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justify"/>
    </xf>
    <xf numFmtId="44" fontId="2" fillId="24" borderId="34" xfId="49" applyFont="1" applyFill="1" applyBorder="1" applyAlignment="1">
      <alignment horizontal="center" vertical="center" wrapText="1"/>
    </xf>
    <xf numFmtId="44" fontId="2" fillId="24" borderId="11" xfId="49" applyFont="1" applyFill="1" applyBorder="1" applyAlignment="1">
      <alignment horizontal="center" vertical="center" wrapText="1"/>
    </xf>
    <xf numFmtId="44" fontId="2" fillId="0" borderId="14" xfId="49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5" fontId="2" fillId="24" borderId="10" xfId="0" applyNumberFormat="1" applyFont="1" applyFill="1" applyBorder="1" applyAlignment="1">
      <alignment horizontal="center" vertical="center" wrapText="1"/>
    </xf>
    <xf numFmtId="2" fontId="2" fillId="24" borderId="13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31" xfId="0" applyFont="1" applyFill="1" applyBorder="1" applyAlignment="1">
      <alignment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4" borderId="13" xfId="0" applyFont="1" applyFill="1" applyBorder="1" applyAlignment="1">
      <alignment vertical="center" wrapText="1"/>
    </xf>
    <xf numFmtId="0" fontId="2" fillId="24" borderId="33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164" fontId="2" fillId="24" borderId="32" xfId="0" applyNumberFormat="1" applyFont="1" applyFill="1" applyBorder="1" applyAlignment="1">
      <alignment vertical="center" wrapText="1"/>
    </xf>
    <xf numFmtId="164" fontId="2" fillId="24" borderId="33" xfId="0" applyNumberFormat="1" applyFont="1" applyFill="1" applyBorder="1" applyAlignment="1">
      <alignment vertical="center" wrapText="1"/>
    </xf>
    <xf numFmtId="0" fontId="2" fillId="24" borderId="36" xfId="0" applyFont="1" applyFill="1" applyBorder="1" applyAlignment="1">
      <alignment vertical="center" wrapText="1"/>
    </xf>
    <xf numFmtId="0" fontId="2" fillId="24" borderId="12" xfId="0" applyFont="1" applyFill="1" applyBorder="1" applyAlignment="1">
      <alignment vertical="center" wrapText="1"/>
    </xf>
    <xf numFmtId="164" fontId="2" fillId="24" borderId="32" xfId="0" applyNumberFormat="1" applyFont="1" applyFill="1" applyBorder="1" applyAlignment="1">
      <alignment horizontal="center" vertical="center" wrapText="1"/>
    </xf>
    <xf numFmtId="164" fontId="2" fillId="24" borderId="29" xfId="0" applyNumberFormat="1" applyFont="1" applyFill="1" applyBorder="1" applyAlignment="1">
      <alignment horizontal="center" vertical="center" wrapText="1"/>
    </xf>
    <xf numFmtId="164" fontId="2" fillId="24" borderId="11" xfId="0" applyNumberFormat="1" applyFont="1" applyFill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" fillId="24" borderId="45" xfId="0" applyFont="1" applyFill="1" applyBorder="1" applyAlignment="1">
      <alignment horizontal="center" vertical="center" wrapText="1"/>
    </xf>
    <xf numFmtId="164" fontId="2" fillId="24" borderId="31" xfId="0" applyNumberFormat="1" applyFont="1" applyFill="1" applyBorder="1" applyAlignment="1">
      <alignment horizontal="center" vertical="center" wrapText="1"/>
    </xf>
    <xf numFmtId="164" fontId="2" fillId="24" borderId="46" xfId="0" applyNumberFormat="1" applyFont="1" applyFill="1" applyBorder="1" applyAlignment="1">
      <alignment horizontal="center" vertical="center" wrapText="1"/>
    </xf>
    <xf numFmtId="44" fontId="26" fillId="0" borderId="31" xfId="49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44" fontId="2" fillId="0" borderId="47" xfId="49" applyFont="1" applyBorder="1" applyAlignment="1">
      <alignment horizontal="center" vertical="center" wrapText="1"/>
    </xf>
    <xf numFmtId="44" fontId="2" fillId="0" borderId="11" xfId="49" applyFont="1" applyBorder="1" applyAlignment="1">
      <alignment horizontal="center" wrapText="1"/>
    </xf>
    <xf numFmtId="0" fontId="2" fillId="0" borderId="45" xfId="0" applyFont="1" applyBorder="1" applyAlignment="1">
      <alignment vertical="center" wrapText="1"/>
    </xf>
    <xf numFmtId="0" fontId="2" fillId="24" borderId="48" xfId="0" applyFont="1" applyFill="1" applyBorder="1" applyAlignment="1">
      <alignment horizontal="center" vertical="center" wrapText="1"/>
    </xf>
    <xf numFmtId="0" fontId="2" fillId="24" borderId="37" xfId="0" applyFont="1" applyFill="1" applyBorder="1" applyAlignment="1">
      <alignment horizontal="center" vertical="center" wrapText="1"/>
    </xf>
    <xf numFmtId="0" fontId="2" fillId="24" borderId="49" xfId="0" applyFont="1" applyFill="1" applyBorder="1" applyAlignment="1">
      <alignment horizontal="center" vertical="center" wrapText="1"/>
    </xf>
    <xf numFmtId="164" fontId="2" fillId="24" borderId="21" xfId="0" applyNumberFormat="1" applyFont="1" applyFill="1" applyBorder="1" applyAlignment="1">
      <alignment vertical="center" wrapText="1"/>
    </xf>
    <xf numFmtId="164" fontId="2" fillId="24" borderId="11" xfId="0" applyNumberFormat="1" applyFont="1" applyFill="1" applyBorder="1" applyAlignment="1">
      <alignment vertical="center" wrapText="1"/>
    </xf>
    <xf numFmtId="0" fontId="2" fillId="24" borderId="50" xfId="0" applyFont="1" applyFill="1" applyBorder="1" applyAlignment="1">
      <alignment vertical="center" wrapText="1"/>
    </xf>
    <xf numFmtId="0" fontId="6" fillId="24" borderId="38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justify" vertical="justify" wrapText="1"/>
    </xf>
    <xf numFmtId="0" fontId="26" fillId="0" borderId="11" xfId="0" applyFont="1" applyBorder="1" applyAlignment="1">
      <alignment horizontal="justify" vertical="justify"/>
    </xf>
    <xf numFmtId="0" fontId="0" fillId="0" borderId="12" xfId="0" applyFont="1" applyBorder="1" applyAlignment="1">
      <alignment vertical="justify"/>
    </xf>
    <xf numFmtId="0" fontId="0" fillId="0" borderId="10" xfId="0" applyFont="1" applyBorder="1" applyAlignment="1">
      <alignment vertical="justify"/>
    </xf>
    <xf numFmtId="0" fontId="0" fillId="0" borderId="11" xfId="0" applyFont="1" applyBorder="1" applyAlignment="1">
      <alignment vertical="justify"/>
    </xf>
    <xf numFmtId="44" fontId="6" fillId="0" borderId="25" xfId="49" applyFont="1" applyFill="1" applyBorder="1" applyAlignment="1">
      <alignment horizontal="center"/>
    </xf>
    <xf numFmtId="44" fontId="2" fillId="25" borderId="32" xfId="49" applyFont="1" applyFill="1" applyBorder="1" applyAlignment="1">
      <alignment horizontal="center" vertical="center" wrapText="1"/>
    </xf>
    <xf numFmtId="4" fontId="2" fillId="24" borderId="11" xfId="0" applyNumberFormat="1" applyFont="1" applyFill="1" applyBorder="1" applyAlignment="1">
      <alignment horizontal="center" vertical="center" wrapText="1"/>
    </xf>
    <xf numFmtId="4" fontId="2" fillId="24" borderId="11" xfId="0" applyNumberFormat="1" applyFont="1" applyFill="1" applyBorder="1" applyAlignment="1">
      <alignment vertical="center" wrapText="1"/>
    </xf>
    <xf numFmtId="4" fontId="2" fillId="24" borderId="51" xfId="0" applyNumberFormat="1" applyFont="1" applyFill="1" applyBorder="1" applyAlignment="1">
      <alignment vertical="center" wrapText="1"/>
    </xf>
    <xf numFmtId="4" fontId="2" fillId="24" borderId="30" xfId="0" applyNumberFormat="1" applyFont="1" applyFill="1" applyBorder="1" applyAlignment="1">
      <alignment vertical="center" wrapText="1"/>
    </xf>
    <xf numFmtId="4" fontId="2" fillId="24" borderId="22" xfId="0" applyNumberFormat="1" applyFont="1" applyFill="1" applyBorder="1" applyAlignment="1">
      <alignment horizontal="center" vertical="center" wrapText="1"/>
    </xf>
    <xf numFmtId="4" fontId="2" fillId="24" borderId="42" xfId="0" applyNumberFormat="1" applyFont="1" applyFill="1" applyBorder="1" applyAlignment="1">
      <alignment vertical="center" wrapText="1"/>
    </xf>
    <xf numFmtId="164" fontId="2" fillId="24" borderId="16" xfId="0" applyNumberFormat="1" applyFont="1" applyFill="1" applyBorder="1" applyAlignment="1">
      <alignment vertical="center" wrapText="1"/>
    </xf>
    <xf numFmtId="164" fontId="2" fillId="24" borderId="27" xfId="0" applyNumberFormat="1" applyFont="1" applyFill="1" applyBorder="1" applyAlignment="1">
      <alignment vertical="center" wrapText="1"/>
    </xf>
    <xf numFmtId="164" fontId="2" fillId="24" borderId="10" xfId="0" applyNumberFormat="1" applyFont="1" applyFill="1" applyBorder="1" applyAlignment="1">
      <alignment vertical="center" wrapText="1"/>
    </xf>
    <xf numFmtId="164" fontId="2" fillId="24" borderId="13" xfId="0" applyNumberFormat="1" applyFont="1" applyFill="1" applyBorder="1" applyAlignment="1">
      <alignment vertical="center" wrapText="1"/>
    </xf>
    <xf numFmtId="164" fontId="2" fillId="24" borderId="18" xfId="0" applyNumberFormat="1" applyFont="1" applyFill="1" applyBorder="1" applyAlignment="1">
      <alignment vertical="center" wrapText="1"/>
    </xf>
    <xf numFmtId="164" fontId="2" fillId="24" borderId="34" xfId="0" applyNumberFormat="1" applyFont="1" applyFill="1" applyBorder="1" applyAlignment="1">
      <alignment vertical="center" wrapText="1"/>
    </xf>
    <xf numFmtId="164" fontId="2" fillId="24" borderId="12" xfId="0" applyNumberFormat="1" applyFont="1" applyFill="1" applyBorder="1" applyAlignment="1">
      <alignment vertical="center" wrapText="1"/>
    </xf>
    <xf numFmtId="164" fontId="2" fillId="24" borderId="20" xfId="0" applyNumberFormat="1" applyFont="1" applyFill="1" applyBorder="1" applyAlignment="1">
      <alignment vertical="center" wrapText="1"/>
    </xf>
    <xf numFmtId="164" fontId="2" fillId="24" borderId="36" xfId="0" applyNumberFormat="1" applyFont="1" applyFill="1" applyBorder="1" applyAlignment="1">
      <alignment vertical="center" wrapText="1"/>
    </xf>
    <xf numFmtId="164" fontId="2" fillId="24" borderId="25" xfId="0" applyNumberFormat="1" applyFont="1" applyFill="1" applyBorder="1" applyAlignment="1">
      <alignment vertical="center" wrapText="1"/>
    </xf>
    <xf numFmtId="164" fontId="2" fillId="24" borderId="26" xfId="0" applyNumberFormat="1" applyFont="1" applyFill="1" applyBorder="1" applyAlignment="1">
      <alignment vertical="center" wrapText="1"/>
    </xf>
    <xf numFmtId="164" fontId="2" fillId="24" borderId="29" xfId="0" applyNumberFormat="1" applyFont="1" applyFill="1" applyBorder="1" applyAlignment="1">
      <alignment vertical="center" wrapText="1"/>
    </xf>
    <xf numFmtId="164" fontId="2" fillId="24" borderId="16" xfId="0" applyNumberFormat="1" applyFont="1" applyFill="1" applyBorder="1" applyAlignment="1">
      <alignment horizontal="center" vertical="center" wrapText="1"/>
    </xf>
    <xf numFmtId="164" fontId="2" fillId="24" borderId="27" xfId="0" applyNumberFormat="1" applyFont="1" applyFill="1" applyBorder="1" applyAlignment="1">
      <alignment horizontal="center" vertical="center" wrapText="1"/>
    </xf>
    <xf numFmtId="164" fontId="2" fillId="24" borderId="25" xfId="0" applyNumberFormat="1" applyFont="1" applyFill="1" applyBorder="1" applyAlignment="1">
      <alignment horizontal="center" vertical="center" wrapText="1"/>
    </xf>
    <xf numFmtId="164" fontId="2" fillId="24" borderId="22" xfId="0" applyNumberFormat="1" applyFont="1" applyFill="1" applyBorder="1" applyAlignment="1">
      <alignment horizontal="center" vertical="center" wrapText="1"/>
    </xf>
    <xf numFmtId="164" fontId="2" fillId="24" borderId="28" xfId="0" applyNumberFormat="1" applyFont="1" applyFill="1" applyBorder="1" applyAlignment="1">
      <alignment horizontal="center" vertical="center" wrapText="1"/>
    </xf>
    <xf numFmtId="164" fontId="2" fillId="24" borderId="21" xfId="0" applyNumberFormat="1" applyFont="1" applyFill="1" applyBorder="1" applyAlignment="1">
      <alignment horizontal="center" vertical="center" wrapText="1"/>
    </xf>
    <xf numFmtId="44" fontId="2" fillId="0" borderId="16" xfId="49" applyFont="1" applyBorder="1" applyAlignment="1">
      <alignment vertical="center" wrapText="1"/>
    </xf>
    <xf numFmtId="44" fontId="2" fillId="25" borderId="32" xfId="49" applyFont="1" applyFill="1" applyBorder="1" applyAlignment="1">
      <alignment/>
    </xf>
    <xf numFmtId="44" fontId="2" fillId="25" borderId="34" xfId="49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4" fontId="0" fillId="0" borderId="0" xfId="0" applyNumberFormat="1" applyAlignment="1">
      <alignment/>
    </xf>
    <xf numFmtId="164" fontId="2" fillId="24" borderId="44" xfId="0" applyNumberFormat="1" applyFont="1" applyFill="1" applyBorder="1" applyAlignment="1">
      <alignment vertical="center" wrapText="1"/>
    </xf>
    <xf numFmtId="164" fontId="2" fillId="24" borderId="45" xfId="0" applyNumberFormat="1" applyFont="1" applyFill="1" applyBorder="1" applyAlignment="1">
      <alignment vertical="center" wrapText="1"/>
    </xf>
    <xf numFmtId="164" fontId="2" fillId="24" borderId="49" xfId="0" applyNumberFormat="1" applyFont="1" applyFill="1" applyBorder="1" applyAlignment="1">
      <alignment vertical="center" wrapText="1"/>
    </xf>
    <xf numFmtId="164" fontId="2" fillId="24" borderId="48" xfId="0" applyNumberFormat="1" applyFont="1" applyFill="1" applyBorder="1" applyAlignment="1">
      <alignment vertical="center" wrapText="1"/>
    </xf>
    <xf numFmtId="164" fontId="2" fillId="24" borderId="38" xfId="0" applyNumberFormat="1" applyFont="1" applyFill="1" applyBorder="1" applyAlignment="1">
      <alignment vertical="center" wrapText="1"/>
    </xf>
    <xf numFmtId="44" fontId="2" fillId="24" borderId="26" xfId="49" applyFont="1" applyFill="1" applyBorder="1" applyAlignment="1">
      <alignment horizontal="center" vertical="center" wrapText="1"/>
    </xf>
    <xf numFmtId="44" fontId="2" fillId="24" borderId="29" xfId="49" applyFont="1" applyFill="1" applyBorder="1" applyAlignment="1">
      <alignment horizontal="center" vertical="center" wrapText="1"/>
    </xf>
    <xf numFmtId="0" fontId="25" fillId="24" borderId="29" xfId="0" applyFont="1" applyFill="1" applyBorder="1" applyAlignment="1">
      <alignment horizontal="center" vertical="center" wrapText="1"/>
    </xf>
    <xf numFmtId="1" fontId="2" fillId="24" borderId="28" xfId="0" applyNumberFormat="1" applyFont="1" applyFill="1" applyBorder="1" applyAlignment="1">
      <alignment horizontal="center" vertical="center" wrapText="1"/>
    </xf>
    <xf numFmtId="44" fontId="2" fillId="24" borderId="25" xfId="49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justify"/>
    </xf>
    <xf numFmtId="44" fontId="2" fillId="0" borderId="52" xfId="49" applyFont="1" applyBorder="1" applyAlignment="1">
      <alignment horizontal="center" vertical="center" wrapText="1"/>
    </xf>
    <xf numFmtId="0" fontId="3" fillId="8" borderId="53" xfId="0" applyFont="1" applyFill="1" applyBorder="1" applyAlignment="1">
      <alignment horizontal="center" vertical="center" wrapText="1"/>
    </xf>
    <xf numFmtId="0" fontId="3" fillId="8" borderId="54" xfId="0" applyFont="1" applyFill="1" applyBorder="1" applyAlignment="1">
      <alignment horizontal="center" vertical="center" textRotation="90" wrapText="1"/>
    </xf>
    <xf numFmtId="0" fontId="3" fillId="8" borderId="53" xfId="0" applyFont="1" applyFill="1" applyBorder="1" applyAlignment="1">
      <alignment horizontal="center" vertical="center" textRotation="90" wrapText="1"/>
    </xf>
    <xf numFmtId="0" fontId="2" fillId="24" borderId="36" xfId="0" applyFont="1" applyFill="1" applyBorder="1" applyAlignment="1">
      <alignment horizontal="center" vertical="center" wrapText="1"/>
    </xf>
    <xf numFmtId="44" fontId="26" fillId="0" borderId="11" xfId="49" applyFont="1" applyBorder="1" applyAlignment="1">
      <alignment vertical="center" wrapText="1"/>
    </xf>
    <xf numFmtId="44" fontId="2" fillId="25" borderId="55" xfId="49" applyFont="1" applyFill="1" applyBorder="1" applyAlignment="1">
      <alignment horizontal="center" vertical="center" wrapText="1"/>
    </xf>
    <xf numFmtId="44" fontId="2" fillId="0" borderId="11" xfId="49" applyFont="1" applyBorder="1" applyAlignment="1">
      <alignment wrapText="1"/>
    </xf>
    <xf numFmtId="0" fontId="2" fillId="24" borderId="3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vertical="center" wrapText="1"/>
      <protection locked="0"/>
    </xf>
    <xf numFmtId="0" fontId="2" fillId="0" borderId="11" xfId="0" applyFont="1" applyBorder="1" applyAlignment="1">
      <alignment horizontal="right" vertical="center" wrapText="1"/>
    </xf>
    <xf numFmtId="44" fontId="2" fillId="25" borderId="55" xfId="49" applyFont="1" applyFill="1" applyBorder="1" applyAlignment="1">
      <alignment/>
    </xf>
    <xf numFmtId="44" fontId="2" fillId="0" borderId="35" xfId="49" applyFont="1" applyFill="1" applyBorder="1" applyAlignment="1">
      <alignment/>
    </xf>
    <xf numFmtId="44" fontId="2" fillId="0" borderId="17" xfId="49" applyFont="1" applyFill="1" applyBorder="1" applyAlignment="1">
      <alignment/>
    </xf>
    <xf numFmtId="44" fontId="2" fillId="0" borderId="24" xfId="49" applyFont="1" applyFill="1" applyBorder="1" applyAlignment="1">
      <alignment/>
    </xf>
    <xf numFmtId="44" fontId="2" fillId="0" borderId="11" xfId="49" applyFont="1" applyFill="1" applyBorder="1" applyAlignment="1">
      <alignment/>
    </xf>
    <xf numFmtId="44" fontId="2" fillId="25" borderId="56" xfId="49" applyFont="1" applyFill="1" applyBorder="1" applyAlignment="1">
      <alignment/>
    </xf>
    <xf numFmtId="44" fontId="2" fillId="0" borderId="25" xfId="49" applyFont="1" applyFill="1" applyBorder="1" applyAlignment="1">
      <alignment/>
    </xf>
    <xf numFmtId="0" fontId="2" fillId="0" borderId="57" xfId="0" applyFont="1" applyBorder="1" applyAlignment="1">
      <alignment horizontal="center" vertical="center" wrapText="1"/>
    </xf>
    <xf numFmtId="0" fontId="30" fillId="24" borderId="25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vertical="center"/>
    </xf>
    <xf numFmtId="1" fontId="2" fillId="24" borderId="25" xfId="0" applyNumberFormat="1" applyFont="1" applyFill="1" applyBorder="1" applyAlignment="1">
      <alignment horizontal="center" vertical="center" wrapText="1"/>
    </xf>
    <xf numFmtId="44" fontId="2" fillId="25" borderId="29" xfId="49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justify"/>
    </xf>
    <xf numFmtId="44" fontId="2" fillId="25" borderId="59" xfId="49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44" fontId="26" fillId="0" borderId="16" xfId="49" applyFont="1" applyBorder="1" applyAlignment="1">
      <alignment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24" borderId="57" xfId="0" applyFont="1" applyFill="1" applyBorder="1" applyAlignment="1">
      <alignment horizontal="center" vertical="center" wrapText="1"/>
    </xf>
    <xf numFmtId="0" fontId="2" fillId="24" borderId="61" xfId="0" applyFont="1" applyFill="1" applyBorder="1" applyAlignment="1">
      <alignment vertical="center" wrapText="1"/>
    </xf>
    <xf numFmtId="0" fontId="2" fillId="24" borderId="58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justify" vertical="justify" wrapText="1"/>
    </xf>
    <xf numFmtId="0" fontId="6" fillId="0" borderId="25" xfId="0" applyFont="1" applyFill="1" applyBorder="1" applyAlignment="1">
      <alignment horizontal="center" vertical="center" wrapText="1"/>
    </xf>
    <xf numFmtId="0" fontId="27" fillId="24" borderId="62" xfId="0" applyFont="1" applyFill="1" applyBorder="1" applyAlignment="1">
      <alignment horizontal="center" vertical="center" textRotation="90" wrapText="1"/>
    </xf>
    <xf numFmtId="0" fontId="27" fillId="24" borderId="19" xfId="0" applyFont="1" applyFill="1" applyBorder="1" applyAlignment="1">
      <alignment horizontal="center" vertical="center" textRotation="90" wrapText="1"/>
    </xf>
    <xf numFmtId="0" fontId="0" fillId="24" borderId="63" xfId="0" applyFont="1" applyFill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30" fillId="0" borderId="42" xfId="0" applyFont="1" applyFill="1" applyBorder="1" applyAlignment="1">
      <alignment vertical="center" wrapText="1"/>
    </xf>
    <xf numFmtId="0" fontId="2" fillId="0" borderId="64" xfId="0" applyFont="1" applyBorder="1" applyAlignment="1">
      <alignment horizontal="center" vertical="center" wrapText="1"/>
    </xf>
    <xf numFmtId="44" fontId="2" fillId="25" borderId="56" xfId="49" applyFont="1" applyFill="1" applyBorder="1" applyAlignment="1">
      <alignment horizontal="center" vertical="center" wrapText="1"/>
    </xf>
    <xf numFmtId="4" fontId="2" fillId="24" borderId="16" xfId="0" applyNumberFormat="1" applyFont="1" applyFill="1" applyBorder="1" applyAlignment="1">
      <alignment horizontal="center" vertical="center" wrapText="1"/>
    </xf>
    <xf numFmtId="4" fontId="2" fillId="24" borderId="16" xfId="0" applyNumberFormat="1" applyFont="1" applyFill="1" applyBorder="1" applyAlignment="1">
      <alignment vertical="center" wrapText="1"/>
    </xf>
    <xf numFmtId="4" fontId="2" fillId="24" borderId="25" xfId="0" applyNumberFormat="1" applyFont="1" applyFill="1" applyBorder="1" applyAlignment="1">
      <alignment vertical="center" wrapText="1"/>
    </xf>
    <xf numFmtId="0" fontId="2" fillId="24" borderId="51" xfId="0" applyFont="1" applyFill="1" applyBorder="1" applyAlignment="1">
      <alignment horizontal="center" vertical="center" wrapText="1"/>
    </xf>
    <xf numFmtId="0" fontId="2" fillId="24" borderId="42" xfId="0" applyFont="1" applyFill="1" applyBorder="1" applyAlignment="1">
      <alignment horizontal="center" vertical="center" wrapText="1"/>
    </xf>
    <xf numFmtId="0" fontId="2" fillId="24" borderId="28" xfId="0" applyFont="1" applyFill="1" applyBorder="1" applyAlignment="1">
      <alignment vertical="center" wrapText="1"/>
    </xf>
    <xf numFmtId="0" fontId="2" fillId="24" borderId="65" xfId="0" applyFont="1" applyFill="1" applyBorder="1" applyAlignment="1">
      <alignment horizontal="center" vertical="center" wrapText="1"/>
    </xf>
    <xf numFmtId="44" fontId="30" fillId="0" borderId="22" xfId="49" applyFont="1" applyBorder="1" applyAlignment="1">
      <alignment/>
    </xf>
    <xf numFmtId="0" fontId="30" fillId="0" borderId="28" xfId="0" applyFont="1" applyBorder="1" applyAlignment="1">
      <alignment/>
    </xf>
    <xf numFmtId="4" fontId="2" fillId="24" borderId="27" xfId="0" applyNumberFormat="1" applyFont="1" applyFill="1" applyBorder="1" applyAlignment="1">
      <alignment horizontal="center" vertical="center" wrapText="1"/>
    </xf>
    <xf numFmtId="4" fontId="2" fillId="24" borderId="18" xfId="0" applyNumberFormat="1" applyFont="1" applyFill="1" applyBorder="1" applyAlignment="1">
      <alignment horizontal="center" vertical="center" wrapText="1"/>
    </xf>
    <xf numFmtId="4" fontId="2" fillId="24" borderId="26" xfId="0" applyNumberFormat="1" applyFont="1" applyFill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57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 wrapText="1"/>
    </xf>
    <xf numFmtId="0" fontId="32" fillId="0" borderId="57" xfId="0" applyFont="1" applyFill="1" applyBorder="1" applyAlignment="1">
      <alignment horizontal="center" wrapText="1"/>
    </xf>
    <xf numFmtId="0" fontId="32" fillId="0" borderId="39" xfId="0" applyFont="1" applyFill="1" applyBorder="1" applyAlignment="1">
      <alignment horizontal="center" wrapText="1"/>
    </xf>
    <xf numFmtId="0" fontId="32" fillId="0" borderId="58" xfId="0" applyFont="1" applyFill="1" applyBorder="1" applyAlignment="1">
      <alignment horizontal="center" wrapText="1"/>
    </xf>
    <xf numFmtId="0" fontId="32" fillId="0" borderId="27" xfId="0" applyFont="1" applyBorder="1" applyAlignment="1">
      <alignment horizontal="center" vertical="center" wrapText="1"/>
    </xf>
    <xf numFmtId="44" fontId="2" fillId="0" borderId="66" xfId="49" applyFont="1" applyBorder="1" applyAlignment="1">
      <alignment vertical="center" wrapText="1"/>
    </xf>
    <xf numFmtId="44" fontId="2" fillId="24" borderId="67" xfId="49" applyFont="1" applyFill="1" applyBorder="1" applyAlignment="1">
      <alignment vertical="center" wrapText="1"/>
    </xf>
    <xf numFmtId="44" fontId="2" fillId="24" borderId="68" xfId="49" applyFont="1" applyFill="1" applyBorder="1" applyAlignment="1">
      <alignment vertical="center" wrapText="1"/>
    </xf>
    <xf numFmtId="44" fontId="2" fillId="24" borderId="68" xfId="49" applyFont="1" applyFill="1" applyBorder="1" applyAlignment="1">
      <alignment horizontal="center" vertical="center" wrapText="1"/>
    </xf>
    <xf numFmtId="44" fontId="2" fillId="24" borderId="61" xfId="49" applyFont="1" applyFill="1" applyBorder="1" applyAlignment="1">
      <alignment horizontal="center" vertical="center" wrapText="1"/>
    </xf>
    <xf numFmtId="44" fontId="2" fillId="0" borderId="67" xfId="49" applyFont="1" applyBorder="1" applyAlignment="1">
      <alignment horizontal="center" vertical="center" wrapText="1"/>
    </xf>
    <xf numFmtId="44" fontId="2" fillId="0" borderId="69" xfId="49" applyFont="1" applyBorder="1" applyAlignment="1">
      <alignment horizontal="center" vertical="center" wrapText="1"/>
    </xf>
    <xf numFmtId="0" fontId="2" fillId="24" borderId="61" xfId="0" applyFont="1" applyFill="1" applyBorder="1" applyAlignment="1">
      <alignment horizontal="center" vertical="center" wrapText="1"/>
    </xf>
    <xf numFmtId="44" fontId="2" fillId="0" borderId="63" xfId="49" applyFont="1" applyBorder="1" applyAlignment="1">
      <alignment horizontal="center" vertical="center" wrapText="1"/>
    </xf>
    <xf numFmtId="44" fontId="2" fillId="0" borderId="68" xfId="49" applyFont="1" applyBorder="1" applyAlignment="1">
      <alignment horizontal="center" vertical="center" wrapText="1"/>
    </xf>
    <xf numFmtId="44" fontId="2" fillId="0" borderId="61" xfId="49" applyFont="1" applyBorder="1" applyAlignment="1">
      <alignment horizontal="center" vertical="center" wrapText="1"/>
    </xf>
    <xf numFmtId="44" fontId="2" fillId="0" borderId="61" xfId="49" applyFont="1" applyBorder="1" applyAlignment="1">
      <alignment vertical="center" wrapText="1"/>
    </xf>
    <xf numFmtId="44" fontId="2" fillId="24" borderId="67" xfId="49" applyFont="1" applyFill="1" applyBorder="1" applyAlignment="1">
      <alignment horizontal="center" vertical="center" wrapText="1"/>
    </xf>
    <xf numFmtId="44" fontId="2" fillId="0" borderId="61" xfId="49" applyFont="1" applyFill="1" applyBorder="1" applyAlignment="1">
      <alignment wrapText="1"/>
    </xf>
    <xf numFmtId="164" fontId="2" fillId="24" borderId="67" xfId="0" applyNumberFormat="1" applyFont="1" applyFill="1" applyBorder="1" applyAlignment="1">
      <alignment vertical="center" wrapText="1"/>
    </xf>
    <xf numFmtId="164" fontId="2" fillId="24" borderId="69" xfId="0" applyNumberFormat="1" applyFont="1" applyFill="1" applyBorder="1" applyAlignment="1">
      <alignment vertical="center" wrapText="1"/>
    </xf>
    <xf numFmtId="164" fontId="2" fillId="24" borderId="68" xfId="0" applyNumberFormat="1" applyFont="1" applyFill="1" applyBorder="1" applyAlignment="1">
      <alignment vertical="center" wrapText="1"/>
    </xf>
    <xf numFmtId="164" fontId="2" fillId="24" borderId="50" xfId="0" applyNumberFormat="1" applyFont="1" applyFill="1" applyBorder="1" applyAlignment="1">
      <alignment vertical="center" wrapText="1"/>
    </xf>
    <xf numFmtId="164" fontId="2" fillId="24" borderId="61" xfId="0" applyNumberFormat="1" applyFont="1" applyFill="1" applyBorder="1" applyAlignment="1">
      <alignment vertical="center" wrapText="1"/>
    </xf>
    <xf numFmtId="164" fontId="2" fillId="24" borderId="67" xfId="0" applyNumberFormat="1" applyFont="1" applyFill="1" applyBorder="1" applyAlignment="1">
      <alignment horizontal="center" vertical="center" wrapText="1"/>
    </xf>
    <xf numFmtId="164" fontId="2" fillId="24" borderId="63" xfId="0" applyNumberFormat="1" applyFont="1" applyFill="1" applyBorder="1" applyAlignment="1">
      <alignment horizontal="center" vertical="center" wrapText="1"/>
    </xf>
    <xf numFmtId="44" fontId="2" fillId="0" borderId="0" xfId="49" applyFont="1" applyBorder="1" applyAlignment="1">
      <alignment vertical="center" wrapText="1"/>
    </xf>
    <xf numFmtId="44" fontId="2" fillId="0" borderId="67" xfId="49" applyFont="1" applyFill="1" applyBorder="1" applyAlignment="1">
      <alignment wrapText="1"/>
    </xf>
    <xf numFmtId="44" fontId="2" fillId="0" borderId="67" xfId="49" applyFont="1" applyBorder="1" applyAlignment="1">
      <alignment horizontal="center" wrapText="1"/>
    </xf>
    <xf numFmtId="44" fontId="2" fillId="0" borderId="0" xfId="49" applyFont="1" applyBorder="1" applyAlignment="1">
      <alignment horizontal="center" vertical="center" wrapText="1"/>
    </xf>
    <xf numFmtId="0" fontId="5" fillId="8" borderId="40" xfId="0" applyFont="1" applyFill="1" applyBorder="1" applyAlignment="1">
      <alignment horizontal="center"/>
    </xf>
    <xf numFmtId="44" fontId="2" fillId="0" borderId="40" xfId="49" applyFont="1" applyFill="1" applyBorder="1" applyAlignment="1">
      <alignment/>
    </xf>
    <xf numFmtId="44" fontId="2" fillId="0" borderId="49" xfId="49" applyFont="1" applyFill="1" applyBorder="1" applyAlignment="1">
      <alignment/>
    </xf>
    <xf numFmtId="44" fontId="2" fillId="0" borderId="49" xfId="49" applyFont="1" applyFill="1" applyBorder="1" applyAlignment="1">
      <alignment/>
    </xf>
    <xf numFmtId="44" fontId="2" fillId="0" borderId="38" xfId="49" applyFont="1" applyFill="1" applyBorder="1" applyAlignment="1">
      <alignment/>
    </xf>
    <xf numFmtId="44" fontId="2" fillId="22" borderId="43" xfId="49" applyFont="1" applyFill="1" applyBorder="1" applyAlignment="1">
      <alignment horizontal="center" vertical="center" wrapText="1"/>
    </xf>
    <xf numFmtId="44" fontId="2" fillId="24" borderId="57" xfId="49" applyFont="1" applyFill="1" applyBorder="1" applyAlignment="1">
      <alignment vertical="center" wrapText="1"/>
    </xf>
    <xf numFmtId="44" fontId="2" fillId="24" borderId="39" xfId="49" applyFont="1" applyFill="1" applyBorder="1" applyAlignment="1">
      <alignment vertical="center" wrapText="1"/>
    </xf>
    <xf numFmtId="44" fontId="2" fillId="24" borderId="39" xfId="49" applyFont="1" applyFill="1" applyBorder="1" applyAlignment="1">
      <alignment horizontal="center" vertical="center" wrapText="1"/>
    </xf>
    <xf numFmtId="44" fontId="2" fillId="24" borderId="58" xfId="49" applyFont="1" applyFill="1" applyBorder="1" applyAlignment="1">
      <alignment horizontal="center" vertical="center" wrapText="1"/>
    </xf>
    <xf numFmtId="44" fontId="2" fillId="0" borderId="57" xfId="49" applyFont="1" applyFill="1" applyBorder="1" applyAlignment="1">
      <alignment wrapText="1"/>
    </xf>
    <xf numFmtId="44" fontId="2" fillId="0" borderId="39" xfId="49" applyFont="1" applyFill="1" applyBorder="1" applyAlignment="1">
      <alignment wrapText="1"/>
    </xf>
    <xf numFmtId="44" fontId="2" fillId="0" borderId="57" xfId="49" applyFont="1" applyFill="1" applyBorder="1" applyAlignment="1">
      <alignment horizontal="center" wrapText="1"/>
    </xf>
    <xf numFmtId="44" fontId="2" fillId="0" borderId="52" xfId="49" applyFont="1" applyFill="1" applyBorder="1" applyAlignment="1">
      <alignment horizontal="center" wrapText="1"/>
    </xf>
    <xf numFmtId="44" fontId="2" fillId="0" borderId="70" xfId="49" applyFont="1" applyFill="1" applyBorder="1" applyAlignment="1">
      <alignment horizontal="center" wrapText="1"/>
    </xf>
    <xf numFmtId="44" fontId="2" fillId="0" borderId="44" xfId="49" applyFont="1" applyBorder="1" applyAlignment="1">
      <alignment horizontal="center" vertical="center" wrapText="1"/>
    </xf>
    <xf numFmtId="44" fontId="2" fillId="0" borderId="49" xfId="49" applyFont="1" applyBorder="1" applyAlignment="1">
      <alignment vertical="center" wrapText="1"/>
    </xf>
    <xf numFmtId="44" fontId="2" fillId="0" borderId="38" xfId="49" applyFont="1" applyBorder="1" applyAlignment="1">
      <alignment horizontal="center" vertical="center" wrapText="1"/>
    </xf>
    <xf numFmtId="44" fontId="2" fillId="0" borderId="57" xfId="49" applyFont="1" applyBorder="1" applyAlignment="1">
      <alignment horizontal="center" vertical="center" wrapText="1"/>
    </xf>
    <xf numFmtId="44" fontId="2" fillId="0" borderId="39" xfId="49" applyFont="1" applyBorder="1" applyAlignment="1">
      <alignment horizontal="center" vertical="center" wrapText="1"/>
    </xf>
    <xf numFmtId="44" fontId="2" fillId="0" borderId="58" xfId="49" applyFont="1" applyBorder="1" applyAlignment="1">
      <alignment horizontal="center" vertical="center" wrapText="1"/>
    </xf>
    <xf numFmtId="44" fontId="2" fillId="0" borderId="70" xfId="49" applyFont="1" applyBorder="1" applyAlignment="1">
      <alignment vertical="center" wrapText="1"/>
    </xf>
    <xf numFmtId="44" fontId="2" fillId="24" borderId="57" xfId="49" applyFont="1" applyFill="1" applyBorder="1" applyAlignment="1">
      <alignment horizontal="center" vertical="center" wrapText="1"/>
    </xf>
    <xf numFmtId="44" fontId="2" fillId="0" borderId="68" xfId="49" applyFont="1" applyFill="1" applyBorder="1" applyAlignment="1">
      <alignment wrapText="1"/>
    </xf>
    <xf numFmtId="44" fontId="2" fillId="0" borderId="58" xfId="49" applyFont="1" applyFill="1" applyBorder="1" applyAlignment="1">
      <alignment wrapText="1"/>
    </xf>
    <xf numFmtId="44" fontId="2" fillId="0" borderId="68" xfId="49" applyFont="1" applyBorder="1" applyAlignment="1">
      <alignment horizontal="center" wrapText="1"/>
    </xf>
    <xf numFmtId="44" fontId="2" fillId="0" borderId="68" xfId="49" applyFont="1" applyBorder="1" applyAlignment="1">
      <alignment wrapText="1"/>
    </xf>
    <xf numFmtId="4" fontId="2" fillId="24" borderId="44" xfId="0" applyNumberFormat="1" applyFont="1" applyFill="1" applyBorder="1" applyAlignment="1">
      <alignment vertical="center" wrapText="1"/>
    </xf>
    <xf numFmtId="4" fontId="2" fillId="24" borderId="49" xfId="0" applyNumberFormat="1" applyFont="1" applyFill="1" applyBorder="1" applyAlignment="1">
      <alignment vertical="center" wrapText="1"/>
    </xf>
    <xf numFmtId="4" fontId="2" fillId="24" borderId="38" xfId="0" applyNumberFormat="1" applyFont="1" applyFill="1" applyBorder="1" applyAlignment="1">
      <alignment vertical="center" wrapText="1"/>
    </xf>
    <xf numFmtId="164" fontId="2" fillId="24" borderId="57" xfId="0" applyNumberFormat="1" applyFont="1" applyFill="1" applyBorder="1" applyAlignment="1">
      <alignment horizontal="center" vertical="center" wrapText="1"/>
    </xf>
    <xf numFmtId="164" fontId="2" fillId="24" borderId="69" xfId="0" applyNumberFormat="1" applyFont="1" applyFill="1" applyBorder="1" applyAlignment="1">
      <alignment horizontal="center" vertical="center" wrapText="1"/>
    </xf>
    <xf numFmtId="164" fontId="2" fillId="24" borderId="70" xfId="0" applyNumberFormat="1" applyFont="1" applyFill="1" applyBorder="1" applyAlignment="1">
      <alignment horizontal="center" vertical="center" wrapText="1"/>
    </xf>
    <xf numFmtId="44" fontId="2" fillId="22" borderId="45" xfId="49" applyFont="1" applyFill="1" applyBorder="1" applyAlignment="1">
      <alignment/>
    </xf>
    <xf numFmtId="44" fontId="2" fillId="0" borderId="15" xfId="49" applyFont="1" applyBorder="1" applyAlignment="1">
      <alignment horizontal="center" vertical="center" wrapText="1"/>
    </xf>
    <xf numFmtId="44" fontId="2" fillId="0" borderId="15" xfId="49" applyFont="1" applyFill="1" applyBorder="1" applyAlignment="1">
      <alignment horizontal="center" wrapText="1"/>
    </xf>
    <xf numFmtId="0" fontId="32" fillId="0" borderId="71" xfId="0" applyFont="1" applyBorder="1" applyAlignment="1">
      <alignment horizontal="center" vertical="center" wrapText="1"/>
    </xf>
    <xf numFmtId="164" fontId="2" fillId="25" borderId="32" xfId="49" applyNumberFormat="1" applyFont="1" applyFill="1" applyBorder="1" applyAlignment="1">
      <alignment horizontal="center" vertical="center" wrapText="1"/>
    </xf>
    <xf numFmtId="164" fontId="2" fillId="22" borderId="10" xfId="49" applyNumberFormat="1" applyFont="1" applyFill="1" applyBorder="1" applyAlignment="1">
      <alignment/>
    </xf>
    <xf numFmtId="0" fontId="2" fillId="24" borderId="38" xfId="0" applyFont="1" applyFill="1" applyBorder="1" applyAlignment="1">
      <alignment horizontal="center" vertical="center" wrapText="1"/>
    </xf>
    <xf numFmtId="164" fontId="2" fillId="24" borderId="12" xfId="0" applyNumberFormat="1" applyFont="1" applyFill="1" applyBorder="1" applyAlignment="1">
      <alignment horizontal="center" vertical="center" wrapText="1"/>
    </xf>
    <xf numFmtId="164" fontId="2" fillId="24" borderId="14" xfId="0" applyNumberFormat="1" applyFont="1" applyFill="1" applyBorder="1" applyAlignment="1">
      <alignment horizontal="center" vertical="center" wrapText="1"/>
    </xf>
    <xf numFmtId="164" fontId="2" fillId="24" borderId="43" xfId="0" applyNumberFormat="1" applyFont="1" applyFill="1" applyBorder="1" applyAlignment="1">
      <alignment horizontal="center" vertical="center" wrapText="1"/>
    </xf>
    <xf numFmtId="164" fontId="2" fillId="24" borderId="0" xfId="0" applyNumberFormat="1" applyFont="1" applyFill="1" applyBorder="1" applyAlignment="1">
      <alignment horizontal="center" vertical="center" wrapText="1"/>
    </xf>
    <xf numFmtId="0" fontId="2" fillId="24" borderId="5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vertical="center" wrapText="1"/>
    </xf>
    <xf numFmtId="44" fontId="2" fillId="0" borderId="22" xfId="49" applyFont="1" applyBorder="1" applyAlignment="1">
      <alignment/>
    </xf>
    <xf numFmtId="44" fontId="2" fillId="0" borderId="0" xfId="0" applyNumberFormat="1" applyFont="1" applyAlignment="1">
      <alignment/>
    </xf>
    <xf numFmtId="0" fontId="2" fillId="0" borderId="0" xfId="0" applyFont="1" applyAlignment="1">
      <alignment/>
    </xf>
    <xf numFmtId="44" fontId="2" fillId="0" borderId="64" xfId="49" applyFont="1" applyBorder="1" applyAlignment="1">
      <alignment/>
    </xf>
    <xf numFmtId="0" fontId="2" fillId="0" borderId="28" xfId="0" applyFont="1" applyBorder="1" applyAlignment="1">
      <alignment/>
    </xf>
    <xf numFmtId="0" fontId="0" fillId="0" borderId="17" xfId="0" applyFont="1" applyBorder="1" applyAlignment="1">
      <alignment horizontal="center" vertical="justify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2" xfId="0" applyFont="1" applyBorder="1" applyAlignment="1">
      <alignment horizontal="center" vertical="justify"/>
    </xf>
    <xf numFmtId="0" fontId="0" fillId="0" borderId="14" xfId="0" applyFont="1" applyBorder="1" applyAlignment="1">
      <alignment horizontal="center" vertical="justify"/>
    </xf>
    <xf numFmtId="0" fontId="0" fillId="0" borderId="22" xfId="0" applyFont="1" applyBorder="1" applyAlignment="1">
      <alignment horizontal="center" vertical="justify"/>
    </xf>
    <xf numFmtId="0" fontId="4" fillId="22" borderId="10" xfId="0" applyFont="1" applyFill="1" applyBorder="1" applyAlignment="1">
      <alignment horizontal="center" vertical="center" wrapText="1"/>
    </xf>
    <xf numFmtId="0" fontId="4" fillId="22" borderId="31" xfId="0" applyFont="1" applyFill="1" applyBorder="1" applyAlignment="1">
      <alignment horizontal="center" vertical="center" wrapText="1"/>
    </xf>
    <xf numFmtId="0" fontId="4" fillId="22" borderId="14" xfId="0" applyFont="1" applyFill="1" applyBorder="1" applyAlignment="1">
      <alignment horizontal="center" vertical="center" wrapText="1"/>
    </xf>
    <xf numFmtId="0" fontId="31" fillId="12" borderId="54" xfId="0" applyFont="1" applyFill="1" applyBorder="1" applyAlignment="1">
      <alignment horizontal="center" vertical="center" textRotation="90"/>
    </xf>
    <xf numFmtId="0" fontId="31" fillId="12" borderId="53" xfId="0" applyFont="1" applyFill="1" applyBorder="1" applyAlignment="1">
      <alignment horizontal="center" vertical="center" textRotation="90"/>
    </xf>
    <xf numFmtId="0" fontId="31" fillId="12" borderId="19" xfId="0" applyFont="1" applyFill="1" applyBorder="1" applyAlignment="1">
      <alignment horizontal="center" vertical="center" textRotation="90"/>
    </xf>
    <xf numFmtId="0" fontId="27" fillId="24" borderId="54" xfId="0" applyFont="1" applyFill="1" applyBorder="1" applyAlignment="1">
      <alignment horizontal="center" vertical="center" textRotation="90" wrapText="1"/>
    </xf>
    <xf numFmtId="0" fontId="27" fillId="24" borderId="53" xfId="0" applyFont="1" applyFill="1" applyBorder="1" applyAlignment="1">
      <alignment horizontal="center" vertical="center" textRotation="90" wrapText="1"/>
    </xf>
    <xf numFmtId="0" fontId="27" fillId="24" borderId="72" xfId="0" applyFont="1" applyFill="1" applyBorder="1" applyAlignment="1">
      <alignment horizontal="center" vertical="center" textRotation="90" wrapText="1"/>
    </xf>
    <xf numFmtId="0" fontId="0" fillId="24" borderId="54" xfId="0" applyFont="1" applyFill="1" applyBorder="1" applyAlignment="1">
      <alignment horizontal="center" vertical="center" wrapText="1"/>
    </xf>
    <xf numFmtId="0" fontId="0" fillId="24" borderId="53" xfId="0" applyFont="1" applyFill="1" applyBorder="1" applyAlignment="1">
      <alignment horizontal="center" vertical="center" wrapText="1"/>
    </xf>
    <xf numFmtId="0" fontId="0" fillId="24" borderId="72" xfId="0" applyFont="1" applyFill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25" fillId="24" borderId="35" xfId="0" applyFont="1" applyFill="1" applyBorder="1" applyAlignment="1">
      <alignment horizontal="center" vertical="center" wrapText="1"/>
    </xf>
    <xf numFmtId="0" fontId="25" fillId="24" borderId="47" xfId="0" applyFont="1" applyFill="1" applyBorder="1" applyAlignment="1">
      <alignment horizontal="center" vertical="center" wrapText="1"/>
    </xf>
    <xf numFmtId="0" fontId="25" fillId="24" borderId="21" xfId="0" applyFont="1" applyFill="1" applyBorder="1" applyAlignment="1">
      <alignment horizontal="center" vertical="center" wrapText="1"/>
    </xf>
    <xf numFmtId="0" fontId="4" fillId="22" borderId="0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justify" vertical="center" wrapText="1"/>
    </xf>
    <xf numFmtId="0" fontId="26" fillId="0" borderId="14" xfId="0" applyFont="1" applyBorder="1" applyAlignment="1">
      <alignment horizontal="justify" vertical="center" wrapText="1"/>
    </xf>
    <xf numFmtId="0" fontId="26" fillId="0" borderId="10" xfId="0" applyFont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1" fillId="25" borderId="54" xfId="0" applyFont="1" applyFill="1" applyBorder="1" applyAlignment="1">
      <alignment horizontal="center" vertical="center" textRotation="90"/>
    </xf>
    <xf numFmtId="0" fontId="31" fillId="25" borderId="53" xfId="0" applyFont="1" applyFill="1" applyBorder="1" applyAlignment="1">
      <alignment horizontal="center" vertical="center" textRotation="90"/>
    </xf>
    <xf numFmtId="0" fontId="31" fillId="25" borderId="72" xfId="0" applyFont="1" applyFill="1" applyBorder="1" applyAlignment="1">
      <alignment horizontal="center" vertical="center" textRotation="90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justify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justify" wrapText="1"/>
    </xf>
    <xf numFmtId="0" fontId="0" fillId="0" borderId="10" xfId="0" applyFont="1" applyBorder="1" applyAlignment="1">
      <alignment horizontal="center" vertical="justify" wrapText="1"/>
    </xf>
    <xf numFmtId="0" fontId="31" fillId="19" borderId="54" xfId="0" applyFont="1" applyFill="1" applyBorder="1" applyAlignment="1">
      <alignment horizontal="center" vertical="center" textRotation="90"/>
    </xf>
    <xf numFmtId="0" fontId="31" fillId="19" borderId="53" xfId="0" applyFont="1" applyFill="1" applyBorder="1" applyAlignment="1">
      <alignment horizontal="center" vertical="center" textRotation="90"/>
    </xf>
    <xf numFmtId="0" fontId="31" fillId="19" borderId="72" xfId="0" applyFont="1" applyFill="1" applyBorder="1" applyAlignment="1">
      <alignment horizontal="center" vertical="center" textRotation="90"/>
    </xf>
    <xf numFmtId="0" fontId="0" fillId="24" borderId="17" xfId="0" applyFont="1" applyFill="1" applyBorder="1" applyAlignment="1">
      <alignment horizontal="center" vertical="justify"/>
    </xf>
    <xf numFmtId="0" fontId="0" fillId="24" borderId="10" xfId="0" applyFont="1" applyFill="1" applyBorder="1" applyAlignment="1">
      <alignment horizontal="center" vertical="justify"/>
    </xf>
    <xf numFmtId="0" fontId="0" fillId="24" borderId="12" xfId="0" applyFont="1" applyFill="1" applyBorder="1" applyAlignment="1">
      <alignment horizontal="center" vertical="justify"/>
    </xf>
    <xf numFmtId="0" fontId="0" fillId="24" borderId="14" xfId="0" applyFont="1" applyFill="1" applyBorder="1" applyAlignment="1">
      <alignment horizontal="center" vertical="justify"/>
    </xf>
    <xf numFmtId="0" fontId="0" fillId="24" borderId="22" xfId="0" applyFont="1" applyFill="1" applyBorder="1" applyAlignment="1">
      <alignment horizontal="center" vertical="justify"/>
    </xf>
    <xf numFmtId="0" fontId="0" fillId="24" borderId="54" xfId="0" applyFont="1" applyFill="1" applyBorder="1" applyAlignment="1">
      <alignment horizontal="center" vertical="justify" wrapText="1"/>
    </xf>
    <xf numFmtId="0" fontId="0" fillId="24" borderId="53" xfId="0" applyFont="1" applyFill="1" applyBorder="1" applyAlignment="1">
      <alignment horizontal="center" vertical="justify" wrapText="1"/>
    </xf>
    <xf numFmtId="0" fontId="0" fillId="24" borderId="72" xfId="0" applyFont="1" applyFill="1" applyBorder="1" applyAlignment="1">
      <alignment horizontal="center" vertical="justify" wrapText="1"/>
    </xf>
    <xf numFmtId="0" fontId="31" fillId="11" borderId="54" xfId="0" applyFont="1" applyFill="1" applyBorder="1" applyAlignment="1">
      <alignment horizontal="center" vertical="center" textRotation="90"/>
    </xf>
    <xf numFmtId="0" fontId="31" fillId="11" borderId="53" xfId="0" applyFont="1" applyFill="1" applyBorder="1" applyAlignment="1">
      <alignment horizontal="center" vertical="center" textRotation="90"/>
    </xf>
    <xf numFmtId="0" fontId="31" fillId="11" borderId="72" xfId="0" applyFont="1" applyFill="1" applyBorder="1" applyAlignment="1">
      <alignment horizontal="center" vertical="center" textRotation="90"/>
    </xf>
    <xf numFmtId="0" fontId="30" fillId="0" borderId="17" xfId="0" applyFont="1" applyFill="1" applyBorder="1" applyAlignment="1">
      <alignment horizontal="center" vertical="justify" wrapText="1"/>
    </xf>
    <xf numFmtId="0" fontId="30" fillId="0" borderId="10" xfId="0" applyFont="1" applyFill="1" applyBorder="1" applyAlignment="1">
      <alignment horizontal="center" vertical="justify" wrapText="1"/>
    </xf>
    <xf numFmtId="0" fontId="4" fillId="22" borderId="62" xfId="0" applyFont="1" applyFill="1" applyBorder="1" applyAlignment="1">
      <alignment horizontal="center" vertical="center" wrapText="1"/>
    </xf>
    <xf numFmtId="0" fontId="4" fillId="22" borderId="73" xfId="0" applyFont="1" applyFill="1" applyBorder="1" applyAlignment="1">
      <alignment horizontal="center" vertical="center" wrapText="1"/>
    </xf>
    <xf numFmtId="0" fontId="5" fillId="24" borderId="54" xfId="0" applyFont="1" applyFill="1" applyBorder="1" applyAlignment="1">
      <alignment horizontal="center" vertical="center" textRotation="90" wrapText="1"/>
    </xf>
    <xf numFmtId="0" fontId="5" fillId="24" borderId="53" xfId="0" applyFont="1" applyFill="1" applyBorder="1" applyAlignment="1">
      <alignment horizontal="center" vertical="center" textRotation="90" wrapText="1"/>
    </xf>
    <xf numFmtId="0" fontId="5" fillId="24" borderId="72" xfId="0" applyFont="1" applyFill="1" applyBorder="1" applyAlignment="1">
      <alignment horizontal="center" vertical="center" textRotation="90" wrapText="1"/>
    </xf>
    <xf numFmtId="0" fontId="30" fillId="24" borderId="54" xfId="0" applyFont="1" applyFill="1" applyBorder="1" applyAlignment="1">
      <alignment horizontal="center" vertical="center" wrapText="1"/>
    </xf>
    <xf numFmtId="0" fontId="30" fillId="24" borderId="53" xfId="0" applyFont="1" applyFill="1" applyBorder="1" applyAlignment="1">
      <alignment horizontal="center" vertical="center" wrapText="1"/>
    </xf>
    <xf numFmtId="0" fontId="30" fillId="24" borderId="72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justify"/>
    </xf>
    <xf numFmtId="0" fontId="2" fillId="0" borderId="14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/>
    </xf>
    <xf numFmtId="0" fontId="30" fillId="0" borderId="17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justify" wrapText="1"/>
    </xf>
    <xf numFmtId="44" fontId="2" fillId="24" borderId="34" xfId="49" applyFont="1" applyFill="1" applyBorder="1" applyAlignment="1">
      <alignment horizontal="center" vertical="center" wrapText="1"/>
    </xf>
    <xf numFmtId="44" fontId="2" fillId="24" borderId="18" xfId="49" applyFont="1" applyFill="1" applyBorder="1" applyAlignment="1">
      <alignment horizontal="center" vertical="center" wrapText="1"/>
    </xf>
    <xf numFmtId="44" fontId="32" fillId="24" borderId="39" xfId="49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44" fontId="2" fillId="24" borderId="11" xfId="49" applyFont="1" applyFill="1" applyBorder="1" applyAlignment="1">
      <alignment horizontal="center" vertical="center" wrapText="1"/>
    </xf>
    <xf numFmtId="44" fontId="2" fillId="24" borderId="12" xfId="49" applyFont="1" applyFill="1" applyBorder="1" applyAlignment="1">
      <alignment horizontal="center" vertical="center" wrapText="1"/>
    </xf>
    <xf numFmtId="44" fontId="2" fillId="24" borderId="14" xfId="49" applyFont="1" applyFill="1" applyBorder="1" applyAlignment="1">
      <alignment horizontal="center" vertical="center" wrapText="1"/>
    </xf>
    <xf numFmtId="164" fontId="2" fillId="0" borderId="12" xfId="49" applyNumberFormat="1" applyFont="1" applyFill="1" applyBorder="1" applyAlignment="1">
      <alignment horizontal="center" vertical="center"/>
    </xf>
    <xf numFmtId="164" fontId="2" fillId="0" borderId="14" xfId="49" applyNumberFormat="1" applyFont="1" applyFill="1" applyBorder="1" applyAlignment="1">
      <alignment horizontal="center" vertical="center"/>
    </xf>
    <xf numFmtId="164" fontId="2" fillId="0" borderId="10" xfId="49" applyNumberFormat="1" applyFont="1" applyFill="1" applyBorder="1" applyAlignment="1">
      <alignment horizontal="center" vertical="center"/>
    </xf>
    <xf numFmtId="164" fontId="2" fillId="0" borderId="12" xfId="49" applyNumberFormat="1" applyFont="1" applyFill="1" applyBorder="1" applyAlignment="1">
      <alignment horizontal="center" vertical="center" wrapText="1"/>
    </xf>
    <xf numFmtId="164" fontId="2" fillId="0" borderId="14" xfId="49" applyNumberFormat="1" applyFont="1" applyFill="1" applyBorder="1" applyAlignment="1">
      <alignment horizontal="center" vertical="center" wrapText="1"/>
    </xf>
    <xf numFmtId="164" fontId="2" fillId="0" borderId="10" xfId="49" applyNumberFormat="1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3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1" fontId="2" fillId="24" borderId="11" xfId="0" applyNumberFormat="1" applyFont="1" applyFill="1" applyBorder="1" applyAlignment="1">
      <alignment horizontal="center" vertical="center" wrapText="1"/>
    </xf>
    <xf numFmtId="1" fontId="2" fillId="24" borderId="18" xfId="0" applyNumberFormat="1" applyFont="1" applyFill="1" applyBorder="1" applyAlignment="1">
      <alignment horizontal="center" vertical="center" wrapText="1"/>
    </xf>
    <xf numFmtId="44" fontId="2" fillId="25" borderId="36" xfId="49" applyFont="1" applyFill="1" applyBorder="1" applyAlignment="1">
      <alignment horizontal="center" vertical="center" wrapText="1"/>
    </xf>
    <xf numFmtId="44" fontId="2" fillId="25" borderId="47" xfId="49" applyFont="1" applyFill="1" applyBorder="1" applyAlignment="1">
      <alignment horizontal="center" vertical="center" wrapText="1"/>
    </xf>
    <xf numFmtId="44" fontId="2" fillId="25" borderId="33" xfId="49" applyFont="1" applyFill="1" applyBorder="1" applyAlignment="1">
      <alignment horizontal="center" vertical="center" wrapText="1"/>
    </xf>
    <xf numFmtId="0" fontId="4" fillId="8" borderId="54" xfId="0" applyFont="1" applyFill="1" applyBorder="1" applyAlignment="1">
      <alignment horizontal="center" vertical="center" wrapText="1"/>
    </xf>
    <xf numFmtId="0" fontId="4" fillId="8" borderId="53" xfId="0" applyFont="1" applyFill="1" applyBorder="1" applyAlignment="1">
      <alignment horizontal="center" vertical="center" wrapText="1"/>
    </xf>
    <xf numFmtId="0" fontId="4" fillId="8" borderId="72" xfId="0" applyFont="1" applyFill="1" applyBorder="1" applyAlignment="1">
      <alignment horizontal="center" vertical="center" wrapText="1"/>
    </xf>
    <xf numFmtId="0" fontId="3" fillId="8" borderId="54" xfId="0" applyFont="1" applyFill="1" applyBorder="1" applyAlignment="1">
      <alignment horizontal="center" vertical="center" wrapText="1"/>
    </xf>
    <xf numFmtId="0" fontId="3" fillId="8" borderId="53" xfId="0" applyFont="1" applyFill="1" applyBorder="1" applyAlignment="1">
      <alignment horizontal="center" vertical="center" wrapText="1"/>
    </xf>
    <xf numFmtId="0" fontId="31" fillId="26" borderId="54" xfId="0" applyFont="1" applyFill="1" applyBorder="1" applyAlignment="1">
      <alignment horizontal="center" vertical="center" textRotation="90"/>
    </xf>
    <xf numFmtId="0" fontId="31" fillId="26" borderId="53" xfId="0" applyFont="1" applyFill="1" applyBorder="1" applyAlignment="1">
      <alignment horizontal="center" vertical="center" textRotation="90"/>
    </xf>
    <xf numFmtId="0" fontId="31" fillId="26" borderId="72" xfId="0" applyFont="1" applyFill="1" applyBorder="1" applyAlignment="1">
      <alignment horizontal="center" vertical="center" textRotation="90"/>
    </xf>
    <xf numFmtId="0" fontId="28" fillId="24" borderId="54" xfId="0" applyFont="1" applyFill="1" applyBorder="1" applyAlignment="1">
      <alignment horizontal="center" vertical="center" wrapText="1"/>
    </xf>
    <xf numFmtId="0" fontId="28" fillId="24" borderId="53" xfId="0" applyFont="1" applyFill="1" applyBorder="1" applyAlignment="1">
      <alignment horizontal="center" vertical="center" wrapText="1"/>
    </xf>
    <xf numFmtId="0" fontId="28" fillId="24" borderId="72" xfId="0" applyFont="1" applyFill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justify"/>
    </xf>
    <xf numFmtId="0" fontId="30" fillId="0" borderId="14" xfId="0" applyFont="1" applyBorder="1" applyAlignment="1">
      <alignment horizontal="center" vertical="justify"/>
    </xf>
    <xf numFmtId="0" fontId="30" fillId="0" borderId="10" xfId="0" applyFont="1" applyBorder="1" applyAlignment="1">
      <alignment horizontal="center" vertical="justify"/>
    </xf>
    <xf numFmtId="0" fontId="2" fillId="0" borderId="5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justify" wrapText="1"/>
    </xf>
    <xf numFmtId="0" fontId="30" fillId="0" borderId="10" xfId="0" applyFont="1" applyBorder="1" applyAlignment="1">
      <alignment horizontal="center" vertical="justify" wrapText="1"/>
    </xf>
    <xf numFmtId="0" fontId="27" fillId="0" borderId="36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30" fillId="24" borderId="12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justify"/>
    </xf>
    <xf numFmtId="3" fontId="27" fillId="0" borderId="0" xfId="0" applyNumberFormat="1" applyFont="1" applyAlignment="1">
      <alignment horizontal="center"/>
    </xf>
    <xf numFmtId="0" fontId="27" fillId="8" borderId="56" xfId="0" applyFont="1" applyFill="1" applyBorder="1" applyAlignment="1">
      <alignment horizontal="center"/>
    </xf>
    <xf numFmtId="0" fontId="27" fillId="8" borderId="75" xfId="0" applyFont="1" applyFill="1" applyBorder="1" applyAlignment="1">
      <alignment horizontal="center"/>
    </xf>
    <xf numFmtId="0" fontId="27" fillId="8" borderId="60" xfId="0" applyFont="1" applyFill="1" applyBorder="1" applyAlignment="1">
      <alignment horizontal="center"/>
    </xf>
    <xf numFmtId="0" fontId="25" fillId="8" borderId="56" xfId="0" applyFont="1" applyFill="1" applyBorder="1" applyAlignment="1">
      <alignment horizontal="center"/>
    </xf>
    <xf numFmtId="0" fontId="25" fillId="8" borderId="75" xfId="0" applyFont="1" applyFill="1" applyBorder="1" applyAlignment="1">
      <alignment horizontal="center"/>
    </xf>
    <xf numFmtId="0" fontId="25" fillId="8" borderId="60" xfId="0" applyFont="1" applyFill="1" applyBorder="1" applyAlignment="1">
      <alignment horizontal="center"/>
    </xf>
    <xf numFmtId="0" fontId="5" fillId="8" borderId="75" xfId="0" applyFont="1" applyFill="1" applyBorder="1" applyAlignment="1">
      <alignment horizontal="center"/>
    </xf>
    <xf numFmtId="0" fontId="5" fillId="8" borderId="60" xfId="0" applyFont="1" applyFill="1" applyBorder="1" applyAlignment="1">
      <alignment horizontal="center"/>
    </xf>
    <xf numFmtId="0" fontId="4" fillId="8" borderId="54" xfId="0" applyFont="1" applyFill="1" applyBorder="1" applyAlignment="1">
      <alignment horizontal="center" vertical="center" textRotation="90" wrapText="1"/>
    </xf>
    <xf numFmtId="0" fontId="4" fillId="8" borderId="53" xfId="0" applyFont="1" applyFill="1" applyBorder="1" applyAlignment="1">
      <alignment horizontal="center" vertical="center" textRotation="90" wrapText="1"/>
    </xf>
    <xf numFmtId="0" fontId="29" fillId="8" borderId="54" xfId="0" applyFont="1" applyFill="1" applyBorder="1" applyAlignment="1">
      <alignment horizontal="center" vertical="center"/>
    </xf>
    <xf numFmtId="0" fontId="29" fillId="8" borderId="53" xfId="0" applyFont="1" applyFill="1" applyBorder="1" applyAlignment="1">
      <alignment horizontal="center" vertical="center"/>
    </xf>
    <xf numFmtId="0" fontId="25" fillId="8" borderId="53" xfId="0" applyFont="1" applyFill="1" applyBorder="1" applyAlignment="1">
      <alignment horizontal="center" vertical="center" textRotation="90" wrapText="1"/>
    </xf>
    <xf numFmtId="0" fontId="25" fillId="8" borderId="72" xfId="0" applyFont="1" applyFill="1" applyBorder="1" applyAlignment="1">
      <alignment horizontal="center" vertical="center" textRotation="90" wrapText="1"/>
    </xf>
    <xf numFmtId="0" fontId="27" fillId="8" borderId="54" xfId="0" applyFont="1" applyFill="1" applyBorder="1" applyAlignment="1">
      <alignment horizontal="center" vertical="center" textRotation="90" wrapText="1"/>
    </xf>
    <xf numFmtId="0" fontId="27" fillId="8" borderId="53" xfId="0" applyFont="1" applyFill="1" applyBorder="1" applyAlignment="1">
      <alignment horizontal="center" vertical="center" textRotation="90" wrapText="1"/>
    </xf>
    <xf numFmtId="0" fontId="27" fillId="8" borderId="72" xfId="0" applyFont="1" applyFill="1" applyBorder="1" applyAlignment="1">
      <alignment horizontal="center" vertical="center" textRotation="90" wrapText="1"/>
    </xf>
    <xf numFmtId="0" fontId="25" fillId="8" borderId="19" xfId="0" applyFont="1" applyFill="1" applyBorder="1" applyAlignment="1">
      <alignment horizontal="center"/>
    </xf>
    <xf numFmtId="0" fontId="25" fillId="8" borderId="63" xfId="0" applyFont="1" applyFill="1" applyBorder="1" applyAlignment="1">
      <alignment horizontal="center"/>
    </xf>
    <xf numFmtId="0" fontId="25" fillId="8" borderId="70" xfId="0" applyFont="1" applyFill="1" applyBorder="1" applyAlignment="1">
      <alignment horizontal="center"/>
    </xf>
    <xf numFmtId="0" fontId="4" fillId="8" borderId="73" xfId="0" applyFont="1" applyFill="1" applyBorder="1" applyAlignment="1">
      <alignment horizontal="center" vertical="center" wrapText="1"/>
    </xf>
    <xf numFmtId="0" fontId="25" fillId="8" borderId="62" xfId="0" applyFont="1" applyFill="1" applyBorder="1" applyAlignment="1">
      <alignment horizontal="center"/>
    </xf>
    <xf numFmtId="0" fontId="25" fillId="8" borderId="0" xfId="0" applyFont="1" applyFill="1" applyBorder="1" applyAlignment="1">
      <alignment horizontal="center"/>
    </xf>
    <xf numFmtId="0" fontId="25" fillId="8" borderId="73" xfId="0" applyFont="1" applyFill="1" applyBorder="1" applyAlignment="1">
      <alignment horizontal="center"/>
    </xf>
    <xf numFmtId="0" fontId="4" fillId="8" borderId="56" xfId="0" applyFont="1" applyFill="1" applyBorder="1" applyAlignment="1">
      <alignment horizontal="center"/>
    </xf>
    <xf numFmtId="0" fontId="4" fillId="8" borderId="60" xfId="0" applyFont="1" applyFill="1" applyBorder="1" applyAlignment="1">
      <alignment horizontal="center"/>
    </xf>
    <xf numFmtId="0" fontId="4" fillId="8" borderId="75" xfId="0" applyFont="1" applyFill="1" applyBorder="1" applyAlignment="1">
      <alignment horizontal="center"/>
    </xf>
    <xf numFmtId="0" fontId="3" fillId="8" borderId="72" xfId="0" applyFont="1" applyFill="1" applyBorder="1" applyAlignment="1">
      <alignment horizontal="center" vertical="center" wrapText="1"/>
    </xf>
    <xf numFmtId="0" fontId="3" fillId="8" borderId="54" xfId="0" applyFont="1" applyFill="1" applyBorder="1" applyAlignment="1">
      <alignment horizontal="center" vertical="center" textRotation="90" wrapText="1"/>
    </xf>
    <xf numFmtId="0" fontId="3" fillId="8" borderId="53" xfId="0" applyFont="1" applyFill="1" applyBorder="1" applyAlignment="1">
      <alignment horizontal="center" vertical="center" textRotation="90" wrapText="1"/>
    </xf>
    <xf numFmtId="0" fontId="5" fillId="8" borderId="54" xfId="0" applyFont="1" applyFill="1" applyBorder="1" applyAlignment="1">
      <alignment horizontal="center" vertical="center"/>
    </xf>
    <xf numFmtId="0" fontId="5" fillId="8" borderId="53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justify" wrapText="1"/>
    </xf>
    <xf numFmtId="44" fontId="2" fillId="24" borderId="10" xfId="49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142875</xdr:rowOff>
    </xdr:from>
    <xdr:to>
      <xdr:col>3</xdr:col>
      <xdr:colOff>1476375</xdr:colOff>
      <xdr:row>0</xdr:row>
      <xdr:rowOff>142875</xdr:rowOff>
    </xdr:to>
    <xdr:pic>
      <xdr:nvPicPr>
        <xdr:cNvPr id="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42875"/>
          <a:ext cx="2324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214</xdr:row>
      <xdr:rowOff>0</xdr:rowOff>
    </xdr:from>
    <xdr:to>
      <xdr:col>3</xdr:col>
      <xdr:colOff>1476375</xdr:colOff>
      <xdr:row>214</xdr:row>
      <xdr:rowOff>28575</xdr:rowOff>
    </xdr:to>
    <xdr:pic>
      <xdr:nvPicPr>
        <xdr:cNvPr id="2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69446775"/>
          <a:ext cx="2324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47"/>
  <sheetViews>
    <sheetView zoomScalePageLayoutView="0" workbookViewId="0" topLeftCell="A319">
      <selection activeCell="R344" sqref="R344"/>
    </sheetView>
  </sheetViews>
  <sheetFormatPr defaultColWidth="11.421875" defaultRowHeight="12.75"/>
  <cols>
    <col min="1" max="1" width="6.57421875" style="0" customWidth="1"/>
    <col min="2" max="2" width="6.421875" style="0" customWidth="1"/>
    <col min="3" max="3" width="10.57421875" style="0" customWidth="1"/>
    <col min="4" max="4" width="40.8515625" style="0" customWidth="1"/>
    <col min="5" max="5" width="13.421875" style="0" customWidth="1"/>
    <col min="6" max="6" width="21.7109375" style="0" customWidth="1"/>
    <col min="7" max="7" width="23.57421875" style="0" customWidth="1"/>
    <col min="8" max="8" width="21.57421875" style="0" customWidth="1"/>
    <col min="9" max="9" width="22.421875" style="0" customWidth="1"/>
    <col min="10" max="10" width="17.140625" style="0" customWidth="1"/>
    <col min="11" max="11" width="14.421875" style="0" customWidth="1"/>
    <col min="12" max="12" width="12.7109375" style="0" customWidth="1"/>
    <col min="13" max="13" width="13.8515625" style="0" customWidth="1"/>
    <col min="14" max="14" width="12.57421875" style="0" customWidth="1"/>
    <col min="15" max="15" width="14.8515625" style="0" customWidth="1"/>
    <col min="16" max="16" width="15.28125" style="0" customWidth="1"/>
    <col min="17" max="17" width="15.00390625" style="0" customWidth="1"/>
    <col min="18" max="18" width="14.00390625" style="0" customWidth="1"/>
    <col min="19" max="19" width="14.421875" style="0" customWidth="1"/>
    <col min="20" max="20" width="13.421875" style="0" customWidth="1"/>
    <col min="21" max="21" width="8.421875" style="0" customWidth="1"/>
    <col min="22" max="22" width="11.421875" style="0" customWidth="1"/>
    <col min="23" max="23" width="8.00390625" style="0" customWidth="1"/>
    <col min="24" max="24" width="7.8515625" style="0" customWidth="1"/>
    <col min="25" max="25" width="16.28125" style="0" customWidth="1"/>
    <col min="26" max="26" width="16.57421875" style="0" customWidth="1"/>
    <col min="27" max="27" width="14.28125" style="0" customWidth="1"/>
  </cols>
  <sheetData>
    <row r="2" ht="12.75">
      <c r="G2" s="177"/>
    </row>
    <row r="4" spans="5:24" ht="18">
      <c r="E4" s="531" t="s">
        <v>27</v>
      </c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T4" s="531"/>
      <c r="U4" s="531"/>
      <c r="V4" s="531"/>
      <c r="W4" s="531"/>
      <c r="X4" s="531"/>
    </row>
    <row r="5" spans="5:24" ht="18">
      <c r="E5" s="531" t="s">
        <v>147</v>
      </c>
      <c r="F5" s="531"/>
      <c r="G5" s="531"/>
      <c r="H5" s="531"/>
      <c r="I5" s="531"/>
      <c r="J5" s="531"/>
      <c r="K5" s="531"/>
      <c r="L5" s="531"/>
      <c r="M5" s="531"/>
      <c r="N5" s="531"/>
      <c r="O5" s="531"/>
      <c r="P5" s="531"/>
      <c r="Q5" s="531"/>
      <c r="R5" s="531"/>
      <c r="S5" s="531"/>
      <c r="T5" s="531"/>
      <c r="U5" s="531"/>
      <c r="V5" s="531"/>
      <c r="W5" s="531"/>
      <c r="X5" s="531"/>
    </row>
    <row r="6" spans="5:24" ht="18">
      <c r="E6" s="531" t="s">
        <v>146</v>
      </c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1"/>
      <c r="R6" s="531"/>
      <c r="S6" s="531"/>
      <c r="T6" s="531"/>
      <c r="U6" s="531"/>
      <c r="V6" s="531"/>
      <c r="W6" s="531"/>
      <c r="X6" s="531"/>
    </row>
    <row r="7" ht="13.5" thickBot="1"/>
    <row r="8" spans="2:24" ht="18.75" thickBot="1">
      <c r="B8" s="532" t="s">
        <v>24</v>
      </c>
      <c r="C8" s="533"/>
      <c r="D8" s="533"/>
      <c r="E8" s="533"/>
      <c r="F8" s="533"/>
      <c r="G8" s="533"/>
      <c r="H8" s="533"/>
      <c r="I8" s="533"/>
      <c r="J8" s="533"/>
      <c r="K8" s="533"/>
      <c r="L8" s="533"/>
      <c r="M8" s="533"/>
      <c r="N8" s="533"/>
      <c r="O8" s="533"/>
      <c r="P8" s="533"/>
      <c r="Q8" s="533"/>
      <c r="R8" s="533"/>
      <c r="S8" s="533"/>
      <c r="T8" s="533"/>
      <c r="U8" s="533"/>
      <c r="V8" s="533"/>
      <c r="W8" s="533"/>
      <c r="X8" s="534"/>
    </row>
    <row r="9" spans="2:24" ht="16.5" thickBot="1">
      <c r="B9" s="535" t="s">
        <v>22</v>
      </c>
      <c r="C9" s="536"/>
      <c r="D9" s="536"/>
      <c r="E9" s="536"/>
      <c r="F9" s="536"/>
      <c r="G9" s="536"/>
      <c r="H9" s="536"/>
      <c r="I9" s="536"/>
      <c r="J9" s="536"/>
      <c r="K9" s="536"/>
      <c r="L9" s="537"/>
      <c r="M9" s="505" t="s">
        <v>11</v>
      </c>
      <c r="N9" s="538" t="s">
        <v>23</v>
      </c>
      <c r="O9" s="538"/>
      <c r="P9" s="538"/>
      <c r="Q9" s="538"/>
      <c r="R9" s="538"/>
      <c r="S9" s="538"/>
      <c r="T9" s="538"/>
      <c r="U9" s="538"/>
      <c r="V9" s="538"/>
      <c r="W9" s="539"/>
      <c r="X9" s="540" t="s">
        <v>21</v>
      </c>
    </row>
    <row r="10" spans="2:24" ht="16.5" thickBot="1">
      <c r="B10" s="542" t="s">
        <v>49</v>
      </c>
      <c r="C10" s="544" t="s">
        <v>7</v>
      </c>
      <c r="D10" s="546" t="s">
        <v>5</v>
      </c>
      <c r="E10" s="549" t="s">
        <v>32</v>
      </c>
      <c r="F10" s="550"/>
      <c r="G10" s="550"/>
      <c r="H10" s="551"/>
      <c r="I10" s="506" t="s">
        <v>9</v>
      </c>
      <c r="J10" s="553" t="s">
        <v>10</v>
      </c>
      <c r="K10" s="554"/>
      <c r="L10" s="555"/>
      <c r="M10" s="506"/>
      <c r="N10" s="556" t="s">
        <v>12</v>
      </c>
      <c r="O10" s="557"/>
      <c r="P10" s="556" t="s">
        <v>6</v>
      </c>
      <c r="Q10" s="558"/>
      <c r="R10" s="558"/>
      <c r="S10" s="558"/>
      <c r="T10" s="557"/>
      <c r="U10" s="560" t="s">
        <v>19</v>
      </c>
      <c r="V10" s="257"/>
      <c r="W10" s="508" t="s">
        <v>20</v>
      </c>
      <c r="X10" s="541"/>
    </row>
    <row r="11" spans="2:24" ht="12.75" customHeight="1">
      <c r="B11" s="543"/>
      <c r="C11" s="544"/>
      <c r="D11" s="547"/>
      <c r="E11" s="562" t="s">
        <v>8</v>
      </c>
      <c r="F11" s="505" t="s">
        <v>29</v>
      </c>
      <c r="G11" s="505" t="s">
        <v>30</v>
      </c>
      <c r="H11" s="505" t="s">
        <v>31</v>
      </c>
      <c r="I11" s="552"/>
      <c r="J11" s="505" t="s">
        <v>28</v>
      </c>
      <c r="K11" s="505" t="s">
        <v>148</v>
      </c>
      <c r="L11" s="505" t="s">
        <v>149</v>
      </c>
      <c r="M11" s="506"/>
      <c r="N11" s="508" t="s">
        <v>14</v>
      </c>
      <c r="O11" s="508" t="s">
        <v>13</v>
      </c>
      <c r="P11" s="508" t="s">
        <v>15</v>
      </c>
      <c r="Q11" s="508" t="s">
        <v>16</v>
      </c>
      <c r="R11" s="508" t="s">
        <v>435</v>
      </c>
      <c r="S11" s="508" t="s">
        <v>17</v>
      </c>
      <c r="T11" s="508" t="s">
        <v>18</v>
      </c>
      <c r="U11" s="561"/>
      <c r="V11" s="258"/>
      <c r="W11" s="509"/>
      <c r="X11" s="541"/>
    </row>
    <row r="12" spans="2:24" ht="60">
      <c r="B12" s="543"/>
      <c r="C12" s="544"/>
      <c r="D12" s="547"/>
      <c r="E12" s="563"/>
      <c r="F12" s="506"/>
      <c r="G12" s="506"/>
      <c r="H12" s="506"/>
      <c r="I12" s="552"/>
      <c r="J12" s="506"/>
      <c r="K12" s="506"/>
      <c r="L12" s="506"/>
      <c r="M12" s="506"/>
      <c r="N12" s="509"/>
      <c r="O12" s="509"/>
      <c r="P12" s="509"/>
      <c r="Q12" s="509"/>
      <c r="R12" s="509"/>
      <c r="S12" s="509"/>
      <c r="T12" s="509"/>
      <c r="U12" s="561"/>
      <c r="V12" s="256" t="s">
        <v>447</v>
      </c>
      <c r="W12" s="509"/>
      <c r="X12" s="541"/>
    </row>
    <row r="13" spans="2:24" ht="33" customHeight="1" thickBot="1">
      <c r="B13" s="543"/>
      <c r="C13" s="545"/>
      <c r="D13" s="548"/>
      <c r="E13" s="563"/>
      <c r="F13" s="506"/>
      <c r="G13" s="506"/>
      <c r="H13" s="507"/>
      <c r="I13" s="552"/>
      <c r="J13" s="506"/>
      <c r="K13" s="506"/>
      <c r="L13" s="506"/>
      <c r="M13" s="506"/>
      <c r="N13" s="509"/>
      <c r="O13" s="509"/>
      <c r="P13" s="509"/>
      <c r="Q13" s="509"/>
      <c r="R13" s="559"/>
      <c r="S13" s="509"/>
      <c r="T13" s="509"/>
      <c r="U13" s="561"/>
      <c r="V13" s="258"/>
      <c r="W13" s="509"/>
      <c r="X13" s="541"/>
    </row>
    <row r="14" spans="2:24" ht="45.75" thickBot="1">
      <c r="B14" s="510" t="s">
        <v>85</v>
      </c>
      <c r="C14" s="409" t="s">
        <v>50</v>
      </c>
      <c r="D14" s="513" t="s">
        <v>51</v>
      </c>
      <c r="E14" s="516" t="s">
        <v>34</v>
      </c>
      <c r="F14" s="474" t="s">
        <v>52</v>
      </c>
      <c r="G14" s="519" t="s">
        <v>53</v>
      </c>
      <c r="H14" s="49" t="s">
        <v>168</v>
      </c>
      <c r="I14" s="522" t="s">
        <v>171</v>
      </c>
      <c r="J14" s="65" t="s">
        <v>169</v>
      </c>
      <c r="K14" s="65" t="s">
        <v>169</v>
      </c>
      <c r="L14" s="65" t="s">
        <v>169</v>
      </c>
      <c r="M14" s="240">
        <f>(N14+O14+P14+Q14+R14+S14+T14+U14+V14+W14)</f>
        <v>27000</v>
      </c>
      <c r="N14" s="267">
        <v>27000</v>
      </c>
      <c r="O14" s="28"/>
      <c r="P14" s="268"/>
      <c r="Q14" s="28"/>
      <c r="R14" s="28"/>
      <c r="S14" s="28"/>
      <c r="T14" s="122"/>
      <c r="U14" s="121"/>
      <c r="V14" s="321"/>
      <c r="W14" s="269"/>
      <c r="X14" s="311" t="s">
        <v>396</v>
      </c>
    </row>
    <row r="15" spans="2:24" ht="56.25" customHeight="1" thickBot="1">
      <c r="B15" s="511"/>
      <c r="C15" s="410"/>
      <c r="D15" s="514"/>
      <c r="E15" s="517"/>
      <c r="F15" s="475"/>
      <c r="G15" s="520"/>
      <c r="H15" s="8" t="s">
        <v>170</v>
      </c>
      <c r="I15" s="523"/>
      <c r="J15" s="161" t="s">
        <v>172</v>
      </c>
      <c r="K15" s="161" t="s">
        <v>173</v>
      </c>
      <c r="L15" s="161" t="s">
        <v>174</v>
      </c>
      <c r="M15" s="240">
        <f aca="true" t="shared" si="0" ref="M15:M25">(N15+O15+P15+Q15+R15+S15+T15+U15+V15+W15)</f>
        <v>50000</v>
      </c>
      <c r="N15" s="270">
        <v>50000</v>
      </c>
      <c r="O15" s="7"/>
      <c r="P15" s="270"/>
      <c r="Q15" s="7"/>
      <c r="R15" s="7"/>
      <c r="S15" s="7"/>
      <c r="T15" s="7"/>
      <c r="U15" s="7"/>
      <c r="V15" s="7"/>
      <c r="W15" s="270"/>
      <c r="X15" s="312" t="s">
        <v>396</v>
      </c>
    </row>
    <row r="16" spans="2:24" ht="59.25" customHeight="1" thickBot="1">
      <c r="B16" s="511"/>
      <c r="C16" s="410"/>
      <c r="D16" s="514"/>
      <c r="E16" s="517"/>
      <c r="F16" s="475"/>
      <c r="G16" s="520"/>
      <c r="H16" s="156" t="s">
        <v>175</v>
      </c>
      <c r="I16" s="523"/>
      <c r="J16" s="45" t="s">
        <v>436</v>
      </c>
      <c r="K16" s="45" t="s">
        <v>176</v>
      </c>
      <c r="L16" s="160" t="s">
        <v>177</v>
      </c>
      <c r="M16" s="240">
        <f t="shared" si="0"/>
        <v>0</v>
      </c>
      <c r="N16" s="270"/>
      <c r="O16" s="7"/>
      <c r="P16" s="270"/>
      <c r="Q16" s="7"/>
      <c r="R16" s="7"/>
      <c r="S16" s="7"/>
      <c r="T16" s="7"/>
      <c r="U16" s="7"/>
      <c r="V16" s="7"/>
      <c r="W16" s="270"/>
      <c r="X16" s="312" t="s">
        <v>396</v>
      </c>
    </row>
    <row r="17" spans="2:24" ht="38.25" customHeight="1" thickBot="1">
      <c r="B17" s="511"/>
      <c r="C17" s="410"/>
      <c r="D17" s="514"/>
      <c r="E17" s="517"/>
      <c r="F17" s="475"/>
      <c r="G17" s="521"/>
      <c r="H17" s="156" t="s">
        <v>178</v>
      </c>
      <c r="I17" s="524"/>
      <c r="J17" s="161" t="s">
        <v>179</v>
      </c>
      <c r="K17" s="161" t="s">
        <v>181</v>
      </c>
      <c r="L17" s="161" t="s">
        <v>182</v>
      </c>
      <c r="M17" s="240">
        <f t="shared" si="0"/>
        <v>0</v>
      </c>
      <c r="N17" s="270"/>
      <c r="O17" s="7"/>
      <c r="P17" s="270"/>
      <c r="Q17" s="7"/>
      <c r="R17" s="7"/>
      <c r="S17" s="7"/>
      <c r="T17" s="7"/>
      <c r="U17" s="7"/>
      <c r="V17" s="7"/>
      <c r="W17" s="270"/>
      <c r="X17" s="312" t="s">
        <v>396</v>
      </c>
    </row>
    <row r="18" spans="2:24" ht="57" thickBot="1">
      <c r="B18" s="511"/>
      <c r="C18" s="410"/>
      <c r="D18" s="514"/>
      <c r="E18" s="517"/>
      <c r="F18" s="475"/>
      <c r="G18" s="42" t="s">
        <v>54</v>
      </c>
      <c r="H18" s="38" t="s">
        <v>150</v>
      </c>
      <c r="I18" s="48" t="s">
        <v>183</v>
      </c>
      <c r="J18" s="9" t="s">
        <v>151</v>
      </c>
      <c r="K18" s="9">
        <v>2200</v>
      </c>
      <c r="L18" s="41">
        <v>2250</v>
      </c>
      <c r="M18" s="240">
        <f t="shared" si="0"/>
        <v>0</v>
      </c>
      <c r="N18" s="270"/>
      <c r="O18" s="7"/>
      <c r="P18" s="270"/>
      <c r="Q18" s="7"/>
      <c r="R18" s="7"/>
      <c r="S18" s="7"/>
      <c r="T18" s="7"/>
      <c r="U18" s="7"/>
      <c r="V18" s="7"/>
      <c r="W18" s="270"/>
      <c r="X18" s="312" t="s">
        <v>396</v>
      </c>
    </row>
    <row r="19" spans="2:24" ht="57" customHeight="1" thickBot="1">
      <c r="B19" s="511"/>
      <c r="C19" s="410"/>
      <c r="D19" s="514"/>
      <c r="E19" s="517"/>
      <c r="F19" s="475"/>
      <c r="G19" s="525" t="s">
        <v>184</v>
      </c>
      <c r="H19" s="38" t="s">
        <v>186</v>
      </c>
      <c r="I19" s="48" t="s">
        <v>185</v>
      </c>
      <c r="J19" s="9" t="s">
        <v>187</v>
      </c>
      <c r="K19" s="9">
        <v>10</v>
      </c>
      <c r="L19" s="41">
        <v>15</v>
      </c>
      <c r="M19" s="240">
        <f t="shared" si="0"/>
        <v>0</v>
      </c>
      <c r="N19" s="270"/>
      <c r="O19" s="7"/>
      <c r="P19" s="270"/>
      <c r="Q19" s="7"/>
      <c r="R19" s="7"/>
      <c r="S19" s="7"/>
      <c r="T19" s="7"/>
      <c r="U19" s="7"/>
      <c r="V19" s="7"/>
      <c r="W19" s="270"/>
      <c r="X19" s="312" t="s">
        <v>396</v>
      </c>
    </row>
    <row r="20" spans="2:24" ht="51.75" customHeight="1" thickBot="1">
      <c r="B20" s="511"/>
      <c r="C20" s="410"/>
      <c r="D20" s="514"/>
      <c r="E20" s="517"/>
      <c r="F20" s="475"/>
      <c r="G20" s="564"/>
      <c r="H20" s="38" t="s">
        <v>444</v>
      </c>
      <c r="I20" s="48" t="s">
        <v>446</v>
      </c>
      <c r="J20" s="9" t="s">
        <v>445</v>
      </c>
      <c r="K20" s="9">
        <v>2490</v>
      </c>
      <c r="L20" s="41">
        <v>2550</v>
      </c>
      <c r="M20" s="240">
        <f t="shared" si="0"/>
        <v>5000</v>
      </c>
      <c r="N20" s="270">
        <v>5000</v>
      </c>
      <c r="O20" s="7"/>
      <c r="P20" s="270"/>
      <c r="Q20" s="7"/>
      <c r="R20" s="7"/>
      <c r="S20" s="7"/>
      <c r="T20" s="7"/>
      <c r="U20" s="7"/>
      <c r="V20" s="7"/>
      <c r="W20" s="270"/>
      <c r="X20" s="312"/>
    </row>
    <row r="21" spans="2:24" ht="29.25" customHeight="1" thickBot="1">
      <c r="B21" s="511"/>
      <c r="C21" s="410"/>
      <c r="D21" s="514"/>
      <c r="E21" s="517"/>
      <c r="F21" s="475"/>
      <c r="G21" s="526"/>
      <c r="H21" s="38" t="s">
        <v>188</v>
      </c>
      <c r="I21" s="48" t="s">
        <v>189</v>
      </c>
      <c r="J21" s="9" t="s">
        <v>190</v>
      </c>
      <c r="K21" s="9">
        <v>78</v>
      </c>
      <c r="L21" s="41">
        <v>78</v>
      </c>
      <c r="M21" s="240">
        <f t="shared" si="0"/>
        <v>0</v>
      </c>
      <c r="N21" s="270"/>
      <c r="O21" s="7"/>
      <c r="P21" s="270"/>
      <c r="Q21" s="7"/>
      <c r="R21" s="7"/>
      <c r="S21" s="7"/>
      <c r="T21" s="7"/>
      <c r="U21" s="7"/>
      <c r="V21" s="7"/>
      <c r="W21" s="270"/>
      <c r="X21" s="312" t="s">
        <v>396</v>
      </c>
    </row>
    <row r="22" spans="2:24" ht="24" customHeight="1" thickBot="1">
      <c r="B22" s="511"/>
      <c r="C22" s="410"/>
      <c r="D22" s="514"/>
      <c r="E22" s="518"/>
      <c r="F22" s="487"/>
      <c r="G22" s="42" t="s">
        <v>55</v>
      </c>
      <c r="H22" s="50" t="s">
        <v>191</v>
      </c>
      <c r="I22" s="62" t="s">
        <v>192</v>
      </c>
      <c r="J22" s="43" t="s">
        <v>193</v>
      </c>
      <c r="K22" s="43">
        <v>22</v>
      </c>
      <c r="L22" s="153">
        <v>22</v>
      </c>
      <c r="M22" s="240">
        <f t="shared" si="0"/>
        <v>20000</v>
      </c>
      <c r="N22" s="154">
        <v>20000</v>
      </c>
      <c r="O22" s="7"/>
      <c r="P22" s="154"/>
      <c r="Q22" s="7"/>
      <c r="R22" s="7"/>
      <c r="S22" s="7"/>
      <c r="T22" s="7"/>
      <c r="U22" s="7"/>
      <c r="V22" s="7"/>
      <c r="W22" s="154"/>
      <c r="X22" s="312" t="s">
        <v>396</v>
      </c>
    </row>
    <row r="23" spans="2:24" ht="57" thickBot="1">
      <c r="B23" s="511"/>
      <c r="C23" s="410"/>
      <c r="D23" s="514"/>
      <c r="E23" s="527" t="s">
        <v>35</v>
      </c>
      <c r="F23" s="529" t="s">
        <v>200</v>
      </c>
      <c r="G23" s="530" t="s">
        <v>56</v>
      </c>
      <c r="H23" s="62" t="s">
        <v>194</v>
      </c>
      <c r="I23" s="62" t="s">
        <v>195</v>
      </c>
      <c r="J23" s="43" t="s">
        <v>196</v>
      </c>
      <c r="K23" s="43">
        <v>1197</v>
      </c>
      <c r="L23" s="153">
        <v>1200</v>
      </c>
      <c r="M23" s="240">
        <f t="shared" si="0"/>
        <v>203632</v>
      </c>
      <c r="N23" s="154"/>
      <c r="O23" s="7">
        <v>500</v>
      </c>
      <c r="P23" s="154">
        <v>203132</v>
      </c>
      <c r="Q23" s="7"/>
      <c r="R23" s="7"/>
      <c r="S23" s="7"/>
      <c r="T23" s="7"/>
      <c r="U23" s="7"/>
      <c r="V23" s="7"/>
      <c r="W23" s="154"/>
      <c r="X23" s="312" t="s">
        <v>396</v>
      </c>
    </row>
    <row r="24" spans="2:24" ht="45.75" thickBot="1">
      <c r="B24" s="511"/>
      <c r="C24" s="410"/>
      <c r="D24" s="514"/>
      <c r="E24" s="517"/>
      <c r="F24" s="475"/>
      <c r="G24" s="521"/>
      <c r="H24" s="50" t="s">
        <v>197</v>
      </c>
      <c r="I24" s="62" t="s">
        <v>199</v>
      </c>
      <c r="J24" s="66" t="s">
        <v>198</v>
      </c>
      <c r="K24" s="162">
        <v>1600</v>
      </c>
      <c r="L24" s="163">
        <v>1650</v>
      </c>
      <c r="M24" s="240">
        <f t="shared" si="0"/>
        <v>37667</v>
      </c>
      <c r="N24" s="154">
        <v>10000</v>
      </c>
      <c r="O24" s="7"/>
      <c r="P24" s="154">
        <v>27667</v>
      </c>
      <c r="Q24" s="7"/>
      <c r="R24" s="7"/>
      <c r="S24" s="7"/>
      <c r="T24" s="7"/>
      <c r="U24" s="7"/>
      <c r="V24" s="7"/>
      <c r="W24" s="154"/>
      <c r="X24" s="312" t="s">
        <v>396</v>
      </c>
    </row>
    <row r="25" spans="2:24" ht="18.75" customHeight="1" thickBot="1">
      <c r="B25" s="511"/>
      <c r="C25" s="411"/>
      <c r="D25" s="515"/>
      <c r="E25" s="528"/>
      <c r="F25" s="476"/>
      <c r="G25" s="51" t="s">
        <v>57</v>
      </c>
      <c r="H25" s="52"/>
      <c r="I25" s="155"/>
      <c r="J25" s="66"/>
      <c r="K25" s="66"/>
      <c r="L25" s="67"/>
      <c r="M25" s="240">
        <f t="shared" si="0"/>
        <v>0</v>
      </c>
      <c r="N25" s="272"/>
      <c r="O25" s="126"/>
      <c r="P25" s="272"/>
      <c r="Q25" s="126"/>
      <c r="R25" s="126"/>
      <c r="S25" s="126"/>
      <c r="T25" s="126"/>
      <c r="U25" s="126"/>
      <c r="V25" s="126"/>
      <c r="W25" s="272"/>
      <c r="X25" s="313" t="s">
        <v>396</v>
      </c>
    </row>
    <row r="26" spans="2:24" ht="13.5" thickBot="1">
      <c r="B26" s="511"/>
      <c r="C26" s="404" t="s">
        <v>33</v>
      </c>
      <c r="D26" s="404"/>
      <c r="E26" s="405"/>
      <c r="F26" s="405"/>
      <c r="G26" s="53"/>
      <c r="H26" s="15"/>
      <c r="I26" s="15"/>
      <c r="J26" s="15"/>
      <c r="K26" s="68"/>
      <c r="L26" s="68"/>
      <c r="M26" s="16">
        <f aca="true" t="shared" si="1" ref="M26:W26">SUM(M14:M25)</f>
        <v>343299</v>
      </c>
      <c r="N26" s="16">
        <f t="shared" si="1"/>
        <v>112000</v>
      </c>
      <c r="O26" s="16">
        <f t="shared" si="1"/>
        <v>500</v>
      </c>
      <c r="P26" s="16">
        <f t="shared" si="1"/>
        <v>230799</v>
      </c>
      <c r="Q26" s="16">
        <f t="shared" si="1"/>
        <v>0</v>
      </c>
      <c r="R26" s="16">
        <f t="shared" si="1"/>
        <v>0</v>
      </c>
      <c r="S26" s="16">
        <f t="shared" si="1"/>
        <v>0</v>
      </c>
      <c r="T26" s="16">
        <f t="shared" si="1"/>
        <v>0</v>
      </c>
      <c r="U26" s="16">
        <f t="shared" si="1"/>
        <v>0</v>
      </c>
      <c r="V26" s="16">
        <f t="shared" si="1"/>
        <v>0</v>
      </c>
      <c r="W26" s="16">
        <f t="shared" si="1"/>
        <v>0</v>
      </c>
      <c r="X26" s="17"/>
    </row>
    <row r="27" spans="1:24" ht="30" customHeight="1" thickBot="1">
      <c r="A27" s="2"/>
      <c r="B27" s="511"/>
      <c r="C27" s="409" t="s">
        <v>25</v>
      </c>
      <c r="D27" s="412" t="s">
        <v>58</v>
      </c>
      <c r="E27" s="421" t="s">
        <v>36</v>
      </c>
      <c r="F27" s="474" t="s">
        <v>59</v>
      </c>
      <c r="G27" s="54" t="s">
        <v>61</v>
      </c>
      <c r="H27" s="55" t="s">
        <v>379</v>
      </c>
      <c r="I27" s="69" t="s">
        <v>380</v>
      </c>
      <c r="J27" s="22" t="s">
        <v>381</v>
      </c>
      <c r="K27" s="70">
        <v>6100</v>
      </c>
      <c r="L27" s="71">
        <v>8150</v>
      </c>
      <c r="M27" s="240">
        <f>(N27+O27+P27+Q27+R27+S27+T27+U27+V27+W27)</f>
        <v>1257205</v>
      </c>
      <c r="N27" s="103"/>
      <c r="O27" s="103"/>
      <c r="P27" s="103"/>
      <c r="Q27" s="103">
        <v>923000</v>
      </c>
      <c r="R27" s="103"/>
      <c r="S27" s="103"/>
      <c r="T27" s="104"/>
      <c r="U27" s="102"/>
      <c r="V27" s="322">
        <v>334205</v>
      </c>
      <c r="W27" s="104"/>
      <c r="X27" s="314" t="s">
        <v>396</v>
      </c>
    </row>
    <row r="28" spans="1:24" ht="41.25" customHeight="1">
      <c r="A28" s="2"/>
      <c r="B28" s="511"/>
      <c r="C28" s="410"/>
      <c r="D28" s="413"/>
      <c r="E28" s="422"/>
      <c r="F28" s="475"/>
      <c r="G28" s="32" t="s">
        <v>62</v>
      </c>
      <c r="H28" s="39" t="s">
        <v>382</v>
      </c>
      <c r="I28" s="72" t="s">
        <v>383</v>
      </c>
      <c r="J28" s="6" t="s">
        <v>384</v>
      </c>
      <c r="K28" s="30">
        <v>4</v>
      </c>
      <c r="L28" s="73">
        <v>12</v>
      </c>
      <c r="M28" s="240">
        <f>(N28+O28+P28+Q28+R28+S28+T28+U28+V28+W28)</f>
        <v>50000</v>
      </c>
      <c r="N28" s="18">
        <v>50000</v>
      </c>
      <c r="O28" s="18"/>
      <c r="P28" s="18"/>
      <c r="Q28" s="18"/>
      <c r="R28" s="18"/>
      <c r="S28" s="18"/>
      <c r="T28" s="106"/>
      <c r="U28" s="105"/>
      <c r="V28" s="323"/>
      <c r="W28" s="106"/>
      <c r="X28" s="315" t="s">
        <v>396</v>
      </c>
    </row>
    <row r="29" spans="1:24" ht="15" customHeight="1">
      <c r="A29" s="2"/>
      <c r="B29" s="511"/>
      <c r="C29" s="410"/>
      <c r="D29" s="413"/>
      <c r="E29" s="422"/>
      <c r="F29" s="475"/>
      <c r="G29" s="452" t="s">
        <v>63</v>
      </c>
      <c r="H29" s="24" t="s">
        <v>385</v>
      </c>
      <c r="I29" s="497" t="s">
        <v>393</v>
      </c>
      <c r="J29" s="499" t="s">
        <v>395</v>
      </c>
      <c r="K29" s="500" t="s">
        <v>394</v>
      </c>
      <c r="L29" s="501">
        <v>2200</v>
      </c>
      <c r="M29" s="502">
        <f>(N29+O29+P29+Q29+R29+S29+T29+U29+V29+W29)</f>
        <v>97089</v>
      </c>
      <c r="N29" s="489">
        <v>21000</v>
      </c>
      <c r="O29" s="488"/>
      <c r="P29" s="489"/>
      <c r="Q29" s="491">
        <v>76089</v>
      </c>
      <c r="R29" s="494"/>
      <c r="S29" s="488"/>
      <c r="T29" s="485"/>
      <c r="U29" s="484"/>
      <c r="V29" s="489"/>
      <c r="W29" s="485"/>
      <c r="X29" s="486" t="s">
        <v>396</v>
      </c>
    </row>
    <row r="30" spans="1:24" ht="22.5">
      <c r="A30" s="2"/>
      <c r="B30" s="511"/>
      <c r="C30" s="410"/>
      <c r="D30" s="413"/>
      <c r="E30" s="422"/>
      <c r="F30" s="475"/>
      <c r="G30" s="453"/>
      <c r="H30" s="24" t="s">
        <v>386</v>
      </c>
      <c r="I30" s="498"/>
      <c r="J30" s="432"/>
      <c r="K30" s="500"/>
      <c r="L30" s="501"/>
      <c r="M30" s="503"/>
      <c r="N30" s="490"/>
      <c r="O30" s="488"/>
      <c r="P30" s="490"/>
      <c r="Q30" s="492"/>
      <c r="R30" s="495"/>
      <c r="S30" s="488"/>
      <c r="T30" s="485"/>
      <c r="U30" s="484"/>
      <c r="V30" s="490"/>
      <c r="W30" s="485"/>
      <c r="X30" s="486"/>
    </row>
    <row r="31" spans="1:24" ht="12.75">
      <c r="A31" s="2"/>
      <c r="B31" s="511"/>
      <c r="C31" s="410"/>
      <c r="D31" s="413"/>
      <c r="E31" s="422"/>
      <c r="F31" s="475"/>
      <c r="G31" s="453"/>
      <c r="H31" s="24" t="s">
        <v>387</v>
      </c>
      <c r="I31" s="498"/>
      <c r="J31" s="432"/>
      <c r="K31" s="500"/>
      <c r="L31" s="501"/>
      <c r="M31" s="503"/>
      <c r="N31" s="490"/>
      <c r="O31" s="488"/>
      <c r="P31" s="490"/>
      <c r="Q31" s="492"/>
      <c r="R31" s="495"/>
      <c r="S31" s="488"/>
      <c r="T31" s="485"/>
      <c r="U31" s="484"/>
      <c r="V31" s="490"/>
      <c r="W31" s="485"/>
      <c r="X31" s="486"/>
    </row>
    <row r="32" spans="1:24" ht="22.5">
      <c r="A32" s="2"/>
      <c r="B32" s="511"/>
      <c r="C32" s="410"/>
      <c r="D32" s="413"/>
      <c r="E32" s="422"/>
      <c r="F32" s="475"/>
      <c r="G32" s="453"/>
      <c r="H32" s="24" t="s">
        <v>388</v>
      </c>
      <c r="I32" s="498"/>
      <c r="J32" s="432"/>
      <c r="K32" s="500"/>
      <c r="L32" s="501"/>
      <c r="M32" s="503"/>
      <c r="N32" s="490"/>
      <c r="O32" s="488"/>
      <c r="P32" s="490"/>
      <c r="Q32" s="492"/>
      <c r="R32" s="495"/>
      <c r="S32" s="488"/>
      <c r="T32" s="485"/>
      <c r="U32" s="484"/>
      <c r="V32" s="490"/>
      <c r="W32" s="485"/>
      <c r="X32" s="486"/>
    </row>
    <row r="33" spans="1:24" ht="22.5">
      <c r="A33" s="2"/>
      <c r="B33" s="511"/>
      <c r="C33" s="410"/>
      <c r="D33" s="413"/>
      <c r="E33" s="422"/>
      <c r="F33" s="475"/>
      <c r="G33" s="453"/>
      <c r="H33" s="24" t="s">
        <v>389</v>
      </c>
      <c r="I33" s="498"/>
      <c r="J33" s="432"/>
      <c r="K33" s="500"/>
      <c r="L33" s="501"/>
      <c r="M33" s="503"/>
      <c r="N33" s="490"/>
      <c r="O33" s="488"/>
      <c r="P33" s="490"/>
      <c r="Q33" s="492"/>
      <c r="R33" s="495"/>
      <c r="S33" s="488"/>
      <c r="T33" s="485"/>
      <c r="U33" s="484"/>
      <c r="V33" s="490"/>
      <c r="W33" s="485"/>
      <c r="X33" s="486"/>
    </row>
    <row r="34" spans="1:24" ht="22.5">
      <c r="A34" s="2"/>
      <c r="B34" s="511"/>
      <c r="C34" s="410"/>
      <c r="D34" s="413"/>
      <c r="E34" s="422"/>
      <c r="F34" s="475"/>
      <c r="G34" s="453"/>
      <c r="H34" s="24" t="s">
        <v>390</v>
      </c>
      <c r="I34" s="498"/>
      <c r="J34" s="432"/>
      <c r="K34" s="500"/>
      <c r="L34" s="501"/>
      <c r="M34" s="503"/>
      <c r="N34" s="490"/>
      <c r="O34" s="488"/>
      <c r="P34" s="490"/>
      <c r="Q34" s="492"/>
      <c r="R34" s="495"/>
      <c r="S34" s="488"/>
      <c r="T34" s="485"/>
      <c r="U34" s="484"/>
      <c r="V34" s="490"/>
      <c r="W34" s="485"/>
      <c r="X34" s="486"/>
    </row>
    <row r="35" spans="1:24" ht="12.75">
      <c r="A35" s="2"/>
      <c r="B35" s="511"/>
      <c r="C35" s="410"/>
      <c r="D35" s="413"/>
      <c r="E35" s="422"/>
      <c r="F35" s="475"/>
      <c r="G35" s="453"/>
      <c r="H35" s="24" t="s">
        <v>391</v>
      </c>
      <c r="I35" s="498"/>
      <c r="J35" s="432"/>
      <c r="K35" s="500"/>
      <c r="L35" s="501"/>
      <c r="M35" s="503"/>
      <c r="N35" s="490"/>
      <c r="O35" s="488"/>
      <c r="P35" s="490"/>
      <c r="Q35" s="492"/>
      <c r="R35" s="495"/>
      <c r="S35" s="488"/>
      <c r="T35" s="485"/>
      <c r="U35" s="484"/>
      <c r="V35" s="490"/>
      <c r="W35" s="485"/>
      <c r="X35" s="486"/>
    </row>
    <row r="36" spans="1:24" ht="25.5" customHeight="1">
      <c r="A36" s="2"/>
      <c r="B36" s="511"/>
      <c r="C36" s="410"/>
      <c r="D36" s="413"/>
      <c r="E36" s="422"/>
      <c r="F36" s="487"/>
      <c r="G36" s="451"/>
      <c r="H36" s="24" t="s">
        <v>392</v>
      </c>
      <c r="I36" s="498"/>
      <c r="J36" s="432"/>
      <c r="K36" s="500"/>
      <c r="L36" s="501"/>
      <c r="M36" s="504"/>
      <c r="N36" s="490"/>
      <c r="O36" s="488"/>
      <c r="P36" s="490"/>
      <c r="Q36" s="493"/>
      <c r="R36" s="496"/>
      <c r="S36" s="488"/>
      <c r="T36" s="485"/>
      <c r="U36" s="484"/>
      <c r="V36" s="565"/>
      <c r="W36" s="485"/>
      <c r="X36" s="486"/>
    </row>
    <row r="37" spans="1:24" ht="48" customHeight="1" thickBot="1">
      <c r="A37" s="2"/>
      <c r="B37" s="511"/>
      <c r="C37" s="411"/>
      <c r="D37" s="414"/>
      <c r="E37" s="251" t="s">
        <v>64</v>
      </c>
      <c r="F37" s="274" t="s">
        <v>60</v>
      </c>
      <c r="G37" s="275" t="s">
        <v>65</v>
      </c>
      <c r="H37" s="52" t="s">
        <v>397</v>
      </c>
      <c r="I37" s="140" t="s">
        <v>398</v>
      </c>
      <c r="J37" s="141" t="s">
        <v>399</v>
      </c>
      <c r="K37" s="276">
        <v>3</v>
      </c>
      <c r="L37" s="252">
        <v>6</v>
      </c>
      <c r="M37" s="277">
        <f>(N37+O37+P37+Q37+R37+S37+T37+U37+V37+W37)</f>
        <v>0</v>
      </c>
      <c r="N37" s="253"/>
      <c r="O37" s="253"/>
      <c r="P37" s="253"/>
      <c r="Q37" s="213"/>
      <c r="R37" s="213"/>
      <c r="S37" s="253"/>
      <c r="T37" s="249"/>
      <c r="U37" s="250"/>
      <c r="V37" s="325"/>
      <c r="W37" s="249"/>
      <c r="X37" s="316" t="s">
        <v>396</v>
      </c>
    </row>
    <row r="38" spans="2:24" ht="13.5" thickBot="1">
      <c r="B38" s="511"/>
      <c r="C38" s="424" t="s">
        <v>33</v>
      </c>
      <c r="D38" s="424"/>
      <c r="E38" s="424"/>
      <c r="F38" s="404"/>
      <c r="G38" s="53"/>
      <c r="H38" s="15"/>
      <c r="I38" s="15"/>
      <c r="J38" s="15"/>
      <c r="K38" s="77"/>
      <c r="L38" s="77"/>
      <c r="M38" s="16">
        <f aca="true" t="shared" si="2" ref="M38:W38">SUM(M27:M37)</f>
        <v>1404294</v>
      </c>
      <c r="N38" s="16">
        <f t="shared" si="2"/>
        <v>71000</v>
      </c>
      <c r="O38" s="16">
        <f t="shared" si="2"/>
        <v>0</v>
      </c>
      <c r="P38" s="16">
        <f t="shared" si="2"/>
        <v>0</v>
      </c>
      <c r="Q38" s="16">
        <f t="shared" si="2"/>
        <v>999089</v>
      </c>
      <c r="R38" s="16">
        <f t="shared" si="2"/>
        <v>0</v>
      </c>
      <c r="S38" s="16">
        <f t="shared" si="2"/>
        <v>0</v>
      </c>
      <c r="T38" s="16">
        <f t="shared" si="2"/>
        <v>0</v>
      </c>
      <c r="U38" s="16">
        <f t="shared" si="2"/>
        <v>0</v>
      </c>
      <c r="V38" s="16">
        <f t="shared" si="2"/>
        <v>334205</v>
      </c>
      <c r="W38" s="16">
        <f t="shared" si="2"/>
        <v>0</v>
      </c>
      <c r="X38" s="17"/>
    </row>
    <row r="39" spans="2:24" ht="39" thickBot="1">
      <c r="B39" s="511"/>
      <c r="C39" s="409" t="s">
        <v>66</v>
      </c>
      <c r="D39" s="412" t="s">
        <v>67</v>
      </c>
      <c r="E39" s="415" t="s">
        <v>37</v>
      </c>
      <c r="F39" s="474" t="s">
        <v>72</v>
      </c>
      <c r="G39" s="44" t="s">
        <v>68</v>
      </c>
      <c r="H39" s="55" t="s">
        <v>400</v>
      </c>
      <c r="I39" s="69" t="s">
        <v>401</v>
      </c>
      <c r="J39" s="22" t="s">
        <v>402</v>
      </c>
      <c r="K39" s="22">
        <v>6</v>
      </c>
      <c r="L39" s="55">
        <v>6</v>
      </c>
      <c r="M39" s="214">
        <f>(N39+O39+P39+Q39+R39+S39+T39+U39+V39+W39)</f>
        <v>156120</v>
      </c>
      <c r="N39" s="108">
        <v>132680</v>
      </c>
      <c r="O39" s="108"/>
      <c r="P39" s="108"/>
      <c r="Q39" s="108"/>
      <c r="R39" s="108"/>
      <c r="S39" s="109"/>
      <c r="T39" s="110">
        <v>23440</v>
      </c>
      <c r="U39" s="107"/>
      <c r="V39" s="326"/>
      <c r="W39" s="110"/>
      <c r="X39" s="317" t="s">
        <v>396</v>
      </c>
    </row>
    <row r="40" spans="2:24" ht="57" thickBot="1">
      <c r="B40" s="511"/>
      <c r="C40" s="410"/>
      <c r="D40" s="413"/>
      <c r="E40" s="416"/>
      <c r="F40" s="475"/>
      <c r="G40" s="31" t="s">
        <v>69</v>
      </c>
      <c r="H40" s="34" t="s">
        <v>407</v>
      </c>
      <c r="I40" s="74" t="s">
        <v>408</v>
      </c>
      <c r="J40" s="8" t="s">
        <v>409</v>
      </c>
      <c r="K40" s="6">
        <v>200</v>
      </c>
      <c r="L40" s="39">
        <v>200</v>
      </c>
      <c r="M40" s="214">
        <f aca="true" t="shared" si="3" ref="M40:M46">(N40+O40+P40+Q40+R40+S40+T40+U40+V40+W40)</f>
        <v>8000</v>
      </c>
      <c r="N40" s="12">
        <v>8000</v>
      </c>
      <c r="O40" s="12"/>
      <c r="P40" s="12"/>
      <c r="Q40" s="12"/>
      <c r="R40" s="12"/>
      <c r="S40" s="20"/>
      <c r="T40" s="112"/>
      <c r="U40" s="111"/>
      <c r="V40" s="327"/>
      <c r="W40" s="112"/>
      <c r="X40" s="318" t="s">
        <v>396</v>
      </c>
    </row>
    <row r="41" spans="2:24" ht="45.75" thickBot="1">
      <c r="B41" s="511"/>
      <c r="C41" s="410"/>
      <c r="D41" s="413"/>
      <c r="E41" s="416"/>
      <c r="F41" s="475"/>
      <c r="G41" s="31" t="s">
        <v>70</v>
      </c>
      <c r="H41" s="34" t="s">
        <v>410</v>
      </c>
      <c r="I41" s="74" t="s">
        <v>411</v>
      </c>
      <c r="J41" s="8" t="s">
        <v>412</v>
      </c>
      <c r="K41" s="6">
        <v>500</v>
      </c>
      <c r="L41" s="39">
        <v>500</v>
      </c>
      <c r="M41" s="214">
        <f t="shared" si="3"/>
        <v>5000</v>
      </c>
      <c r="N41" s="12">
        <v>5000</v>
      </c>
      <c r="O41" s="12"/>
      <c r="P41" s="12"/>
      <c r="Q41" s="12"/>
      <c r="R41" s="12"/>
      <c r="S41" s="20"/>
      <c r="T41" s="112"/>
      <c r="U41" s="111"/>
      <c r="V41" s="327"/>
      <c r="W41" s="112"/>
      <c r="X41" s="318" t="s">
        <v>396</v>
      </c>
    </row>
    <row r="42" spans="2:24" ht="26.25" customHeight="1" thickBot="1">
      <c r="B42" s="511"/>
      <c r="C42" s="410"/>
      <c r="D42" s="413"/>
      <c r="E42" s="416"/>
      <c r="F42" s="475"/>
      <c r="G42" s="210" t="s">
        <v>414</v>
      </c>
      <c r="H42" s="34" t="s">
        <v>415</v>
      </c>
      <c r="I42" s="74" t="s">
        <v>416</v>
      </c>
      <c r="J42" s="8" t="s">
        <v>417</v>
      </c>
      <c r="K42" s="6">
        <v>120</v>
      </c>
      <c r="L42" s="39">
        <v>100</v>
      </c>
      <c r="M42" s="214">
        <f t="shared" si="3"/>
        <v>8000</v>
      </c>
      <c r="N42" s="12">
        <v>8000</v>
      </c>
      <c r="O42" s="12"/>
      <c r="P42" s="12"/>
      <c r="Q42" s="12"/>
      <c r="R42" s="12"/>
      <c r="S42" s="20"/>
      <c r="T42" s="112"/>
      <c r="U42" s="111"/>
      <c r="V42" s="327"/>
      <c r="W42" s="112"/>
      <c r="X42" s="318" t="s">
        <v>396</v>
      </c>
    </row>
    <row r="43" spans="2:24" ht="45.75" thickBot="1">
      <c r="B43" s="511"/>
      <c r="C43" s="410"/>
      <c r="D43" s="413"/>
      <c r="E43" s="416"/>
      <c r="F43" s="475"/>
      <c r="G43" s="212" t="s">
        <v>413</v>
      </c>
      <c r="H43" s="34" t="s">
        <v>418</v>
      </c>
      <c r="I43" s="74" t="s">
        <v>419</v>
      </c>
      <c r="J43" s="8" t="s">
        <v>420</v>
      </c>
      <c r="K43" s="6">
        <v>60</v>
      </c>
      <c r="L43" s="39">
        <v>120</v>
      </c>
      <c r="M43" s="214">
        <f t="shared" si="3"/>
        <v>23000</v>
      </c>
      <c r="N43" s="12">
        <v>23000</v>
      </c>
      <c r="O43" s="12"/>
      <c r="P43" s="12"/>
      <c r="Q43" s="12"/>
      <c r="R43" s="12"/>
      <c r="S43" s="20"/>
      <c r="T43" s="112"/>
      <c r="U43" s="111"/>
      <c r="V43" s="327"/>
      <c r="W43" s="112"/>
      <c r="X43" s="318" t="s">
        <v>396</v>
      </c>
    </row>
    <row r="44" spans="2:24" ht="39" thickBot="1">
      <c r="B44" s="511"/>
      <c r="C44" s="410"/>
      <c r="D44" s="413"/>
      <c r="E44" s="416"/>
      <c r="F44" s="475"/>
      <c r="G44" s="211" t="s">
        <v>421</v>
      </c>
      <c r="H44" s="34" t="s">
        <v>422</v>
      </c>
      <c r="I44" s="74" t="s">
        <v>423</v>
      </c>
      <c r="J44" s="8" t="s">
        <v>424</v>
      </c>
      <c r="K44" s="6">
        <v>1100</v>
      </c>
      <c r="L44" s="39">
        <v>1100</v>
      </c>
      <c r="M44" s="214">
        <f t="shared" si="3"/>
        <v>22624</v>
      </c>
      <c r="N44" s="12">
        <v>22624</v>
      </c>
      <c r="O44" s="12"/>
      <c r="P44" s="12"/>
      <c r="Q44" s="12"/>
      <c r="R44" s="12"/>
      <c r="S44" s="20"/>
      <c r="T44" s="112"/>
      <c r="U44" s="111"/>
      <c r="V44" s="327"/>
      <c r="W44" s="112"/>
      <c r="X44" s="318" t="s">
        <v>396</v>
      </c>
    </row>
    <row r="45" spans="2:24" ht="16.5" customHeight="1" thickBot="1">
      <c r="B45" s="511"/>
      <c r="C45" s="410"/>
      <c r="D45" s="413"/>
      <c r="E45" s="443"/>
      <c r="F45" s="487"/>
      <c r="G45" s="31" t="s">
        <v>71</v>
      </c>
      <c r="H45" s="34"/>
      <c r="I45" s="74"/>
      <c r="J45" s="8"/>
      <c r="K45" s="6"/>
      <c r="L45" s="39"/>
      <c r="M45" s="214">
        <f t="shared" si="3"/>
        <v>0</v>
      </c>
      <c r="N45" s="12"/>
      <c r="O45" s="12"/>
      <c r="P45" s="12"/>
      <c r="Q45" s="12"/>
      <c r="R45" s="12"/>
      <c r="S45" s="20"/>
      <c r="T45" s="112"/>
      <c r="U45" s="111"/>
      <c r="V45" s="327"/>
      <c r="W45" s="112"/>
      <c r="X45" s="318" t="s">
        <v>396</v>
      </c>
    </row>
    <row r="46" spans="2:24" ht="53.25" customHeight="1" thickBot="1">
      <c r="B46" s="511"/>
      <c r="C46" s="411"/>
      <c r="D46" s="414"/>
      <c r="E46" s="61" t="s">
        <v>38</v>
      </c>
      <c r="F46" s="274" t="s">
        <v>73</v>
      </c>
      <c r="G46" s="279" t="s">
        <v>74</v>
      </c>
      <c r="H46" s="56"/>
      <c r="I46" s="75"/>
      <c r="J46" s="141"/>
      <c r="K46" s="76"/>
      <c r="L46" s="56"/>
      <c r="M46" s="214">
        <f t="shared" si="3"/>
        <v>0</v>
      </c>
      <c r="N46" s="76"/>
      <c r="O46" s="76"/>
      <c r="P46" s="76"/>
      <c r="Q46" s="76"/>
      <c r="R46" s="76"/>
      <c r="S46" s="76"/>
      <c r="T46" s="56"/>
      <c r="U46" s="75"/>
      <c r="V46" s="328"/>
      <c r="W46" s="56"/>
      <c r="X46" s="319" t="s">
        <v>396</v>
      </c>
    </row>
    <row r="47" spans="2:24" ht="13.5" thickBot="1">
      <c r="B47" s="511"/>
      <c r="C47" s="424" t="s">
        <v>33</v>
      </c>
      <c r="D47" s="424"/>
      <c r="E47" s="424"/>
      <c r="F47" s="404"/>
      <c r="G47" s="53"/>
      <c r="H47" s="15"/>
      <c r="I47" s="15"/>
      <c r="J47" s="15"/>
      <c r="K47" s="15"/>
      <c r="L47" s="15"/>
      <c r="M47" s="16">
        <f aca="true" t="shared" si="4" ref="M47:W47">SUM(M39:M46)</f>
        <v>222744</v>
      </c>
      <c r="N47" s="16">
        <f t="shared" si="4"/>
        <v>199304</v>
      </c>
      <c r="O47" s="16">
        <f t="shared" si="4"/>
        <v>0</v>
      </c>
      <c r="P47" s="16">
        <f t="shared" si="4"/>
        <v>0</v>
      </c>
      <c r="Q47" s="16">
        <f t="shared" si="4"/>
        <v>0</v>
      </c>
      <c r="R47" s="16">
        <f t="shared" si="4"/>
        <v>0</v>
      </c>
      <c r="S47" s="16">
        <f t="shared" si="4"/>
        <v>0</v>
      </c>
      <c r="T47" s="16">
        <f t="shared" si="4"/>
        <v>23440</v>
      </c>
      <c r="U47" s="16">
        <f t="shared" si="4"/>
        <v>0</v>
      </c>
      <c r="V47" s="16">
        <f t="shared" si="4"/>
        <v>0</v>
      </c>
      <c r="W47" s="16">
        <f t="shared" si="4"/>
        <v>0</v>
      </c>
      <c r="X47" s="17"/>
    </row>
    <row r="48" spans="1:24" ht="42" customHeight="1" thickBot="1">
      <c r="A48" t="s">
        <v>180</v>
      </c>
      <c r="B48" s="511"/>
      <c r="C48" s="465" t="s">
        <v>75</v>
      </c>
      <c r="D48" s="468" t="s">
        <v>76</v>
      </c>
      <c r="E48" s="471" t="s">
        <v>39</v>
      </c>
      <c r="F48" s="474" t="s">
        <v>77</v>
      </c>
      <c r="G48" s="477" t="s">
        <v>373</v>
      </c>
      <c r="H48" s="55" t="s">
        <v>157</v>
      </c>
      <c r="I48" s="69" t="s">
        <v>164</v>
      </c>
      <c r="J48" s="22" t="s">
        <v>165</v>
      </c>
      <c r="K48" s="22">
        <v>11</v>
      </c>
      <c r="L48" s="55" t="s">
        <v>166</v>
      </c>
      <c r="M48" s="214">
        <f aca="true" t="shared" si="5" ref="M48:M53">(N48+O48+P48+Q48+R48+S48+T48+U48+V48+W48)</f>
        <v>125000</v>
      </c>
      <c r="N48" s="108">
        <v>110000</v>
      </c>
      <c r="O48" s="108"/>
      <c r="P48" s="108"/>
      <c r="Q48" s="108"/>
      <c r="R48" s="108"/>
      <c r="S48" s="108"/>
      <c r="T48" s="113">
        <v>15000</v>
      </c>
      <c r="U48" s="107"/>
      <c r="V48" s="326"/>
      <c r="W48" s="143"/>
      <c r="X48" s="314" t="s">
        <v>396</v>
      </c>
    </row>
    <row r="49" spans="2:24" ht="34.5" thickBot="1">
      <c r="B49" s="511"/>
      <c r="C49" s="466"/>
      <c r="D49" s="469"/>
      <c r="E49" s="472"/>
      <c r="F49" s="475"/>
      <c r="G49" s="478"/>
      <c r="H49" s="39" t="s">
        <v>155</v>
      </c>
      <c r="I49" s="72" t="s">
        <v>158</v>
      </c>
      <c r="J49" s="6" t="s">
        <v>163</v>
      </c>
      <c r="K49" s="6" t="s">
        <v>374</v>
      </c>
      <c r="L49" s="39" t="s">
        <v>167</v>
      </c>
      <c r="M49" s="214">
        <f t="shared" si="5"/>
        <v>70000</v>
      </c>
      <c r="N49" s="12">
        <v>70000</v>
      </c>
      <c r="O49" s="12"/>
      <c r="P49" s="12"/>
      <c r="Q49" s="12"/>
      <c r="R49" s="12"/>
      <c r="S49" s="12"/>
      <c r="T49" s="40"/>
      <c r="U49" s="111"/>
      <c r="V49" s="327"/>
      <c r="W49" s="144"/>
      <c r="X49" s="315" t="s">
        <v>396</v>
      </c>
    </row>
    <row r="50" spans="2:24" ht="45.75" thickBot="1">
      <c r="B50" s="511"/>
      <c r="C50" s="466"/>
      <c r="D50" s="469"/>
      <c r="E50" s="472"/>
      <c r="F50" s="475"/>
      <c r="G50" s="479"/>
      <c r="H50" s="39" t="s">
        <v>156</v>
      </c>
      <c r="I50" s="72" t="s">
        <v>160</v>
      </c>
      <c r="J50" s="6" t="s">
        <v>161</v>
      </c>
      <c r="K50" s="6" t="s">
        <v>377</v>
      </c>
      <c r="L50" s="39" t="s">
        <v>377</v>
      </c>
      <c r="M50" s="214">
        <f t="shared" si="5"/>
        <v>166639</v>
      </c>
      <c r="N50" s="12">
        <v>110000</v>
      </c>
      <c r="O50" s="12">
        <v>28140</v>
      </c>
      <c r="P50" s="12"/>
      <c r="Q50" s="12"/>
      <c r="R50" s="12"/>
      <c r="S50" s="12"/>
      <c r="T50" s="40">
        <v>28499</v>
      </c>
      <c r="U50" s="111"/>
      <c r="V50" s="327"/>
      <c r="W50" s="144"/>
      <c r="X50" s="315" t="s">
        <v>396</v>
      </c>
    </row>
    <row r="51" spans="2:24" ht="57" customHeight="1" thickBot="1">
      <c r="B51" s="511"/>
      <c r="C51" s="466"/>
      <c r="D51" s="469"/>
      <c r="E51" s="472"/>
      <c r="F51" s="475"/>
      <c r="G51" s="31" t="s">
        <v>78</v>
      </c>
      <c r="H51" s="39" t="s">
        <v>378</v>
      </c>
      <c r="I51" s="74" t="s">
        <v>159</v>
      </c>
      <c r="J51" s="8" t="s">
        <v>162</v>
      </c>
      <c r="K51" s="8" t="s">
        <v>375</v>
      </c>
      <c r="L51" s="34" t="s">
        <v>376</v>
      </c>
      <c r="M51" s="214">
        <f t="shared" si="5"/>
        <v>20000</v>
      </c>
      <c r="N51" s="12">
        <v>20000</v>
      </c>
      <c r="O51" s="12"/>
      <c r="P51" s="12"/>
      <c r="Q51" s="12"/>
      <c r="R51" s="12"/>
      <c r="S51" s="12"/>
      <c r="T51" s="40"/>
      <c r="U51" s="111"/>
      <c r="V51" s="327"/>
      <c r="W51" s="144"/>
      <c r="X51" s="315" t="s">
        <v>396</v>
      </c>
    </row>
    <row r="52" spans="2:24" ht="45.75" customHeight="1" thickBot="1">
      <c r="B52" s="511"/>
      <c r="C52" s="466"/>
      <c r="D52" s="469"/>
      <c r="E52" s="472"/>
      <c r="F52" s="475"/>
      <c r="G52" s="254"/>
      <c r="H52" s="156"/>
      <c r="I52" s="259" t="s">
        <v>448</v>
      </c>
      <c r="J52" s="10" t="s">
        <v>449</v>
      </c>
      <c r="K52" s="10">
        <v>0</v>
      </c>
      <c r="L52" s="38">
        <v>1</v>
      </c>
      <c r="M52" s="214">
        <f t="shared" si="5"/>
        <v>5000</v>
      </c>
      <c r="N52" s="167">
        <v>5000</v>
      </c>
      <c r="O52" s="167"/>
      <c r="P52" s="167"/>
      <c r="Q52" s="167"/>
      <c r="R52" s="167"/>
      <c r="S52" s="167"/>
      <c r="T52" s="380"/>
      <c r="U52" s="198"/>
      <c r="V52" s="345"/>
      <c r="W52" s="381"/>
      <c r="X52" s="382"/>
    </row>
    <row r="53" spans="2:24" ht="33.75" customHeight="1" thickBot="1">
      <c r="B53" s="511"/>
      <c r="C53" s="467"/>
      <c r="D53" s="470"/>
      <c r="E53" s="473"/>
      <c r="F53" s="476"/>
      <c r="G53" s="58" t="s">
        <v>79</v>
      </c>
      <c r="H53" s="57" t="s">
        <v>201</v>
      </c>
      <c r="I53" s="75" t="s">
        <v>202</v>
      </c>
      <c r="J53" s="76" t="s">
        <v>203</v>
      </c>
      <c r="K53" s="76">
        <v>1</v>
      </c>
      <c r="L53" s="56">
        <v>1</v>
      </c>
      <c r="M53" s="214">
        <f t="shared" si="5"/>
        <v>8000</v>
      </c>
      <c r="N53" s="115">
        <v>8000</v>
      </c>
      <c r="O53" s="115"/>
      <c r="P53" s="115"/>
      <c r="Q53" s="115"/>
      <c r="R53" s="115"/>
      <c r="S53" s="115"/>
      <c r="T53" s="116"/>
      <c r="U53" s="114"/>
      <c r="V53" s="329"/>
      <c r="W53" s="145"/>
      <c r="X53" s="316" t="s">
        <v>396</v>
      </c>
    </row>
    <row r="54" spans="2:24" ht="13.5" thickBot="1">
      <c r="B54" s="511"/>
      <c r="C54" s="424" t="s">
        <v>33</v>
      </c>
      <c r="D54" s="424"/>
      <c r="E54" s="424"/>
      <c r="F54" s="404"/>
      <c r="G54" s="53"/>
      <c r="H54" s="15"/>
      <c r="I54" s="15"/>
      <c r="J54" s="15"/>
      <c r="K54" s="68"/>
      <c r="L54" s="68"/>
      <c r="M54" s="16">
        <f aca="true" t="shared" si="6" ref="M54:W54">SUM(M48:M53)</f>
        <v>394639</v>
      </c>
      <c r="N54" s="16">
        <f t="shared" si="6"/>
        <v>323000</v>
      </c>
      <c r="O54" s="16">
        <f t="shared" si="6"/>
        <v>28140</v>
      </c>
      <c r="P54" s="16">
        <f t="shared" si="6"/>
        <v>0</v>
      </c>
      <c r="Q54" s="16">
        <f t="shared" si="6"/>
        <v>0</v>
      </c>
      <c r="R54" s="16">
        <f t="shared" si="6"/>
        <v>0</v>
      </c>
      <c r="S54" s="16">
        <f t="shared" si="6"/>
        <v>0</v>
      </c>
      <c r="T54" s="16">
        <f t="shared" si="6"/>
        <v>43499</v>
      </c>
      <c r="U54" s="16">
        <f t="shared" si="6"/>
        <v>0</v>
      </c>
      <c r="V54" s="16">
        <f t="shared" si="6"/>
        <v>0</v>
      </c>
      <c r="W54" s="16">
        <f t="shared" si="6"/>
        <v>0</v>
      </c>
      <c r="X54" s="17"/>
    </row>
    <row r="55" spans="2:24" ht="57" thickBot="1">
      <c r="B55" s="511"/>
      <c r="C55" s="409" t="s">
        <v>0</v>
      </c>
      <c r="D55" s="412" t="s">
        <v>80</v>
      </c>
      <c r="E55" s="415" t="s">
        <v>1</v>
      </c>
      <c r="F55" s="480" t="s">
        <v>81</v>
      </c>
      <c r="G55" s="44" t="s">
        <v>82</v>
      </c>
      <c r="H55" s="55" t="s">
        <v>425</v>
      </c>
      <c r="I55" s="79" t="s">
        <v>426</v>
      </c>
      <c r="J55" s="23" t="s">
        <v>427</v>
      </c>
      <c r="K55" s="22">
        <v>9</v>
      </c>
      <c r="L55" s="80">
        <v>9</v>
      </c>
      <c r="M55" s="214">
        <f>(N55+O55+P55+Q55+R55+S55+T55+U55+V55+W55)</f>
        <v>183049</v>
      </c>
      <c r="N55" s="108">
        <v>125000</v>
      </c>
      <c r="O55" s="108">
        <v>50</v>
      </c>
      <c r="P55" s="108"/>
      <c r="Q55" s="108"/>
      <c r="R55" s="108"/>
      <c r="S55" s="108"/>
      <c r="T55" s="108">
        <v>57999</v>
      </c>
      <c r="U55" s="108"/>
      <c r="V55" s="108"/>
      <c r="W55" s="108"/>
      <c r="X55" s="320" t="s">
        <v>439</v>
      </c>
    </row>
    <row r="56" spans="2:24" ht="45.75" thickBot="1">
      <c r="B56" s="511"/>
      <c r="C56" s="410"/>
      <c r="D56" s="413"/>
      <c r="E56" s="416"/>
      <c r="F56" s="481"/>
      <c r="G56" s="33" t="s">
        <v>83</v>
      </c>
      <c r="H56" s="39" t="s">
        <v>428</v>
      </c>
      <c r="I56" s="81" t="s">
        <v>429</v>
      </c>
      <c r="J56" s="5" t="s">
        <v>430</v>
      </c>
      <c r="K56" s="11">
        <v>38</v>
      </c>
      <c r="L56" s="13">
        <v>38</v>
      </c>
      <c r="M56" s="214">
        <f>(N56+O56+P56+Q56+R56+S56+T56+U56+V56+W56)</f>
        <v>40000</v>
      </c>
      <c r="N56" s="7">
        <v>40000</v>
      </c>
      <c r="O56" s="7"/>
      <c r="P56" s="7"/>
      <c r="Q56" s="7"/>
      <c r="R56" s="7"/>
      <c r="S56" s="3"/>
      <c r="T56" s="7"/>
      <c r="U56" s="7"/>
      <c r="V56" s="7"/>
      <c r="W56" s="7"/>
      <c r="X56" s="312" t="s">
        <v>439</v>
      </c>
    </row>
    <row r="57" spans="2:24" ht="45.75" thickBot="1">
      <c r="B57" s="511"/>
      <c r="C57" s="410"/>
      <c r="D57" s="413"/>
      <c r="E57" s="416"/>
      <c r="F57" s="481"/>
      <c r="G57" s="445" t="s">
        <v>84</v>
      </c>
      <c r="H57" s="34" t="s">
        <v>205</v>
      </c>
      <c r="I57" s="168" t="s">
        <v>432</v>
      </c>
      <c r="J57" s="168" t="s">
        <v>431</v>
      </c>
      <c r="K57" s="91" t="s">
        <v>276</v>
      </c>
      <c r="L57" s="98">
        <v>1</v>
      </c>
      <c r="M57" s="214">
        <f>(N57+O57+P57+Q57+R57+S57+T57+U57+V57+W57)</f>
        <v>25000</v>
      </c>
      <c r="N57" s="7">
        <v>25000</v>
      </c>
      <c r="O57" s="7"/>
      <c r="P57" s="7"/>
      <c r="Q57" s="7"/>
      <c r="R57" s="7"/>
      <c r="S57" s="3"/>
      <c r="T57" s="7"/>
      <c r="U57" s="7"/>
      <c r="V57" s="7"/>
      <c r="W57" s="7"/>
      <c r="X57" s="312" t="s">
        <v>439</v>
      </c>
    </row>
    <row r="58" spans="2:24" ht="41.25" customHeight="1" thickBot="1">
      <c r="B58" s="511"/>
      <c r="C58" s="411"/>
      <c r="D58" s="414"/>
      <c r="E58" s="417"/>
      <c r="F58" s="482"/>
      <c r="G58" s="483"/>
      <c r="H58" s="57" t="s">
        <v>206</v>
      </c>
      <c r="I58" s="82" t="s">
        <v>433</v>
      </c>
      <c r="J58" s="83" t="s">
        <v>450</v>
      </c>
      <c r="K58" s="78">
        <v>21</v>
      </c>
      <c r="L58" s="84">
        <v>21</v>
      </c>
      <c r="M58" s="214">
        <f>(N58+O58+P58+Q58+R58+S58+T58+U58+V58+W58)</f>
        <v>40000</v>
      </c>
      <c r="N58" s="119">
        <v>25000</v>
      </c>
      <c r="O58" s="119"/>
      <c r="P58" s="119"/>
      <c r="Q58" s="119"/>
      <c r="R58" s="119"/>
      <c r="S58" s="119"/>
      <c r="T58" s="119">
        <v>15000</v>
      </c>
      <c r="U58" s="119"/>
      <c r="V58" s="119"/>
      <c r="W58" s="119"/>
      <c r="X58" s="313" t="s">
        <v>439</v>
      </c>
    </row>
    <row r="59" spans="2:24" ht="13.5" thickBot="1">
      <c r="B59" s="512"/>
      <c r="C59" s="424" t="s">
        <v>33</v>
      </c>
      <c r="D59" s="424"/>
      <c r="E59" s="424"/>
      <c r="F59" s="404"/>
      <c r="G59" s="53"/>
      <c r="H59" s="19"/>
      <c r="I59" s="15"/>
      <c r="J59" s="15"/>
      <c r="K59" s="15"/>
      <c r="L59" s="15"/>
      <c r="M59" s="16">
        <f aca="true" t="shared" si="7" ref="M59:W59">SUM(M55:M58)</f>
        <v>288049</v>
      </c>
      <c r="N59" s="16">
        <f t="shared" si="7"/>
        <v>215000</v>
      </c>
      <c r="O59" s="16">
        <f t="shared" si="7"/>
        <v>50</v>
      </c>
      <c r="P59" s="16">
        <f t="shared" si="7"/>
        <v>0</v>
      </c>
      <c r="Q59" s="16">
        <f t="shared" si="7"/>
        <v>0</v>
      </c>
      <c r="R59" s="16">
        <f t="shared" si="7"/>
        <v>0</v>
      </c>
      <c r="S59" s="16">
        <f t="shared" si="7"/>
        <v>0</v>
      </c>
      <c r="T59" s="16">
        <f t="shared" si="7"/>
        <v>72999</v>
      </c>
      <c r="U59" s="16">
        <f t="shared" si="7"/>
        <v>0</v>
      </c>
      <c r="V59" s="16">
        <f t="shared" si="7"/>
        <v>0</v>
      </c>
      <c r="W59" s="16">
        <f t="shared" si="7"/>
        <v>0</v>
      </c>
      <c r="X59" s="17"/>
    </row>
    <row r="60" spans="2:24" ht="51.75" thickBot="1">
      <c r="B60" s="458" t="s">
        <v>2</v>
      </c>
      <c r="C60" s="409" t="s">
        <v>86</v>
      </c>
      <c r="D60" s="412" t="s">
        <v>87</v>
      </c>
      <c r="E60" s="415" t="s">
        <v>40</v>
      </c>
      <c r="F60" s="461" t="s">
        <v>89</v>
      </c>
      <c r="G60" s="60" t="s">
        <v>152</v>
      </c>
      <c r="H60" s="55" t="s">
        <v>254</v>
      </c>
      <c r="I60" s="85" t="s">
        <v>255</v>
      </c>
      <c r="J60" s="86" t="s">
        <v>256</v>
      </c>
      <c r="K60" s="87" t="s">
        <v>257</v>
      </c>
      <c r="L60" s="49" t="s">
        <v>258</v>
      </c>
      <c r="M60" s="214">
        <f>(N60+O60+P60+Q60+R60+S60+T60+U60+V60+W60)</f>
        <v>123651</v>
      </c>
      <c r="N60" s="108">
        <v>123651</v>
      </c>
      <c r="O60" s="108"/>
      <c r="P60" s="108"/>
      <c r="Q60" s="108"/>
      <c r="R60" s="108"/>
      <c r="S60" s="108"/>
      <c r="T60" s="113"/>
      <c r="U60" s="107"/>
      <c r="V60" s="326"/>
      <c r="W60" s="113"/>
      <c r="X60" s="314" t="s">
        <v>440</v>
      </c>
    </row>
    <row r="61" spans="2:24" ht="23.25" customHeight="1" thickBot="1">
      <c r="B61" s="459"/>
      <c r="C61" s="410"/>
      <c r="D61" s="413"/>
      <c r="E61" s="443"/>
      <c r="F61" s="462"/>
      <c r="G61" s="31" t="s">
        <v>91</v>
      </c>
      <c r="H61" s="34" t="s">
        <v>253</v>
      </c>
      <c r="I61" s="88" t="s">
        <v>250</v>
      </c>
      <c r="J61" s="4" t="s">
        <v>251</v>
      </c>
      <c r="K61" s="10" t="s">
        <v>252</v>
      </c>
      <c r="L61" s="38" t="s">
        <v>252</v>
      </c>
      <c r="M61" s="214">
        <f>(N61+O61+P61+Q61+R61+S61+T61+U61+V61+W61)</f>
        <v>8000</v>
      </c>
      <c r="N61" s="3">
        <v>8000</v>
      </c>
      <c r="O61" s="3"/>
      <c r="P61" s="3"/>
      <c r="Q61" s="3"/>
      <c r="R61" s="3"/>
      <c r="S61" s="3"/>
      <c r="T61" s="35"/>
      <c r="U61" s="117"/>
      <c r="V61" s="330"/>
      <c r="W61" s="35"/>
      <c r="X61" s="315" t="s">
        <v>440</v>
      </c>
    </row>
    <row r="62" spans="2:24" ht="51" customHeight="1" thickBot="1">
      <c r="B62" s="459"/>
      <c r="C62" s="411"/>
      <c r="D62" s="414"/>
      <c r="E62" s="61" t="s">
        <v>88</v>
      </c>
      <c r="F62" s="157" t="s">
        <v>90</v>
      </c>
      <c r="G62" s="58" t="s">
        <v>92</v>
      </c>
      <c r="H62" s="56" t="s">
        <v>259</v>
      </c>
      <c r="I62" s="89" t="s">
        <v>260</v>
      </c>
      <c r="J62" s="90" t="s">
        <v>261</v>
      </c>
      <c r="K62" s="76">
        <v>30</v>
      </c>
      <c r="L62" s="56">
        <v>50</v>
      </c>
      <c r="M62" s="214">
        <f>(N62+O62+P62+Q62+R62+S62+T62+U62+V62+W62)</f>
        <v>70000</v>
      </c>
      <c r="N62" s="119">
        <v>70000</v>
      </c>
      <c r="O62" s="119"/>
      <c r="P62" s="119"/>
      <c r="Q62" s="119"/>
      <c r="R62" s="119"/>
      <c r="S62" s="119"/>
      <c r="T62" s="120"/>
      <c r="U62" s="118"/>
      <c r="V62" s="331"/>
      <c r="W62" s="120"/>
      <c r="X62" s="316" t="s">
        <v>440</v>
      </c>
    </row>
    <row r="63" spans="2:24" ht="13.5" thickBot="1">
      <c r="B63" s="459"/>
      <c r="C63" s="424" t="s">
        <v>33</v>
      </c>
      <c r="D63" s="424"/>
      <c r="E63" s="424"/>
      <c r="F63" s="404"/>
      <c r="G63" s="53"/>
      <c r="H63" s="15"/>
      <c r="I63" s="15"/>
      <c r="J63" s="15"/>
      <c r="K63" s="15"/>
      <c r="L63" s="15"/>
      <c r="M63" s="16">
        <f>SUM(M60:M62)</f>
        <v>201651</v>
      </c>
      <c r="N63" s="16">
        <f>SUM(N60:N62)</f>
        <v>201651</v>
      </c>
      <c r="O63" s="16">
        <f>SUM(O60:O62)</f>
        <v>0</v>
      </c>
      <c r="P63" s="16">
        <f aca="true" t="shared" si="8" ref="P63:W63">SUM(P60:P62)</f>
        <v>0</v>
      </c>
      <c r="Q63" s="16">
        <f t="shared" si="8"/>
        <v>0</v>
      </c>
      <c r="R63" s="16">
        <f t="shared" si="8"/>
        <v>0</v>
      </c>
      <c r="S63" s="16">
        <f t="shared" si="8"/>
        <v>0</v>
      </c>
      <c r="T63" s="16">
        <f t="shared" si="8"/>
        <v>0</v>
      </c>
      <c r="U63" s="16">
        <f t="shared" si="8"/>
        <v>0</v>
      </c>
      <c r="V63" s="16">
        <f>SUM(V60:V62)</f>
        <v>0</v>
      </c>
      <c r="W63" s="16">
        <f t="shared" si="8"/>
        <v>0</v>
      </c>
      <c r="X63" s="17"/>
    </row>
    <row r="64" spans="2:24" ht="51.75" thickBot="1">
      <c r="B64" s="459"/>
      <c r="C64" s="409" t="s">
        <v>93</v>
      </c>
      <c r="D64" s="412" t="s">
        <v>94</v>
      </c>
      <c r="E64" s="415" t="s">
        <v>41</v>
      </c>
      <c r="F64" s="418" t="s">
        <v>95</v>
      </c>
      <c r="G64" s="60" t="s">
        <v>96</v>
      </c>
      <c r="H64" s="100" t="s">
        <v>266</v>
      </c>
      <c r="I64" s="281" t="s">
        <v>267</v>
      </c>
      <c r="J64" s="281" t="s">
        <v>268</v>
      </c>
      <c r="K64" s="281" t="s">
        <v>269</v>
      </c>
      <c r="L64" s="282" t="s">
        <v>270</v>
      </c>
      <c r="M64" s="280">
        <f>(N64+O64+P64+Q64+R64+S64+T64+U64+V64+W64)</f>
        <v>40000</v>
      </c>
      <c r="N64" s="28">
        <v>40000</v>
      </c>
      <c r="O64" s="239"/>
      <c r="P64" s="239"/>
      <c r="Q64" s="239"/>
      <c r="R64" s="239"/>
      <c r="S64" s="239"/>
      <c r="T64" s="239"/>
      <c r="U64" s="239"/>
      <c r="V64" s="239"/>
      <c r="W64" s="239"/>
      <c r="X64" s="146" t="s">
        <v>440</v>
      </c>
    </row>
    <row r="65" spans="2:24" ht="30.75" customHeight="1" thickBot="1">
      <c r="B65" s="459"/>
      <c r="C65" s="411"/>
      <c r="D65" s="414"/>
      <c r="E65" s="417"/>
      <c r="F65" s="420"/>
      <c r="G65" s="59" t="s">
        <v>97</v>
      </c>
      <c r="H65" s="101" t="s">
        <v>271</v>
      </c>
      <c r="I65" s="283" t="s">
        <v>272</v>
      </c>
      <c r="J65" s="283" t="s">
        <v>273</v>
      </c>
      <c r="K65" s="283">
        <v>4</v>
      </c>
      <c r="L65" s="284">
        <v>8</v>
      </c>
      <c r="M65" s="280">
        <f>(N65+O65+P65+Q65+R65+S65+T65+U65+V65+W65)</f>
        <v>0</v>
      </c>
      <c r="N65" s="123"/>
      <c r="O65" s="126"/>
      <c r="P65" s="126"/>
      <c r="Q65" s="126"/>
      <c r="R65" s="126"/>
      <c r="S65" s="126"/>
      <c r="T65" s="126"/>
      <c r="U65" s="126"/>
      <c r="V65" s="126"/>
      <c r="W65" s="126"/>
      <c r="X65" s="278" t="s">
        <v>440</v>
      </c>
    </row>
    <row r="66" spans="2:24" ht="13.5" thickBot="1">
      <c r="B66" s="459"/>
      <c r="C66" s="463" t="s">
        <v>33</v>
      </c>
      <c r="D66" s="424"/>
      <c r="E66" s="424"/>
      <c r="F66" s="464"/>
      <c r="G66" s="63"/>
      <c r="H66" s="15"/>
      <c r="I66" s="15"/>
      <c r="J66" s="15"/>
      <c r="K66" s="15"/>
      <c r="L66" s="15"/>
      <c r="M66" s="16">
        <f aca="true" t="shared" si="9" ref="M66:W66">SUM(M64:M65)</f>
        <v>40000</v>
      </c>
      <c r="N66" s="16">
        <f t="shared" si="9"/>
        <v>40000</v>
      </c>
      <c r="O66" s="16">
        <f t="shared" si="9"/>
        <v>0</v>
      </c>
      <c r="P66" s="16">
        <f t="shared" si="9"/>
        <v>0</v>
      </c>
      <c r="Q66" s="16">
        <f>SUM(Q64:Q65)</f>
        <v>0</v>
      </c>
      <c r="R66" s="16">
        <f>SUM(R64:R65)</f>
        <v>0</v>
      </c>
      <c r="S66" s="16">
        <f t="shared" si="9"/>
        <v>0</v>
      </c>
      <c r="T66" s="16">
        <f t="shared" si="9"/>
        <v>0</v>
      </c>
      <c r="U66" s="16">
        <f t="shared" si="9"/>
        <v>0</v>
      </c>
      <c r="V66" s="16">
        <f t="shared" si="9"/>
        <v>0</v>
      </c>
      <c r="W66" s="16">
        <f t="shared" si="9"/>
        <v>0</v>
      </c>
      <c r="X66" s="17"/>
    </row>
    <row r="67" spans="2:24" ht="35.25" customHeight="1" thickBot="1">
      <c r="B67" s="459"/>
      <c r="C67" s="409" t="s">
        <v>98</v>
      </c>
      <c r="D67" s="412" t="s">
        <v>99</v>
      </c>
      <c r="E67" s="415" t="s">
        <v>42</v>
      </c>
      <c r="F67" s="418" t="s">
        <v>100</v>
      </c>
      <c r="G67" s="397" t="s">
        <v>101</v>
      </c>
      <c r="H67" s="55" t="s">
        <v>282</v>
      </c>
      <c r="I67" s="79" t="s">
        <v>274</v>
      </c>
      <c r="J67" s="26" t="s">
        <v>275</v>
      </c>
      <c r="K67" s="27" t="s">
        <v>276</v>
      </c>
      <c r="L67" s="79" t="s">
        <v>277</v>
      </c>
      <c r="M67" s="214">
        <f>(N67+O67+P67+Q67+R67+S67+T67+U67+V67+W67)</f>
        <v>18000</v>
      </c>
      <c r="N67" s="124">
        <v>18000</v>
      </c>
      <c r="O67" s="239"/>
      <c r="P67" s="239"/>
      <c r="Q67" s="239"/>
      <c r="R67" s="239"/>
      <c r="S67" s="285"/>
      <c r="T67" s="239"/>
      <c r="U67" s="239"/>
      <c r="V67" s="239"/>
      <c r="W67" s="239"/>
      <c r="X67" s="146" t="s">
        <v>440</v>
      </c>
    </row>
    <row r="68" spans="2:24" ht="35.25" customHeight="1" thickBot="1">
      <c r="B68" s="459"/>
      <c r="C68" s="410"/>
      <c r="D68" s="413"/>
      <c r="E68" s="416"/>
      <c r="F68" s="419"/>
      <c r="G68" s="401"/>
      <c r="H68" s="8" t="s">
        <v>281</v>
      </c>
      <c r="I68" s="169" t="s">
        <v>278</v>
      </c>
      <c r="J68" s="161" t="s">
        <v>279</v>
      </c>
      <c r="K68" s="193">
        <v>0</v>
      </c>
      <c r="L68" s="79" t="s">
        <v>280</v>
      </c>
      <c r="M68" s="214">
        <f>(N68+O68+P68+Q68+R68+S68+T68+U68+V68+W68)</f>
        <v>0</v>
      </c>
      <c r="N68" s="192"/>
      <c r="O68" s="7"/>
      <c r="P68" s="7"/>
      <c r="Q68" s="7"/>
      <c r="R68" s="7"/>
      <c r="S68" s="260"/>
      <c r="T68" s="7"/>
      <c r="U68" s="7"/>
      <c r="V68" s="7"/>
      <c r="W68" s="7"/>
      <c r="X68" s="146" t="s">
        <v>440</v>
      </c>
    </row>
    <row r="69" spans="2:24" ht="47.25" customHeight="1" thickBot="1">
      <c r="B69" s="459"/>
      <c r="C69" s="410"/>
      <c r="D69" s="413"/>
      <c r="E69" s="416"/>
      <c r="F69" s="419"/>
      <c r="G69" s="401" t="s">
        <v>102</v>
      </c>
      <c r="H69" s="56" t="s">
        <v>283</v>
      </c>
      <c r="I69" s="194" t="s">
        <v>284</v>
      </c>
      <c r="J69" s="9" t="s">
        <v>285</v>
      </c>
      <c r="K69" s="195">
        <v>1</v>
      </c>
      <c r="L69" s="196">
        <v>2</v>
      </c>
      <c r="M69" s="214">
        <f>(N69+O69+P69+Q69+R69+S69+T69+U69+V69+W69)</f>
        <v>30000</v>
      </c>
      <c r="N69" s="192">
        <v>30000</v>
      </c>
      <c r="O69" s="7"/>
      <c r="P69" s="7"/>
      <c r="Q69" s="7"/>
      <c r="R69" s="7"/>
      <c r="S69" s="260"/>
      <c r="T69" s="7"/>
      <c r="U69" s="7"/>
      <c r="V69" s="7"/>
      <c r="W69" s="7"/>
      <c r="X69" s="146" t="s">
        <v>440</v>
      </c>
    </row>
    <row r="70" spans="2:24" ht="58.5" customHeight="1" thickBot="1">
      <c r="B70" s="459"/>
      <c r="C70" s="411"/>
      <c r="D70" s="414"/>
      <c r="E70" s="417"/>
      <c r="F70" s="420"/>
      <c r="G70" s="402"/>
      <c r="H70" s="56" t="s">
        <v>286</v>
      </c>
      <c r="I70" s="89" t="s">
        <v>287</v>
      </c>
      <c r="J70" s="91" t="s">
        <v>288</v>
      </c>
      <c r="K70" s="91">
        <v>1</v>
      </c>
      <c r="L70" s="92">
        <v>2</v>
      </c>
      <c r="M70" s="214">
        <f>(N70+O70+P70+Q70+R70+S70+T70+U70+V70+W70)</f>
        <v>0</v>
      </c>
      <c r="N70" s="125"/>
      <c r="O70" s="126"/>
      <c r="P70" s="126"/>
      <c r="Q70" s="126"/>
      <c r="R70" s="126"/>
      <c r="S70" s="127"/>
      <c r="T70" s="128"/>
      <c r="U70" s="147"/>
      <c r="V70" s="332"/>
      <c r="W70" s="128"/>
      <c r="X70" s="286" t="s">
        <v>440</v>
      </c>
    </row>
    <row r="71" spans="2:24" ht="13.5" thickBot="1">
      <c r="B71" s="460"/>
      <c r="C71" s="424" t="s">
        <v>33</v>
      </c>
      <c r="D71" s="424"/>
      <c r="E71" s="424"/>
      <c r="F71" s="404"/>
      <c r="G71" s="25"/>
      <c r="H71" s="15"/>
      <c r="I71" s="15"/>
      <c r="J71" s="15"/>
      <c r="K71" s="15"/>
      <c r="L71" s="15"/>
      <c r="M71" s="16">
        <f aca="true" t="shared" si="10" ref="M71:W71">SUM(M67:M70)</f>
        <v>48000</v>
      </c>
      <c r="N71" s="16">
        <f t="shared" si="10"/>
        <v>48000</v>
      </c>
      <c r="O71" s="16">
        <f t="shared" si="10"/>
        <v>0</v>
      </c>
      <c r="P71" s="16">
        <f t="shared" si="10"/>
        <v>0</v>
      </c>
      <c r="Q71" s="16">
        <f t="shared" si="10"/>
        <v>0</v>
      </c>
      <c r="R71" s="16">
        <f t="shared" si="10"/>
        <v>0</v>
      </c>
      <c r="S71" s="16">
        <f t="shared" si="10"/>
        <v>0</v>
      </c>
      <c r="T71" s="16">
        <f t="shared" si="10"/>
        <v>0</v>
      </c>
      <c r="U71" s="16">
        <f t="shared" si="10"/>
        <v>0</v>
      </c>
      <c r="V71" s="16">
        <f t="shared" si="10"/>
        <v>0</v>
      </c>
      <c r="W71" s="16">
        <f t="shared" si="10"/>
        <v>0</v>
      </c>
      <c r="X71" s="17"/>
    </row>
    <row r="72" spans="2:24" ht="38.25" customHeight="1" thickBot="1">
      <c r="B72" s="447" t="s">
        <v>4</v>
      </c>
      <c r="C72" s="409" t="s">
        <v>103</v>
      </c>
      <c r="D72" s="412" t="s">
        <v>104</v>
      </c>
      <c r="E72" s="421" t="s">
        <v>43</v>
      </c>
      <c r="F72" s="418" t="s">
        <v>105</v>
      </c>
      <c r="G72" s="450" t="s">
        <v>106</v>
      </c>
      <c r="H72" s="55" t="s">
        <v>207</v>
      </c>
      <c r="I72" s="69" t="s">
        <v>356</v>
      </c>
      <c r="J72" s="23" t="s">
        <v>357</v>
      </c>
      <c r="K72" s="22" t="s">
        <v>276</v>
      </c>
      <c r="L72" s="55">
        <v>1</v>
      </c>
      <c r="M72" s="214">
        <f>(N72+O72+P72+Q72+R72+S72+T72+U72+V72+W72)</f>
        <v>0</v>
      </c>
      <c r="N72" s="129"/>
      <c r="O72" s="130"/>
      <c r="P72" s="130"/>
      <c r="Q72" s="130"/>
      <c r="R72" s="130"/>
      <c r="S72" s="130"/>
      <c r="T72" s="131"/>
      <c r="U72" s="129"/>
      <c r="V72" s="333"/>
      <c r="W72" s="131"/>
      <c r="X72" s="287" t="s">
        <v>441</v>
      </c>
    </row>
    <row r="73" spans="2:24" ht="23.25" thickBot="1">
      <c r="B73" s="448"/>
      <c r="C73" s="410"/>
      <c r="D73" s="413"/>
      <c r="E73" s="422"/>
      <c r="F73" s="419"/>
      <c r="G73" s="451"/>
      <c r="H73" s="34" t="s">
        <v>208</v>
      </c>
      <c r="I73" s="74" t="s">
        <v>358</v>
      </c>
      <c r="J73" s="169" t="s">
        <v>359</v>
      </c>
      <c r="K73" s="8">
        <v>0</v>
      </c>
      <c r="L73" s="34">
        <v>2</v>
      </c>
      <c r="M73" s="214">
        <f>(N73+O73+P73+Q73+R73+S73+T73+U73+V73+W73)</f>
        <v>15000</v>
      </c>
      <c r="N73" s="165"/>
      <c r="O73" s="166"/>
      <c r="P73" s="166"/>
      <c r="Q73" s="166"/>
      <c r="R73" s="166"/>
      <c r="S73" s="166"/>
      <c r="T73" s="166">
        <v>15000</v>
      </c>
      <c r="U73" s="166"/>
      <c r="V73" s="166"/>
      <c r="W73" s="166"/>
      <c r="X73" s="148" t="s">
        <v>441</v>
      </c>
    </row>
    <row r="74" spans="2:24" ht="45.75" thickBot="1">
      <c r="B74" s="448"/>
      <c r="C74" s="410"/>
      <c r="D74" s="413"/>
      <c r="E74" s="422"/>
      <c r="F74" s="419"/>
      <c r="G74" s="452" t="s">
        <v>107</v>
      </c>
      <c r="H74" s="24" t="s">
        <v>355</v>
      </c>
      <c r="I74" s="206" t="s">
        <v>360</v>
      </c>
      <c r="J74" s="24" t="s">
        <v>361</v>
      </c>
      <c r="K74" s="24">
        <v>92</v>
      </c>
      <c r="L74" s="24">
        <v>92</v>
      </c>
      <c r="M74" s="214">
        <f>(N74+O74+P74+Q74+R74+S74+T74+U74+V74+W74)</f>
        <v>15000</v>
      </c>
      <c r="N74" s="165"/>
      <c r="O74" s="166"/>
      <c r="P74" s="166"/>
      <c r="Q74" s="166"/>
      <c r="R74" s="166"/>
      <c r="S74" s="166"/>
      <c r="T74" s="166">
        <v>15000</v>
      </c>
      <c r="U74" s="166"/>
      <c r="V74" s="166"/>
      <c r="W74" s="166"/>
      <c r="X74" s="148" t="s">
        <v>441</v>
      </c>
    </row>
    <row r="75" spans="2:24" ht="34.5" thickBot="1">
      <c r="B75" s="448"/>
      <c r="C75" s="410"/>
      <c r="D75" s="413"/>
      <c r="E75" s="422"/>
      <c r="F75" s="419"/>
      <c r="G75" s="453"/>
      <c r="H75" s="24" t="s">
        <v>353</v>
      </c>
      <c r="I75" s="206" t="s">
        <v>362</v>
      </c>
      <c r="J75" s="24" t="s">
        <v>363</v>
      </c>
      <c r="K75" s="24">
        <v>4</v>
      </c>
      <c r="L75" s="24">
        <v>4</v>
      </c>
      <c r="M75" s="214">
        <f>(N75+O75+P75+Q75+R75+S75+T75+U75+V75+W75)</f>
        <v>0</v>
      </c>
      <c r="N75" s="165"/>
      <c r="O75" s="166"/>
      <c r="P75" s="166"/>
      <c r="Q75" s="166"/>
      <c r="R75" s="166"/>
      <c r="S75" s="166"/>
      <c r="T75" s="166"/>
      <c r="U75" s="166"/>
      <c r="V75" s="166"/>
      <c r="W75" s="166"/>
      <c r="X75" s="148" t="s">
        <v>441</v>
      </c>
    </row>
    <row r="76" spans="2:24" ht="49.5" customHeight="1" thickBot="1">
      <c r="B76" s="448"/>
      <c r="C76" s="411"/>
      <c r="D76" s="414"/>
      <c r="E76" s="423"/>
      <c r="F76" s="420"/>
      <c r="G76" s="454"/>
      <c r="H76" s="141" t="s">
        <v>354</v>
      </c>
      <c r="I76" s="288" t="s">
        <v>364</v>
      </c>
      <c r="J76" s="141" t="s">
        <v>365</v>
      </c>
      <c r="K76" s="141">
        <v>0</v>
      </c>
      <c r="L76" s="141">
        <v>2</v>
      </c>
      <c r="M76" s="214">
        <f>(N76+O76+P76+Q76+R76+S76+T76+U76+V76+W76)</f>
        <v>0</v>
      </c>
      <c r="N76" s="250"/>
      <c r="O76" s="253"/>
      <c r="P76" s="253"/>
      <c r="Q76" s="253"/>
      <c r="R76" s="253"/>
      <c r="S76" s="253"/>
      <c r="T76" s="253"/>
      <c r="U76" s="253"/>
      <c r="V76" s="253"/>
      <c r="W76" s="253"/>
      <c r="X76" s="289" t="s">
        <v>441</v>
      </c>
    </row>
    <row r="77" spans="2:24" ht="13.5" thickBot="1">
      <c r="B77" s="448"/>
      <c r="C77" s="424" t="s">
        <v>33</v>
      </c>
      <c r="D77" s="424"/>
      <c r="E77" s="424"/>
      <c r="F77" s="404"/>
      <c r="G77" s="53"/>
      <c r="H77" s="15"/>
      <c r="I77" s="15"/>
      <c r="J77" s="15"/>
      <c r="K77" s="15"/>
      <c r="L77" s="15"/>
      <c r="M77" s="16">
        <f aca="true" t="shared" si="11" ref="M77:W77">SUM(M72:M76)</f>
        <v>30000</v>
      </c>
      <c r="N77" s="16">
        <f t="shared" si="11"/>
        <v>0</v>
      </c>
      <c r="O77" s="16">
        <f t="shared" si="11"/>
        <v>0</v>
      </c>
      <c r="P77" s="16">
        <f t="shared" si="11"/>
        <v>0</v>
      </c>
      <c r="Q77" s="16">
        <f t="shared" si="11"/>
        <v>0</v>
      </c>
      <c r="R77" s="16">
        <f t="shared" si="11"/>
        <v>0</v>
      </c>
      <c r="S77" s="16">
        <f t="shared" si="11"/>
        <v>0</v>
      </c>
      <c r="T77" s="16">
        <f t="shared" si="11"/>
        <v>30000</v>
      </c>
      <c r="U77" s="16">
        <f t="shared" si="11"/>
        <v>0</v>
      </c>
      <c r="V77" s="16">
        <f t="shared" si="11"/>
        <v>0</v>
      </c>
      <c r="W77" s="16">
        <f t="shared" si="11"/>
        <v>0</v>
      </c>
      <c r="X77" s="17"/>
    </row>
    <row r="78" spans="2:24" ht="22.5" customHeight="1" thickBot="1">
      <c r="B78" s="448"/>
      <c r="C78" s="409" t="s">
        <v>108</v>
      </c>
      <c r="D78" s="455" t="s">
        <v>109</v>
      </c>
      <c r="E78" s="415" t="s">
        <v>44</v>
      </c>
      <c r="F78" s="418" t="s">
        <v>110</v>
      </c>
      <c r="G78" s="397" t="s">
        <v>111</v>
      </c>
      <c r="H78" s="290" t="s">
        <v>366</v>
      </c>
      <c r="I78" s="425" t="s">
        <v>369</v>
      </c>
      <c r="J78" s="428" t="s">
        <v>370</v>
      </c>
      <c r="K78" s="431" t="s">
        <v>372</v>
      </c>
      <c r="L78" s="431" t="s">
        <v>371</v>
      </c>
      <c r="M78" s="214">
        <f>(N78+O78+P78+Q78+R78+S78+T78+U78+V78+W78)</f>
        <v>100578</v>
      </c>
      <c r="N78" s="132">
        <v>100578</v>
      </c>
      <c r="O78" s="132"/>
      <c r="P78" s="132"/>
      <c r="Q78" s="132"/>
      <c r="R78" s="132"/>
      <c r="S78" s="109"/>
      <c r="T78" s="109"/>
      <c r="U78" s="109"/>
      <c r="V78" s="109"/>
      <c r="W78" s="109"/>
      <c r="X78" s="273" t="s">
        <v>441</v>
      </c>
    </row>
    <row r="79" spans="2:24" ht="22.5" customHeight="1" thickBot="1">
      <c r="B79" s="448"/>
      <c r="C79" s="410"/>
      <c r="D79" s="456"/>
      <c r="E79" s="416"/>
      <c r="F79" s="419"/>
      <c r="G79" s="401"/>
      <c r="H79" s="208" t="s">
        <v>367</v>
      </c>
      <c r="I79" s="426"/>
      <c r="J79" s="429"/>
      <c r="K79" s="432"/>
      <c r="L79" s="432"/>
      <c r="M79" s="214">
        <f>(N79+O79+P79+Q79+R79+S79+T79+U79+V79+W79)</f>
        <v>33360</v>
      </c>
      <c r="N79" s="199"/>
      <c r="O79" s="199">
        <v>33360</v>
      </c>
      <c r="P79" s="199"/>
      <c r="Q79" s="199"/>
      <c r="R79" s="199"/>
      <c r="S79" s="20"/>
      <c r="T79" s="20"/>
      <c r="U79" s="20"/>
      <c r="V79" s="20"/>
      <c r="W79" s="20"/>
      <c r="X79" s="142" t="s">
        <v>441</v>
      </c>
    </row>
    <row r="80" spans="2:24" ht="89.25" customHeight="1" thickBot="1">
      <c r="B80" s="448"/>
      <c r="C80" s="410"/>
      <c r="D80" s="456"/>
      <c r="E80" s="416"/>
      <c r="F80" s="419"/>
      <c r="G80" s="441"/>
      <c r="H80" s="209" t="s">
        <v>368</v>
      </c>
      <c r="I80" s="427"/>
      <c r="J80" s="430"/>
      <c r="K80" s="433"/>
      <c r="L80" s="433"/>
      <c r="M80" s="214">
        <f>(N80+O80+P80+Q80+R80+S80+T80+U80+V80+W80)</f>
        <v>36040</v>
      </c>
      <c r="N80" s="199">
        <v>14400</v>
      </c>
      <c r="O80" s="199">
        <v>16640</v>
      </c>
      <c r="P80" s="199"/>
      <c r="Q80" s="199"/>
      <c r="R80" s="199"/>
      <c r="S80" s="20"/>
      <c r="T80" s="20">
        <v>5000</v>
      </c>
      <c r="U80" s="20"/>
      <c r="V80" s="20"/>
      <c r="W80" s="20"/>
      <c r="X80" s="142" t="s">
        <v>441</v>
      </c>
    </row>
    <row r="81" spans="2:24" ht="38.25" customHeight="1" thickBot="1">
      <c r="B81" s="448"/>
      <c r="C81" s="411"/>
      <c r="D81" s="457"/>
      <c r="E81" s="417"/>
      <c r="F81" s="420"/>
      <c r="G81" s="58" t="s">
        <v>112</v>
      </c>
      <c r="H81" s="385" t="s">
        <v>454</v>
      </c>
      <c r="I81" s="90" t="s">
        <v>455</v>
      </c>
      <c r="J81" s="90" t="s">
        <v>456</v>
      </c>
      <c r="K81" s="76"/>
      <c r="L81" s="76">
        <v>5</v>
      </c>
      <c r="M81" s="214">
        <f>(N81+O81+P81+Q81+R81+S81+T81+U81+V81+W81)</f>
        <v>10000</v>
      </c>
      <c r="N81" s="133"/>
      <c r="O81" s="133"/>
      <c r="P81" s="133"/>
      <c r="Q81" s="133"/>
      <c r="R81" s="133"/>
      <c r="S81" s="133"/>
      <c r="T81" s="134">
        <v>10000</v>
      </c>
      <c r="U81" s="149"/>
      <c r="V81" s="334"/>
      <c r="W81" s="150"/>
      <c r="X81" s="278" t="s">
        <v>441</v>
      </c>
    </row>
    <row r="82" spans="2:24" ht="13.5" thickBot="1">
      <c r="B82" s="449"/>
      <c r="C82" s="424" t="s">
        <v>33</v>
      </c>
      <c r="D82" s="424"/>
      <c r="E82" s="424"/>
      <c r="F82" s="404"/>
      <c r="G82" s="64"/>
      <c r="H82" s="15"/>
      <c r="I82" s="15"/>
      <c r="J82" s="15"/>
      <c r="K82" s="15"/>
      <c r="L82" s="15"/>
      <c r="M82" s="16">
        <f aca="true" t="shared" si="12" ref="M82:W82">SUM(M78:M81)</f>
        <v>179978</v>
      </c>
      <c r="N82" s="16">
        <f t="shared" si="12"/>
        <v>114978</v>
      </c>
      <c r="O82" s="16">
        <f t="shared" si="12"/>
        <v>50000</v>
      </c>
      <c r="P82" s="16">
        <f t="shared" si="12"/>
        <v>0</v>
      </c>
      <c r="Q82" s="16">
        <f t="shared" si="12"/>
        <v>0</v>
      </c>
      <c r="R82" s="16">
        <f t="shared" si="12"/>
        <v>0</v>
      </c>
      <c r="S82" s="16">
        <f t="shared" si="12"/>
        <v>0</v>
      </c>
      <c r="T82" s="16">
        <f t="shared" si="12"/>
        <v>15000</v>
      </c>
      <c r="U82" s="16">
        <f t="shared" si="12"/>
        <v>0</v>
      </c>
      <c r="V82" s="16">
        <f t="shared" si="12"/>
        <v>0</v>
      </c>
      <c r="W82" s="16">
        <f t="shared" si="12"/>
        <v>0</v>
      </c>
      <c r="X82" s="17"/>
    </row>
    <row r="83" spans="2:24" ht="27" customHeight="1" thickBot="1">
      <c r="B83" s="434" t="s">
        <v>3</v>
      </c>
      <c r="C83" s="409" t="s">
        <v>113</v>
      </c>
      <c r="D83" s="412" t="s">
        <v>114</v>
      </c>
      <c r="E83" s="415" t="s">
        <v>45</v>
      </c>
      <c r="F83" s="437" t="s">
        <v>115</v>
      </c>
      <c r="G83" s="397" t="s">
        <v>116</v>
      </c>
      <c r="H83" s="55" t="s">
        <v>262</v>
      </c>
      <c r="I83" s="79" t="s">
        <v>263</v>
      </c>
      <c r="J83" s="22" t="s">
        <v>264</v>
      </c>
      <c r="K83" s="93" t="s">
        <v>265</v>
      </c>
      <c r="L83" s="94" t="s">
        <v>265</v>
      </c>
      <c r="M83" s="214">
        <f>(N83+O83+P83+Q83+R83+S83+T83+U83+V83+W83)</f>
        <v>213211</v>
      </c>
      <c r="N83" s="107">
        <v>114211</v>
      </c>
      <c r="O83" s="108">
        <v>4000</v>
      </c>
      <c r="P83" s="108"/>
      <c r="Q83" s="108"/>
      <c r="R83" s="108"/>
      <c r="S83" s="108"/>
      <c r="T83" s="113">
        <v>95000</v>
      </c>
      <c r="U83" s="107"/>
      <c r="V83" s="326"/>
      <c r="W83" s="113"/>
      <c r="X83" s="273" t="s">
        <v>442</v>
      </c>
    </row>
    <row r="84" spans="2:24" ht="27" customHeight="1" thickBot="1">
      <c r="B84" s="435"/>
      <c r="C84" s="410"/>
      <c r="D84" s="413"/>
      <c r="E84" s="416"/>
      <c r="F84" s="438"/>
      <c r="G84" s="441"/>
      <c r="H84" s="39" t="s">
        <v>209</v>
      </c>
      <c r="I84" s="197" t="s">
        <v>290</v>
      </c>
      <c r="J84" s="6" t="s">
        <v>289</v>
      </c>
      <c r="K84" s="170" t="s">
        <v>296</v>
      </c>
      <c r="L84" s="171" t="s">
        <v>291</v>
      </c>
      <c r="M84" s="214">
        <f>(N84+O84+P84+Q84+R84+S84+T84+U84+V84+W84)</f>
        <v>280000</v>
      </c>
      <c r="N84" s="111">
        <v>215000</v>
      </c>
      <c r="O84" s="12"/>
      <c r="P84" s="12"/>
      <c r="Q84" s="12"/>
      <c r="R84" s="12"/>
      <c r="S84" s="12"/>
      <c r="T84" s="40">
        <v>65000</v>
      </c>
      <c r="U84" s="111"/>
      <c r="V84" s="327"/>
      <c r="W84" s="40"/>
      <c r="X84" s="142" t="s">
        <v>442</v>
      </c>
    </row>
    <row r="85" spans="2:24" ht="22.5" customHeight="1" thickBot="1">
      <c r="B85" s="435"/>
      <c r="C85" s="410"/>
      <c r="D85" s="413"/>
      <c r="E85" s="416"/>
      <c r="F85" s="439"/>
      <c r="G85" s="31" t="s">
        <v>117</v>
      </c>
      <c r="H85" s="34" t="s">
        <v>210</v>
      </c>
      <c r="I85" s="197" t="s">
        <v>292</v>
      </c>
      <c r="J85" s="6" t="s">
        <v>293</v>
      </c>
      <c r="K85" s="21">
        <v>0</v>
      </c>
      <c r="L85" s="95" t="s">
        <v>294</v>
      </c>
      <c r="M85" s="214">
        <f>(N85+O85+P85+Q85+R85+S85+T85+U85+V85+W85)</f>
        <v>60000</v>
      </c>
      <c r="N85" s="117">
        <v>40000</v>
      </c>
      <c r="O85" s="3"/>
      <c r="P85" s="3"/>
      <c r="Q85" s="3"/>
      <c r="R85" s="3"/>
      <c r="S85" s="3"/>
      <c r="T85" s="35">
        <v>20000</v>
      </c>
      <c r="U85" s="117"/>
      <c r="V85" s="330"/>
      <c r="W85" s="35"/>
      <c r="X85" s="142" t="s">
        <v>442</v>
      </c>
    </row>
    <row r="86" spans="2:24" ht="21.75" customHeight="1" thickBot="1">
      <c r="B86" s="435"/>
      <c r="C86" s="411"/>
      <c r="D86" s="414"/>
      <c r="E86" s="417"/>
      <c r="F86" s="440"/>
      <c r="G86" s="58" t="s">
        <v>118</v>
      </c>
      <c r="H86" s="56" t="s">
        <v>211</v>
      </c>
      <c r="I86" s="82" t="s">
        <v>295</v>
      </c>
      <c r="J86" s="78" t="s">
        <v>297</v>
      </c>
      <c r="K86" s="96">
        <v>0</v>
      </c>
      <c r="L86" s="97" t="s">
        <v>298</v>
      </c>
      <c r="M86" s="214">
        <f>(N86+O86+P86+Q86+R86+S86+T86+U86+V86+W86)</f>
        <v>5000</v>
      </c>
      <c r="N86" s="118">
        <v>5000</v>
      </c>
      <c r="O86" s="119"/>
      <c r="P86" s="119"/>
      <c r="Q86" s="119"/>
      <c r="R86" s="119"/>
      <c r="S86" s="119"/>
      <c r="T86" s="120"/>
      <c r="U86" s="118"/>
      <c r="V86" s="331"/>
      <c r="W86" s="120"/>
      <c r="X86" s="278" t="s">
        <v>442</v>
      </c>
    </row>
    <row r="87" spans="2:24" ht="13.5" thickBot="1">
      <c r="B87" s="435"/>
      <c r="C87" s="424" t="s">
        <v>33</v>
      </c>
      <c r="D87" s="424"/>
      <c r="E87" s="424"/>
      <c r="F87" s="404"/>
      <c r="G87" s="53"/>
      <c r="H87" s="15"/>
      <c r="I87" s="15"/>
      <c r="J87" s="15"/>
      <c r="K87" s="68"/>
      <c r="L87" s="68"/>
      <c r="M87" s="16">
        <f aca="true" t="shared" si="13" ref="M87:W87">SUM(M83:M86)</f>
        <v>558211</v>
      </c>
      <c r="N87" s="16">
        <f t="shared" si="13"/>
        <v>374211</v>
      </c>
      <c r="O87" s="16">
        <f t="shared" si="13"/>
        <v>4000</v>
      </c>
      <c r="P87" s="16">
        <f t="shared" si="13"/>
        <v>0</v>
      </c>
      <c r="Q87" s="16">
        <f t="shared" si="13"/>
        <v>0</v>
      </c>
      <c r="R87" s="16">
        <f t="shared" si="13"/>
        <v>0</v>
      </c>
      <c r="S87" s="16">
        <f t="shared" si="13"/>
        <v>0</v>
      </c>
      <c r="T87" s="16">
        <f t="shared" si="13"/>
        <v>180000</v>
      </c>
      <c r="U87" s="16">
        <f t="shared" si="13"/>
        <v>0</v>
      </c>
      <c r="V87" s="16">
        <f t="shared" si="13"/>
        <v>0</v>
      </c>
      <c r="W87" s="16">
        <f t="shared" si="13"/>
        <v>0</v>
      </c>
      <c r="X87" s="17"/>
    </row>
    <row r="88" spans="2:24" ht="34.5" customHeight="1" thickBot="1">
      <c r="B88" s="435"/>
      <c r="C88" s="409" t="s">
        <v>119</v>
      </c>
      <c r="D88" s="412" t="s">
        <v>120</v>
      </c>
      <c r="E88" s="442" t="s">
        <v>46</v>
      </c>
      <c r="F88" s="418" t="s">
        <v>121</v>
      </c>
      <c r="G88" s="397" t="s">
        <v>122</v>
      </c>
      <c r="H88" s="22" t="s">
        <v>299</v>
      </c>
      <c r="I88" s="26" t="s">
        <v>303</v>
      </c>
      <c r="J88" s="26" t="s">
        <v>305</v>
      </c>
      <c r="K88" s="26">
        <v>0</v>
      </c>
      <c r="L88" s="80" t="s">
        <v>304</v>
      </c>
      <c r="M88" s="261">
        <f>(N88+O88+P88+Q88+R88+S88+T88+U88+V88+W88)</f>
        <v>0</v>
      </c>
      <c r="N88" s="108"/>
      <c r="O88" s="108"/>
      <c r="P88" s="108"/>
      <c r="Q88" s="108"/>
      <c r="R88" s="108"/>
      <c r="S88" s="132"/>
      <c r="T88" s="132"/>
      <c r="U88" s="132"/>
      <c r="V88" s="132"/>
      <c r="W88" s="132"/>
      <c r="X88" s="273" t="s">
        <v>442</v>
      </c>
    </row>
    <row r="89" spans="2:24" ht="45.75" thickBot="1">
      <c r="B89" s="435"/>
      <c r="C89" s="410"/>
      <c r="D89" s="413"/>
      <c r="E89" s="443"/>
      <c r="F89" s="419"/>
      <c r="G89" s="401"/>
      <c r="H89" s="8" t="s">
        <v>300</v>
      </c>
      <c r="I89" s="161" t="s">
        <v>306</v>
      </c>
      <c r="J89" s="161" t="s">
        <v>307</v>
      </c>
      <c r="K89" s="161">
        <v>0</v>
      </c>
      <c r="L89" s="161" t="s">
        <v>308</v>
      </c>
      <c r="M89" s="261">
        <f aca="true" t="shared" si="14" ref="M89:M99">(N89+O89+P89+Q89+R89+S89+T89+U89+V89+W89)</f>
        <v>0</v>
      </c>
      <c r="N89" s="3"/>
      <c r="O89" s="3"/>
      <c r="P89" s="3"/>
      <c r="Q89" s="3"/>
      <c r="R89" s="3"/>
      <c r="S89" s="199"/>
      <c r="T89" s="199"/>
      <c r="U89" s="199"/>
      <c r="V89" s="199"/>
      <c r="W89" s="199"/>
      <c r="X89" s="142" t="s">
        <v>442</v>
      </c>
    </row>
    <row r="90" spans="2:24" ht="23.25" thickBot="1">
      <c r="B90" s="435"/>
      <c r="C90" s="410"/>
      <c r="D90" s="413"/>
      <c r="E90" s="443"/>
      <c r="F90" s="419"/>
      <c r="G90" s="401"/>
      <c r="H90" s="8" t="s">
        <v>301</v>
      </c>
      <c r="I90" s="161" t="s">
        <v>309</v>
      </c>
      <c r="J90" s="161" t="s">
        <v>310</v>
      </c>
      <c r="K90" s="161">
        <v>0</v>
      </c>
      <c r="L90" s="161" t="s">
        <v>311</v>
      </c>
      <c r="M90" s="261">
        <f t="shared" si="14"/>
        <v>0</v>
      </c>
      <c r="N90" s="3"/>
      <c r="O90" s="3"/>
      <c r="P90" s="3"/>
      <c r="Q90" s="3"/>
      <c r="R90" s="3"/>
      <c r="S90" s="199"/>
      <c r="T90" s="199"/>
      <c r="U90" s="199"/>
      <c r="V90" s="199"/>
      <c r="W90" s="199"/>
      <c r="X90" s="142" t="s">
        <v>442</v>
      </c>
    </row>
    <row r="91" spans="2:24" ht="68.25" thickBot="1">
      <c r="B91" s="435"/>
      <c r="C91" s="410"/>
      <c r="D91" s="413"/>
      <c r="E91" s="443"/>
      <c r="F91" s="419"/>
      <c r="G91" s="441"/>
      <c r="H91" s="8" t="s">
        <v>453</v>
      </c>
      <c r="I91" s="161" t="s">
        <v>451</v>
      </c>
      <c r="J91" s="161" t="s">
        <v>452</v>
      </c>
      <c r="K91" s="161">
        <v>4</v>
      </c>
      <c r="L91" s="175">
        <v>4</v>
      </c>
      <c r="M91" s="261">
        <f t="shared" si="14"/>
        <v>20600</v>
      </c>
      <c r="N91" s="3">
        <v>8000</v>
      </c>
      <c r="O91" s="3">
        <v>600</v>
      </c>
      <c r="P91" s="3"/>
      <c r="Q91" s="3"/>
      <c r="R91" s="3"/>
      <c r="S91" s="199"/>
      <c r="T91" s="199">
        <v>12000</v>
      </c>
      <c r="U91" s="199"/>
      <c r="V91" s="199"/>
      <c r="W91" s="199"/>
      <c r="X91" s="142"/>
    </row>
    <row r="92" spans="2:24" ht="51" customHeight="1" thickBot="1">
      <c r="B92" s="435"/>
      <c r="C92" s="410"/>
      <c r="D92" s="413"/>
      <c r="E92" s="444"/>
      <c r="F92" s="419"/>
      <c r="G92" s="445" t="s">
        <v>123</v>
      </c>
      <c r="H92" s="8" t="s">
        <v>302</v>
      </c>
      <c r="I92" s="161" t="s">
        <v>312</v>
      </c>
      <c r="J92" s="161" t="s">
        <v>313</v>
      </c>
      <c r="K92" s="161">
        <v>0</v>
      </c>
      <c r="L92" s="160" t="s">
        <v>314</v>
      </c>
      <c r="M92" s="261">
        <f t="shared" si="14"/>
        <v>9000</v>
      </c>
      <c r="N92" s="3"/>
      <c r="O92" s="3"/>
      <c r="P92" s="3"/>
      <c r="Q92" s="3"/>
      <c r="R92" s="3"/>
      <c r="S92" s="199"/>
      <c r="T92" s="199">
        <v>9000</v>
      </c>
      <c r="U92" s="199"/>
      <c r="V92" s="199"/>
      <c r="W92" s="199"/>
      <c r="X92" s="142" t="s">
        <v>442</v>
      </c>
    </row>
    <row r="93" spans="2:24" ht="34.5" thickBot="1">
      <c r="B93" s="435"/>
      <c r="C93" s="410"/>
      <c r="D93" s="413"/>
      <c r="E93" s="188"/>
      <c r="F93" s="438"/>
      <c r="G93" s="446"/>
      <c r="H93" s="8" t="s">
        <v>333</v>
      </c>
      <c r="I93" s="161" t="s">
        <v>334</v>
      </c>
      <c r="J93" s="161" t="s">
        <v>335</v>
      </c>
      <c r="K93" s="161">
        <v>0</v>
      </c>
      <c r="L93" s="175">
        <v>100</v>
      </c>
      <c r="M93" s="261">
        <f t="shared" si="14"/>
        <v>35000</v>
      </c>
      <c r="N93" s="3">
        <v>25000</v>
      </c>
      <c r="O93" s="3"/>
      <c r="P93" s="3"/>
      <c r="Q93" s="3"/>
      <c r="R93" s="3"/>
      <c r="S93" s="199"/>
      <c r="T93" s="199">
        <v>10000</v>
      </c>
      <c r="U93" s="199"/>
      <c r="V93" s="199"/>
      <c r="W93" s="199"/>
      <c r="X93" s="142" t="s">
        <v>442</v>
      </c>
    </row>
    <row r="94" spans="2:24" ht="34.5" thickBot="1">
      <c r="B94" s="435"/>
      <c r="C94" s="410"/>
      <c r="D94" s="413"/>
      <c r="E94" s="444" t="s">
        <v>128</v>
      </c>
      <c r="F94" s="439" t="s">
        <v>124</v>
      </c>
      <c r="G94" s="400" t="s">
        <v>125</v>
      </c>
      <c r="H94" s="24" t="s">
        <v>316</v>
      </c>
      <c r="I94" s="43" t="s">
        <v>317</v>
      </c>
      <c r="J94" s="43" t="s">
        <v>320</v>
      </c>
      <c r="K94" s="43" t="s">
        <v>321</v>
      </c>
      <c r="L94" s="43" t="s">
        <v>322</v>
      </c>
      <c r="M94" s="261">
        <f t="shared" si="14"/>
        <v>0</v>
      </c>
      <c r="N94" s="7"/>
      <c r="O94" s="7"/>
      <c r="P94" s="7"/>
      <c r="Q94" s="7"/>
      <c r="R94" s="3"/>
      <c r="S94" s="262"/>
      <c r="T94" s="262"/>
      <c r="U94" s="262"/>
      <c r="V94" s="262"/>
      <c r="W94" s="262"/>
      <c r="X94" s="142" t="s">
        <v>442</v>
      </c>
    </row>
    <row r="95" spans="2:24" ht="45.75" thickBot="1">
      <c r="B95" s="435"/>
      <c r="C95" s="410"/>
      <c r="D95" s="413"/>
      <c r="E95" s="444"/>
      <c r="F95" s="439"/>
      <c r="G95" s="401"/>
      <c r="H95" s="24" t="s">
        <v>315</v>
      </c>
      <c r="I95" s="43" t="s">
        <v>318</v>
      </c>
      <c r="J95" s="43" t="s">
        <v>323</v>
      </c>
      <c r="K95" s="43" t="s">
        <v>324</v>
      </c>
      <c r="L95" s="200" t="s">
        <v>325</v>
      </c>
      <c r="M95" s="261">
        <f t="shared" si="14"/>
        <v>10000</v>
      </c>
      <c r="N95" s="7">
        <v>10000</v>
      </c>
      <c r="O95" s="7"/>
      <c r="P95" s="7"/>
      <c r="Q95" s="7"/>
      <c r="R95" s="3"/>
      <c r="S95" s="262"/>
      <c r="T95" s="262"/>
      <c r="U95" s="262"/>
      <c r="V95" s="262"/>
      <c r="W95" s="262"/>
      <c r="X95" s="142" t="s">
        <v>442</v>
      </c>
    </row>
    <row r="96" spans="2:24" ht="35.25" customHeight="1" thickBot="1">
      <c r="B96" s="435"/>
      <c r="C96" s="410"/>
      <c r="D96" s="413"/>
      <c r="E96" s="444"/>
      <c r="F96" s="439"/>
      <c r="G96" s="441"/>
      <c r="H96" s="24" t="s">
        <v>154</v>
      </c>
      <c r="I96" s="43" t="s">
        <v>319</v>
      </c>
      <c r="J96" s="43" t="s">
        <v>326</v>
      </c>
      <c r="K96" s="265">
        <v>1</v>
      </c>
      <c r="L96" s="159">
        <v>1</v>
      </c>
      <c r="M96" s="261">
        <f t="shared" si="14"/>
        <v>1000</v>
      </c>
      <c r="N96" s="7">
        <v>1000</v>
      </c>
      <c r="O96" s="7"/>
      <c r="P96" s="7"/>
      <c r="Q96" s="7"/>
      <c r="R96" s="3"/>
      <c r="S96" s="262"/>
      <c r="T96" s="262"/>
      <c r="U96" s="262"/>
      <c r="V96" s="262"/>
      <c r="W96" s="262"/>
      <c r="X96" s="142" t="s">
        <v>442</v>
      </c>
    </row>
    <row r="97" spans="2:24" ht="45.75" thickBot="1">
      <c r="B97" s="435"/>
      <c r="C97" s="411"/>
      <c r="D97" s="414"/>
      <c r="E97" s="61" t="s">
        <v>129</v>
      </c>
      <c r="F97" s="158" t="s">
        <v>126</v>
      </c>
      <c r="G97" s="400" t="s">
        <v>127</v>
      </c>
      <c r="H97" s="8" t="s">
        <v>212</v>
      </c>
      <c r="I97" s="161" t="s">
        <v>327</v>
      </c>
      <c r="J97" s="161" t="s">
        <v>328</v>
      </c>
      <c r="K97" s="265" t="s">
        <v>276</v>
      </c>
      <c r="L97" s="98">
        <v>2</v>
      </c>
      <c r="M97" s="261">
        <f t="shared" si="14"/>
        <v>0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142" t="s">
        <v>442</v>
      </c>
    </row>
    <row r="98" spans="2:24" ht="45.75" thickBot="1">
      <c r="B98" s="435"/>
      <c r="C98" s="292"/>
      <c r="D98" s="172"/>
      <c r="E98" s="173"/>
      <c r="F98" s="174"/>
      <c r="G98" s="401"/>
      <c r="H98" s="8" t="s">
        <v>213</v>
      </c>
      <c r="I98" s="161" t="s">
        <v>329</v>
      </c>
      <c r="J98" s="161" t="s">
        <v>330</v>
      </c>
      <c r="K98" s="265">
        <v>3200</v>
      </c>
      <c r="L98" s="176">
        <v>3400</v>
      </c>
      <c r="M98" s="261">
        <f t="shared" si="14"/>
        <v>24380</v>
      </c>
      <c r="N98" s="3"/>
      <c r="O98" s="3"/>
      <c r="P98" s="3"/>
      <c r="Q98" s="3"/>
      <c r="R98" s="3"/>
      <c r="S98" s="3"/>
      <c r="T98" s="3">
        <v>24380</v>
      </c>
      <c r="U98" s="3"/>
      <c r="V98" s="3"/>
      <c r="W98" s="3"/>
      <c r="X98" s="142" t="s">
        <v>442</v>
      </c>
    </row>
    <row r="99" spans="2:24" ht="45.75" thickBot="1">
      <c r="B99" s="435"/>
      <c r="C99" s="293"/>
      <c r="D99" s="294"/>
      <c r="E99" s="295"/>
      <c r="F99" s="296"/>
      <c r="G99" s="402"/>
      <c r="H99" s="76" t="s">
        <v>214</v>
      </c>
      <c r="I99" s="91" t="s">
        <v>331</v>
      </c>
      <c r="J99" s="91" t="s">
        <v>332</v>
      </c>
      <c r="K99" s="91">
        <v>0</v>
      </c>
      <c r="L99" s="297">
        <v>1</v>
      </c>
      <c r="M99" s="261">
        <f t="shared" si="14"/>
        <v>1000</v>
      </c>
      <c r="N99" s="119"/>
      <c r="O99" s="119"/>
      <c r="P99" s="119"/>
      <c r="Q99" s="119"/>
      <c r="R99" s="119"/>
      <c r="S99" s="119"/>
      <c r="T99" s="119">
        <v>1000</v>
      </c>
      <c r="U99" s="119"/>
      <c r="V99" s="119"/>
      <c r="W99" s="119"/>
      <c r="X99" s="278" t="s">
        <v>442</v>
      </c>
    </row>
    <row r="100" spans="2:24" ht="13.5" thickBot="1">
      <c r="B100" s="435"/>
      <c r="C100" s="424" t="s">
        <v>33</v>
      </c>
      <c r="D100" s="424"/>
      <c r="E100" s="424"/>
      <c r="F100" s="404"/>
      <c r="G100" s="53"/>
      <c r="H100" s="15"/>
      <c r="I100" s="15"/>
      <c r="J100" s="15"/>
      <c r="K100" s="68"/>
      <c r="L100" s="68"/>
      <c r="M100" s="16">
        <f>SUM(M88:M99)</f>
        <v>100980</v>
      </c>
      <c r="N100" s="16">
        <f>SUM(N88:N99)</f>
        <v>44000</v>
      </c>
      <c r="O100" s="16">
        <f aca="true" t="shared" si="15" ref="O100:W100">SUM(O88:O97)</f>
        <v>600</v>
      </c>
      <c r="P100" s="16">
        <f t="shared" si="15"/>
        <v>0</v>
      </c>
      <c r="Q100" s="16">
        <f t="shared" si="15"/>
        <v>0</v>
      </c>
      <c r="R100" s="16">
        <f>SUM(R88:R99)</f>
        <v>0</v>
      </c>
      <c r="S100" s="16">
        <f>SUM(S88:S99)</f>
        <v>0</v>
      </c>
      <c r="T100" s="16">
        <f>SUM(T88:T99)</f>
        <v>56380</v>
      </c>
      <c r="U100" s="16">
        <f t="shared" si="15"/>
        <v>0</v>
      </c>
      <c r="V100" s="16">
        <f t="shared" si="15"/>
        <v>0</v>
      </c>
      <c r="W100" s="16">
        <f t="shared" si="15"/>
        <v>0</v>
      </c>
      <c r="X100" s="17"/>
    </row>
    <row r="101" spans="2:24" ht="49.5" customHeight="1" thickBot="1">
      <c r="B101" s="435"/>
      <c r="C101" s="409" t="s">
        <v>130</v>
      </c>
      <c r="D101" s="412" t="s">
        <v>131</v>
      </c>
      <c r="E101" s="421" t="s">
        <v>47</v>
      </c>
      <c r="F101" s="418" t="s">
        <v>132</v>
      </c>
      <c r="G101" s="397" t="s">
        <v>133</v>
      </c>
      <c r="H101" s="24" t="s">
        <v>153</v>
      </c>
      <c r="I101" s="302" t="s">
        <v>337</v>
      </c>
      <c r="J101" s="87" t="s">
        <v>338</v>
      </c>
      <c r="K101" s="87">
        <v>100</v>
      </c>
      <c r="L101" s="202">
        <v>50</v>
      </c>
      <c r="M101" s="214">
        <f>(N101+O101+P101+Q101+R101+S101+T101+U101+V101+W101)</f>
        <v>120000</v>
      </c>
      <c r="N101" s="299">
        <v>40000</v>
      </c>
      <c r="O101" s="299"/>
      <c r="P101" s="300"/>
      <c r="Q101" s="300"/>
      <c r="R101" s="300"/>
      <c r="S101" s="300"/>
      <c r="T101" s="300">
        <v>80000</v>
      </c>
      <c r="U101" s="217"/>
      <c r="V101" s="217"/>
      <c r="W101" s="300"/>
      <c r="X101" s="308" t="s">
        <v>442</v>
      </c>
    </row>
    <row r="102" spans="2:24" ht="42.75" customHeight="1" thickBot="1">
      <c r="B102" s="435"/>
      <c r="C102" s="410"/>
      <c r="D102" s="413"/>
      <c r="E102" s="422"/>
      <c r="F102" s="419"/>
      <c r="G102" s="401"/>
      <c r="H102" s="24" t="s">
        <v>336</v>
      </c>
      <c r="I102" s="263" t="s">
        <v>339</v>
      </c>
      <c r="J102" s="8" t="s">
        <v>340</v>
      </c>
      <c r="K102" s="8">
        <v>31</v>
      </c>
      <c r="L102" s="203">
        <v>100</v>
      </c>
      <c r="M102" s="214">
        <f>(N102+O102+P102+Q102+R102+S102+T102+U102+V102+W102)</f>
        <v>35258</v>
      </c>
      <c r="N102" s="205"/>
      <c r="O102" s="215"/>
      <c r="P102" s="216"/>
      <c r="Q102" s="216"/>
      <c r="R102" s="216"/>
      <c r="S102" s="216"/>
      <c r="T102" s="216">
        <v>35258</v>
      </c>
      <c r="U102" s="218"/>
      <c r="V102" s="218"/>
      <c r="W102" s="216"/>
      <c r="X102" s="309" t="s">
        <v>442</v>
      </c>
    </row>
    <row r="103" spans="2:24" ht="39.75" customHeight="1" thickBot="1">
      <c r="B103" s="435"/>
      <c r="C103" s="411"/>
      <c r="D103" s="414"/>
      <c r="E103" s="423"/>
      <c r="F103" s="420"/>
      <c r="G103" s="402"/>
      <c r="H103" s="24" t="s">
        <v>204</v>
      </c>
      <c r="I103" s="303" t="s">
        <v>341</v>
      </c>
      <c r="J103" s="78" t="s">
        <v>342</v>
      </c>
      <c r="K103" s="78">
        <v>1</v>
      </c>
      <c r="L103" s="57">
        <v>4</v>
      </c>
      <c r="M103" s="214">
        <f>(N103+O103+P103+Q103+R103+S103+T103+U103+V103+W103)</f>
        <v>5000</v>
      </c>
      <c r="N103" s="204"/>
      <c r="O103" s="219"/>
      <c r="P103" s="301"/>
      <c r="Q103" s="301"/>
      <c r="R103" s="301"/>
      <c r="S103" s="301"/>
      <c r="T103" s="301">
        <v>5000</v>
      </c>
      <c r="U103" s="220"/>
      <c r="V103" s="220"/>
      <c r="W103" s="301"/>
      <c r="X103" s="310" t="s">
        <v>442</v>
      </c>
    </row>
    <row r="104" spans="2:24" ht="13.5" thickBot="1">
      <c r="B104" s="435"/>
      <c r="C104" s="424" t="s">
        <v>33</v>
      </c>
      <c r="D104" s="424"/>
      <c r="E104" s="424"/>
      <c r="F104" s="404"/>
      <c r="G104" s="53"/>
      <c r="H104" s="15"/>
      <c r="I104" s="15"/>
      <c r="J104" s="15"/>
      <c r="K104" s="15"/>
      <c r="L104" s="15"/>
      <c r="M104" s="16">
        <f>SUM(M101:M103)</f>
        <v>160258</v>
      </c>
      <c r="N104" s="16">
        <f>SUM(N101:N103)</f>
        <v>40000</v>
      </c>
      <c r="O104" s="16">
        <f aca="true" t="shared" si="16" ref="O104:W104">SUM(O101:O103)</f>
        <v>0</v>
      </c>
      <c r="P104" s="16">
        <f t="shared" si="16"/>
        <v>0</v>
      </c>
      <c r="Q104" s="16">
        <f t="shared" si="16"/>
        <v>0</v>
      </c>
      <c r="R104" s="16">
        <f t="shared" si="16"/>
        <v>0</v>
      </c>
      <c r="S104" s="16">
        <f t="shared" si="16"/>
        <v>0</v>
      </c>
      <c r="T104" s="16">
        <f t="shared" si="16"/>
        <v>120258</v>
      </c>
      <c r="V104" s="16">
        <f>SUM(U101:U103)</f>
        <v>0</v>
      </c>
      <c r="W104" s="16">
        <f t="shared" si="16"/>
        <v>0</v>
      </c>
      <c r="X104" s="17"/>
    </row>
    <row r="105" spans="2:24" ht="45.75" thickBot="1">
      <c r="B105" s="435"/>
      <c r="C105" s="409" t="s">
        <v>134</v>
      </c>
      <c r="D105" s="412" t="s">
        <v>135</v>
      </c>
      <c r="E105" s="415" t="s">
        <v>48</v>
      </c>
      <c r="F105" s="418" t="s">
        <v>136</v>
      </c>
      <c r="G105" s="397" t="s">
        <v>137</v>
      </c>
      <c r="H105" s="137" t="s">
        <v>343</v>
      </c>
      <c r="I105" s="135" t="s">
        <v>344</v>
      </c>
      <c r="J105" s="136" t="s">
        <v>345</v>
      </c>
      <c r="K105" s="136">
        <v>3</v>
      </c>
      <c r="L105" s="137">
        <v>10</v>
      </c>
      <c r="M105" s="383">
        <f>(N105+O105+P105+Q105+R105+S105+T105+U105+V105+W105)</f>
        <v>189000</v>
      </c>
      <c r="N105" s="221">
        <v>150000</v>
      </c>
      <c r="O105" s="221"/>
      <c r="P105" s="221">
        <v>39000</v>
      </c>
      <c r="Q105" s="221"/>
      <c r="R105" s="221"/>
      <c r="S105" s="221"/>
      <c r="T105" s="222"/>
      <c r="U105" s="181"/>
      <c r="V105" s="335"/>
      <c r="W105" s="244"/>
      <c r="X105" s="55" t="s">
        <v>442</v>
      </c>
    </row>
    <row r="106" spans="2:24" ht="34.5" thickBot="1">
      <c r="B106" s="435"/>
      <c r="C106" s="410"/>
      <c r="D106" s="413"/>
      <c r="E106" s="416"/>
      <c r="F106" s="419"/>
      <c r="G106" s="401"/>
      <c r="H106" s="178" t="s">
        <v>443</v>
      </c>
      <c r="I106" s="179" t="s">
        <v>346</v>
      </c>
      <c r="J106" s="180" t="s">
        <v>347</v>
      </c>
      <c r="K106" s="180">
        <v>0</v>
      </c>
      <c r="L106" s="178">
        <v>2</v>
      </c>
      <c r="M106" s="383">
        <f aca="true" t="shared" si="17" ref="M106:M112">(N106+O106+P106+Q106+R106+S106+T106+U106+V106+W106)</f>
        <v>20000</v>
      </c>
      <c r="N106" s="223">
        <v>20000</v>
      </c>
      <c r="O106" s="223"/>
      <c r="P106" s="223"/>
      <c r="Q106" s="223"/>
      <c r="R106" s="223"/>
      <c r="S106" s="223"/>
      <c r="T106" s="224"/>
      <c r="U106" s="182"/>
      <c r="V106" s="336"/>
      <c r="W106" s="245"/>
      <c r="X106" s="34" t="s">
        <v>442</v>
      </c>
    </row>
    <row r="107" spans="2:24" ht="68.25" thickBot="1">
      <c r="B107" s="435"/>
      <c r="C107" s="410"/>
      <c r="D107" s="413"/>
      <c r="E107" s="416"/>
      <c r="F107" s="419"/>
      <c r="G107" s="441"/>
      <c r="H107" s="178" t="s">
        <v>216</v>
      </c>
      <c r="I107" s="179" t="s">
        <v>348</v>
      </c>
      <c r="J107" s="180" t="s">
        <v>349</v>
      </c>
      <c r="K107" s="180">
        <v>0</v>
      </c>
      <c r="L107" s="178">
        <v>1</v>
      </c>
      <c r="M107" s="383">
        <f t="shared" si="17"/>
        <v>0</v>
      </c>
      <c r="N107" s="182"/>
      <c r="O107" s="223"/>
      <c r="P107" s="223"/>
      <c r="Q107" s="223"/>
      <c r="R107" s="223"/>
      <c r="S107" s="223"/>
      <c r="T107" s="224"/>
      <c r="U107" s="182"/>
      <c r="V107" s="336"/>
      <c r="W107" s="245"/>
      <c r="X107" s="34" t="s">
        <v>442</v>
      </c>
    </row>
    <row r="108" spans="2:24" ht="17.25" customHeight="1" thickBot="1">
      <c r="B108" s="435"/>
      <c r="C108" s="410"/>
      <c r="D108" s="413"/>
      <c r="E108" s="416"/>
      <c r="F108" s="419"/>
      <c r="G108" s="31" t="s">
        <v>138</v>
      </c>
      <c r="H108" s="139"/>
      <c r="I108" s="138"/>
      <c r="J108" s="24"/>
      <c r="K108" s="24"/>
      <c r="L108" s="139"/>
      <c r="M108" s="383">
        <f t="shared" si="17"/>
        <v>0</v>
      </c>
      <c r="N108" s="182"/>
      <c r="O108" s="205"/>
      <c r="P108" s="205"/>
      <c r="Q108" s="205"/>
      <c r="R108" s="205"/>
      <c r="S108" s="205"/>
      <c r="T108" s="225"/>
      <c r="U108" s="226"/>
      <c r="V108" s="337"/>
      <c r="W108" s="246"/>
      <c r="X108" s="34" t="s">
        <v>442</v>
      </c>
    </row>
    <row r="109" spans="2:24" ht="43.5" customHeight="1" thickBot="1">
      <c r="B109" s="435"/>
      <c r="C109" s="410"/>
      <c r="D109" s="413"/>
      <c r="E109" s="416"/>
      <c r="F109" s="419"/>
      <c r="G109" s="400" t="s">
        <v>139</v>
      </c>
      <c r="H109" s="178" t="s">
        <v>217</v>
      </c>
      <c r="I109" s="183" t="s">
        <v>350</v>
      </c>
      <c r="J109" s="184" t="s">
        <v>351</v>
      </c>
      <c r="K109" s="184">
        <v>0</v>
      </c>
      <c r="L109" s="50">
        <v>1</v>
      </c>
      <c r="M109" s="383">
        <f t="shared" si="17"/>
        <v>146231</v>
      </c>
      <c r="N109" s="182">
        <v>123231</v>
      </c>
      <c r="O109" s="227"/>
      <c r="P109" s="227"/>
      <c r="Q109" s="227"/>
      <c r="R109" s="227"/>
      <c r="S109" s="227"/>
      <c r="T109" s="228">
        <v>23000</v>
      </c>
      <c r="U109" s="229"/>
      <c r="V109" s="338"/>
      <c r="W109" s="247"/>
      <c r="X109" s="34" t="s">
        <v>442</v>
      </c>
    </row>
    <row r="110" spans="2:24" ht="43.5" customHeight="1" thickBot="1">
      <c r="B110" s="435"/>
      <c r="C110" s="410"/>
      <c r="D110" s="413"/>
      <c r="E110" s="416"/>
      <c r="F110" s="419"/>
      <c r="G110" s="401"/>
      <c r="H110" s="178" t="s">
        <v>404</v>
      </c>
      <c r="I110" s="183" t="s">
        <v>405</v>
      </c>
      <c r="J110" s="184" t="s">
        <v>406</v>
      </c>
      <c r="K110" s="184">
        <v>0</v>
      </c>
      <c r="L110" s="50">
        <v>2</v>
      </c>
      <c r="M110" s="383">
        <f t="shared" si="17"/>
        <v>0</v>
      </c>
      <c r="N110" s="182"/>
      <c r="O110" s="227"/>
      <c r="P110" s="227"/>
      <c r="Q110" s="227"/>
      <c r="R110" s="227"/>
      <c r="S110" s="227"/>
      <c r="T110" s="228"/>
      <c r="U110" s="229"/>
      <c r="V110" s="338"/>
      <c r="W110" s="247"/>
      <c r="X110" s="34" t="s">
        <v>442</v>
      </c>
    </row>
    <row r="111" spans="2:24" ht="43.5" customHeight="1" thickBot="1">
      <c r="B111" s="435"/>
      <c r="C111" s="410"/>
      <c r="D111" s="413"/>
      <c r="E111" s="416"/>
      <c r="F111" s="419"/>
      <c r="G111" s="401"/>
      <c r="H111" s="391" t="s">
        <v>460</v>
      </c>
      <c r="I111" s="183" t="s">
        <v>461</v>
      </c>
      <c r="J111" s="184" t="s">
        <v>462</v>
      </c>
      <c r="K111" s="184">
        <v>2</v>
      </c>
      <c r="L111" s="50">
        <v>1</v>
      </c>
      <c r="M111" s="383">
        <f t="shared" si="17"/>
        <v>1000</v>
      </c>
      <c r="N111" s="205">
        <v>1000</v>
      </c>
      <c r="O111" s="227"/>
      <c r="P111" s="227"/>
      <c r="Q111" s="227"/>
      <c r="R111" s="227"/>
      <c r="S111" s="227"/>
      <c r="T111" s="228"/>
      <c r="U111" s="229"/>
      <c r="V111" s="338"/>
      <c r="W111" s="247"/>
      <c r="X111" s="38"/>
    </row>
    <row r="112" spans="2:24" ht="54" customHeight="1" thickBot="1">
      <c r="B112" s="435"/>
      <c r="C112" s="411"/>
      <c r="D112" s="414"/>
      <c r="E112" s="417"/>
      <c r="F112" s="420"/>
      <c r="G112" s="402"/>
      <c r="H112" s="304" t="s">
        <v>218</v>
      </c>
      <c r="I112" s="140" t="s">
        <v>403</v>
      </c>
      <c r="J112" s="141" t="s">
        <v>352</v>
      </c>
      <c r="K112" s="141">
        <v>6</v>
      </c>
      <c r="L112" s="52">
        <v>6</v>
      </c>
      <c r="M112" s="383">
        <f t="shared" si="17"/>
        <v>21325</v>
      </c>
      <c r="N112" s="204">
        <v>10000</v>
      </c>
      <c r="O112" s="230"/>
      <c r="P112" s="230"/>
      <c r="Q112" s="230"/>
      <c r="R112" s="230"/>
      <c r="S112" s="230"/>
      <c r="T112" s="231">
        <v>11325</v>
      </c>
      <c r="U112" s="232"/>
      <c r="V112" s="339"/>
      <c r="W112" s="248"/>
      <c r="X112" s="56" t="s">
        <v>442</v>
      </c>
    </row>
    <row r="113" spans="2:24" ht="13.5" thickBot="1">
      <c r="B113" s="436"/>
      <c r="C113" s="404" t="s">
        <v>33</v>
      </c>
      <c r="D113" s="405"/>
      <c r="E113" s="405"/>
      <c r="F113" s="405"/>
      <c r="G113" s="53"/>
      <c r="H113" s="15"/>
      <c r="I113" s="15"/>
      <c r="J113" s="15"/>
      <c r="K113" s="15"/>
      <c r="L113" s="15"/>
      <c r="M113" s="16">
        <f aca="true" t="shared" si="18" ref="M113:W113">SUM(M105:M112)</f>
        <v>377556</v>
      </c>
      <c r="N113" s="16">
        <f t="shared" si="18"/>
        <v>304231</v>
      </c>
      <c r="O113" s="16">
        <f t="shared" si="18"/>
        <v>0</v>
      </c>
      <c r="P113" s="16">
        <f t="shared" si="18"/>
        <v>39000</v>
      </c>
      <c r="Q113" s="16">
        <f t="shared" si="18"/>
        <v>0</v>
      </c>
      <c r="R113" s="16">
        <f t="shared" si="18"/>
        <v>0</v>
      </c>
      <c r="S113" s="16">
        <f t="shared" si="18"/>
        <v>0</v>
      </c>
      <c r="T113" s="16">
        <f t="shared" si="18"/>
        <v>34325</v>
      </c>
      <c r="U113" s="16">
        <f t="shared" si="18"/>
        <v>0</v>
      </c>
      <c r="V113" s="16">
        <f t="shared" si="18"/>
        <v>0</v>
      </c>
      <c r="W113" s="16">
        <f t="shared" si="18"/>
        <v>0</v>
      </c>
      <c r="X113" s="17"/>
    </row>
    <row r="114" spans="2:24" ht="41.25" customHeight="1" thickBot="1">
      <c r="B114" s="406" t="s">
        <v>145</v>
      </c>
      <c r="C114" s="409" t="s">
        <v>134</v>
      </c>
      <c r="D114" s="412" t="s">
        <v>141</v>
      </c>
      <c r="E114" s="415" t="s">
        <v>140</v>
      </c>
      <c r="F114" s="418" t="s">
        <v>142</v>
      </c>
      <c r="G114" s="397" t="s">
        <v>143</v>
      </c>
      <c r="H114" s="22" t="s">
        <v>221</v>
      </c>
      <c r="I114" s="22" t="s">
        <v>222</v>
      </c>
      <c r="J114" s="22" t="s">
        <v>224</v>
      </c>
      <c r="K114" s="22" t="s">
        <v>223</v>
      </c>
      <c r="L114" s="55" t="s">
        <v>225</v>
      </c>
      <c r="M114" s="383">
        <f>(N114+O114+P114+Q114+R114+S114+T114+U114+V114+W114)</f>
        <v>20000</v>
      </c>
      <c r="N114" s="185">
        <v>20000</v>
      </c>
      <c r="O114" s="233"/>
      <c r="P114" s="233"/>
      <c r="Q114" s="233"/>
      <c r="R114" s="233"/>
      <c r="S114" s="233"/>
      <c r="T114" s="234"/>
      <c r="U114" s="185"/>
      <c r="V114" s="340"/>
      <c r="W114" s="234"/>
      <c r="X114" s="152" t="s">
        <v>442</v>
      </c>
    </row>
    <row r="115" spans="2:24" ht="49.5" customHeight="1" thickBot="1">
      <c r="B115" s="407"/>
      <c r="C115" s="410"/>
      <c r="D115" s="413"/>
      <c r="E115" s="416"/>
      <c r="F115" s="419"/>
      <c r="G115" s="398"/>
      <c r="H115" s="264" t="s">
        <v>230</v>
      </c>
      <c r="I115" s="264" t="s">
        <v>232</v>
      </c>
      <c r="J115" s="264" t="s">
        <v>238</v>
      </c>
      <c r="K115" s="264" t="s">
        <v>234</v>
      </c>
      <c r="L115" s="189" t="s">
        <v>235</v>
      </c>
      <c r="M115" s="383">
        <f aca="true" t="shared" si="19" ref="M115:M121">(N115+O115+P115+Q115+R115+S115+T115+U115+V115+W115)</f>
        <v>20000</v>
      </c>
      <c r="N115" s="187">
        <v>20000</v>
      </c>
      <c r="O115" s="205"/>
      <c r="P115" s="187"/>
      <c r="Q115" s="187"/>
      <c r="R115" s="187"/>
      <c r="S115" s="187"/>
      <c r="T115" s="187"/>
      <c r="U115" s="187"/>
      <c r="V115" s="187"/>
      <c r="W115" s="187"/>
      <c r="X115" s="152" t="s">
        <v>442</v>
      </c>
    </row>
    <row r="116" spans="2:24" ht="41.25" customHeight="1" thickBot="1">
      <c r="B116" s="407"/>
      <c r="C116" s="410"/>
      <c r="D116" s="413"/>
      <c r="E116" s="416"/>
      <c r="F116" s="419"/>
      <c r="G116" s="398"/>
      <c r="H116" s="264" t="s">
        <v>231</v>
      </c>
      <c r="I116" s="264" t="s">
        <v>233</v>
      </c>
      <c r="J116" s="264" t="s">
        <v>236</v>
      </c>
      <c r="K116" s="264"/>
      <c r="L116" s="189" t="s">
        <v>237</v>
      </c>
      <c r="M116" s="383">
        <f t="shared" si="19"/>
        <v>5000</v>
      </c>
      <c r="N116" s="187">
        <v>5000</v>
      </c>
      <c r="O116" s="205"/>
      <c r="P116" s="187"/>
      <c r="Q116" s="187"/>
      <c r="R116" s="187"/>
      <c r="S116" s="187"/>
      <c r="T116" s="187"/>
      <c r="U116" s="187"/>
      <c r="V116" s="187"/>
      <c r="W116" s="187"/>
      <c r="X116" s="152" t="s">
        <v>442</v>
      </c>
    </row>
    <row r="117" spans="2:24" ht="41.25" customHeight="1" thickBot="1">
      <c r="B117" s="407"/>
      <c r="C117" s="410"/>
      <c r="D117" s="413"/>
      <c r="E117" s="416"/>
      <c r="F117" s="419"/>
      <c r="G117" s="399"/>
      <c r="H117" s="8" t="s">
        <v>226</v>
      </c>
      <c r="I117" s="8" t="s">
        <v>227</v>
      </c>
      <c r="J117" s="8" t="s">
        <v>239</v>
      </c>
      <c r="K117" s="8" t="s">
        <v>228</v>
      </c>
      <c r="L117" s="8" t="s">
        <v>229</v>
      </c>
      <c r="M117" s="383">
        <f t="shared" si="19"/>
        <v>27000</v>
      </c>
      <c r="N117" s="187">
        <v>27000</v>
      </c>
      <c r="O117" s="205"/>
      <c r="P117" s="187"/>
      <c r="Q117" s="187"/>
      <c r="R117" s="187"/>
      <c r="S117" s="187"/>
      <c r="T117" s="187"/>
      <c r="U117" s="187"/>
      <c r="V117" s="187"/>
      <c r="W117" s="187"/>
      <c r="X117" s="152" t="s">
        <v>442</v>
      </c>
    </row>
    <row r="118" spans="2:24" ht="41.25" customHeight="1" thickBot="1">
      <c r="B118" s="407"/>
      <c r="C118" s="410"/>
      <c r="D118" s="413"/>
      <c r="E118" s="416"/>
      <c r="F118" s="419"/>
      <c r="G118" s="400" t="s">
        <v>144</v>
      </c>
      <c r="H118" s="8" t="s">
        <v>219</v>
      </c>
      <c r="I118" s="8" t="s">
        <v>240</v>
      </c>
      <c r="J118" s="8" t="s">
        <v>241</v>
      </c>
      <c r="K118" s="8" t="s">
        <v>228</v>
      </c>
      <c r="L118" s="8" t="s">
        <v>242</v>
      </c>
      <c r="M118" s="383">
        <f t="shared" si="19"/>
        <v>32000</v>
      </c>
      <c r="N118" s="190">
        <v>12000</v>
      </c>
      <c r="O118" s="205"/>
      <c r="P118" s="187"/>
      <c r="Q118" s="187"/>
      <c r="R118" s="187"/>
      <c r="S118" s="187"/>
      <c r="T118" s="187">
        <v>20000</v>
      </c>
      <c r="U118" s="187"/>
      <c r="V118" s="187"/>
      <c r="W118" s="187"/>
      <c r="X118" s="152" t="s">
        <v>442</v>
      </c>
    </row>
    <row r="119" spans="2:24" ht="48.75" customHeight="1" thickBot="1">
      <c r="B119" s="407"/>
      <c r="C119" s="410"/>
      <c r="D119" s="413"/>
      <c r="E119" s="416"/>
      <c r="F119" s="419"/>
      <c r="G119" s="401"/>
      <c r="H119" s="8" t="s">
        <v>243</v>
      </c>
      <c r="I119" s="8" t="s">
        <v>244</v>
      </c>
      <c r="J119" s="8" t="s">
        <v>245</v>
      </c>
      <c r="K119" s="8" t="s">
        <v>228</v>
      </c>
      <c r="L119" s="8" t="s">
        <v>246</v>
      </c>
      <c r="M119" s="383">
        <f t="shared" si="19"/>
        <v>2000</v>
      </c>
      <c r="N119" s="191">
        <v>2000</v>
      </c>
      <c r="O119" s="205"/>
      <c r="P119" s="187"/>
      <c r="Q119" s="187"/>
      <c r="R119" s="187"/>
      <c r="S119" s="187"/>
      <c r="T119" s="187"/>
      <c r="U119" s="187"/>
      <c r="V119" s="187"/>
      <c r="W119" s="187"/>
      <c r="X119" s="152" t="s">
        <v>442</v>
      </c>
    </row>
    <row r="120" spans="2:24" ht="41.25" customHeight="1" thickBot="1">
      <c r="B120" s="407"/>
      <c r="C120" s="410"/>
      <c r="D120" s="413"/>
      <c r="E120" s="416"/>
      <c r="F120" s="419"/>
      <c r="G120" s="401"/>
      <c r="H120" s="10" t="s">
        <v>457</v>
      </c>
      <c r="I120" s="10" t="s">
        <v>458</v>
      </c>
      <c r="J120" s="10" t="s">
        <v>459</v>
      </c>
      <c r="K120" s="10"/>
      <c r="L120" s="201"/>
      <c r="M120" s="383">
        <f t="shared" si="19"/>
        <v>13500</v>
      </c>
      <c r="N120" s="190">
        <v>13500</v>
      </c>
      <c r="O120" s="227"/>
      <c r="P120" s="386"/>
      <c r="Q120" s="387"/>
      <c r="R120" s="387"/>
      <c r="S120" s="387"/>
      <c r="T120" s="388"/>
      <c r="U120" s="190"/>
      <c r="V120" s="389"/>
      <c r="W120" s="388"/>
      <c r="X120" s="390"/>
    </row>
    <row r="121" spans="2:24" ht="45" customHeight="1" thickBot="1">
      <c r="B121" s="407"/>
      <c r="C121" s="411"/>
      <c r="D121" s="414"/>
      <c r="E121" s="417"/>
      <c r="F121" s="420"/>
      <c r="G121" s="402"/>
      <c r="H121" s="76" t="s">
        <v>220</v>
      </c>
      <c r="I121" s="76" t="s">
        <v>247</v>
      </c>
      <c r="J121" s="76" t="s">
        <v>248</v>
      </c>
      <c r="K121" s="76" t="s">
        <v>228</v>
      </c>
      <c r="L121" s="56" t="s">
        <v>249</v>
      </c>
      <c r="M121" s="383">
        <f t="shared" si="19"/>
        <v>2000</v>
      </c>
      <c r="N121" s="186"/>
      <c r="O121" s="235"/>
      <c r="P121" s="235"/>
      <c r="Q121" s="236"/>
      <c r="R121" s="236"/>
      <c r="S121" s="236"/>
      <c r="T121" s="237">
        <v>2000</v>
      </c>
      <c r="U121" s="238"/>
      <c r="V121" s="341"/>
      <c r="W121" s="237"/>
      <c r="X121" s="305" t="s">
        <v>442</v>
      </c>
    </row>
    <row r="122" spans="2:24" ht="45.75" customHeight="1" thickBot="1">
      <c r="B122" s="408"/>
      <c r="C122" s="403" t="s">
        <v>33</v>
      </c>
      <c r="D122" s="403"/>
      <c r="E122" s="403"/>
      <c r="F122" s="403"/>
      <c r="G122" s="29"/>
      <c r="H122" s="1"/>
      <c r="I122" s="1"/>
      <c r="J122" s="1"/>
      <c r="K122" s="14"/>
      <c r="L122" s="1"/>
      <c r="M122" s="99">
        <f>SUM(M114:M121)</f>
        <v>121500</v>
      </c>
      <c r="N122" s="99">
        <f>SUM(N114:N121)</f>
        <v>99500</v>
      </c>
      <c r="O122" s="99">
        <f aca="true" t="shared" si="20" ref="O122:W122">SUM(O105:O112)</f>
        <v>0</v>
      </c>
      <c r="P122" s="384">
        <f>SUM(P114:P121)</f>
        <v>0</v>
      </c>
      <c r="Q122" s="99">
        <f t="shared" si="20"/>
        <v>0</v>
      </c>
      <c r="R122" s="99">
        <f>SUM(R114:R121)</f>
        <v>0</v>
      </c>
      <c r="S122" s="99">
        <f>SUM(S114:S121)</f>
        <v>0</v>
      </c>
      <c r="T122" s="384">
        <f>SUM(T114:T121)</f>
        <v>22000</v>
      </c>
      <c r="U122" s="99">
        <f t="shared" si="20"/>
        <v>0</v>
      </c>
      <c r="V122" s="99">
        <f t="shared" si="20"/>
        <v>0</v>
      </c>
      <c r="W122" s="99">
        <f t="shared" si="20"/>
        <v>0</v>
      </c>
      <c r="X122" s="151"/>
    </row>
    <row r="123" spans="2:24" ht="35.25" customHeight="1" thickBot="1">
      <c r="B123" s="36"/>
      <c r="C123" s="37" t="s">
        <v>26</v>
      </c>
      <c r="D123" s="37"/>
      <c r="E123" s="46"/>
      <c r="F123" s="47"/>
      <c r="G123" s="47"/>
      <c r="H123" s="47"/>
      <c r="I123" s="47"/>
      <c r="J123" s="47"/>
      <c r="K123" s="47"/>
      <c r="L123" s="47"/>
      <c r="M123" s="392">
        <f aca="true" t="shared" si="21" ref="M123:W123">(M26+M38+M47+M54+M59+M63+M66+M71+M77+M82+M87+M100+M104+M113+M122)</f>
        <v>4471159</v>
      </c>
      <c r="N123" s="392">
        <f t="shared" si="21"/>
        <v>2186875</v>
      </c>
      <c r="O123" s="392">
        <f t="shared" si="21"/>
        <v>83290</v>
      </c>
      <c r="P123" s="392">
        <f t="shared" si="21"/>
        <v>269799</v>
      </c>
      <c r="Q123" s="392">
        <f t="shared" si="21"/>
        <v>999089</v>
      </c>
      <c r="R123" s="392">
        <f t="shared" si="21"/>
        <v>0</v>
      </c>
      <c r="S123" s="392">
        <f t="shared" si="21"/>
        <v>0</v>
      </c>
      <c r="T123" s="392">
        <f t="shared" si="21"/>
        <v>597901</v>
      </c>
      <c r="U123" s="392">
        <f>(U26+U38+U47+U54+U59+U63+U66+U71+U77+U82+U87+U100+V104+U113+U122)</f>
        <v>0</v>
      </c>
      <c r="V123" s="392">
        <f>(V26+V38+V47+V54+V59+V63+V66+V71+V77+V82+V87+V100+V104+V113+V122)</f>
        <v>334205</v>
      </c>
      <c r="W123" s="306">
        <f t="shared" si="21"/>
        <v>0</v>
      </c>
      <c r="X123" s="307"/>
    </row>
    <row r="124" spans="13:22" ht="12.75">
      <c r="M124" s="394"/>
      <c r="N124" s="394"/>
      <c r="O124" s="394"/>
      <c r="P124" s="394"/>
      <c r="Q124" s="394"/>
      <c r="R124" s="394"/>
      <c r="S124" s="394"/>
      <c r="T124" s="394"/>
      <c r="U124" s="394"/>
      <c r="V124" s="394"/>
    </row>
    <row r="125" spans="9:22" ht="12.75">
      <c r="I125" t="s">
        <v>437</v>
      </c>
      <c r="M125" s="394"/>
      <c r="N125" s="394"/>
      <c r="O125" s="394"/>
      <c r="P125" s="394"/>
      <c r="Q125" s="394"/>
      <c r="R125" s="394"/>
      <c r="S125" s="394"/>
      <c r="T125" s="394"/>
      <c r="U125" s="394"/>
      <c r="V125" s="394"/>
    </row>
    <row r="126" spans="13:22" ht="12.75">
      <c r="M126" s="394"/>
      <c r="N126" s="394"/>
      <c r="O126" s="394"/>
      <c r="P126" s="394"/>
      <c r="Q126" s="394"/>
      <c r="R126" s="394"/>
      <c r="S126" s="394"/>
      <c r="T126" s="394"/>
      <c r="U126" s="394"/>
      <c r="V126" s="394"/>
    </row>
    <row r="127" spans="13:22" ht="12.75">
      <c r="M127" s="394"/>
      <c r="N127" s="394"/>
      <c r="O127" s="394"/>
      <c r="P127" s="394"/>
      <c r="Q127" s="394"/>
      <c r="R127" s="394"/>
      <c r="S127" s="394"/>
      <c r="T127" s="394"/>
      <c r="U127" s="394"/>
      <c r="V127" s="394"/>
    </row>
    <row r="128" spans="13:22" ht="12.75">
      <c r="M128" s="394"/>
      <c r="N128" s="393">
        <f>(N123+O123+P123+Q123+R123+S123+T123+V123)</f>
        <v>4471159</v>
      </c>
      <c r="O128" s="394"/>
      <c r="P128" s="394"/>
      <c r="Q128" s="394"/>
      <c r="R128" s="394"/>
      <c r="S128" s="394"/>
      <c r="T128" s="394"/>
      <c r="U128" s="394"/>
      <c r="V128" s="394"/>
    </row>
    <row r="130" ht="12.75">
      <c r="I130" s="242" t="s">
        <v>438</v>
      </c>
    </row>
    <row r="131" ht="12.75">
      <c r="N131" s="243">
        <f>(N128-M123)</f>
        <v>0</v>
      </c>
    </row>
    <row r="132" ht="12.75">
      <c r="N132" s="243"/>
    </row>
    <row r="133" ht="12.75">
      <c r="N133" s="243"/>
    </row>
    <row r="134" ht="12.75">
      <c r="N134" s="243"/>
    </row>
    <row r="135" ht="12.75">
      <c r="N135" s="243"/>
    </row>
    <row r="136" ht="12.75">
      <c r="N136" s="243"/>
    </row>
    <row r="137" ht="12.75">
      <c r="N137" s="243"/>
    </row>
    <row r="138" ht="12.75">
      <c r="N138" s="243"/>
    </row>
    <row r="139" ht="12.75">
      <c r="N139" s="243"/>
    </row>
    <row r="140" ht="12.75">
      <c r="N140" s="243"/>
    </row>
    <row r="141" ht="12.75">
      <c r="N141" s="243"/>
    </row>
    <row r="142" ht="12.75">
      <c r="N142" s="243"/>
    </row>
    <row r="143" ht="12.75">
      <c r="N143" s="243"/>
    </row>
    <row r="144" ht="12.75">
      <c r="N144" s="243"/>
    </row>
    <row r="145" ht="12.75">
      <c r="N145" s="243"/>
    </row>
    <row r="146" ht="12.75">
      <c r="N146" s="243"/>
    </row>
    <row r="147" ht="12.75">
      <c r="N147" s="243"/>
    </row>
    <row r="148" ht="12.75">
      <c r="N148" s="243"/>
    </row>
    <row r="149" ht="12.75">
      <c r="N149" s="243"/>
    </row>
    <row r="150" ht="12.75">
      <c r="N150" s="243"/>
    </row>
    <row r="151" ht="12.75">
      <c r="N151" s="243"/>
    </row>
    <row r="152" ht="12.75">
      <c r="N152" s="243"/>
    </row>
    <row r="153" ht="12.75">
      <c r="N153" s="243"/>
    </row>
    <row r="154" ht="12.75">
      <c r="N154" s="243"/>
    </row>
    <row r="155" ht="12.75">
      <c r="N155" s="243"/>
    </row>
    <row r="156" ht="12.75">
      <c r="N156" s="243"/>
    </row>
    <row r="157" ht="12.75">
      <c r="N157" s="243"/>
    </row>
    <row r="158" ht="12.75">
      <c r="N158" s="243"/>
    </row>
    <row r="159" ht="12.75">
      <c r="N159" s="243"/>
    </row>
    <row r="160" ht="12.75">
      <c r="N160" s="243"/>
    </row>
    <row r="161" ht="12.75">
      <c r="N161" s="243"/>
    </row>
    <row r="162" ht="12.75">
      <c r="N162" s="243"/>
    </row>
    <row r="163" ht="12.75">
      <c r="N163" s="243"/>
    </row>
    <row r="164" ht="12.75">
      <c r="N164" s="243"/>
    </row>
    <row r="165" ht="12.75">
      <c r="N165" s="243"/>
    </row>
    <row r="166" ht="12.75">
      <c r="N166" s="243"/>
    </row>
    <row r="167" ht="12.75">
      <c r="N167" s="243"/>
    </row>
    <row r="168" ht="12.75">
      <c r="N168" s="243"/>
    </row>
    <row r="169" ht="12.75">
      <c r="N169" s="243"/>
    </row>
    <row r="170" ht="12.75">
      <c r="N170" s="243"/>
    </row>
    <row r="171" ht="12.75">
      <c r="N171" s="243"/>
    </row>
    <row r="172" ht="12.75">
      <c r="N172" s="243"/>
    </row>
    <row r="173" ht="12.75">
      <c r="N173" s="243"/>
    </row>
    <row r="174" ht="12.75">
      <c r="N174" s="243"/>
    </row>
    <row r="175" ht="12.75">
      <c r="N175" s="243"/>
    </row>
    <row r="176" ht="12.75">
      <c r="N176" s="243"/>
    </row>
    <row r="177" ht="12.75">
      <c r="N177" s="243"/>
    </row>
    <row r="178" ht="12.75">
      <c r="N178" s="243"/>
    </row>
    <row r="179" ht="12.75">
      <c r="N179" s="243"/>
    </row>
    <row r="180" ht="12.75">
      <c r="N180" s="243"/>
    </row>
    <row r="181" ht="12.75">
      <c r="N181" s="243"/>
    </row>
    <row r="182" ht="12.75">
      <c r="N182" s="243"/>
    </row>
    <row r="183" ht="12.75">
      <c r="N183" s="243"/>
    </row>
    <row r="184" ht="12.75">
      <c r="N184" s="243"/>
    </row>
    <row r="185" ht="12.75">
      <c r="N185" s="243"/>
    </row>
    <row r="186" ht="12.75">
      <c r="N186" s="243"/>
    </row>
    <row r="187" ht="12.75">
      <c r="N187" s="243"/>
    </row>
    <row r="188" ht="12.75">
      <c r="N188" s="243"/>
    </row>
    <row r="189" ht="12.75">
      <c r="N189" s="243"/>
    </row>
    <row r="190" ht="12.75">
      <c r="N190" s="243"/>
    </row>
    <row r="191" ht="12.75">
      <c r="N191" s="243"/>
    </row>
    <row r="192" ht="12.75">
      <c r="N192" s="243"/>
    </row>
    <row r="193" ht="12.75">
      <c r="N193" s="243"/>
    </row>
    <row r="194" ht="12.75">
      <c r="N194" s="243"/>
    </row>
    <row r="195" ht="12.75">
      <c r="N195" s="243"/>
    </row>
    <row r="196" ht="12.75">
      <c r="N196" s="243"/>
    </row>
    <row r="197" ht="12.75">
      <c r="N197" s="243"/>
    </row>
    <row r="225" spans="4:23" ht="18">
      <c r="D225" s="531" t="s">
        <v>27</v>
      </c>
      <c r="E225" s="531"/>
      <c r="F225" s="531"/>
      <c r="G225" s="531"/>
      <c r="H225" s="531"/>
      <c r="I225" s="531"/>
      <c r="J225" s="531"/>
      <c r="K225" s="531"/>
      <c r="L225" s="531"/>
      <c r="M225" s="531"/>
      <c r="N225" s="531"/>
      <c r="O225" s="531"/>
      <c r="P225" s="531"/>
      <c r="Q225" s="531"/>
      <c r="R225" s="531"/>
      <c r="S225" s="531"/>
      <c r="T225" s="531"/>
      <c r="U225" s="531"/>
      <c r="V225" s="531"/>
      <c r="W225" s="531"/>
    </row>
    <row r="226" spans="4:23" ht="18">
      <c r="D226" s="531" t="s">
        <v>147</v>
      </c>
      <c r="E226" s="531"/>
      <c r="F226" s="531"/>
      <c r="G226" s="531"/>
      <c r="H226" s="531"/>
      <c r="I226" s="531"/>
      <c r="J226" s="531"/>
      <c r="K226" s="531"/>
      <c r="L226" s="531"/>
      <c r="M226" s="531"/>
      <c r="N226" s="531"/>
      <c r="O226" s="531"/>
      <c r="P226" s="531"/>
      <c r="Q226" s="531"/>
      <c r="R226" s="531"/>
      <c r="S226" s="531"/>
      <c r="T226" s="531"/>
      <c r="U226" s="531"/>
      <c r="V226" s="531"/>
      <c r="W226" s="531"/>
    </row>
    <row r="227" spans="4:23" ht="18">
      <c r="D227" s="531" t="s">
        <v>146</v>
      </c>
      <c r="E227" s="531"/>
      <c r="F227" s="531"/>
      <c r="G227" s="531"/>
      <c r="H227" s="531"/>
      <c r="I227" s="531"/>
      <c r="J227" s="531"/>
      <c r="K227" s="531"/>
      <c r="L227" s="531"/>
      <c r="M227" s="531"/>
      <c r="N227" s="531"/>
      <c r="O227" s="531"/>
      <c r="P227" s="531"/>
      <c r="Q227" s="531"/>
      <c r="R227" s="531"/>
      <c r="S227" s="531"/>
      <c r="T227" s="531"/>
      <c r="U227" s="531"/>
      <c r="V227" s="531"/>
      <c r="W227" s="531"/>
    </row>
    <row r="228" ht="13.5" thickBot="1"/>
    <row r="229" spans="1:23" ht="18.75" thickBot="1">
      <c r="A229" s="532" t="s">
        <v>24</v>
      </c>
      <c r="B229" s="533"/>
      <c r="C229" s="533"/>
      <c r="D229" s="533"/>
      <c r="E229" s="533"/>
      <c r="F229" s="533"/>
      <c r="G229" s="533"/>
      <c r="H229" s="533"/>
      <c r="I229" s="533"/>
      <c r="J229" s="533"/>
      <c r="K229" s="533"/>
      <c r="L229" s="533"/>
      <c r="M229" s="533"/>
      <c r="N229" s="533"/>
      <c r="O229" s="533"/>
      <c r="P229" s="533"/>
      <c r="Q229" s="533"/>
      <c r="R229" s="533"/>
      <c r="S229" s="533"/>
      <c r="T229" s="533"/>
      <c r="U229" s="533"/>
      <c r="V229" s="533"/>
      <c r="W229" s="534"/>
    </row>
    <row r="230" spans="1:23" ht="16.5" thickBot="1">
      <c r="A230" s="535" t="s">
        <v>22</v>
      </c>
      <c r="B230" s="536"/>
      <c r="C230" s="536"/>
      <c r="D230" s="536"/>
      <c r="E230" s="536"/>
      <c r="F230" s="536"/>
      <c r="G230" s="536"/>
      <c r="H230" s="536"/>
      <c r="I230" s="536"/>
      <c r="J230" s="536"/>
      <c r="K230" s="537"/>
      <c r="L230" s="505" t="s">
        <v>11</v>
      </c>
      <c r="M230" s="538" t="s">
        <v>23</v>
      </c>
      <c r="N230" s="538"/>
      <c r="O230" s="538"/>
      <c r="P230" s="538"/>
      <c r="Q230" s="538"/>
      <c r="R230" s="538"/>
      <c r="S230" s="538"/>
      <c r="T230" s="538"/>
      <c r="U230" s="539"/>
      <c r="V230" s="346"/>
      <c r="W230" s="540" t="s">
        <v>21</v>
      </c>
    </row>
    <row r="231" spans="1:23" ht="16.5" thickBot="1">
      <c r="A231" s="542" t="s">
        <v>49</v>
      </c>
      <c r="B231" s="544" t="s">
        <v>7</v>
      </c>
      <c r="C231" s="546" t="s">
        <v>5</v>
      </c>
      <c r="D231" s="549" t="s">
        <v>32</v>
      </c>
      <c r="E231" s="550"/>
      <c r="F231" s="550"/>
      <c r="G231" s="551"/>
      <c r="H231" s="506" t="s">
        <v>9</v>
      </c>
      <c r="I231" s="553" t="s">
        <v>10</v>
      </c>
      <c r="J231" s="554"/>
      <c r="K231" s="555"/>
      <c r="L231" s="506"/>
      <c r="M231" s="556" t="s">
        <v>12</v>
      </c>
      <c r="N231" s="557"/>
      <c r="O231" s="556" t="s">
        <v>6</v>
      </c>
      <c r="P231" s="558"/>
      <c r="Q231" s="558"/>
      <c r="R231" s="558"/>
      <c r="S231" s="557"/>
      <c r="T231" s="560" t="s">
        <v>19</v>
      </c>
      <c r="U231" s="508" t="s">
        <v>20</v>
      </c>
      <c r="V231" s="256"/>
      <c r="W231" s="541"/>
    </row>
    <row r="232" spans="1:23" ht="12.75">
      <c r="A232" s="543"/>
      <c r="B232" s="544"/>
      <c r="C232" s="547"/>
      <c r="D232" s="562" t="s">
        <v>8</v>
      </c>
      <c r="E232" s="505" t="s">
        <v>29</v>
      </c>
      <c r="F232" s="505" t="s">
        <v>30</v>
      </c>
      <c r="G232" s="505" t="s">
        <v>31</v>
      </c>
      <c r="H232" s="552"/>
      <c r="I232" s="505" t="s">
        <v>28</v>
      </c>
      <c r="J232" s="505" t="s">
        <v>148</v>
      </c>
      <c r="K232" s="505" t="s">
        <v>149</v>
      </c>
      <c r="L232" s="506"/>
      <c r="M232" s="508" t="s">
        <v>14</v>
      </c>
      <c r="N232" s="508" t="s">
        <v>13</v>
      </c>
      <c r="O232" s="508" t="s">
        <v>15</v>
      </c>
      <c r="P232" s="508" t="s">
        <v>16</v>
      </c>
      <c r="Q232" s="508" t="s">
        <v>435</v>
      </c>
      <c r="R232" s="508" t="s">
        <v>17</v>
      </c>
      <c r="S232" s="508" t="s">
        <v>18</v>
      </c>
      <c r="T232" s="561"/>
      <c r="U232" s="509"/>
      <c r="V232" s="256"/>
      <c r="W232" s="541"/>
    </row>
    <row r="233" spans="1:23" ht="12.75">
      <c r="A233" s="543"/>
      <c r="B233" s="544"/>
      <c r="C233" s="547"/>
      <c r="D233" s="563"/>
      <c r="E233" s="506"/>
      <c r="F233" s="506"/>
      <c r="G233" s="506"/>
      <c r="H233" s="552"/>
      <c r="I233" s="506"/>
      <c r="J233" s="506"/>
      <c r="K233" s="506"/>
      <c r="L233" s="506"/>
      <c r="M233" s="509"/>
      <c r="N233" s="509"/>
      <c r="O233" s="509"/>
      <c r="P233" s="509"/>
      <c r="Q233" s="509"/>
      <c r="R233" s="509"/>
      <c r="S233" s="509"/>
      <c r="T233" s="561"/>
      <c r="U233" s="509"/>
      <c r="V233" s="256"/>
      <c r="W233" s="541"/>
    </row>
    <row r="234" spans="1:23" ht="13.5" thickBot="1">
      <c r="A234" s="543"/>
      <c r="B234" s="545"/>
      <c r="C234" s="548"/>
      <c r="D234" s="563"/>
      <c r="E234" s="506"/>
      <c r="F234" s="506"/>
      <c r="G234" s="507"/>
      <c r="H234" s="552"/>
      <c r="I234" s="506"/>
      <c r="J234" s="506"/>
      <c r="K234" s="506"/>
      <c r="L234" s="506"/>
      <c r="M234" s="509"/>
      <c r="N234" s="509"/>
      <c r="O234" s="509"/>
      <c r="P234" s="509"/>
      <c r="Q234" s="559"/>
      <c r="R234" s="509"/>
      <c r="S234" s="509"/>
      <c r="T234" s="561"/>
      <c r="U234" s="509"/>
      <c r="V234" s="256"/>
      <c r="W234" s="541"/>
    </row>
    <row r="235" spans="1:23" ht="34.5" thickBot="1">
      <c r="A235" s="510" t="s">
        <v>85</v>
      </c>
      <c r="B235" s="409" t="s">
        <v>50</v>
      </c>
      <c r="C235" s="513" t="s">
        <v>51</v>
      </c>
      <c r="D235" s="516" t="s">
        <v>34</v>
      </c>
      <c r="E235" s="474" t="s">
        <v>52</v>
      </c>
      <c r="F235" s="519" t="s">
        <v>53</v>
      </c>
      <c r="G235" s="49" t="s">
        <v>168</v>
      </c>
      <c r="H235" s="522" t="s">
        <v>171</v>
      </c>
      <c r="I235" s="65" t="s">
        <v>169</v>
      </c>
      <c r="J235" s="65" t="s">
        <v>169</v>
      </c>
      <c r="K235" s="65" t="s">
        <v>169</v>
      </c>
      <c r="L235" s="240">
        <f>(M235+N235+O235+P235+Q235+R235+S235+T235+U235)</f>
        <v>24000</v>
      </c>
      <c r="M235" s="267">
        <v>24000</v>
      </c>
      <c r="N235" s="28"/>
      <c r="O235" s="268"/>
      <c r="P235" s="28"/>
      <c r="Q235" s="28"/>
      <c r="R235" s="28"/>
      <c r="S235" s="122"/>
      <c r="T235" s="121"/>
      <c r="U235" s="269"/>
      <c r="V235" s="347"/>
      <c r="W235" s="311" t="s">
        <v>396</v>
      </c>
    </row>
    <row r="236" spans="1:23" ht="45.75" thickBot="1">
      <c r="A236" s="511"/>
      <c r="B236" s="410"/>
      <c r="C236" s="514"/>
      <c r="D236" s="517"/>
      <c r="E236" s="475"/>
      <c r="F236" s="520"/>
      <c r="G236" s="8" t="s">
        <v>170</v>
      </c>
      <c r="H236" s="523"/>
      <c r="I236" s="161" t="s">
        <v>172</v>
      </c>
      <c r="J236" s="161" t="s">
        <v>173</v>
      </c>
      <c r="K236" s="161" t="s">
        <v>174</v>
      </c>
      <c r="L236" s="266">
        <f aca="true" t="shared" si="22" ref="L236:L242">(M236+N236+O236+P236+Q236+R236+S236+T236+U236)</f>
        <v>20000</v>
      </c>
      <c r="M236" s="270"/>
      <c r="N236" s="7"/>
      <c r="O236" s="270">
        <v>10000</v>
      </c>
      <c r="P236" s="7"/>
      <c r="Q236" s="7"/>
      <c r="R236" s="7">
        <v>10000</v>
      </c>
      <c r="S236" s="7"/>
      <c r="T236" s="7"/>
      <c r="U236" s="270"/>
      <c r="V236" s="348"/>
      <c r="W236" s="312" t="s">
        <v>396</v>
      </c>
    </row>
    <row r="237" spans="1:23" ht="57" thickBot="1">
      <c r="A237" s="511"/>
      <c r="B237" s="410"/>
      <c r="C237" s="514"/>
      <c r="D237" s="517"/>
      <c r="E237" s="475"/>
      <c r="F237" s="520"/>
      <c r="G237" s="156" t="s">
        <v>175</v>
      </c>
      <c r="H237" s="523"/>
      <c r="I237" s="45" t="s">
        <v>436</v>
      </c>
      <c r="J237" s="45" t="s">
        <v>176</v>
      </c>
      <c r="K237" s="160" t="s">
        <v>177</v>
      </c>
      <c r="L237" s="266">
        <f t="shared" si="22"/>
        <v>25000</v>
      </c>
      <c r="M237" s="270">
        <v>0</v>
      </c>
      <c r="N237" s="7"/>
      <c r="O237" s="270">
        <v>20000</v>
      </c>
      <c r="P237" s="7"/>
      <c r="Q237" s="7"/>
      <c r="R237" s="7">
        <v>5000</v>
      </c>
      <c r="S237" s="7"/>
      <c r="T237" s="7"/>
      <c r="U237" s="270"/>
      <c r="V237" s="348"/>
      <c r="W237" s="312" t="s">
        <v>396</v>
      </c>
    </row>
    <row r="238" spans="1:23" ht="34.5" thickBot="1">
      <c r="A238" s="511"/>
      <c r="B238" s="410"/>
      <c r="C238" s="514"/>
      <c r="D238" s="517"/>
      <c r="E238" s="475"/>
      <c r="F238" s="521"/>
      <c r="G238" s="156" t="s">
        <v>178</v>
      </c>
      <c r="H238" s="524"/>
      <c r="I238" s="161" t="s">
        <v>179</v>
      </c>
      <c r="J238" s="161" t="s">
        <v>181</v>
      </c>
      <c r="K238" s="161" t="s">
        <v>182</v>
      </c>
      <c r="L238" s="266">
        <f t="shared" si="22"/>
        <v>25695</v>
      </c>
      <c r="M238" s="270">
        <v>0</v>
      </c>
      <c r="N238" s="7"/>
      <c r="O238" s="270">
        <v>15000</v>
      </c>
      <c r="P238" s="7"/>
      <c r="Q238" s="7">
        <v>5695</v>
      </c>
      <c r="R238" s="7">
        <v>5000</v>
      </c>
      <c r="S238" s="7"/>
      <c r="T238" s="7"/>
      <c r="U238" s="270"/>
      <c r="V238" s="348"/>
      <c r="W238" s="312" t="s">
        <v>396</v>
      </c>
    </row>
    <row r="239" spans="1:23" ht="57.75" thickBot="1">
      <c r="A239" s="511"/>
      <c r="B239" s="410"/>
      <c r="C239" s="514"/>
      <c r="D239" s="517"/>
      <c r="E239" s="475"/>
      <c r="F239" s="42" t="s">
        <v>54</v>
      </c>
      <c r="G239" s="38" t="s">
        <v>150</v>
      </c>
      <c r="H239" s="48" t="s">
        <v>183</v>
      </c>
      <c r="I239" s="9" t="s">
        <v>151</v>
      </c>
      <c r="J239" s="9">
        <v>2200</v>
      </c>
      <c r="K239" s="41">
        <v>2250</v>
      </c>
      <c r="L239" s="266">
        <f t="shared" si="22"/>
        <v>17000</v>
      </c>
      <c r="M239" s="270">
        <v>0</v>
      </c>
      <c r="N239" s="7"/>
      <c r="O239" s="270">
        <v>5000</v>
      </c>
      <c r="P239" s="7"/>
      <c r="Q239" s="7">
        <v>5000</v>
      </c>
      <c r="R239" s="7">
        <v>7000</v>
      </c>
      <c r="S239" s="7"/>
      <c r="T239" s="7"/>
      <c r="U239" s="270"/>
      <c r="V239" s="348"/>
      <c r="W239" s="312" t="s">
        <v>396</v>
      </c>
    </row>
    <row r="240" spans="1:23" ht="34.5" thickBot="1">
      <c r="A240" s="511"/>
      <c r="B240" s="410"/>
      <c r="C240" s="514"/>
      <c r="D240" s="517"/>
      <c r="E240" s="475"/>
      <c r="F240" s="525" t="s">
        <v>184</v>
      </c>
      <c r="G240" s="38" t="s">
        <v>186</v>
      </c>
      <c r="H240" s="48" t="s">
        <v>185</v>
      </c>
      <c r="I240" s="9" t="s">
        <v>187</v>
      </c>
      <c r="J240" s="9">
        <v>10</v>
      </c>
      <c r="K240" s="41">
        <v>15</v>
      </c>
      <c r="L240" s="266">
        <f t="shared" si="22"/>
        <v>0</v>
      </c>
      <c r="M240" s="270"/>
      <c r="N240" s="7"/>
      <c r="O240" s="270"/>
      <c r="P240" s="7"/>
      <c r="Q240" s="7"/>
      <c r="R240" s="7"/>
      <c r="S240" s="7"/>
      <c r="T240" s="7"/>
      <c r="U240" s="270"/>
      <c r="V240" s="348"/>
      <c r="W240" s="312" t="s">
        <v>396</v>
      </c>
    </row>
    <row r="241" spans="1:23" ht="34.5" thickBot="1">
      <c r="A241" s="511"/>
      <c r="B241" s="410"/>
      <c r="C241" s="514"/>
      <c r="D241" s="517"/>
      <c r="E241" s="475"/>
      <c r="F241" s="526"/>
      <c r="G241" s="38" t="s">
        <v>188</v>
      </c>
      <c r="H241" s="48" t="s">
        <v>189</v>
      </c>
      <c r="I241" s="9" t="s">
        <v>190</v>
      </c>
      <c r="J241" s="9">
        <v>78</v>
      </c>
      <c r="K241" s="41">
        <v>78</v>
      </c>
      <c r="L241" s="266">
        <f t="shared" si="22"/>
        <v>12000</v>
      </c>
      <c r="M241" s="270">
        <v>1000</v>
      </c>
      <c r="N241" s="7"/>
      <c r="O241" s="270"/>
      <c r="P241" s="7"/>
      <c r="Q241" s="7">
        <v>5000</v>
      </c>
      <c r="R241" s="7">
        <v>6000</v>
      </c>
      <c r="S241" s="7"/>
      <c r="T241" s="7"/>
      <c r="U241" s="270"/>
      <c r="V241" s="348"/>
      <c r="W241" s="312" t="s">
        <v>396</v>
      </c>
    </row>
    <row r="242" spans="1:23" ht="34.5" thickBot="1">
      <c r="A242" s="511"/>
      <c r="B242" s="410"/>
      <c r="C242" s="514"/>
      <c r="D242" s="518"/>
      <c r="E242" s="487"/>
      <c r="F242" s="42" t="s">
        <v>55</v>
      </c>
      <c r="G242" s="50" t="s">
        <v>191</v>
      </c>
      <c r="H242" s="62" t="s">
        <v>192</v>
      </c>
      <c r="I242" s="43" t="s">
        <v>193</v>
      </c>
      <c r="J242" s="43">
        <v>22</v>
      </c>
      <c r="K242" s="153">
        <v>22</v>
      </c>
      <c r="L242" s="266">
        <f t="shared" si="22"/>
        <v>8100</v>
      </c>
      <c r="M242" s="154">
        <v>5000</v>
      </c>
      <c r="N242" s="7"/>
      <c r="O242" s="154">
        <v>3100</v>
      </c>
      <c r="P242" s="7"/>
      <c r="Q242" s="7"/>
      <c r="R242" s="7"/>
      <c r="S242" s="7"/>
      <c r="T242" s="7"/>
      <c r="U242" s="154"/>
      <c r="V242" s="349"/>
      <c r="W242" s="312" t="s">
        <v>396</v>
      </c>
    </row>
    <row r="243" spans="1:23" ht="57" thickBot="1">
      <c r="A243" s="511"/>
      <c r="B243" s="410"/>
      <c r="C243" s="514"/>
      <c r="D243" s="527" t="s">
        <v>35</v>
      </c>
      <c r="E243" s="529" t="s">
        <v>200</v>
      </c>
      <c r="F243" s="530" t="s">
        <v>56</v>
      </c>
      <c r="G243" s="62" t="s">
        <v>194</v>
      </c>
      <c r="H243" s="62" t="s">
        <v>195</v>
      </c>
      <c r="I243" s="43" t="s">
        <v>196</v>
      </c>
      <c r="J243" s="43">
        <v>1197</v>
      </c>
      <c r="K243" s="153">
        <v>1200</v>
      </c>
      <c r="L243" s="266">
        <f>(M243+N243+O243+P243+Q243+R243+S243+T243+U243)</f>
        <v>123000</v>
      </c>
      <c r="M243" s="154">
        <v>13000</v>
      </c>
      <c r="N243" s="7"/>
      <c r="O243" s="154">
        <v>100000</v>
      </c>
      <c r="P243" s="7"/>
      <c r="Q243" s="7">
        <v>5000</v>
      </c>
      <c r="R243" s="7">
        <v>5000</v>
      </c>
      <c r="S243" s="7"/>
      <c r="T243" s="7"/>
      <c r="U243" s="154"/>
      <c r="V243" s="349"/>
      <c r="W243" s="312" t="s">
        <v>396</v>
      </c>
    </row>
    <row r="244" spans="1:23" ht="34.5" thickBot="1">
      <c r="A244" s="511"/>
      <c r="B244" s="410"/>
      <c r="C244" s="514"/>
      <c r="D244" s="517"/>
      <c r="E244" s="475"/>
      <c r="F244" s="521"/>
      <c r="G244" s="50" t="s">
        <v>197</v>
      </c>
      <c r="H244" s="62" t="s">
        <v>199</v>
      </c>
      <c r="I244" s="66" t="s">
        <v>198</v>
      </c>
      <c r="J244" s="162">
        <v>1600</v>
      </c>
      <c r="K244" s="163">
        <v>1650</v>
      </c>
      <c r="L244" s="266">
        <f>(M244+N244+O244+P244+Q244+R244+S244+T244+U244)</f>
        <v>52699</v>
      </c>
      <c r="M244" s="154">
        <v>5000</v>
      </c>
      <c r="N244" s="7"/>
      <c r="O244" s="154">
        <v>27699</v>
      </c>
      <c r="P244" s="7"/>
      <c r="Q244" s="7"/>
      <c r="R244" s="7">
        <v>20000</v>
      </c>
      <c r="S244" s="7"/>
      <c r="T244" s="7"/>
      <c r="U244" s="154"/>
      <c r="V244" s="349"/>
      <c r="W244" s="312" t="s">
        <v>396</v>
      </c>
    </row>
    <row r="245" spans="1:23" ht="29.25" thickBot="1">
      <c r="A245" s="511"/>
      <c r="B245" s="411"/>
      <c r="C245" s="515"/>
      <c r="D245" s="528"/>
      <c r="E245" s="476"/>
      <c r="F245" s="51" t="s">
        <v>57</v>
      </c>
      <c r="G245" s="52"/>
      <c r="H245" s="155"/>
      <c r="I245" s="66"/>
      <c r="J245" s="66"/>
      <c r="K245" s="67"/>
      <c r="L245" s="271">
        <f>(M245+N245+O245+P245+Q245+R245+S245+T245+U245)</f>
        <v>0</v>
      </c>
      <c r="M245" s="272"/>
      <c r="N245" s="126"/>
      <c r="O245" s="272"/>
      <c r="P245" s="126"/>
      <c r="Q245" s="126"/>
      <c r="R245" s="126"/>
      <c r="S245" s="126"/>
      <c r="T245" s="126"/>
      <c r="U245" s="272"/>
      <c r="V245" s="350"/>
      <c r="W245" s="313" t="s">
        <v>396</v>
      </c>
    </row>
    <row r="246" spans="1:23" ht="13.5" thickBot="1">
      <c r="A246" s="511"/>
      <c r="B246" s="404" t="s">
        <v>33</v>
      </c>
      <c r="C246" s="404"/>
      <c r="D246" s="405"/>
      <c r="E246" s="405"/>
      <c r="F246" s="53"/>
      <c r="G246" s="15"/>
      <c r="H246" s="15"/>
      <c r="I246" s="15"/>
      <c r="J246" s="68"/>
      <c r="K246" s="68"/>
      <c r="L246" s="16">
        <f aca="true" t="shared" si="23" ref="L246:U246">SUM(L235:L245)</f>
        <v>307494</v>
      </c>
      <c r="M246" s="16">
        <f t="shared" si="23"/>
        <v>48000</v>
      </c>
      <c r="N246" s="16">
        <f t="shared" si="23"/>
        <v>0</v>
      </c>
      <c r="O246" s="16">
        <f t="shared" si="23"/>
        <v>180799</v>
      </c>
      <c r="P246" s="16">
        <f t="shared" si="23"/>
        <v>0</v>
      </c>
      <c r="Q246" s="16">
        <f t="shared" si="23"/>
        <v>20695</v>
      </c>
      <c r="R246" s="16">
        <f t="shared" si="23"/>
        <v>58000</v>
      </c>
      <c r="S246" s="16">
        <f t="shared" si="23"/>
        <v>0</v>
      </c>
      <c r="T246" s="16">
        <f t="shared" si="23"/>
        <v>0</v>
      </c>
      <c r="U246" s="16">
        <f t="shared" si="23"/>
        <v>0</v>
      </c>
      <c r="V246" s="351"/>
      <c r="W246" s="17"/>
    </row>
    <row r="247" spans="1:23" ht="34.5" thickBot="1">
      <c r="A247" s="511"/>
      <c r="B247" s="409" t="s">
        <v>25</v>
      </c>
      <c r="C247" s="412" t="s">
        <v>58</v>
      </c>
      <c r="D247" s="421" t="s">
        <v>36</v>
      </c>
      <c r="E247" s="474" t="s">
        <v>59</v>
      </c>
      <c r="F247" s="54" t="s">
        <v>61</v>
      </c>
      <c r="G247" s="55" t="s">
        <v>379</v>
      </c>
      <c r="H247" s="69" t="s">
        <v>380</v>
      </c>
      <c r="I247" s="22" t="s">
        <v>381</v>
      </c>
      <c r="J247" s="70">
        <v>6100</v>
      </c>
      <c r="K247" s="71">
        <v>8150</v>
      </c>
      <c r="L247" s="240">
        <f>(M247+N247+O247+P247+Q247+R247+S247+T247+U247)</f>
        <v>663799</v>
      </c>
      <c r="M247" s="103"/>
      <c r="N247" s="103"/>
      <c r="O247" s="103"/>
      <c r="P247" s="103">
        <v>663799</v>
      </c>
      <c r="Q247" s="103"/>
      <c r="R247" s="103"/>
      <c r="S247" s="104"/>
      <c r="T247" s="102"/>
      <c r="U247" s="104"/>
      <c r="V247" s="352"/>
      <c r="W247" s="314" t="s">
        <v>396</v>
      </c>
    </row>
    <row r="248" spans="1:23" ht="45">
      <c r="A248" s="511"/>
      <c r="B248" s="410"/>
      <c r="C248" s="413"/>
      <c r="D248" s="422"/>
      <c r="E248" s="475"/>
      <c r="F248" s="32" t="s">
        <v>62</v>
      </c>
      <c r="G248" s="39" t="s">
        <v>382</v>
      </c>
      <c r="H248" s="72" t="s">
        <v>383</v>
      </c>
      <c r="I248" s="6" t="s">
        <v>384</v>
      </c>
      <c r="J248" s="30">
        <v>4</v>
      </c>
      <c r="K248" s="73">
        <v>12</v>
      </c>
      <c r="L248" s="240">
        <f>(M248+N248+O248+P248+Q248+R248+S248+T248+U248)</f>
        <v>30000</v>
      </c>
      <c r="M248" s="18">
        <v>10000</v>
      </c>
      <c r="N248" s="18"/>
      <c r="O248" s="18"/>
      <c r="P248" s="18"/>
      <c r="Q248" s="18">
        <v>10000</v>
      </c>
      <c r="R248" s="18">
        <v>10000</v>
      </c>
      <c r="S248" s="106"/>
      <c r="T248" s="105"/>
      <c r="U248" s="106"/>
      <c r="V248" s="353"/>
      <c r="W248" s="315" t="s">
        <v>396</v>
      </c>
    </row>
    <row r="249" spans="1:23" ht="12.75">
      <c r="A249" s="511"/>
      <c r="B249" s="410"/>
      <c r="C249" s="413"/>
      <c r="D249" s="422"/>
      <c r="E249" s="475"/>
      <c r="F249" s="452" t="s">
        <v>63</v>
      </c>
      <c r="G249" s="24" t="s">
        <v>385</v>
      </c>
      <c r="H249" s="497" t="s">
        <v>393</v>
      </c>
      <c r="I249" s="499" t="s">
        <v>395</v>
      </c>
      <c r="J249" s="500" t="s">
        <v>394</v>
      </c>
      <c r="K249" s="501">
        <v>2200</v>
      </c>
      <c r="L249" s="502">
        <f>(M249+N249+O249+P249+Q249+R249+S249+T249+U249)</f>
        <v>86089</v>
      </c>
      <c r="M249" s="489"/>
      <c r="N249" s="488">
        <v>0</v>
      </c>
      <c r="O249" s="489">
        <v>0</v>
      </c>
      <c r="P249" s="491">
        <v>76089</v>
      </c>
      <c r="Q249" s="494">
        <v>5000</v>
      </c>
      <c r="R249" s="488">
        <v>5000</v>
      </c>
      <c r="S249" s="485">
        <v>0</v>
      </c>
      <c r="T249" s="484">
        <v>0</v>
      </c>
      <c r="U249" s="485">
        <v>0</v>
      </c>
      <c r="V249" s="354"/>
      <c r="W249" s="486" t="s">
        <v>396</v>
      </c>
    </row>
    <row r="250" spans="1:23" ht="12.75">
      <c r="A250" s="511"/>
      <c r="B250" s="410"/>
      <c r="C250" s="413"/>
      <c r="D250" s="422"/>
      <c r="E250" s="475"/>
      <c r="F250" s="453"/>
      <c r="G250" s="24" t="s">
        <v>386</v>
      </c>
      <c r="H250" s="498"/>
      <c r="I250" s="432"/>
      <c r="J250" s="500"/>
      <c r="K250" s="501"/>
      <c r="L250" s="503"/>
      <c r="M250" s="490"/>
      <c r="N250" s="488"/>
      <c r="O250" s="490"/>
      <c r="P250" s="492"/>
      <c r="Q250" s="495"/>
      <c r="R250" s="488"/>
      <c r="S250" s="485"/>
      <c r="T250" s="484"/>
      <c r="U250" s="485"/>
      <c r="V250" s="354"/>
      <c r="W250" s="486"/>
    </row>
    <row r="251" spans="1:23" ht="12.75">
      <c r="A251" s="511"/>
      <c r="B251" s="410"/>
      <c r="C251" s="413"/>
      <c r="D251" s="422"/>
      <c r="E251" s="475"/>
      <c r="F251" s="453"/>
      <c r="G251" s="24" t="s">
        <v>387</v>
      </c>
      <c r="H251" s="498"/>
      <c r="I251" s="432"/>
      <c r="J251" s="500"/>
      <c r="K251" s="501"/>
      <c r="L251" s="503"/>
      <c r="M251" s="490"/>
      <c r="N251" s="488"/>
      <c r="O251" s="490"/>
      <c r="P251" s="492"/>
      <c r="Q251" s="495"/>
      <c r="R251" s="488"/>
      <c r="S251" s="485"/>
      <c r="T251" s="484"/>
      <c r="U251" s="485"/>
      <c r="V251" s="354"/>
      <c r="W251" s="486"/>
    </row>
    <row r="252" spans="1:23" ht="22.5">
      <c r="A252" s="511"/>
      <c r="B252" s="410"/>
      <c r="C252" s="413"/>
      <c r="D252" s="422"/>
      <c r="E252" s="475"/>
      <c r="F252" s="453"/>
      <c r="G252" s="24" t="s">
        <v>388</v>
      </c>
      <c r="H252" s="498"/>
      <c r="I252" s="432"/>
      <c r="J252" s="500"/>
      <c r="K252" s="501"/>
      <c r="L252" s="503"/>
      <c r="M252" s="490"/>
      <c r="N252" s="488"/>
      <c r="O252" s="490"/>
      <c r="P252" s="492"/>
      <c r="Q252" s="495"/>
      <c r="R252" s="488"/>
      <c r="S252" s="485"/>
      <c r="T252" s="484"/>
      <c r="U252" s="485"/>
      <c r="V252" s="354"/>
      <c r="W252" s="486"/>
    </row>
    <row r="253" spans="1:23" ht="22.5">
      <c r="A253" s="511"/>
      <c r="B253" s="410"/>
      <c r="C253" s="413"/>
      <c r="D253" s="422"/>
      <c r="E253" s="475"/>
      <c r="F253" s="453"/>
      <c r="G253" s="24" t="s">
        <v>389</v>
      </c>
      <c r="H253" s="498"/>
      <c r="I253" s="432"/>
      <c r="J253" s="500"/>
      <c r="K253" s="501"/>
      <c r="L253" s="503"/>
      <c r="M253" s="490"/>
      <c r="N253" s="488"/>
      <c r="O253" s="490"/>
      <c r="P253" s="492"/>
      <c r="Q253" s="495"/>
      <c r="R253" s="488"/>
      <c r="S253" s="485"/>
      <c r="T253" s="484"/>
      <c r="U253" s="485"/>
      <c r="V253" s="354"/>
      <c r="W253" s="486"/>
    </row>
    <row r="254" spans="1:23" ht="22.5">
      <c r="A254" s="511"/>
      <c r="B254" s="410"/>
      <c r="C254" s="413"/>
      <c r="D254" s="422"/>
      <c r="E254" s="475"/>
      <c r="F254" s="453"/>
      <c r="G254" s="24" t="s">
        <v>390</v>
      </c>
      <c r="H254" s="498"/>
      <c r="I254" s="432"/>
      <c r="J254" s="500"/>
      <c r="K254" s="501"/>
      <c r="L254" s="503"/>
      <c r="M254" s="490"/>
      <c r="N254" s="488"/>
      <c r="O254" s="490"/>
      <c r="P254" s="492"/>
      <c r="Q254" s="495"/>
      <c r="R254" s="488"/>
      <c r="S254" s="485"/>
      <c r="T254" s="484"/>
      <c r="U254" s="485"/>
      <c r="V254" s="354"/>
      <c r="W254" s="486"/>
    </row>
    <row r="255" spans="1:23" ht="12.75">
      <c r="A255" s="511"/>
      <c r="B255" s="410"/>
      <c r="C255" s="413"/>
      <c r="D255" s="422"/>
      <c r="E255" s="475"/>
      <c r="F255" s="453"/>
      <c r="G255" s="24" t="s">
        <v>391</v>
      </c>
      <c r="H255" s="498"/>
      <c r="I255" s="432"/>
      <c r="J255" s="500"/>
      <c r="K255" s="501"/>
      <c r="L255" s="503"/>
      <c r="M255" s="490"/>
      <c r="N255" s="488"/>
      <c r="O255" s="490"/>
      <c r="P255" s="492"/>
      <c r="Q255" s="495"/>
      <c r="R255" s="488"/>
      <c r="S255" s="485"/>
      <c r="T255" s="484"/>
      <c r="U255" s="485"/>
      <c r="V255" s="354"/>
      <c r="W255" s="486"/>
    </row>
    <row r="256" spans="1:23" ht="22.5">
      <c r="A256" s="511"/>
      <c r="B256" s="410"/>
      <c r="C256" s="413"/>
      <c r="D256" s="422"/>
      <c r="E256" s="487"/>
      <c r="F256" s="451"/>
      <c r="G256" s="24" t="s">
        <v>392</v>
      </c>
      <c r="H256" s="498"/>
      <c r="I256" s="432"/>
      <c r="J256" s="500"/>
      <c r="K256" s="501"/>
      <c r="L256" s="504"/>
      <c r="M256" s="490"/>
      <c r="N256" s="488"/>
      <c r="O256" s="490"/>
      <c r="P256" s="493"/>
      <c r="Q256" s="496"/>
      <c r="R256" s="488"/>
      <c r="S256" s="485"/>
      <c r="T256" s="484"/>
      <c r="U256" s="485"/>
      <c r="V256" s="354"/>
      <c r="W256" s="486"/>
    </row>
    <row r="257" spans="1:23" ht="57.75" thickBot="1">
      <c r="A257" s="511"/>
      <c r="B257" s="411"/>
      <c r="C257" s="414"/>
      <c r="D257" s="251" t="s">
        <v>64</v>
      </c>
      <c r="E257" s="274" t="s">
        <v>60</v>
      </c>
      <c r="F257" s="275" t="s">
        <v>65</v>
      </c>
      <c r="G257" s="52" t="s">
        <v>397</v>
      </c>
      <c r="H257" s="140" t="s">
        <v>398</v>
      </c>
      <c r="I257" s="141" t="s">
        <v>399</v>
      </c>
      <c r="J257" s="276">
        <v>3</v>
      </c>
      <c r="K257" s="252">
        <v>6</v>
      </c>
      <c r="L257" s="277">
        <f>(M257+N257+O257+P257+Q257+R257+S257+T257+U257)</f>
        <v>0</v>
      </c>
      <c r="M257" s="253"/>
      <c r="N257" s="253"/>
      <c r="O257" s="253"/>
      <c r="P257" s="213"/>
      <c r="Q257" s="213"/>
      <c r="R257" s="253"/>
      <c r="S257" s="249"/>
      <c r="T257" s="250"/>
      <c r="U257" s="249"/>
      <c r="V257" s="355"/>
      <c r="W257" s="316" t="s">
        <v>396</v>
      </c>
    </row>
    <row r="258" spans="1:23" ht="13.5" thickBot="1">
      <c r="A258" s="511"/>
      <c r="B258" s="424" t="s">
        <v>33</v>
      </c>
      <c r="C258" s="424"/>
      <c r="D258" s="424"/>
      <c r="E258" s="404"/>
      <c r="F258" s="53"/>
      <c r="G258" s="15"/>
      <c r="H258" s="15"/>
      <c r="I258" s="15"/>
      <c r="J258" s="77"/>
      <c r="K258" s="77"/>
      <c r="L258" s="16">
        <f aca="true" t="shared" si="24" ref="L258:U258">SUM(L247:L257)</f>
        <v>779888</v>
      </c>
      <c r="M258" s="16">
        <f t="shared" si="24"/>
        <v>10000</v>
      </c>
      <c r="N258" s="16">
        <f t="shared" si="24"/>
        <v>0</v>
      </c>
      <c r="O258" s="16">
        <f t="shared" si="24"/>
        <v>0</v>
      </c>
      <c r="P258" s="16">
        <f t="shared" si="24"/>
        <v>739888</v>
      </c>
      <c r="Q258" s="16">
        <f t="shared" si="24"/>
        <v>15000</v>
      </c>
      <c r="R258" s="16">
        <f t="shared" si="24"/>
        <v>15000</v>
      </c>
      <c r="S258" s="16">
        <f t="shared" si="24"/>
        <v>0</v>
      </c>
      <c r="T258" s="16">
        <f t="shared" si="24"/>
        <v>0</v>
      </c>
      <c r="U258" s="16">
        <f t="shared" si="24"/>
        <v>0</v>
      </c>
      <c r="V258" s="351"/>
      <c r="W258" s="17"/>
    </row>
    <row r="259" spans="1:23" ht="51">
      <c r="A259" s="511"/>
      <c r="B259" s="409" t="s">
        <v>66</v>
      </c>
      <c r="C259" s="412" t="s">
        <v>67</v>
      </c>
      <c r="D259" s="415" t="s">
        <v>37</v>
      </c>
      <c r="E259" s="474" t="s">
        <v>72</v>
      </c>
      <c r="F259" s="44" t="s">
        <v>68</v>
      </c>
      <c r="G259" s="55" t="s">
        <v>400</v>
      </c>
      <c r="H259" s="69" t="s">
        <v>401</v>
      </c>
      <c r="I259" s="22" t="s">
        <v>402</v>
      </c>
      <c r="J259" s="22">
        <v>6</v>
      </c>
      <c r="K259" s="55">
        <v>6</v>
      </c>
      <c r="L259" s="214">
        <f>(M259+N259+O259+P259+Q259+R259+S259+T259+U259)</f>
        <v>40000</v>
      </c>
      <c r="M259" s="108"/>
      <c r="N259" s="108"/>
      <c r="O259" s="108"/>
      <c r="P259" s="108"/>
      <c r="Q259" s="108"/>
      <c r="R259" s="109">
        <v>40000</v>
      </c>
      <c r="S259" s="110"/>
      <c r="T259" s="107"/>
      <c r="U259" s="110"/>
      <c r="V259" s="356"/>
      <c r="W259" s="317" t="s">
        <v>396</v>
      </c>
    </row>
    <row r="260" spans="1:23" ht="45">
      <c r="A260" s="511"/>
      <c r="B260" s="410"/>
      <c r="C260" s="413"/>
      <c r="D260" s="416"/>
      <c r="E260" s="475"/>
      <c r="F260" s="31" t="s">
        <v>69</v>
      </c>
      <c r="G260" s="34" t="s">
        <v>407</v>
      </c>
      <c r="H260" s="74" t="s">
        <v>408</v>
      </c>
      <c r="I260" s="8" t="s">
        <v>409</v>
      </c>
      <c r="J260" s="6">
        <v>200</v>
      </c>
      <c r="K260" s="39">
        <v>200</v>
      </c>
      <c r="L260" s="241">
        <f aca="true" t="shared" si="25" ref="L260:L266">(M260+N260+O260+P260+Q260+R260+S260+T260+U260)</f>
        <v>8000</v>
      </c>
      <c r="M260" s="12">
        <v>8000</v>
      </c>
      <c r="N260" s="12"/>
      <c r="O260" s="12"/>
      <c r="P260" s="12"/>
      <c r="Q260" s="12"/>
      <c r="R260" s="20"/>
      <c r="S260" s="112"/>
      <c r="T260" s="111"/>
      <c r="U260" s="112"/>
      <c r="V260" s="357"/>
      <c r="W260" s="318" t="s">
        <v>396</v>
      </c>
    </row>
    <row r="261" spans="1:23" ht="45">
      <c r="A261" s="511"/>
      <c r="B261" s="410"/>
      <c r="C261" s="413"/>
      <c r="D261" s="416"/>
      <c r="E261" s="475"/>
      <c r="F261" s="31" t="s">
        <v>70</v>
      </c>
      <c r="G261" s="34" t="s">
        <v>410</v>
      </c>
      <c r="H261" s="74" t="s">
        <v>411</v>
      </c>
      <c r="I261" s="8" t="s">
        <v>412</v>
      </c>
      <c r="J261" s="6">
        <v>500</v>
      </c>
      <c r="K261" s="39">
        <v>500</v>
      </c>
      <c r="L261" s="241">
        <f t="shared" si="25"/>
        <v>11000</v>
      </c>
      <c r="M261" s="12"/>
      <c r="N261" s="12"/>
      <c r="O261" s="12"/>
      <c r="P261" s="12"/>
      <c r="Q261" s="12">
        <v>5000</v>
      </c>
      <c r="R261" s="20">
        <v>6000</v>
      </c>
      <c r="S261" s="112"/>
      <c r="T261" s="111"/>
      <c r="U261" s="112"/>
      <c r="V261" s="357"/>
      <c r="W261" s="318" t="s">
        <v>396</v>
      </c>
    </row>
    <row r="262" spans="1:23" ht="25.5">
      <c r="A262" s="511"/>
      <c r="B262" s="410"/>
      <c r="C262" s="413"/>
      <c r="D262" s="416"/>
      <c r="E262" s="475"/>
      <c r="F262" s="210" t="s">
        <v>414</v>
      </c>
      <c r="G262" s="34" t="s">
        <v>415</v>
      </c>
      <c r="H262" s="74" t="s">
        <v>416</v>
      </c>
      <c r="I262" s="8" t="s">
        <v>417</v>
      </c>
      <c r="J262" s="6">
        <v>120</v>
      </c>
      <c r="K262" s="39">
        <v>100</v>
      </c>
      <c r="L262" s="241">
        <f t="shared" si="25"/>
        <v>0</v>
      </c>
      <c r="M262" s="12"/>
      <c r="N262" s="12"/>
      <c r="O262" s="12"/>
      <c r="P262" s="12"/>
      <c r="Q262" s="12"/>
      <c r="R262" s="20"/>
      <c r="S262" s="112"/>
      <c r="T262" s="111"/>
      <c r="U262" s="112"/>
      <c r="V262" s="357"/>
      <c r="W262" s="318" t="s">
        <v>396</v>
      </c>
    </row>
    <row r="263" spans="1:23" ht="45">
      <c r="A263" s="511"/>
      <c r="B263" s="410"/>
      <c r="C263" s="413"/>
      <c r="D263" s="416"/>
      <c r="E263" s="475"/>
      <c r="F263" s="212" t="s">
        <v>413</v>
      </c>
      <c r="G263" s="34" t="s">
        <v>418</v>
      </c>
      <c r="H263" s="74" t="s">
        <v>419</v>
      </c>
      <c r="I263" s="8" t="s">
        <v>420</v>
      </c>
      <c r="J263" s="6">
        <v>60</v>
      </c>
      <c r="K263" s="39">
        <v>120</v>
      </c>
      <c r="L263" s="241">
        <f t="shared" si="25"/>
        <v>15000</v>
      </c>
      <c r="M263" s="12">
        <v>4000</v>
      </c>
      <c r="N263" s="12"/>
      <c r="O263" s="12"/>
      <c r="P263" s="12"/>
      <c r="Q263" s="12">
        <v>5000</v>
      </c>
      <c r="R263" s="20">
        <v>6000</v>
      </c>
      <c r="S263" s="112"/>
      <c r="T263" s="111"/>
      <c r="U263" s="112"/>
      <c r="V263" s="357"/>
      <c r="W263" s="318" t="s">
        <v>396</v>
      </c>
    </row>
    <row r="264" spans="1:23" ht="38.25">
      <c r="A264" s="511"/>
      <c r="B264" s="410"/>
      <c r="C264" s="413"/>
      <c r="D264" s="416"/>
      <c r="E264" s="475"/>
      <c r="F264" s="211" t="s">
        <v>421</v>
      </c>
      <c r="G264" s="34" t="s">
        <v>422</v>
      </c>
      <c r="H264" s="74" t="s">
        <v>423</v>
      </c>
      <c r="I264" s="8" t="s">
        <v>424</v>
      </c>
      <c r="J264" s="6">
        <v>1100</v>
      </c>
      <c r="K264" s="39">
        <v>1100</v>
      </c>
      <c r="L264" s="241">
        <f t="shared" si="25"/>
        <v>17000</v>
      </c>
      <c r="M264" s="12">
        <v>2000</v>
      </c>
      <c r="N264" s="12"/>
      <c r="O264" s="12"/>
      <c r="P264" s="12"/>
      <c r="Q264" s="12">
        <v>5000</v>
      </c>
      <c r="R264" s="20">
        <v>10000</v>
      </c>
      <c r="S264" s="112"/>
      <c r="T264" s="111"/>
      <c r="U264" s="112"/>
      <c r="V264" s="357"/>
      <c r="W264" s="318" t="s">
        <v>396</v>
      </c>
    </row>
    <row r="265" spans="1:23" ht="12.75">
      <c r="A265" s="511"/>
      <c r="B265" s="410"/>
      <c r="C265" s="413"/>
      <c r="D265" s="443"/>
      <c r="E265" s="487"/>
      <c r="F265" s="31" t="s">
        <v>71</v>
      </c>
      <c r="G265" s="34"/>
      <c r="H265" s="74"/>
      <c r="I265" s="8"/>
      <c r="J265" s="6"/>
      <c r="K265" s="39"/>
      <c r="L265" s="241">
        <f t="shared" si="25"/>
        <v>0</v>
      </c>
      <c r="M265" s="12"/>
      <c r="N265" s="12"/>
      <c r="O265" s="12"/>
      <c r="P265" s="12"/>
      <c r="Q265" s="12"/>
      <c r="R265" s="20"/>
      <c r="S265" s="112"/>
      <c r="T265" s="111"/>
      <c r="U265" s="112"/>
      <c r="V265" s="357"/>
      <c r="W265" s="318" t="s">
        <v>396</v>
      </c>
    </row>
    <row r="266" spans="1:23" ht="72" thickBot="1">
      <c r="A266" s="511"/>
      <c r="B266" s="411"/>
      <c r="C266" s="414"/>
      <c r="D266" s="61" t="s">
        <v>38</v>
      </c>
      <c r="E266" s="274" t="s">
        <v>73</v>
      </c>
      <c r="F266" s="279" t="s">
        <v>74</v>
      </c>
      <c r="G266" s="56"/>
      <c r="H266" s="75"/>
      <c r="I266" s="141"/>
      <c r="J266" s="76"/>
      <c r="K266" s="56"/>
      <c r="L266" s="277">
        <f t="shared" si="25"/>
        <v>0</v>
      </c>
      <c r="M266" s="76"/>
      <c r="N266" s="76"/>
      <c r="O266" s="76"/>
      <c r="P266" s="76"/>
      <c r="Q266" s="76"/>
      <c r="R266" s="76"/>
      <c r="S266" s="56"/>
      <c r="T266" s="75"/>
      <c r="U266" s="56"/>
      <c r="V266" s="289"/>
      <c r="W266" s="319" t="s">
        <v>396</v>
      </c>
    </row>
    <row r="267" spans="1:23" ht="13.5" thickBot="1">
      <c r="A267" s="511"/>
      <c r="B267" s="424" t="s">
        <v>33</v>
      </c>
      <c r="C267" s="424"/>
      <c r="D267" s="424"/>
      <c r="E267" s="404"/>
      <c r="F267" s="53"/>
      <c r="G267" s="15"/>
      <c r="H267" s="15"/>
      <c r="I267" s="15"/>
      <c r="J267" s="15"/>
      <c r="K267" s="15"/>
      <c r="L267" s="16">
        <f aca="true" t="shared" si="26" ref="L267:U267">SUM(L259:L266)</f>
        <v>91000</v>
      </c>
      <c r="M267" s="16">
        <f t="shared" si="26"/>
        <v>14000</v>
      </c>
      <c r="N267" s="16">
        <f t="shared" si="26"/>
        <v>0</v>
      </c>
      <c r="O267" s="16">
        <f t="shared" si="26"/>
        <v>0</v>
      </c>
      <c r="P267" s="16">
        <f t="shared" si="26"/>
        <v>0</v>
      </c>
      <c r="Q267" s="16">
        <f t="shared" si="26"/>
        <v>15000</v>
      </c>
      <c r="R267" s="16">
        <f t="shared" si="26"/>
        <v>62000</v>
      </c>
      <c r="S267" s="16">
        <f t="shared" si="26"/>
        <v>0</v>
      </c>
      <c r="T267" s="16">
        <f t="shared" si="26"/>
        <v>0</v>
      </c>
      <c r="U267" s="16">
        <f t="shared" si="26"/>
        <v>0</v>
      </c>
      <c r="V267" s="351"/>
      <c r="W267" s="17"/>
    </row>
    <row r="268" spans="1:23" ht="45.75" thickBot="1">
      <c r="A268" s="511"/>
      <c r="B268" s="465" t="s">
        <v>75</v>
      </c>
      <c r="C268" s="468" t="s">
        <v>76</v>
      </c>
      <c r="D268" s="471" t="s">
        <v>39</v>
      </c>
      <c r="E268" s="474" t="s">
        <v>77</v>
      </c>
      <c r="F268" s="477" t="s">
        <v>373</v>
      </c>
      <c r="G268" s="55" t="s">
        <v>157</v>
      </c>
      <c r="H268" s="69" t="s">
        <v>164</v>
      </c>
      <c r="I268" s="22" t="s">
        <v>165</v>
      </c>
      <c r="J268" s="22">
        <v>11</v>
      </c>
      <c r="K268" s="55" t="s">
        <v>166</v>
      </c>
      <c r="L268" s="214">
        <f>(M268+N268+O268+P268+Q268+R268+S268+T268+U268)</f>
        <v>97300</v>
      </c>
      <c r="M268" s="108">
        <v>50000</v>
      </c>
      <c r="N268" s="108"/>
      <c r="O268" s="108"/>
      <c r="P268" s="108"/>
      <c r="Q268" s="108">
        <v>20000</v>
      </c>
      <c r="R268" s="108"/>
      <c r="S268" s="113">
        <v>27300</v>
      </c>
      <c r="T268" s="107"/>
      <c r="U268" s="143"/>
      <c r="V268" s="358"/>
      <c r="W268" s="314" t="s">
        <v>396</v>
      </c>
    </row>
    <row r="269" spans="1:23" ht="34.5" thickBot="1">
      <c r="A269" s="511"/>
      <c r="B269" s="466"/>
      <c r="C269" s="469"/>
      <c r="D269" s="472"/>
      <c r="E269" s="475"/>
      <c r="F269" s="478"/>
      <c r="G269" s="39" t="s">
        <v>155</v>
      </c>
      <c r="H269" s="72" t="s">
        <v>158</v>
      </c>
      <c r="I269" s="6" t="s">
        <v>163</v>
      </c>
      <c r="J269" s="6" t="s">
        <v>374</v>
      </c>
      <c r="K269" s="39" t="s">
        <v>167</v>
      </c>
      <c r="L269" s="214">
        <f>(M269+N269+O269+P269+Q269+R269+S269+T269+U269)</f>
        <v>60000</v>
      </c>
      <c r="M269" s="12">
        <v>60000</v>
      </c>
      <c r="N269" s="12"/>
      <c r="O269" s="12"/>
      <c r="P269" s="12"/>
      <c r="Q269" s="12">
        <v>0</v>
      </c>
      <c r="R269" s="12"/>
      <c r="S269" s="40"/>
      <c r="T269" s="111"/>
      <c r="U269" s="144"/>
      <c r="V269" s="359"/>
      <c r="W269" s="315" t="s">
        <v>396</v>
      </c>
    </row>
    <row r="270" spans="1:23" ht="57" thickBot="1">
      <c r="A270" s="511"/>
      <c r="B270" s="466"/>
      <c r="C270" s="469"/>
      <c r="D270" s="472"/>
      <c r="E270" s="475"/>
      <c r="F270" s="479"/>
      <c r="G270" s="39" t="s">
        <v>156</v>
      </c>
      <c r="H270" s="72" t="s">
        <v>160</v>
      </c>
      <c r="I270" s="6" t="s">
        <v>161</v>
      </c>
      <c r="J270" s="6" t="s">
        <v>377</v>
      </c>
      <c r="K270" s="39" t="s">
        <v>377</v>
      </c>
      <c r="L270" s="214">
        <f>(M270+N270+O270+P270+Q270+R270+S270+T270+U270)</f>
        <v>161200</v>
      </c>
      <c r="M270" s="12">
        <v>115000</v>
      </c>
      <c r="N270" s="12"/>
      <c r="O270" s="12"/>
      <c r="P270" s="12"/>
      <c r="Q270" s="12">
        <v>30000</v>
      </c>
      <c r="R270" s="12"/>
      <c r="S270" s="40">
        <v>16200</v>
      </c>
      <c r="T270" s="111"/>
      <c r="U270" s="144"/>
      <c r="V270" s="359"/>
      <c r="W270" s="315" t="s">
        <v>396</v>
      </c>
    </row>
    <row r="271" spans="1:23" ht="57" thickBot="1">
      <c r="A271" s="511"/>
      <c r="B271" s="466"/>
      <c r="C271" s="469"/>
      <c r="D271" s="472"/>
      <c r="E271" s="475"/>
      <c r="F271" s="31" t="s">
        <v>78</v>
      </c>
      <c r="G271" s="39" t="s">
        <v>378</v>
      </c>
      <c r="H271" s="74" t="s">
        <v>159</v>
      </c>
      <c r="I271" s="8" t="s">
        <v>162</v>
      </c>
      <c r="J271" s="8" t="s">
        <v>375</v>
      </c>
      <c r="K271" s="34" t="s">
        <v>376</v>
      </c>
      <c r="L271" s="214">
        <f>(M271+N271+O271+P271+Q271+R271+S271+T271+U271)</f>
        <v>50000</v>
      </c>
      <c r="M271" s="12">
        <v>50000</v>
      </c>
      <c r="N271" s="12"/>
      <c r="O271" s="12"/>
      <c r="P271" s="12"/>
      <c r="Q271" s="12">
        <v>0</v>
      </c>
      <c r="R271" s="12"/>
      <c r="S271" s="40"/>
      <c r="T271" s="111"/>
      <c r="U271" s="144"/>
      <c r="V271" s="359"/>
      <c r="W271" s="315" t="s">
        <v>396</v>
      </c>
    </row>
    <row r="272" spans="1:23" ht="34.5" thickBot="1">
      <c r="A272" s="511"/>
      <c r="B272" s="467"/>
      <c r="C272" s="470"/>
      <c r="D272" s="473"/>
      <c r="E272" s="476"/>
      <c r="F272" s="58" t="s">
        <v>79</v>
      </c>
      <c r="G272" s="57" t="s">
        <v>201</v>
      </c>
      <c r="H272" s="75" t="s">
        <v>202</v>
      </c>
      <c r="I272" s="76" t="s">
        <v>203</v>
      </c>
      <c r="J272" s="76">
        <v>1</v>
      </c>
      <c r="K272" s="56">
        <v>1</v>
      </c>
      <c r="L272" s="280">
        <f>(M272+N272+O272+P272+Q272+R272+S272+T272+U272)</f>
        <v>5000</v>
      </c>
      <c r="M272" s="115">
        <v>5000</v>
      </c>
      <c r="N272" s="115"/>
      <c r="O272" s="115"/>
      <c r="P272" s="115"/>
      <c r="Q272" s="115">
        <v>0</v>
      </c>
      <c r="R272" s="115"/>
      <c r="S272" s="116"/>
      <c r="T272" s="114"/>
      <c r="U272" s="145"/>
      <c r="V272" s="360"/>
      <c r="W272" s="316" t="s">
        <v>396</v>
      </c>
    </row>
    <row r="273" spans="1:23" ht="13.5" thickBot="1">
      <c r="A273" s="511"/>
      <c r="B273" s="424" t="s">
        <v>33</v>
      </c>
      <c r="C273" s="424"/>
      <c r="D273" s="424"/>
      <c r="E273" s="404"/>
      <c r="F273" s="53"/>
      <c r="G273" s="15"/>
      <c r="H273" s="15"/>
      <c r="I273" s="15"/>
      <c r="J273" s="68"/>
      <c r="K273" s="68"/>
      <c r="L273" s="16">
        <f aca="true" t="shared" si="27" ref="L273:U273">SUM(L268:L272)</f>
        <v>373500</v>
      </c>
      <c r="M273" s="16">
        <f t="shared" si="27"/>
        <v>280000</v>
      </c>
      <c r="N273" s="16">
        <f t="shared" si="27"/>
        <v>0</v>
      </c>
      <c r="O273" s="16">
        <f t="shared" si="27"/>
        <v>0</v>
      </c>
      <c r="P273" s="16">
        <f t="shared" si="27"/>
        <v>0</v>
      </c>
      <c r="Q273" s="16">
        <f t="shared" si="27"/>
        <v>50000</v>
      </c>
      <c r="R273" s="16">
        <f t="shared" si="27"/>
        <v>0</v>
      </c>
      <c r="S273" s="16">
        <f t="shared" si="27"/>
        <v>43500</v>
      </c>
      <c r="T273" s="16">
        <f t="shared" si="27"/>
        <v>0</v>
      </c>
      <c r="U273" s="16">
        <f t="shared" si="27"/>
        <v>0</v>
      </c>
      <c r="V273" s="351"/>
      <c r="W273" s="17"/>
    </row>
    <row r="274" spans="1:23" ht="57" thickBot="1">
      <c r="A274" s="511"/>
      <c r="B274" s="409" t="s">
        <v>0</v>
      </c>
      <c r="C274" s="412" t="s">
        <v>80</v>
      </c>
      <c r="D274" s="415" t="s">
        <v>1</v>
      </c>
      <c r="E274" s="480" t="s">
        <v>81</v>
      </c>
      <c r="F274" s="44" t="s">
        <v>82</v>
      </c>
      <c r="G274" s="55" t="s">
        <v>425</v>
      </c>
      <c r="H274" s="79" t="s">
        <v>426</v>
      </c>
      <c r="I274" s="23" t="s">
        <v>427</v>
      </c>
      <c r="J274" s="22">
        <v>9</v>
      </c>
      <c r="K274" s="80">
        <v>9</v>
      </c>
      <c r="L274" s="214">
        <f>(M274+N274+O274+P274+Q274+R274+S274+T274+U274)</f>
        <v>48000</v>
      </c>
      <c r="M274" s="108">
        <v>24000</v>
      </c>
      <c r="N274" s="108"/>
      <c r="O274" s="108"/>
      <c r="P274" s="108"/>
      <c r="Q274" s="108"/>
      <c r="R274" s="108"/>
      <c r="S274" s="108">
        <v>24000</v>
      </c>
      <c r="T274" s="108"/>
      <c r="U274" s="108"/>
      <c r="V274" s="361"/>
      <c r="W274" s="320" t="s">
        <v>439</v>
      </c>
    </row>
    <row r="275" spans="1:23" ht="51.75" thickBot="1">
      <c r="A275" s="511"/>
      <c r="B275" s="410"/>
      <c r="C275" s="413"/>
      <c r="D275" s="416"/>
      <c r="E275" s="481"/>
      <c r="F275" s="33" t="s">
        <v>83</v>
      </c>
      <c r="G275" s="39" t="s">
        <v>428</v>
      </c>
      <c r="H275" s="81" t="s">
        <v>429</v>
      </c>
      <c r="I275" s="5" t="s">
        <v>430</v>
      </c>
      <c r="J275" s="11">
        <v>38</v>
      </c>
      <c r="K275" s="13">
        <v>38</v>
      </c>
      <c r="L275" s="214">
        <f>(M275+N275+O275+P275+Q275+R275+S275+T275+U275)</f>
        <v>54000</v>
      </c>
      <c r="M275" s="7">
        <v>30000</v>
      </c>
      <c r="N275" s="7"/>
      <c r="O275" s="7"/>
      <c r="P275" s="7"/>
      <c r="Q275" s="7"/>
      <c r="R275" s="3"/>
      <c r="S275" s="7">
        <v>24000</v>
      </c>
      <c r="T275" s="7"/>
      <c r="U275" s="7"/>
      <c r="V275" s="362"/>
      <c r="W275" s="312" t="s">
        <v>439</v>
      </c>
    </row>
    <row r="276" spans="1:23" ht="45.75" thickBot="1">
      <c r="A276" s="511"/>
      <c r="B276" s="410"/>
      <c r="C276" s="413"/>
      <c r="D276" s="416"/>
      <c r="E276" s="481"/>
      <c r="F276" s="445" t="s">
        <v>84</v>
      </c>
      <c r="G276" s="34" t="s">
        <v>205</v>
      </c>
      <c r="H276" s="168" t="s">
        <v>432</v>
      </c>
      <c r="I276" s="168" t="s">
        <v>431</v>
      </c>
      <c r="J276" s="91" t="s">
        <v>276</v>
      </c>
      <c r="K276" s="98">
        <v>1</v>
      </c>
      <c r="L276" s="214">
        <f>(M276+N276+O276+P276+Q276+R276+S276+T276+U276)</f>
        <v>20000</v>
      </c>
      <c r="M276" s="7">
        <v>15000</v>
      </c>
      <c r="N276" s="7"/>
      <c r="O276" s="7"/>
      <c r="P276" s="7"/>
      <c r="Q276" s="7"/>
      <c r="R276" s="3"/>
      <c r="S276" s="7">
        <v>5000</v>
      </c>
      <c r="T276" s="7"/>
      <c r="U276" s="7"/>
      <c r="V276" s="362"/>
      <c r="W276" s="312" t="s">
        <v>439</v>
      </c>
    </row>
    <row r="277" spans="1:23" ht="34.5" thickBot="1">
      <c r="A277" s="511"/>
      <c r="B277" s="411"/>
      <c r="C277" s="414"/>
      <c r="D277" s="417"/>
      <c r="E277" s="482"/>
      <c r="F277" s="483"/>
      <c r="G277" s="57" t="s">
        <v>206</v>
      </c>
      <c r="H277" s="82" t="s">
        <v>433</v>
      </c>
      <c r="I277" s="83" t="s">
        <v>434</v>
      </c>
      <c r="J277" s="78">
        <v>21</v>
      </c>
      <c r="K277" s="84">
        <v>21</v>
      </c>
      <c r="L277" s="280">
        <f>(M277+N277+O277+P277+Q277+R277+S277+T277+U277)</f>
        <v>15000</v>
      </c>
      <c r="M277" s="119">
        <v>10000</v>
      </c>
      <c r="N277" s="119"/>
      <c r="O277" s="119"/>
      <c r="P277" s="119"/>
      <c r="Q277" s="119"/>
      <c r="R277" s="119"/>
      <c r="S277" s="119">
        <v>5000</v>
      </c>
      <c r="T277" s="119"/>
      <c r="U277" s="119"/>
      <c r="V277" s="363"/>
      <c r="W277" s="313" t="s">
        <v>439</v>
      </c>
    </row>
    <row r="278" spans="1:23" ht="13.5" thickBot="1">
      <c r="A278" s="512"/>
      <c r="B278" s="424" t="s">
        <v>33</v>
      </c>
      <c r="C278" s="424"/>
      <c r="D278" s="424"/>
      <c r="E278" s="404"/>
      <c r="F278" s="53"/>
      <c r="G278" s="19"/>
      <c r="H278" s="15"/>
      <c r="I278" s="15"/>
      <c r="J278" s="15"/>
      <c r="K278" s="15"/>
      <c r="L278" s="16">
        <f aca="true" t="shared" si="28" ref="L278:U278">SUM(L274:L277)</f>
        <v>137000</v>
      </c>
      <c r="M278" s="16">
        <f t="shared" si="28"/>
        <v>79000</v>
      </c>
      <c r="N278" s="16">
        <f t="shared" si="28"/>
        <v>0</v>
      </c>
      <c r="O278" s="16">
        <f t="shared" si="28"/>
        <v>0</v>
      </c>
      <c r="P278" s="16">
        <f t="shared" si="28"/>
        <v>0</v>
      </c>
      <c r="Q278" s="16">
        <f t="shared" si="28"/>
        <v>0</v>
      </c>
      <c r="R278" s="16">
        <f t="shared" si="28"/>
        <v>0</v>
      </c>
      <c r="S278" s="16">
        <f t="shared" si="28"/>
        <v>58000</v>
      </c>
      <c r="T278" s="16">
        <f t="shared" si="28"/>
        <v>0</v>
      </c>
      <c r="U278" s="16">
        <f t="shared" si="28"/>
        <v>0</v>
      </c>
      <c r="V278" s="351"/>
      <c r="W278" s="17"/>
    </row>
    <row r="279" spans="1:23" ht="51.75" thickBot="1">
      <c r="A279" s="458" t="s">
        <v>2</v>
      </c>
      <c r="B279" s="409" t="s">
        <v>86</v>
      </c>
      <c r="C279" s="412" t="s">
        <v>87</v>
      </c>
      <c r="D279" s="415" t="s">
        <v>40</v>
      </c>
      <c r="E279" s="461" t="s">
        <v>89</v>
      </c>
      <c r="F279" s="60" t="s">
        <v>152</v>
      </c>
      <c r="G279" s="55" t="s">
        <v>254</v>
      </c>
      <c r="H279" s="85" t="s">
        <v>255</v>
      </c>
      <c r="I279" s="86" t="s">
        <v>256</v>
      </c>
      <c r="J279" s="87" t="s">
        <v>257</v>
      </c>
      <c r="K279" s="49" t="s">
        <v>258</v>
      </c>
      <c r="L279" s="214">
        <f>(M279+N279+O279+P279+Q279+R279+S279+T279+U279)</f>
        <v>84000</v>
      </c>
      <c r="M279" s="108">
        <v>84000</v>
      </c>
      <c r="N279" s="108"/>
      <c r="O279" s="108"/>
      <c r="P279" s="108"/>
      <c r="Q279" s="108"/>
      <c r="R279" s="108"/>
      <c r="S279" s="113"/>
      <c r="T279" s="107"/>
      <c r="U279" s="113"/>
      <c r="V279" s="364"/>
      <c r="W279" s="314" t="s">
        <v>440</v>
      </c>
    </row>
    <row r="280" spans="1:23" ht="34.5" thickBot="1">
      <c r="A280" s="459"/>
      <c r="B280" s="410"/>
      <c r="C280" s="413"/>
      <c r="D280" s="443"/>
      <c r="E280" s="462"/>
      <c r="F280" s="31" t="s">
        <v>91</v>
      </c>
      <c r="G280" s="34" t="s">
        <v>253</v>
      </c>
      <c r="H280" s="88" t="s">
        <v>250</v>
      </c>
      <c r="I280" s="4" t="s">
        <v>251</v>
      </c>
      <c r="J280" s="10" t="s">
        <v>252</v>
      </c>
      <c r="K280" s="38" t="s">
        <v>252</v>
      </c>
      <c r="L280" s="214">
        <f>(M280+N280+O280+P280+Q280+R280+S280+T280+U280)</f>
        <v>8000</v>
      </c>
      <c r="M280" s="3">
        <v>8000</v>
      </c>
      <c r="N280" s="3"/>
      <c r="O280" s="3"/>
      <c r="P280" s="3"/>
      <c r="Q280" s="3"/>
      <c r="R280" s="3"/>
      <c r="S280" s="35"/>
      <c r="T280" s="117"/>
      <c r="U280" s="35"/>
      <c r="V280" s="365"/>
      <c r="W280" s="315" t="s">
        <v>440</v>
      </c>
    </row>
    <row r="281" spans="1:23" ht="34.5" thickBot="1">
      <c r="A281" s="459"/>
      <c r="B281" s="411"/>
      <c r="C281" s="414"/>
      <c r="D281" s="61" t="s">
        <v>88</v>
      </c>
      <c r="E281" s="157" t="s">
        <v>90</v>
      </c>
      <c r="F281" s="58" t="s">
        <v>92</v>
      </c>
      <c r="G281" s="56" t="s">
        <v>259</v>
      </c>
      <c r="H281" s="89" t="s">
        <v>260</v>
      </c>
      <c r="I281" s="90" t="s">
        <v>261</v>
      </c>
      <c r="J281" s="76">
        <v>30</v>
      </c>
      <c r="K281" s="56">
        <v>50</v>
      </c>
      <c r="L281" s="280">
        <f>(M281+N281+O281+P281+Q281+R281+S281+T281+U281)</f>
        <v>30000</v>
      </c>
      <c r="M281" s="119">
        <v>30000</v>
      </c>
      <c r="N281" s="119"/>
      <c r="O281" s="119"/>
      <c r="P281" s="119"/>
      <c r="Q281" s="119"/>
      <c r="R281" s="119"/>
      <c r="S281" s="120"/>
      <c r="T281" s="118"/>
      <c r="U281" s="120"/>
      <c r="V281" s="366"/>
      <c r="W281" s="316" t="s">
        <v>440</v>
      </c>
    </row>
    <row r="282" spans="1:23" ht="13.5" thickBot="1">
      <c r="A282" s="459"/>
      <c r="B282" s="424" t="s">
        <v>33</v>
      </c>
      <c r="C282" s="424"/>
      <c r="D282" s="424"/>
      <c r="E282" s="404"/>
      <c r="F282" s="53"/>
      <c r="G282" s="15"/>
      <c r="H282" s="15"/>
      <c r="I282" s="15"/>
      <c r="J282" s="15"/>
      <c r="K282" s="15"/>
      <c r="L282" s="16">
        <f>SUM(L279:L281)</f>
        <v>122000</v>
      </c>
      <c r="M282" s="16">
        <f>SUM(M279:M281)</f>
        <v>122000</v>
      </c>
      <c r="N282" s="16">
        <f aca="true" t="shared" si="29" ref="N282:U282">SUM(N279:N279)</f>
        <v>0</v>
      </c>
      <c r="O282" s="16">
        <f t="shared" si="29"/>
        <v>0</v>
      </c>
      <c r="P282" s="16">
        <f t="shared" si="29"/>
        <v>0</v>
      </c>
      <c r="Q282" s="16">
        <f t="shared" si="29"/>
        <v>0</v>
      </c>
      <c r="R282" s="16">
        <f t="shared" si="29"/>
        <v>0</v>
      </c>
      <c r="S282" s="16">
        <f t="shared" si="29"/>
        <v>0</v>
      </c>
      <c r="T282" s="16">
        <f t="shared" si="29"/>
        <v>0</v>
      </c>
      <c r="U282" s="16">
        <f t="shared" si="29"/>
        <v>0</v>
      </c>
      <c r="V282" s="351"/>
      <c r="W282" s="17"/>
    </row>
    <row r="283" spans="1:23" ht="51.75" thickBot="1">
      <c r="A283" s="459"/>
      <c r="B283" s="409" t="s">
        <v>93</v>
      </c>
      <c r="C283" s="412" t="s">
        <v>94</v>
      </c>
      <c r="D283" s="415" t="s">
        <v>41</v>
      </c>
      <c r="E283" s="418" t="s">
        <v>95</v>
      </c>
      <c r="F283" s="60" t="s">
        <v>96</v>
      </c>
      <c r="G283" s="100" t="s">
        <v>266</v>
      </c>
      <c r="H283" s="281" t="s">
        <v>267</v>
      </c>
      <c r="I283" s="281" t="s">
        <v>268</v>
      </c>
      <c r="J283" s="281" t="s">
        <v>269</v>
      </c>
      <c r="K283" s="282" t="s">
        <v>270</v>
      </c>
      <c r="L283" s="214">
        <f>(M283+N283+O283+P283+Q283+R283+S283+T283+U283)</f>
        <v>15000</v>
      </c>
      <c r="M283" s="28">
        <v>15000</v>
      </c>
      <c r="N283" s="239"/>
      <c r="O283" s="239"/>
      <c r="P283" s="239"/>
      <c r="Q283" s="239"/>
      <c r="R283" s="239"/>
      <c r="S283" s="239"/>
      <c r="T283" s="239"/>
      <c r="U283" s="239"/>
      <c r="V283" s="321"/>
      <c r="W283" s="146" t="s">
        <v>440</v>
      </c>
    </row>
    <row r="284" spans="1:23" ht="34.5" thickBot="1">
      <c r="A284" s="459"/>
      <c r="B284" s="411"/>
      <c r="C284" s="414"/>
      <c r="D284" s="417"/>
      <c r="E284" s="420"/>
      <c r="F284" s="59" t="s">
        <v>97</v>
      </c>
      <c r="G284" s="101" t="s">
        <v>271</v>
      </c>
      <c r="H284" s="283" t="s">
        <v>272</v>
      </c>
      <c r="I284" s="283" t="s">
        <v>273</v>
      </c>
      <c r="J284" s="283">
        <v>4</v>
      </c>
      <c r="K284" s="284">
        <v>8</v>
      </c>
      <c r="L284" s="280">
        <f>(M284+N284+O284+P284+Q284+R284+S284+T284+U284)</f>
        <v>10000</v>
      </c>
      <c r="M284" s="123">
        <v>10000</v>
      </c>
      <c r="N284" s="126"/>
      <c r="O284" s="126"/>
      <c r="P284" s="126"/>
      <c r="Q284" s="126"/>
      <c r="R284" s="126"/>
      <c r="S284" s="126"/>
      <c r="T284" s="126"/>
      <c r="U284" s="126"/>
      <c r="V284" s="332"/>
      <c r="W284" s="278" t="s">
        <v>440</v>
      </c>
    </row>
    <row r="285" spans="1:23" ht="13.5" thickBot="1">
      <c r="A285" s="459"/>
      <c r="B285" s="463" t="s">
        <v>33</v>
      </c>
      <c r="C285" s="424"/>
      <c r="D285" s="424"/>
      <c r="E285" s="464"/>
      <c r="F285" s="63"/>
      <c r="G285" s="15"/>
      <c r="H285" s="15"/>
      <c r="I285" s="15"/>
      <c r="J285" s="15"/>
      <c r="K285" s="15"/>
      <c r="L285" s="16">
        <f aca="true" t="shared" si="30" ref="L285:Q285">SUM(L283:L284)</f>
        <v>25000</v>
      </c>
      <c r="M285" s="16">
        <f t="shared" si="30"/>
        <v>25000</v>
      </c>
      <c r="N285" s="16">
        <f t="shared" si="30"/>
        <v>0</v>
      </c>
      <c r="O285" s="16">
        <f t="shared" si="30"/>
        <v>0</v>
      </c>
      <c r="P285" s="16">
        <f t="shared" si="30"/>
        <v>0</v>
      </c>
      <c r="Q285" s="16">
        <f t="shared" si="30"/>
        <v>0</v>
      </c>
      <c r="R285" s="16">
        <f>SUM(R283:R284)</f>
        <v>0</v>
      </c>
      <c r="S285" s="16">
        <f>SUM(S283:S284)</f>
        <v>0</v>
      </c>
      <c r="T285" s="16">
        <f>SUM(T283:T284)</f>
        <v>0</v>
      </c>
      <c r="U285" s="16">
        <f>SUM(U283:U284)</f>
        <v>0</v>
      </c>
      <c r="V285" s="351"/>
      <c r="W285" s="17"/>
    </row>
    <row r="286" spans="1:23" ht="34.5" thickBot="1">
      <c r="A286" s="459"/>
      <c r="B286" s="409" t="s">
        <v>98</v>
      </c>
      <c r="C286" s="412" t="s">
        <v>99</v>
      </c>
      <c r="D286" s="415" t="s">
        <v>42</v>
      </c>
      <c r="E286" s="418" t="s">
        <v>100</v>
      </c>
      <c r="F286" s="397" t="s">
        <v>101</v>
      </c>
      <c r="G286" s="55" t="s">
        <v>282</v>
      </c>
      <c r="H286" s="79" t="s">
        <v>274</v>
      </c>
      <c r="I286" s="26" t="s">
        <v>275</v>
      </c>
      <c r="J286" s="27" t="s">
        <v>276</v>
      </c>
      <c r="K286" s="79" t="s">
        <v>277</v>
      </c>
      <c r="L286" s="214">
        <f>(M286+N286+O286+P286+Q286+R286+S286+T286+U286)</f>
        <v>7000</v>
      </c>
      <c r="M286" s="124">
        <v>7000</v>
      </c>
      <c r="N286" s="239"/>
      <c r="O286" s="239"/>
      <c r="P286" s="239"/>
      <c r="Q286" s="239"/>
      <c r="R286" s="285"/>
      <c r="S286" s="239"/>
      <c r="T286" s="239"/>
      <c r="U286" s="239"/>
      <c r="V286" s="321"/>
      <c r="W286" s="146" t="s">
        <v>440</v>
      </c>
    </row>
    <row r="287" spans="1:23" ht="23.25" thickBot="1">
      <c r="A287" s="459"/>
      <c r="B287" s="410"/>
      <c r="C287" s="413"/>
      <c r="D287" s="416"/>
      <c r="E287" s="419"/>
      <c r="F287" s="401"/>
      <c r="G287" s="8" t="s">
        <v>281</v>
      </c>
      <c r="H287" s="169" t="s">
        <v>278</v>
      </c>
      <c r="I287" s="161" t="s">
        <v>279</v>
      </c>
      <c r="J287" s="193">
        <v>0</v>
      </c>
      <c r="K287" s="79" t="s">
        <v>280</v>
      </c>
      <c r="L287" s="214">
        <f>(M287+N287+O287+P287+Q287+R287+S287+T287+U287)</f>
        <v>7000</v>
      </c>
      <c r="M287" s="192">
        <v>7000</v>
      </c>
      <c r="N287" s="7"/>
      <c r="O287" s="7"/>
      <c r="P287" s="7"/>
      <c r="Q287" s="7"/>
      <c r="R287" s="260"/>
      <c r="S287" s="7"/>
      <c r="T287" s="7"/>
      <c r="U287" s="7"/>
      <c r="V287" s="342"/>
      <c r="W287" s="146" t="s">
        <v>440</v>
      </c>
    </row>
    <row r="288" spans="1:23" ht="45.75" thickBot="1">
      <c r="A288" s="459"/>
      <c r="B288" s="410"/>
      <c r="C288" s="413"/>
      <c r="D288" s="416"/>
      <c r="E288" s="419"/>
      <c r="F288" s="401" t="s">
        <v>102</v>
      </c>
      <c r="G288" s="56" t="s">
        <v>283</v>
      </c>
      <c r="H288" s="194" t="s">
        <v>284</v>
      </c>
      <c r="I288" s="9" t="s">
        <v>285</v>
      </c>
      <c r="J288" s="195">
        <v>1</v>
      </c>
      <c r="K288" s="196">
        <v>2</v>
      </c>
      <c r="L288" s="214">
        <f>(M288+N288+O288+P288+Q288+R288+S288+T288+U288)</f>
        <v>23000</v>
      </c>
      <c r="M288" s="192">
        <v>23000</v>
      </c>
      <c r="N288" s="7"/>
      <c r="O288" s="7"/>
      <c r="P288" s="7"/>
      <c r="Q288" s="7"/>
      <c r="R288" s="260"/>
      <c r="S288" s="7"/>
      <c r="T288" s="7"/>
      <c r="U288" s="7"/>
      <c r="V288" s="342"/>
      <c r="W288" s="146" t="s">
        <v>440</v>
      </c>
    </row>
    <row r="289" spans="1:23" ht="34.5" thickBot="1">
      <c r="A289" s="459"/>
      <c r="B289" s="411"/>
      <c r="C289" s="414"/>
      <c r="D289" s="417"/>
      <c r="E289" s="420"/>
      <c r="F289" s="402"/>
      <c r="G289" s="56" t="s">
        <v>286</v>
      </c>
      <c r="H289" s="89" t="s">
        <v>287</v>
      </c>
      <c r="I289" s="91" t="s">
        <v>288</v>
      </c>
      <c r="J289" s="91">
        <v>1</v>
      </c>
      <c r="K289" s="92">
        <v>2</v>
      </c>
      <c r="L289" s="280">
        <f>(M289+N289+O289+P289+Q289+R289+S289+T289+U289)</f>
        <v>10000</v>
      </c>
      <c r="M289" s="125">
        <v>10000</v>
      </c>
      <c r="N289" s="126"/>
      <c r="O289" s="126"/>
      <c r="P289" s="126"/>
      <c r="Q289" s="126"/>
      <c r="R289" s="127"/>
      <c r="S289" s="128"/>
      <c r="T289" s="147"/>
      <c r="U289" s="128"/>
      <c r="V289" s="367"/>
      <c r="W289" s="286" t="s">
        <v>440</v>
      </c>
    </row>
    <row r="290" spans="1:23" ht="13.5" thickBot="1">
      <c r="A290" s="460"/>
      <c r="B290" s="424" t="s">
        <v>33</v>
      </c>
      <c r="C290" s="424"/>
      <c r="D290" s="424"/>
      <c r="E290" s="404"/>
      <c r="F290" s="25"/>
      <c r="G290" s="15"/>
      <c r="H290" s="15"/>
      <c r="I290" s="15"/>
      <c r="J290" s="15"/>
      <c r="K290" s="15"/>
      <c r="L290" s="16">
        <f aca="true" t="shared" si="31" ref="L290:U290">SUM(L286:L289)</f>
        <v>47000</v>
      </c>
      <c r="M290" s="16">
        <f t="shared" si="31"/>
        <v>47000</v>
      </c>
      <c r="N290" s="16">
        <f t="shared" si="31"/>
        <v>0</v>
      </c>
      <c r="O290" s="16">
        <f t="shared" si="31"/>
        <v>0</v>
      </c>
      <c r="P290" s="16">
        <f t="shared" si="31"/>
        <v>0</v>
      </c>
      <c r="Q290" s="16">
        <f t="shared" si="31"/>
        <v>0</v>
      </c>
      <c r="R290" s="16">
        <f t="shared" si="31"/>
        <v>0</v>
      </c>
      <c r="S290" s="16">
        <f t="shared" si="31"/>
        <v>0</v>
      </c>
      <c r="T290" s="16">
        <f t="shared" si="31"/>
        <v>0</v>
      </c>
      <c r="U290" s="16">
        <f t="shared" si="31"/>
        <v>0</v>
      </c>
      <c r="V290" s="351"/>
      <c r="W290" s="17"/>
    </row>
    <row r="291" spans="1:23" ht="45.75" thickBot="1">
      <c r="A291" s="447" t="s">
        <v>4</v>
      </c>
      <c r="B291" s="409" t="s">
        <v>103</v>
      </c>
      <c r="C291" s="412" t="s">
        <v>104</v>
      </c>
      <c r="D291" s="421" t="s">
        <v>43</v>
      </c>
      <c r="E291" s="418" t="s">
        <v>105</v>
      </c>
      <c r="F291" s="450" t="s">
        <v>106</v>
      </c>
      <c r="G291" s="55" t="s">
        <v>207</v>
      </c>
      <c r="H291" s="69" t="s">
        <v>356</v>
      </c>
      <c r="I291" s="23" t="s">
        <v>357</v>
      </c>
      <c r="J291" s="22" t="s">
        <v>276</v>
      </c>
      <c r="K291" s="55">
        <v>1</v>
      </c>
      <c r="L291" s="214">
        <f>(M291+N291+O291+P291+Q291+R291+S291+T291+U291)</f>
        <v>10000</v>
      </c>
      <c r="M291" s="129">
        <v>10000</v>
      </c>
      <c r="N291" s="130"/>
      <c r="O291" s="130"/>
      <c r="P291" s="130"/>
      <c r="Q291" s="130"/>
      <c r="R291" s="130"/>
      <c r="S291" s="131"/>
      <c r="T291" s="129"/>
      <c r="U291" s="131"/>
      <c r="V291" s="368"/>
      <c r="W291" s="287" t="s">
        <v>441</v>
      </c>
    </row>
    <row r="292" spans="1:23" ht="34.5" thickBot="1">
      <c r="A292" s="448"/>
      <c r="B292" s="410"/>
      <c r="C292" s="413"/>
      <c r="D292" s="422"/>
      <c r="E292" s="419"/>
      <c r="F292" s="451"/>
      <c r="G292" s="34" t="s">
        <v>208</v>
      </c>
      <c r="H292" s="74" t="s">
        <v>358</v>
      </c>
      <c r="I292" s="169" t="s">
        <v>359</v>
      </c>
      <c r="J292" s="8">
        <v>0</v>
      </c>
      <c r="K292" s="34">
        <v>2</v>
      </c>
      <c r="L292" s="214">
        <f>(M292+N292+O292+P292+Q292+R292+S292+T292+U292)</f>
        <v>20000</v>
      </c>
      <c r="M292" s="165">
        <v>20000</v>
      </c>
      <c r="N292" s="166"/>
      <c r="O292" s="166"/>
      <c r="P292" s="166"/>
      <c r="Q292" s="166"/>
      <c r="R292" s="166"/>
      <c r="S292" s="166"/>
      <c r="T292" s="166"/>
      <c r="U292" s="166"/>
      <c r="V292" s="324"/>
      <c r="W292" s="148" t="s">
        <v>441</v>
      </c>
    </row>
    <row r="293" spans="1:23" ht="45.75" thickBot="1">
      <c r="A293" s="448"/>
      <c r="B293" s="410"/>
      <c r="C293" s="413"/>
      <c r="D293" s="422"/>
      <c r="E293" s="419"/>
      <c r="F293" s="452" t="s">
        <v>107</v>
      </c>
      <c r="G293" s="24" t="s">
        <v>355</v>
      </c>
      <c r="H293" s="206" t="s">
        <v>360</v>
      </c>
      <c r="I293" s="24" t="s">
        <v>361</v>
      </c>
      <c r="J293" s="24">
        <v>92</v>
      </c>
      <c r="K293" s="24">
        <v>92</v>
      </c>
      <c r="L293" s="214">
        <f>(M293+N293+O293+P293+Q293+R293+S293+T293+U293)</f>
        <v>10000</v>
      </c>
      <c r="M293" s="165">
        <v>10000</v>
      </c>
      <c r="N293" s="166"/>
      <c r="O293" s="166"/>
      <c r="P293" s="166"/>
      <c r="Q293" s="166"/>
      <c r="R293" s="166"/>
      <c r="S293" s="166"/>
      <c r="T293" s="166"/>
      <c r="U293" s="166"/>
      <c r="V293" s="324"/>
      <c r="W293" s="148" t="s">
        <v>441</v>
      </c>
    </row>
    <row r="294" spans="1:23" ht="34.5" thickBot="1">
      <c r="A294" s="448"/>
      <c r="B294" s="410"/>
      <c r="C294" s="413"/>
      <c r="D294" s="422"/>
      <c r="E294" s="419"/>
      <c r="F294" s="453"/>
      <c r="G294" s="24" t="s">
        <v>353</v>
      </c>
      <c r="H294" s="206" t="s">
        <v>362</v>
      </c>
      <c r="I294" s="24" t="s">
        <v>363</v>
      </c>
      <c r="J294" s="24">
        <v>4</v>
      </c>
      <c r="K294" s="24">
        <v>4</v>
      </c>
      <c r="L294" s="214">
        <f>(M294+N294+O294+P294+Q294+R294+S294+T294+U294)</f>
        <v>20000</v>
      </c>
      <c r="M294" s="165">
        <v>20000</v>
      </c>
      <c r="N294" s="166"/>
      <c r="O294" s="166"/>
      <c r="P294" s="166"/>
      <c r="Q294" s="166"/>
      <c r="R294" s="166"/>
      <c r="S294" s="166"/>
      <c r="T294" s="166"/>
      <c r="U294" s="166"/>
      <c r="V294" s="324"/>
      <c r="W294" s="148" t="s">
        <v>441</v>
      </c>
    </row>
    <row r="295" spans="1:23" ht="57" thickBot="1">
      <c r="A295" s="448"/>
      <c r="B295" s="411"/>
      <c r="C295" s="414"/>
      <c r="D295" s="423"/>
      <c r="E295" s="420"/>
      <c r="F295" s="454"/>
      <c r="G295" s="141" t="s">
        <v>354</v>
      </c>
      <c r="H295" s="288" t="s">
        <v>364</v>
      </c>
      <c r="I295" s="141" t="s">
        <v>365</v>
      </c>
      <c r="J295" s="141">
        <v>0</v>
      </c>
      <c r="K295" s="141">
        <v>2</v>
      </c>
      <c r="L295" s="280">
        <f>(M295+N295+O295+P295+Q295+R295+S295+T295+U295)</f>
        <v>10000</v>
      </c>
      <c r="M295" s="250">
        <v>10000</v>
      </c>
      <c r="N295" s="253"/>
      <c r="O295" s="253"/>
      <c r="P295" s="253"/>
      <c r="Q295" s="253"/>
      <c r="R295" s="253"/>
      <c r="S295" s="253"/>
      <c r="T295" s="253"/>
      <c r="U295" s="253"/>
      <c r="V295" s="325"/>
      <c r="W295" s="289" t="s">
        <v>441</v>
      </c>
    </row>
    <row r="296" spans="1:23" ht="13.5" thickBot="1">
      <c r="A296" s="448"/>
      <c r="B296" s="424" t="s">
        <v>33</v>
      </c>
      <c r="C296" s="424"/>
      <c r="D296" s="424"/>
      <c r="E296" s="404"/>
      <c r="F296" s="53"/>
      <c r="G296" s="15"/>
      <c r="H296" s="15"/>
      <c r="I296" s="15"/>
      <c r="J296" s="15"/>
      <c r="K296" s="15"/>
      <c r="L296" s="16">
        <f aca="true" t="shared" si="32" ref="L296:U296">SUM(L291:L295)</f>
        <v>70000</v>
      </c>
      <c r="M296" s="16">
        <f t="shared" si="32"/>
        <v>70000</v>
      </c>
      <c r="N296" s="16">
        <f t="shared" si="32"/>
        <v>0</v>
      </c>
      <c r="O296" s="16">
        <f t="shared" si="32"/>
        <v>0</v>
      </c>
      <c r="P296" s="16">
        <f t="shared" si="32"/>
        <v>0</v>
      </c>
      <c r="Q296" s="16">
        <f t="shared" si="32"/>
        <v>0</v>
      </c>
      <c r="R296" s="16">
        <f t="shared" si="32"/>
        <v>0</v>
      </c>
      <c r="S296" s="16">
        <f t="shared" si="32"/>
        <v>0</v>
      </c>
      <c r="T296" s="16">
        <f t="shared" si="32"/>
        <v>0</v>
      </c>
      <c r="U296" s="16">
        <f t="shared" si="32"/>
        <v>0</v>
      </c>
      <c r="V296" s="351"/>
      <c r="W296" s="17"/>
    </row>
    <row r="297" spans="1:23" ht="23.25" thickBot="1">
      <c r="A297" s="448"/>
      <c r="B297" s="409" t="s">
        <v>108</v>
      </c>
      <c r="C297" s="455" t="s">
        <v>109</v>
      </c>
      <c r="D297" s="415" t="s">
        <v>44</v>
      </c>
      <c r="E297" s="418" t="s">
        <v>110</v>
      </c>
      <c r="F297" s="397" t="s">
        <v>111</v>
      </c>
      <c r="G297" s="290" t="s">
        <v>366</v>
      </c>
      <c r="H297" s="425" t="s">
        <v>369</v>
      </c>
      <c r="I297" s="428" t="s">
        <v>370</v>
      </c>
      <c r="J297" s="431" t="s">
        <v>372</v>
      </c>
      <c r="K297" s="431" t="s">
        <v>371</v>
      </c>
      <c r="L297" s="214">
        <f>(M297+N297+O297+P297+Q297+R297+S297+T297+U297)</f>
        <v>15000</v>
      </c>
      <c r="M297" s="132">
        <v>15000</v>
      </c>
      <c r="N297" s="132"/>
      <c r="O297" s="132"/>
      <c r="P297" s="132"/>
      <c r="Q297" s="132"/>
      <c r="R297" s="109"/>
      <c r="S297" s="109"/>
      <c r="T297" s="109"/>
      <c r="U297" s="109"/>
      <c r="V297" s="343"/>
      <c r="W297" s="273" t="s">
        <v>441</v>
      </c>
    </row>
    <row r="298" spans="1:23" ht="13.5" thickBot="1">
      <c r="A298" s="448"/>
      <c r="B298" s="410"/>
      <c r="C298" s="456"/>
      <c r="D298" s="416"/>
      <c r="E298" s="419"/>
      <c r="F298" s="401"/>
      <c r="G298" s="208" t="s">
        <v>367</v>
      </c>
      <c r="H298" s="426"/>
      <c r="I298" s="429"/>
      <c r="J298" s="432"/>
      <c r="K298" s="432"/>
      <c r="L298" s="214">
        <f>(M298+N298+O298+P298+Q298+R298+S298+T298+U298)</f>
        <v>16000</v>
      </c>
      <c r="M298" s="199">
        <v>16000</v>
      </c>
      <c r="N298" s="199"/>
      <c r="O298" s="199"/>
      <c r="P298" s="199"/>
      <c r="Q298" s="199"/>
      <c r="R298" s="20"/>
      <c r="S298" s="20"/>
      <c r="T298" s="20"/>
      <c r="U298" s="20"/>
      <c r="V298" s="369"/>
      <c r="W298" s="142" t="s">
        <v>441</v>
      </c>
    </row>
    <row r="299" spans="1:23" ht="90.75" thickBot="1">
      <c r="A299" s="448"/>
      <c r="B299" s="410"/>
      <c r="C299" s="456"/>
      <c r="D299" s="416"/>
      <c r="E299" s="419"/>
      <c r="F299" s="441"/>
      <c r="G299" s="209" t="s">
        <v>368</v>
      </c>
      <c r="H299" s="427"/>
      <c r="I299" s="430"/>
      <c r="J299" s="433"/>
      <c r="K299" s="433"/>
      <c r="L299" s="214">
        <f>(M299+N299+O299+P299+Q299+R299+S299+T299+U299)</f>
        <v>10000</v>
      </c>
      <c r="M299" s="199">
        <v>10000</v>
      </c>
      <c r="N299" s="199"/>
      <c r="O299" s="199"/>
      <c r="P299" s="199"/>
      <c r="Q299" s="199"/>
      <c r="R299" s="20"/>
      <c r="S299" s="20"/>
      <c r="T299" s="20"/>
      <c r="U299" s="20"/>
      <c r="V299" s="369"/>
      <c r="W299" s="142" t="s">
        <v>441</v>
      </c>
    </row>
    <row r="300" spans="1:23" ht="26.25" thickBot="1">
      <c r="A300" s="448"/>
      <c r="B300" s="411"/>
      <c r="C300" s="457"/>
      <c r="D300" s="417"/>
      <c r="E300" s="420"/>
      <c r="F300" s="58" t="s">
        <v>112</v>
      </c>
      <c r="G300" s="207"/>
      <c r="H300" s="291"/>
      <c r="I300" s="291"/>
      <c r="J300" s="76"/>
      <c r="K300" s="76"/>
      <c r="L300" s="280">
        <f>(M300+N300+O300+P300+Q300+R300+S300+T300+U300)</f>
        <v>0</v>
      </c>
      <c r="M300" s="133"/>
      <c r="N300" s="133"/>
      <c r="O300" s="133"/>
      <c r="P300" s="133"/>
      <c r="Q300" s="133"/>
      <c r="R300" s="133"/>
      <c r="S300" s="134"/>
      <c r="T300" s="149"/>
      <c r="U300" s="150"/>
      <c r="V300" s="370"/>
      <c r="W300" s="278" t="s">
        <v>441</v>
      </c>
    </row>
    <row r="301" spans="1:23" ht="13.5" thickBot="1">
      <c r="A301" s="449"/>
      <c r="B301" s="424" t="s">
        <v>33</v>
      </c>
      <c r="C301" s="424"/>
      <c r="D301" s="424"/>
      <c r="E301" s="404"/>
      <c r="F301" s="64"/>
      <c r="G301" s="15"/>
      <c r="H301" s="15"/>
      <c r="I301" s="15"/>
      <c r="J301" s="15"/>
      <c r="K301" s="15"/>
      <c r="L301" s="16">
        <f aca="true" t="shared" si="33" ref="L301:U301">SUM(L297:L300)</f>
        <v>41000</v>
      </c>
      <c r="M301" s="16">
        <f t="shared" si="33"/>
        <v>41000</v>
      </c>
      <c r="N301" s="16">
        <f t="shared" si="33"/>
        <v>0</v>
      </c>
      <c r="O301" s="16">
        <f t="shared" si="33"/>
        <v>0</v>
      </c>
      <c r="P301" s="16">
        <f t="shared" si="33"/>
        <v>0</v>
      </c>
      <c r="Q301" s="16">
        <f t="shared" si="33"/>
        <v>0</v>
      </c>
      <c r="R301" s="16">
        <f t="shared" si="33"/>
        <v>0</v>
      </c>
      <c r="S301" s="16">
        <f t="shared" si="33"/>
        <v>0</v>
      </c>
      <c r="T301" s="16">
        <f t="shared" si="33"/>
        <v>0</v>
      </c>
      <c r="U301" s="16">
        <f t="shared" si="33"/>
        <v>0</v>
      </c>
      <c r="V301" s="351"/>
      <c r="W301" s="17"/>
    </row>
    <row r="302" spans="1:23" ht="34.5" thickBot="1">
      <c r="A302" s="434" t="s">
        <v>3</v>
      </c>
      <c r="B302" s="409" t="s">
        <v>113</v>
      </c>
      <c r="C302" s="412" t="s">
        <v>114</v>
      </c>
      <c r="D302" s="415" t="s">
        <v>45</v>
      </c>
      <c r="E302" s="437" t="s">
        <v>115</v>
      </c>
      <c r="F302" s="397" t="s">
        <v>116</v>
      </c>
      <c r="G302" s="55" t="s">
        <v>262</v>
      </c>
      <c r="H302" s="79" t="s">
        <v>263</v>
      </c>
      <c r="I302" s="22" t="s">
        <v>264</v>
      </c>
      <c r="J302" s="93" t="s">
        <v>265</v>
      </c>
      <c r="K302" s="94" t="s">
        <v>265</v>
      </c>
      <c r="L302" s="214">
        <f>(M302+N302+O302+P302+Q302+R302+S302+T302+U302)</f>
        <v>150000</v>
      </c>
      <c r="M302" s="107">
        <v>70000</v>
      </c>
      <c r="N302" s="108"/>
      <c r="O302" s="108"/>
      <c r="P302" s="108"/>
      <c r="Q302" s="108">
        <v>40000</v>
      </c>
      <c r="R302" s="108">
        <v>40000</v>
      </c>
      <c r="S302" s="113"/>
      <c r="T302" s="107"/>
      <c r="U302" s="113"/>
      <c r="V302" s="364"/>
      <c r="W302" s="273" t="s">
        <v>442</v>
      </c>
    </row>
    <row r="303" spans="1:23" ht="34.5" thickBot="1">
      <c r="A303" s="435"/>
      <c r="B303" s="410"/>
      <c r="C303" s="413"/>
      <c r="D303" s="416"/>
      <c r="E303" s="438"/>
      <c r="F303" s="441"/>
      <c r="G303" s="39" t="s">
        <v>209</v>
      </c>
      <c r="H303" s="197" t="s">
        <v>290</v>
      </c>
      <c r="I303" s="6" t="s">
        <v>289</v>
      </c>
      <c r="J303" s="170" t="s">
        <v>296</v>
      </c>
      <c r="K303" s="171" t="s">
        <v>291</v>
      </c>
      <c r="L303" s="214">
        <f>(M303+N303+O303+P303+Q303+R303+S303+T303+U303)</f>
        <v>174000</v>
      </c>
      <c r="M303" s="111">
        <v>34000</v>
      </c>
      <c r="N303" s="12"/>
      <c r="O303" s="12"/>
      <c r="P303" s="12"/>
      <c r="Q303" s="12">
        <v>70000</v>
      </c>
      <c r="R303" s="12">
        <v>70000</v>
      </c>
      <c r="S303" s="40"/>
      <c r="T303" s="111"/>
      <c r="U303" s="40"/>
      <c r="V303" s="255"/>
      <c r="W303" s="142" t="s">
        <v>442</v>
      </c>
    </row>
    <row r="304" spans="1:23" ht="34.5" thickBot="1">
      <c r="A304" s="435"/>
      <c r="B304" s="410"/>
      <c r="C304" s="413"/>
      <c r="D304" s="416"/>
      <c r="E304" s="439"/>
      <c r="F304" s="31" t="s">
        <v>117</v>
      </c>
      <c r="G304" s="34" t="s">
        <v>210</v>
      </c>
      <c r="H304" s="197" t="s">
        <v>292</v>
      </c>
      <c r="I304" s="6" t="s">
        <v>293</v>
      </c>
      <c r="J304" s="21">
        <v>0</v>
      </c>
      <c r="K304" s="95" t="s">
        <v>294</v>
      </c>
      <c r="L304" s="214">
        <f>(M304+N304+O304+P304+Q304+R304+S304+T304+U304)</f>
        <v>72000</v>
      </c>
      <c r="M304" s="117">
        <v>32000</v>
      </c>
      <c r="N304" s="3"/>
      <c r="O304" s="3"/>
      <c r="P304" s="3"/>
      <c r="Q304" s="3"/>
      <c r="R304" s="3">
        <v>40000</v>
      </c>
      <c r="S304" s="35"/>
      <c r="T304" s="117"/>
      <c r="U304" s="35"/>
      <c r="V304" s="365"/>
      <c r="W304" s="142" t="s">
        <v>442</v>
      </c>
    </row>
    <row r="305" spans="1:23" ht="34.5" thickBot="1">
      <c r="A305" s="435"/>
      <c r="B305" s="411"/>
      <c r="C305" s="414"/>
      <c r="D305" s="417"/>
      <c r="E305" s="440"/>
      <c r="F305" s="58" t="s">
        <v>118</v>
      </c>
      <c r="G305" s="56" t="s">
        <v>211</v>
      </c>
      <c r="H305" s="82" t="s">
        <v>295</v>
      </c>
      <c r="I305" s="78" t="s">
        <v>297</v>
      </c>
      <c r="J305" s="96">
        <v>0</v>
      </c>
      <c r="K305" s="97" t="s">
        <v>298</v>
      </c>
      <c r="L305" s="280">
        <f>(M305+N305+O305+P305+Q305+R305+S305+T305+U305)</f>
        <v>15000</v>
      </c>
      <c r="M305" s="118">
        <v>5000</v>
      </c>
      <c r="N305" s="119"/>
      <c r="O305" s="119"/>
      <c r="P305" s="119"/>
      <c r="Q305" s="119">
        <v>5000</v>
      </c>
      <c r="R305" s="119">
        <v>5000</v>
      </c>
      <c r="S305" s="120"/>
      <c r="T305" s="118"/>
      <c r="U305" s="120"/>
      <c r="V305" s="366"/>
      <c r="W305" s="278" t="s">
        <v>442</v>
      </c>
    </row>
    <row r="306" spans="1:23" ht="13.5" thickBot="1">
      <c r="A306" s="435"/>
      <c r="B306" s="424" t="s">
        <v>33</v>
      </c>
      <c r="C306" s="424"/>
      <c r="D306" s="424"/>
      <c r="E306" s="404"/>
      <c r="F306" s="53"/>
      <c r="G306" s="15"/>
      <c r="H306" s="15"/>
      <c r="I306" s="15"/>
      <c r="J306" s="68"/>
      <c r="K306" s="68"/>
      <c r="L306" s="16">
        <f aca="true" t="shared" si="34" ref="L306:U306">SUM(L302:L305)</f>
        <v>411000</v>
      </c>
      <c r="M306" s="16">
        <f t="shared" si="34"/>
        <v>141000</v>
      </c>
      <c r="N306" s="16">
        <f t="shared" si="34"/>
        <v>0</v>
      </c>
      <c r="O306" s="16">
        <f t="shared" si="34"/>
        <v>0</v>
      </c>
      <c r="P306" s="16">
        <f t="shared" si="34"/>
        <v>0</v>
      </c>
      <c r="Q306" s="16">
        <f t="shared" si="34"/>
        <v>115000</v>
      </c>
      <c r="R306" s="16">
        <f t="shared" si="34"/>
        <v>155000</v>
      </c>
      <c r="S306" s="16">
        <f t="shared" si="34"/>
        <v>0</v>
      </c>
      <c r="T306" s="16">
        <f t="shared" si="34"/>
        <v>0</v>
      </c>
      <c r="U306" s="16">
        <f t="shared" si="34"/>
        <v>0</v>
      </c>
      <c r="V306" s="351"/>
      <c r="W306" s="17"/>
    </row>
    <row r="307" spans="1:23" ht="34.5" thickBot="1">
      <c r="A307" s="435"/>
      <c r="B307" s="409" t="s">
        <v>119</v>
      </c>
      <c r="C307" s="412" t="s">
        <v>120</v>
      </c>
      <c r="D307" s="442" t="s">
        <v>46</v>
      </c>
      <c r="E307" s="418" t="s">
        <v>121</v>
      </c>
      <c r="F307" s="397" t="s">
        <v>122</v>
      </c>
      <c r="G307" s="22" t="s">
        <v>299</v>
      </c>
      <c r="H307" s="26" t="s">
        <v>303</v>
      </c>
      <c r="I307" s="26" t="s">
        <v>305</v>
      </c>
      <c r="J307" s="26">
        <v>0</v>
      </c>
      <c r="K307" s="80" t="s">
        <v>304</v>
      </c>
      <c r="L307" s="261">
        <f aca="true" t="shared" si="35" ref="L307:L317">(M307+N307+O307+P307+Q307+R307+S307+T307+U307)</f>
        <v>0</v>
      </c>
      <c r="M307" s="108"/>
      <c r="N307" s="108">
        <f aca="true" t="shared" si="36" ref="N307:N317">SUM(N306,N301,N296,N290,N285,N282,N278,N273,N267,N258,N246)</f>
        <v>0</v>
      </c>
      <c r="O307" s="108"/>
      <c r="P307" s="108"/>
      <c r="Q307" s="108"/>
      <c r="R307" s="132"/>
      <c r="S307" s="132"/>
      <c r="T307" s="132"/>
      <c r="U307" s="132"/>
      <c r="V307" s="344"/>
      <c r="W307" s="273" t="s">
        <v>442</v>
      </c>
    </row>
    <row r="308" spans="1:23" ht="45.75" thickBot="1">
      <c r="A308" s="435"/>
      <c r="B308" s="410"/>
      <c r="C308" s="413"/>
      <c r="D308" s="443"/>
      <c r="E308" s="419"/>
      <c r="F308" s="401"/>
      <c r="G308" s="8" t="s">
        <v>300</v>
      </c>
      <c r="H308" s="161" t="s">
        <v>306</v>
      </c>
      <c r="I308" s="161" t="s">
        <v>307</v>
      </c>
      <c r="J308" s="161">
        <v>0</v>
      </c>
      <c r="K308" s="161" t="s">
        <v>308</v>
      </c>
      <c r="L308" s="261">
        <f t="shared" si="35"/>
        <v>0</v>
      </c>
      <c r="M308" s="3"/>
      <c r="N308" s="3">
        <f t="shared" si="36"/>
        <v>0</v>
      </c>
      <c r="O308" s="3"/>
      <c r="P308" s="3"/>
      <c r="Q308" s="3"/>
      <c r="R308" s="199"/>
      <c r="S308" s="199"/>
      <c r="T308" s="199"/>
      <c r="U308" s="199"/>
      <c r="V308" s="371"/>
      <c r="W308" s="142" t="s">
        <v>442</v>
      </c>
    </row>
    <row r="309" spans="1:23" ht="23.25" thickBot="1">
      <c r="A309" s="435"/>
      <c r="B309" s="410"/>
      <c r="C309" s="413"/>
      <c r="D309" s="443"/>
      <c r="E309" s="419"/>
      <c r="F309" s="441"/>
      <c r="G309" s="8" t="s">
        <v>301</v>
      </c>
      <c r="H309" s="161" t="s">
        <v>309</v>
      </c>
      <c r="I309" s="161" t="s">
        <v>310</v>
      </c>
      <c r="J309" s="161">
        <v>0</v>
      </c>
      <c r="K309" s="161" t="s">
        <v>311</v>
      </c>
      <c r="L309" s="261">
        <f t="shared" si="35"/>
        <v>0</v>
      </c>
      <c r="M309" s="3"/>
      <c r="N309" s="3">
        <f t="shared" si="36"/>
        <v>0</v>
      </c>
      <c r="O309" s="3"/>
      <c r="P309" s="3"/>
      <c r="Q309" s="3"/>
      <c r="R309" s="199"/>
      <c r="S309" s="199"/>
      <c r="T309" s="199"/>
      <c r="U309" s="199"/>
      <c r="V309" s="371"/>
      <c r="W309" s="142" t="s">
        <v>442</v>
      </c>
    </row>
    <row r="310" spans="1:23" ht="45.75" thickBot="1">
      <c r="A310" s="435"/>
      <c r="B310" s="410"/>
      <c r="C310" s="413"/>
      <c r="D310" s="444"/>
      <c r="E310" s="419"/>
      <c r="F310" s="445" t="s">
        <v>123</v>
      </c>
      <c r="G310" s="8" t="s">
        <v>302</v>
      </c>
      <c r="H310" s="161" t="s">
        <v>312</v>
      </c>
      <c r="I310" s="161" t="s">
        <v>313</v>
      </c>
      <c r="J310" s="161">
        <v>0</v>
      </c>
      <c r="K310" s="160" t="s">
        <v>314</v>
      </c>
      <c r="L310" s="261">
        <f t="shared" si="35"/>
        <v>0</v>
      </c>
      <c r="M310" s="3"/>
      <c r="N310" s="3">
        <f t="shared" si="36"/>
        <v>0</v>
      </c>
      <c r="O310" s="3"/>
      <c r="P310" s="3"/>
      <c r="Q310" s="3"/>
      <c r="R310" s="199"/>
      <c r="S310" s="199"/>
      <c r="T310" s="199"/>
      <c r="U310" s="199"/>
      <c r="V310" s="371"/>
      <c r="W310" s="142" t="s">
        <v>442</v>
      </c>
    </row>
    <row r="311" spans="1:23" ht="34.5" thickBot="1">
      <c r="A311" s="435"/>
      <c r="B311" s="410"/>
      <c r="C311" s="413"/>
      <c r="D311" s="188"/>
      <c r="E311" s="438"/>
      <c r="F311" s="446"/>
      <c r="G311" s="8" t="s">
        <v>333</v>
      </c>
      <c r="H311" s="161" t="s">
        <v>334</v>
      </c>
      <c r="I311" s="161" t="s">
        <v>335</v>
      </c>
      <c r="J311" s="161">
        <v>0</v>
      </c>
      <c r="K311" s="175">
        <v>100</v>
      </c>
      <c r="L311" s="261">
        <f t="shared" si="35"/>
        <v>0</v>
      </c>
      <c r="M311" s="3"/>
      <c r="N311" s="3">
        <f t="shared" si="36"/>
        <v>0</v>
      </c>
      <c r="O311" s="3"/>
      <c r="P311" s="3"/>
      <c r="Q311" s="3"/>
      <c r="R311" s="199"/>
      <c r="S311" s="199"/>
      <c r="T311" s="199"/>
      <c r="U311" s="199"/>
      <c r="V311" s="371"/>
      <c r="W311" s="142" t="s">
        <v>442</v>
      </c>
    </row>
    <row r="312" spans="1:23" ht="34.5" thickBot="1">
      <c r="A312" s="435"/>
      <c r="B312" s="410"/>
      <c r="C312" s="413"/>
      <c r="D312" s="444" t="s">
        <v>128</v>
      </c>
      <c r="E312" s="439" t="s">
        <v>124</v>
      </c>
      <c r="F312" s="400" t="s">
        <v>125</v>
      </c>
      <c r="G312" s="24" t="s">
        <v>316</v>
      </c>
      <c r="H312" s="43" t="s">
        <v>317</v>
      </c>
      <c r="I312" s="43" t="s">
        <v>320</v>
      </c>
      <c r="J312" s="43" t="s">
        <v>321</v>
      </c>
      <c r="K312" s="43" t="s">
        <v>322</v>
      </c>
      <c r="L312" s="261">
        <f t="shared" si="35"/>
        <v>0</v>
      </c>
      <c r="M312" s="7"/>
      <c r="N312" s="7">
        <f t="shared" si="36"/>
        <v>0</v>
      </c>
      <c r="O312" s="7"/>
      <c r="P312" s="7"/>
      <c r="Q312" s="3"/>
      <c r="R312" s="262"/>
      <c r="S312" s="262"/>
      <c r="T312" s="262"/>
      <c r="U312" s="262"/>
      <c r="V312" s="372"/>
      <c r="W312" s="142" t="s">
        <v>442</v>
      </c>
    </row>
    <row r="313" spans="1:23" ht="45.75" thickBot="1">
      <c r="A313" s="435"/>
      <c r="B313" s="410"/>
      <c r="C313" s="413"/>
      <c r="D313" s="444"/>
      <c r="E313" s="439"/>
      <c r="F313" s="401"/>
      <c r="G313" s="24" t="s">
        <v>315</v>
      </c>
      <c r="H313" s="43" t="s">
        <v>318</v>
      </c>
      <c r="I313" s="43" t="s">
        <v>323</v>
      </c>
      <c r="J313" s="43" t="s">
        <v>324</v>
      </c>
      <c r="K313" s="200" t="s">
        <v>325</v>
      </c>
      <c r="L313" s="261">
        <f t="shared" si="35"/>
        <v>11000</v>
      </c>
      <c r="M313" s="7">
        <v>1000</v>
      </c>
      <c r="N313" s="7">
        <f t="shared" si="36"/>
        <v>0</v>
      </c>
      <c r="O313" s="7"/>
      <c r="P313" s="7"/>
      <c r="Q313" s="3">
        <v>5000</v>
      </c>
      <c r="R313" s="262">
        <v>5000</v>
      </c>
      <c r="S313" s="262"/>
      <c r="T313" s="262"/>
      <c r="U313" s="262"/>
      <c r="V313" s="372"/>
      <c r="W313" s="142" t="s">
        <v>442</v>
      </c>
    </row>
    <row r="314" spans="1:23" ht="34.5" thickBot="1">
      <c r="A314" s="435"/>
      <c r="B314" s="410"/>
      <c r="C314" s="413"/>
      <c r="D314" s="444"/>
      <c r="E314" s="439"/>
      <c r="F314" s="441"/>
      <c r="G314" s="24" t="s">
        <v>154</v>
      </c>
      <c r="H314" s="43" t="s">
        <v>319</v>
      </c>
      <c r="I314" s="43" t="s">
        <v>326</v>
      </c>
      <c r="J314" s="265">
        <v>1</v>
      </c>
      <c r="K314" s="159">
        <v>1</v>
      </c>
      <c r="L314" s="261">
        <f t="shared" si="35"/>
        <v>16000</v>
      </c>
      <c r="M314" s="7">
        <v>1000</v>
      </c>
      <c r="N314" s="7">
        <f t="shared" si="36"/>
        <v>0</v>
      </c>
      <c r="O314" s="7"/>
      <c r="P314" s="7"/>
      <c r="Q314" s="3">
        <v>10000</v>
      </c>
      <c r="R314" s="262">
        <v>5000</v>
      </c>
      <c r="S314" s="262"/>
      <c r="T314" s="262"/>
      <c r="U314" s="262"/>
      <c r="V314" s="372"/>
      <c r="W314" s="142" t="s">
        <v>442</v>
      </c>
    </row>
    <row r="315" spans="1:23" ht="43.5" thickBot="1">
      <c r="A315" s="435"/>
      <c r="B315" s="411"/>
      <c r="C315" s="414"/>
      <c r="D315" s="61" t="s">
        <v>129</v>
      </c>
      <c r="E315" s="158" t="s">
        <v>126</v>
      </c>
      <c r="F315" s="400" t="s">
        <v>127</v>
      </c>
      <c r="G315" s="8" t="s">
        <v>212</v>
      </c>
      <c r="H315" s="161" t="s">
        <v>327</v>
      </c>
      <c r="I315" s="161" t="s">
        <v>328</v>
      </c>
      <c r="J315" s="265" t="s">
        <v>276</v>
      </c>
      <c r="K315" s="98">
        <v>2</v>
      </c>
      <c r="L315" s="261">
        <f t="shared" si="35"/>
        <v>10000</v>
      </c>
      <c r="M315" s="3"/>
      <c r="N315" s="3">
        <f t="shared" si="36"/>
        <v>0</v>
      </c>
      <c r="O315" s="3"/>
      <c r="P315" s="3"/>
      <c r="Q315" s="3">
        <v>5000</v>
      </c>
      <c r="R315" s="3">
        <v>5000</v>
      </c>
      <c r="S315" s="3"/>
      <c r="T315" s="3"/>
      <c r="U315" s="3"/>
      <c r="V315" s="330"/>
      <c r="W315" s="142" t="s">
        <v>442</v>
      </c>
    </row>
    <row r="316" spans="1:23" ht="45.75" thickBot="1">
      <c r="A316" s="435"/>
      <c r="B316" s="292"/>
      <c r="C316" s="172"/>
      <c r="D316" s="173"/>
      <c r="E316" s="174"/>
      <c r="F316" s="401"/>
      <c r="G316" s="8" t="s">
        <v>213</v>
      </c>
      <c r="H316" s="161" t="s">
        <v>329</v>
      </c>
      <c r="I316" s="161" t="s">
        <v>330</v>
      </c>
      <c r="J316" s="265">
        <v>3200</v>
      </c>
      <c r="K316" s="176">
        <v>3400</v>
      </c>
      <c r="L316" s="261">
        <f t="shared" si="35"/>
        <v>48584</v>
      </c>
      <c r="M316" s="3">
        <v>10000</v>
      </c>
      <c r="N316" s="3">
        <f t="shared" si="36"/>
        <v>0</v>
      </c>
      <c r="O316" s="3"/>
      <c r="P316" s="3"/>
      <c r="Q316" s="3">
        <v>15000</v>
      </c>
      <c r="R316" s="3">
        <v>23584</v>
      </c>
      <c r="S316" s="3"/>
      <c r="T316" s="3"/>
      <c r="U316" s="3"/>
      <c r="V316" s="330"/>
      <c r="W316" s="142" t="s">
        <v>442</v>
      </c>
    </row>
    <row r="317" spans="1:23" ht="45.75" thickBot="1">
      <c r="A317" s="435"/>
      <c r="B317" s="293"/>
      <c r="C317" s="294"/>
      <c r="D317" s="295"/>
      <c r="E317" s="296"/>
      <c r="F317" s="402"/>
      <c r="G317" s="76" t="s">
        <v>214</v>
      </c>
      <c r="H317" s="91" t="s">
        <v>331</v>
      </c>
      <c r="I317" s="91" t="s">
        <v>332</v>
      </c>
      <c r="J317" s="91">
        <v>0</v>
      </c>
      <c r="K317" s="297">
        <v>1</v>
      </c>
      <c r="L317" s="298">
        <f t="shared" si="35"/>
        <v>14000</v>
      </c>
      <c r="M317" s="119">
        <v>4000</v>
      </c>
      <c r="N317" s="119">
        <f t="shared" si="36"/>
        <v>0</v>
      </c>
      <c r="O317" s="119"/>
      <c r="P317" s="119"/>
      <c r="Q317" s="119">
        <v>5000</v>
      </c>
      <c r="R317" s="119">
        <v>5000</v>
      </c>
      <c r="S317" s="119"/>
      <c r="T317" s="119"/>
      <c r="U317" s="119"/>
      <c r="V317" s="331"/>
      <c r="W317" s="278" t="s">
        <v>442</v>
      </c>
    </row>
    <row r="318" spans="1:23" ht="13.5" thickBot="1">
      <c r="A318" s="435"/>
      <c r="B318" s="424" t="s">
        <v>33</v>
      </c>
      <c r="C318" s="424"/>
      <c r="D318" s="424"/>
      <c r="E318" s="404"/>
      <c r="F318" s="53"/>
      <c r="G318" s="15"/>
      <c r="H318" s="15"/>
      <c r="I318" s="15"/>
      <c r="J318" s="68"/>
      <c r="K318" s="68"/>
      <c r="L318" s="16">
        <f>SUM(L307:L317)</f>
        <v>99584</v>
      </c>
      <c r="M318" s="16">
        <f>SUM(M307:M317)</f>
        <v>16000</v>
      </c>
      <c r="N318" s="16">
        <f>SUM(N307:N315)</f>
        <v>0</v>
      </c>
      <c r="O318" s="16">
        <f>SUM(O307:O315)</f>
        <v>0</v>
      </c>
      <c r="P318" s="16">
        <f>SUM(P307:P315)</f>
        <v>0</v>
      </c>
      <c r="Q318" s="16">
        <f>SUM(Q307:Q317)</f>
        <v>40000</v>
      </c>
      <c r="R318" s="16">
        <f>SUM(R307:R317)</f>
        <v>43584</v>
      </c>
      <c r="S318" s="16">
        <f>SUM(S307:S315)</f>
        <v>0</v>
      </c>
      <c r="T318" s="16">
        <f>SUM(T307:T315)</f>
        <v>0</v>
      </c>
      <c r="U318" s="16">
        <f>SUM(U307:U315)</f>
        <v>0</v>
      </c>
      <c r="V318" s="351"/>
      <c r="W318" s="17"/>
    </row>
    <row r="319" spans="1:23" ht="45.75" thickBot="1">
      <c r="A319" s="435"/>
      <c r="B319" s="409" t="s">
        <v>130</v>
      </c>
      <c r="C319" s="412" t="s">
        <v>131</v>
      </c>
      <c r="D319" s="421" t="s">
        <v>47</v>
      </c>
      <c r="E319" s="418" t="s">
        <v>132</v>
      </c>
      <c r="F319" s="397" t="s">
        <v>133</v>
      </c>
      <c r="G319" s="24" t="s">
        <v>153</v>
      </c>
      <c r="H319" s="302" t="s">
        <v>337</v>
      </c>
      <c r="I319" s="87" t="s">
        <v>338</v>
      </c>
      <c r="J319" s="87">
        <v>100</v>
      </c>
      <c r="K319" s="202">
        <v>50</v>
      </c>
      <c r="L319" s="214">
        <f>(M319+N319+O319+P319+Q319+R319+S319+T319+U319)</f>
        <v>90000</v>
      </c>
      <c r="M319" s="299">
        <v>35000</v>
      </c>
      <c r="N319" s="299"/>
      <c r="O319" s="300"/>
      <c r="P319" s="300"/>
      <c r="Q319" s="300">
        <v>25000</v>
      </c>
      <c r="R319" s="300">
        <v>30000</v>
      </c>
      <c r="S319" s="300"/>
      <c r="T319" s="217"/>
      <c r="U319" s="300"/>
      <c r="V319" s="373"/>
      <c r="W319" s="308" t="s">
        <v>442</v>
      </c>
    </row>
    <row r="320" spans="1:23" ht="34.5" thickBot="1">
      <c r="A320" s="435"/>
      <c r="B320" s="410"/>
      <c r="C320" s="413"/>
      <c r="D320" s="422"/>
      <c r="E320" s="419"/>
      <c r="F320" s="401"/>
      <c r="G320" s="24" t="s">
        <v>336</v>
      </c>
      <c r="H320" s="263" t="s">
        <v>339</v>
      </c>
      <c r="I320" s="8" t="s">
        <v>340</v>
      </c>
      <c r="J320" s="8">
        <v>31</v>
      </c>
      <c r="K320" s="203">
        <v>100</v>
      </c>
      <c r="L320" s="214">
        <f>(M320+N320+O320+P320+Q320+R320+S320+T320+U320)</f>
        <v>43000</v>
      </c>
      <c r="M320" s="205">
        <v>20000</v>
      </c>
      <c r="N320" s="215"/>
      <c r="O320" s="216"/>
      <c r="P320" s="216"/>
      <c r="Q320" s="216">
        <v>3000</v>
      </c>
      <c r="R320" s="216">
        <v>20000</v>
      </c>
      <c r="S320" s="216"/>
      <c r="T320" s="218"/>
      <c r="U320" s="216"/>
      <c r="V320" s="374"/>
      <c r="W320" s="309" t="s">
        <v>442</v>
      </c>
    </row>
    <row r="321" spans="1:23" ht="23.25" thickBot="1">
      <c r="A321" s="435"/>
      <c r="B321" s="411"/>
      <c r="C321" s="414"/>
      <c r="D321" s="423"/>
      <c r="E321" s="420"/>
      <c r="F321" s="402"/>
      <c r="G321" s="24" t="s">
        <v>204</v>
      </c>
      <c r="H321" s="303" t="s">
        <v>341</v>
      </c>
      <c r="I321" s="78" t="s">
        <v>342</v>
      </c>
      <c r="J321" s="78">
        <v>1</v>
      </c>
      <c r="K321" s="57">
        <v>4</v>
      </c>
      <c r="L321" s="280">
        <f>(M321+N321+O321+P321+Q321+R321+S321+T321+U321)</f>
        <v>90000</v>
      </c>
      <c r="M321" s="204">
        <v>10000</v>
      </c>
      <c r="N321" s="219"/>
      <c r="O321" s="301"/>
      <c r="P321" s="301"/>
      <c r="Q321" s="301">
        <v>40000</v>
      </c>
      <c r="R321" s="301">
        <v>40000</v>
      </c>
      <c r="S321" s="301"/>
      <c r="T321" s="220"/>
      <c r="U321" s="301"/>
      <c r="V321" s="375"/>
      <c r="W321" s="310" t="s">
        <v>442</v>
      </c>
    </row>
    <row r="322" spans="1:23" ht="13.5" thickBot="1">
      <c r="A322" s="435"/>
      <c r="B322" s="424" t="s">
        <v>33</v>
      </c>
      <c r="C322" s="424"/>
      <c r="D322" s="424"/>
      <c r="E322" s="404"/>
      <c r="F322" s="53"/>
      <c r="G322" s="15"/>
      <c r="H322" s="15"/>
      <c r="I322" s="15"/>
      <c r="J322" s="15"/>
      <c r="K322" s="15"/>
      <c r="L322" s="16">
        <f>SUM(L319:L321)</f>
        <v>223000</v>
      </c>
      <c r="M322" s="16">
        <f>SUM(M319:M321)</f>
        <v>65000</v>
      </c>
      <c r="N322" s="16">
        <f aca="true" t="shared" si="37" ref="N322:U322">SUM(N319:N321)</f>
        <v>0</v>
      </c>
      <c r="O322" s="16">
        <f t="shared" si="37"/>
        <v>0</v>
      </c>
      <c r="P322" s="16">
        <f t="shared" si="37"/>
        <v>0</v>
      </c>
      <c r="Q322" s="16">
        <f t="shared" si="37"/>
        <v>68000</v>
      </c>
      <c r="R322" s="16">
        <f t="shared" si="37"/>
        <v>90000</v>
      </c>
      <c r="S322" s="16">
        <f t="shared" si="37"/>
        <v>0</v>
      </c>
      <c r="T322" s="16">
        <f t="shared" si="37"/>
        <v>0</v>
      </c>
      <c r="U322" s="16">
        <f t="shared" si="37"/>
        <v>0</v>
      </c>
      <c r="V322" s="351"/>
      <c r="W322" s="17"/>
    </row>
    <row r="323" spans="1:23" ht="45.75" thickBot="1">
      <c r="A323" s="435"/>
      <c r="B323" s="409" t="s">
        <v>134</v>
      </c>
      <c r="C323" s="412" t="s">
        <v>135</v>
      </c>
      <c r="D323" s="415" t="s">
        <v>48</v>
      </c>
      <c r="E323" s="418" t="s">
        <v>136</v>
      </c>
      <c r="F323" s="44" t="s">
        <v>137</v>
      </c>
      <c r="G323" s="137" t="s">
        <v>343</v>
      </c>
      <c r="H323" s="135" t="s">
        <v>344</v>
      </c>
      <c r="I323" s="136" t="s">
        <v>345</v>
      </c>
      <c r="J323" s="136">
        <v>3</v>
      </c>
      <c r="K323" s="137">
        <v>10</v>
      </c>
      <c r="L323" s="214">
        <f aca="true" t="shared" si="38" ref="L323:L329">(M323+N323+O323+P323+Q323+R323+S323+T323+U323)</f>
        <v>40000</v>
      </c>
      <c r="M323" s="221">
        <v>5000</v>
      </c>
      <c r="N323" s="221"/>
      <c r="O323" s="221"/>
      <c r="P323" s="221"/>
      <c r="Q323" s="221">
        <v>20000</v>
      </c>
      <c r="R323" s="221">
        <v>15000</v>
      </c>
      <c r="S323" s="222"/>
      <c r="T323" s="181"/>
      <c r="U323" s="244"/>
      <c r="V323" s="244"/>
      <c r="W323" s="55" t="s">
        <v>442</v>
      </c>
    </row>
    <row r="324" spans="1:23" ht="45.75" thickBot="1">
      <c r="A324" s="435"/>
      <c r="B324" s="410"/>
      <c r="C324" s="413"/>
      <c r="D324" s="416"/>
      <c r="E324" s="419"/>
      <c r="F324" s="164"/>
      <c r="G324" s="178" t="s">
        <v>215</v>
      </c>
      <c r="H324" s="179" t="s">
        <v>346</v>
      </c>
      <c r="I324" s="180" t="s">
        <v>347</v>
      </c>
      <c r="J324" s="180">
        <v>0</v>
      </c>
      <c r="K324" s="178">
        <v>1</v>
      </c>
      <c r="L324" s="214">
        <f t="shared" si="38"/>
        <v>35000</v>
      </c>
      <c r="M324" s="223">
        <v>5000</v>
      </c>
      <c r="N324" s="223"/>
      <c r="O324" s="223"/>
      <c r="P324" s="223"/>
      <c r="Q324" s="223">
        <v>10000</v>
      </c>
      <c r="R324" s="223">
        <v>20000</v>
      </c>
      <c r="S324" s="224"/>
      <c r="T324" s="182"/>
      <c r="U324" s="245"/>
      <c r="V324" s="245"/>
      <c r="W324" s="34" t="s">
        <v>442</v>
      </c>
    </row>
    <row r="325" spans="1:23" ht="45.75" thickBot="1">
      <c r="A325" s="435"/>
      <c r="B325" s="410"/>
      <c r="C325" s="413"/>
      <c r="D325" s="416"/>
      <c r="E325" s="419"/>
      <c r="F325" s="164"/>
      <c r="G325" s="178" t="s">
        <v>216</v>
      </c>
      <c r="H325" s="179" t="s">
        <v>348</v>
      </c>
      <c r="I325" s="180" t="s">
        <v>349</v>
      </c>
      <c r="J325" s="180">
        <v>0</v>
      </c>
      <c r="K325" s="178">
        <v>1</v>
      </c>
      <c r="L325" s="214">
        <f t="shared" si="38"/>
        <v>43000</v>
      </c>
      <c r="M325" s="182">
        <v>3000</v>
      </c>
      <c r="N325" s="223"/>
      <c r="O325" s="223"/>
      <c r="P325" s="223"/>
      <c r="Q325" s="223">
        <v>10000</v>
      </c>
      <c r="R325" s="223">
        <v>30000</v>
      </c>
      <c r="S325" s="224"/>
      <c r="T325" s="182"/>
      <c r="U325" s="245"/>
      <c r="V325" s="245"/>
      <c r="W325" s="34" t="s">
        <v>442</v>
      </c>
    </row>
    <row r="326" spans="1:23" ht="26.25" thickBot="1">
      <c r="A326" s="435"/>
      <c r="B326" s="410"/>
      <c r="C326" s="413"/>
      <c r="D326" s="416"/>
      <c r="E326" s="419"/>
      <c r="F326" s="31" t="s">
        <v>138</v>
      </c>
      <c r="G326" s="139"/>
      <c r="H326" s="138"/>
      <c r="I326" s="24"/>
      <c r="J326" s="24"/>
      <c r="K326" s="139"/>
      <c r="L326" s="214">
        <f t="shared" si="38"/>
        <v>0</v>
      </c>
      <c r="M326" s="182"/>
      <c r="N326" s="205"/>
      <c r="O326" s="205"/>
      <c r="P326" s="205"/>
      <c r="Q326" s="205"/>
      <c r="R326" s="205"/>
      <c r="S326" s="225"/>
      <c r="T326" s="226"/>
      <c r="U326" s="246"/>
      <c r="V326" s="246"/>
      <c r="W326" s="34" t="s">
        <v>442</v>
      </c>
    </row>
    <row r="327" spans="1:23" ht="45.75" thickBot="1">
      <c r="A327" s="435"/>
      <c r="B327" s="410"/>
      <c r="C327" s="413"/>
      <c r="D327" s="416"/>
      <c r="E327" s="419"/>
      <c r="F327" s="400" t="s">
        <v>139</v>
      </c>
      <c r="G327" s="178" t="s">
        <v>217</v>
      </c>
      <c r="H327" s="183" t="s">
        <v>350</v>
      </c>
      <c r="I327" s="184" t="s">
        <v>351</v>
      </c>
      <c r="J327" s="184">
        <v>0</v>
      </c>
      <c r="K327" s="50">
        <v>1</v>
      </c>
      <c r="L327" s="214">
        <f t="shared" si="38"/>
        <v>43000</v>
      </c>
      <c r="M327" s="182">
        <v>3000</v>
      </c>
      <c r="N327" s="227"/>
      <c r="O327" s="227"/>
      <c r="P327" s="227"/>
      <c r="Q327" s="227">
        <v>25000</v>
      </c>
      <c r="R327" s="227">
        <v>15000</v>
      </c>
      <c r="S327" s="228"/>
      <c r="T327" s="229"/>
      <c r="U327" s="247"/>
      <c r="V327" s="247"/>
      <c r="W327" s="34" t="s">
        <v>442</v>
      </c>
    </row>
    <row r="328" spans="1:23" ht="45.75" thickBot="1">
      <c r="A328" s="435"/>
      <c r="B328" s="410"/>
      <c r="C328" s="413"/>
      <c r="D328" s="416"/>
      <c r="E328" s="419"/>
      <c r="F328" s="401"/>
      <c r="G328" s="178" t="s">
        <v>404</v>
      </c>
      <c r="H328" s="183" t="s">
        <v>405</v>
      </c>
      <c r="I328" s="184" t="s">
        <v>406</v>
      </c>
      <c r="J328" s="184">
        <v>0</v>
      </c>
      <c r="K328" s="50">
        <v>2</v>
      </c>
      <c r="L328" s="214">
        <f t="shared" si="38"/>
        <v>23000</v>
      </c>
      <c r="M328" s="182">
        <v>3000</v>
      </c>
      <c r="N328" s="227"/>
      <c r="O328" s="227"/>
      <c r="P328" s="227"/>
      <c r="Q328" s="227">
        <v>10000</v>
      </c>
      <c r="R328" s="227">
        <v>10000</v>
      </c>
      <c r="S328" s="228"/>
      <c r="T328" s="229"/>
      <c r="U328" s="247"/>
      <c r="V328" s="247"/>
      <c r="W328" s="34" t="s">
        <v>442</v>
      </c>
    </row>
    <row r="329" spans="1:23" ht="45.75" thickBot="1">
      <c r="A329" s="435"/>
      <c r="B329" s="411"/>
      <c r="C329" s="414"/>
      <c r="D329" s="417"/>
      <c r="E329" s="420"/>
      <c r="F329" s="402"/>
      <c r="G329" s="304" t="s">
        <v>218</v>
      </c>
      <c r="H329" s="140" t="s">
        <v>403</v>
      </c>
      <c r="I329" s="141" t="s">
        <v>352</v>
      </c>
      <c r="J329" s="141">
        <v>6</v>
      </c>
      <c r="K329" s="52">
        <v>6</v>
      </c>
      <c r="L329" s="280">
        <f t="shared" si="38"/>
        <v>38000</v>
      </c>
      <c r="M329" s="204">
        <v>3000</v>
      </c>
      <c r="N329" s="230"/>
      <c r="O329" s="230"/>
      <c r="P329" s="230"/>
      <c r="Q329" s="230">
        <v>15000</v>
      </c>
      <c r="R329" s="230">
        <v>20000</v>
      </c>
      <c r="S329" s="231"/>
      <c r="T329" s="232"/>
      <c r="U329" s="248"/>
      <c r="V329" s="248"/>
      <c r="W329" s="56" t="s">
        <v>442</v>
      </c>
    </row>
    <row r="330" spans="1:23" ht="13.5" thickBot="1">
      <c r="A330" s="436"/>
      <c r="B330" s="404" t="s">
        <v>33</v>
      </c>
      <c r="C330" s="405"/>
      <c r="D330" s="405"/>
      <c r="E330" s="405"/>
      <c r="F330" s="53"/>
      <c r="G330" s="15"/>
      <c r="H330" s="15"/>
      <c r="I330" s="15"/>
      <c r="J330" s="15"/>
      <c r="K330" s="15"/>
      <c r="L330" s="16">
        <f aca="true" t="shared" si="39" ref="L330:U330">SUM(L323:L329)</f>
        <v>222000</v>
      </c>
      <c r="M330" s="16">
        <f t="shared" si="39"/>
        <v>22000</v>
      </c>
      <c r="N330" s="16">
        <f t="shared" si="39"/>
        <v>0</v>
      </c>
      <c r="O330" s="16">
        <f t="shared" si="39"/>
        <v>0</v>
      </c>
      <c r="P330" s="16">
        <f t="shared" si="39"/>
        <v>0</v>
      </c>
      <c r="Q330" s="16">
        <f t="shared" si="39"/>
        <v>90000</v>
      </c>
      <c r="R330" s="16">
        <f t="shared" si="39"/>
        <v>110000</v>
      </c>
      <c r="S330" s="16">
        <f t="shared" si="39"/>
        <v>0</v>
      </c>
      <c r="T330" s="16">
        <f t="shared" si="39"/>
        <v>0</v>
      </c>
      <c r="U330" s="16">
        <f t="shared" si="39"/>
        <v>0</v>
      </c>
      <c r="V330" s="351"/>
      <c r="W330" s="17"/>
    </row>
    <row r="331" spans="1:23" ht="45.75" thickBot="1">
      <c r="A331" s="406" t="s">
        <v>145</v>
      </c>
      <c r="B331" s="409" t="s">
        <v>134</v>
      </c>
      <c r="C331" s="412" t="s">
        <v>141</v>
      </c>
      <c r="D331" s="415" t="s">
        <v>140</v>
      </c>
      <c r="E331" s="418" t="s">
        <v>142</v>
      </c>
      <c r="F331" s="397" t="s">
        <v>143</v>
      </c>
      <c r="G331" s="22" t="s">
        <v>221</v>
      </c>
      <c r="H331" s="22" t="s">
        <v>222</v>
      </c>
      <c r="I331" s="22" t="s">
        <v>224</v>
      </c>
      <c r="J331" s="22" t="s">
        <v>223</v>
      </c>
      <c r="K331" s="55" t="s">
        <v>225</v>
      </c>
      <c r="L331" s="214">
        <f aca="true" t="shared" si="40" ref="L331:L337">(M331+N331+O331+P331+Q331+R331+S331+T331+U331)</f>
        <v>10500</v>
      </c>
      <c r="M331" s="185">
        <v>500</v>
      </c>
      <c r="N331" s="233"/>
      <c r="O331" s="233"/>
      <c r="P331" s="233"/>
      <c r="Q331" s="233">
        <v>5000</v>
      </c>
      <c r="R331" s="233">
        <v>5000</v>
      </c>
      <c r="S331" s="234"/>
      <c r="T331" s="185"/>
      <c r="U331" s="234"/>
      <c r="V331" s="376"/>
      <c r="W331" s="152" t="s">
        <v>442</v>
      </c>
    </row>
    <row r="332" spans="1:23" ht="57" thickBot="1">
      <c r="A332" s="407"/>
      <c r="B332" s="410"/>
      <c r="C332" s="413"/>
      <c r="D332" s="416"/>
      <c r="E332" s="419"/>
      <c r="F332" s="398"/>
      <c r="G332" s="264" t="s">
        <v>230</v>
      </c>
      <c r="H332" s="264" t="s">
        <v>232</v>
      </c>
      <c r="I332" s="264" t="s">
        <v>238</v>
      </c>
      <c r="J332" s="264" t="s">
        <v>234</v>
      </c>
      <c r="K332" s="189" t="s">
        <v>235</v>
      </c>
      <c r="L332" s="214">
        <f t="shared" si="40"/>
        <v>10500</v>
      </c>
      <c r="M332" s="187">
        <v>500</v>
      </c>
      <c r="N332" s="205"/>
      <c r="O332" s="187"/>
      <c r="P332" s="187"/>
      <c r="Q332" s="187">
        <v>5000</v>
      </c>
      <c r="R332" s="187">
        <v>5000</v>
      </c>
      <c r="S332" s="187"/>
      <c r="T332" s="187"/>
      <c r="U332" s="187"/>
      <c r="V332" s="377"/>
      <c r="W332" s="152" t="s">
        <v>442</v>
      </c>
    </row>
    <row r="333" spans="1:23" ht="34.5" thickBot="1">
      <c r="A333" s="407"/>
      <c r="B333" s="410"/>
      <c r="C333" s="413"/>
      <c r="D333" s="416"/>
      <c r="E333" s="419"/>
      <c r="F333" s="398"/>
      <c r="G333" s="264" t="s">
        <v>231</v>
      </c>
      <c r="H333" s="264" t="s">
        <v>233</v>
      </c>
      <c r="I333" s="264" t="s">
        <v>236</v>
      </c>
      <c r="J333" s="264"/>
      <c r="K333" s="189" t="s">
        <v>237</v>
      </c>
      <c r="L333" s="214">
        <f t="shared" si="40"/>
        <v>10000</v>
      </c>
      <c r="M333" s="187">
        <v>0</v>
      </c>
      <c r="N333" s="205"/>
      <c r="O333" s="187"/>
      <c r="P333" s="187"/>
      <c r="Q333" s="187">
        <v>5000</v>
      </c>
      <c r="R333" s="187">
        <v>5000</v>
      </c>
      <c r="S333" s="187"/>
      <c r="T333" s="187"/>
      <c r="U333" s="187"/>
      <c r="V333" s="377"/>
      <c r="W333" s="152" t="s">
        <v>442</v>
      </c>
    </row>
    <row r="334" spans="1:23" ht="34.5" thickBot="1">
      <c r="A334" s="407"/>
      <c r="B334" s="410"/>
      <c r="C334" s="413"/>
      <c r="D334" s="416"/>
      <c r="E334" s="419"/>
      <c r="F334" s="399"/>
      <c r="G334" s="8" t="s">
        <v>226</v>
      </c>
      <c r="H334" s="8" t="s">
        <v>227</v>
      </c>
      <c r="I334" s="8" t="s">
        <v>239</v>
      </c>
      <c r="J334" s="8" t="s">
        <v>228</v>
      </c>
      <c r="K334" s="8" t="s">
        <v>229</v>
      </c>
      <c r="L334" s="214">
        <f t="shared" si="40"/>
        <v>18000</v>
      </c>
      <c r="M334" s="187">
        <v>3000</v>
      </c>
      <c r="N334" s="205"/>
      <c r="O334" s="187"/>
      <c r="P334" s="187"/>
      <c r="Q334" s="187">
        <v>5000</v>
      </c>
      <c r="R334" s="187">
        <v>10000</v>
      </c>
      <c r="S334" s="187"/>
      <c r="T334" s="187"/>
      <c r="U334" s="187"/>
      <c r="V334" s="377"/>
      <c r="W334" s="152" t="s">
        <v>442</v>
      </c>
    </row>
    <row r="335" spans="1:23" ht="34.5" thickBot="1">
      <c r="A335" s="407"/>
      <c r="B335" s="410"/>
      <c r="C335" s="413"/>
      <c r="D335" s="416"/>
      <c r="E335" s="419"/>
      <c r="F335" s="400" t="s">
        <v>144</v>
      </c>
      <c r="G335" s="8" t="s">
        <v>219</v>
      </c>
      <c r="H335" s="8" t="s">
        <v>240</v>
      </c>
      <c r="I335" s="8" t="s">
        <v>241</v>
      </c>
      <c r="J335" s="8" t="s">
        <v>228</v>
      </c>
      <c r="K335" s="8" t="s">
        <v>242</v>
      </c>
      <c r="L335" s="214">
        <f t="shared" si="40"/>
        <v>30000</v>
      </c>
      <c r="M335" s="190">
        <v>10000</v>
      </c>
      <c r="N335" s="205"/>
      <c r="O335" s="187"/>
      <c r="P335" s="187"/>
      <c r="Q335" s="187">
        <v>10000</v>
      </c>
      <c r="R335" s="187">
        <v>10000</v>
      </c>
      <c r="S335" s="187"/>
      <c r="T335" s="187"/>
      <c r="U335" s="187"/>
      <c r="V335" s="377"/>
      <c r="W335" s="152" t="s">
        <v>442</v>
      </c>
    </row>
    <row r="336" spans="1:23" ht="34.5" thickBot="1">
      <c r="A336" s="407"/>
      <c r="B336" s="410"/>
      <c r="C336" s="413"/>
      <c r="D336" s="416"/>
      <c r="E336" s="419"/>
      <c r="F336" s="401"/>
      <c r="G336" s="8" t="s">
        <v>243</v>
      </c>
      <c r="H336" s="8" t="s">
        <v>244</v>
      </c>
      <c r="I336" s="8" t="s">
        <v>245</v>
      </c>
      <c r="J336" s="8" t="s">
        <v>228</v>
      </c>
      <c r="K336" s="8" t="s">
        <v>246</v>
      </c>
      <c r="L336" s="214">
        <f t="shared" si="40"/>
        <v>25000</v>
      </c>
      <c r="M336" s="191">
        <v>5000</v>
      </c>
      <c r="N336" s="205"/>
      <c r="O336" s="187"/>
      <c r="P336" s="187"/>
      <c r="Q336" s="187">
        <v>10000</v>
      </c>
      <c r="R336" s="187">
        <v>10000</v>
      </c>
      <c r="S336" s="187"/>
      <c r="T336" s="187"/>
      <c r="U336" s="187"/>
      <c r="V336" s="377"/>
      <c r="W336" s="152" t="s">
        <v>442</v>
      </c>
    </row>
    <row r="337" spans="1:23" ht="23.25" thickBot="1">
      <c r="A337" s="407"/>
      <c r="B337" s="411"/>
      <c r="C337" s="414"/>
      <c r="D337" s="417"/>
      <c r="E337" s="420"/>
      <c r="F337" s="402"/>
      <c r="G337" s="76" t="s">
        <v>220</v>
      </c>
      <c r="H337" s="76" t="s">
        <v>247</v>
      </c>
      <c r="I337" s="76" t="s">
        <v>248</v>
      </c>
      <c r="J337" s="76" t="s">
        <v>228</v>
      </c>
      <c r="K337" s="56" t="s">
        <v>249</v>
      </c>
      <c r="L337" s="280">
        <f t="shared" si="40"/>
        <v>10000</v>
      </c>
      <c r="M337" s="186">
        <v>1000</v>
      </c>
      <c r="N337" s="235"/>
      <c r="O337" s="235"/>
      <c r="P337" s="236"/>
      <c r="Q337" s="236">
        <v>5000</v>
      </c>
      <c r="R337" s="236">
        <v>4000</v>
      </c>
      <c r="S337" s="237"/>
      <c r="T337" s="238"/>
      <c r="U337" s="237"/>
      <c r="V337" s="378"/>
      <c r="W337" s="305" t="s">
        <v>442</v>
      </c>
    </row>
    <row r="338" spans="1:23" ht="13.5" thickBot="1">
      <c r="A338" s="408"/>
      <c r="B338" s="403" t="s">
        <v>33</v>
      </c>
      <c r="C338" s="403"/>
      <c r="D338" s="403"/>
      <c r="E338" s="403"/>
      <c r="F338" s="29"/>
      <c r="G338" s="1"/>
      <c r="H338" s="1"/>
      <c r="I338" s="1"/>
      <c r="J338" s="14"/>
      <c r="K338" s="1"/>
      <c r="L338" s="99">
        <f>SUM(L331:L337)</f>
        <v>114000</v>
      </c>
      <c r="M338" s="99">
        <f>SUM(M331:M337)</f>
        <v>20000</v>
      </c>
      <c r="N338" s="99">
        <f>SUM(N323:N329)</f>
        <v>0</v>
      </c>
      <c r="O338" s="99">
        <f>SUM(O323:O329)</f>
        <v>0</v>
      </c>
      <c r="P338" s="99">
        <f>SUM(P323:P329)</f>
        <v>0</v>
      </c>
      <c r="Q338" s="99">
        <f>SUM(Q331:Q337)</f>
        <v>45000</v>
      </c>
      <c r="R338" s="99">
        <f>SUM(R331:R337)</f>
        <v>49000</v>
      </c>
      <c r="S338" s="99">
        <f>SUM(S323:S329)</f>
        <v>0</v>
      </c>
      <c r="T338" s="99">
        <f>SUM(T323:T329)</f>
        <v>0</v>
      </c>
      <c r="U338" s="99">
        <f>SUM(U323:U329)</f>
        <v>0</v>
      </c>
      <c r="V338" s="379"/>
      <c r="W338" s="151"/>
    </row>
    <row r="339" spans="1:23" ht="13.5" thickBot="1">
      <c r="A339" s="36"/>
      <c r="B339" s="37" t="s">
        <v>26</v>
      </c>
      <c r="C339" s="37"/>
      <c r="D339" s="46"/>
      <c r="E339" s="47"/>
      <c r="F339" s="47"/>
      <c r="G339" s="47"/>
      <c r="H339" s="47"/>
      <c r="I339" s="47"/>
      <c r="J339" s="47"/>
      <c r="K339" s="47"/>
      <c r="L339" s="392">
        <f aca="true" t="shared" si="41" ref="L339:U339">(L246+L258+L267+L273+L278+L282+L285+L290+L296+L301+L306+L318+L322+L330+L338)</f>
        <v>3063466</v>
      </c>
      <c r="M339" s="392">
        <f t="shared" si="41"/>
        <v>1000000</v>
      </c>
      <c r="N339" s="392">
        <f t="shared" si="41"/>
        <v>0</v>
      </c>
      <c r="O339" s="392">
        <f t="shared" si="41"/>
        <v>180799</v>
      </c>
      <c r="P339" s="392">
        <f t="shared" si="41"/>
        <v>739888</v>
      </c>
      <c r="Q339" s="392">
        <f t="shared" si="41"/>
        <v>458695</v>
      </c>
      <c r="R339" s="392">
        <f t="shared" si="41"/>
        <v>582584</v>
      </c>
      <c r="S339" s="392">
        <f t="shared" si="41"/>
        <v>101500</v>
      </c>
      <c r="T339" s="392">
        <f t="shared" si="41"/>
        <v>0</v>
      </c>
      <c r="U339" s="392">
        <f t="shared" si="41"/>
        <v>0</v>
      </c>
      <c r="V339" s="395"/>
      <c r="W339" s="396"/>
    </row>
    <row r="341" ht="12.75">
      <c r="H341" t="s">
        <v>437</v>
      </c>
    </row>
    <row r="344" ht="12.75">
      <c r="M344" s="393">
        <f>(M339+O339+P339+Q339+R339+S339)</f>
        <v>3063466</v>
      </c>
    </row>
    <row r="346" ht="12.75">
      <c r="H346" s="242" t="s">
        <v>438</v>
      </c>
    </row>
    <row r="347" ht="12.75">
      <c r="M347" s="243">
        <f>(M344-L339)</f>
        <v>0</v>
      </c>
    </row>
  </sheetData>
  <sheetProtection/>
  <mergeCells count="314">
    <mergeCell ref="V29:V36"/>
    <mergeCell ref="K78:K80"/>
    <mergeCell ref="L78:L80"/>
    <mergeCell ref="G74:G76"/>
    <mergeCell ref="G78:G80"/>
    <mergeCell ref="I78:I80"/>
    <mergeCell ref="J78:J80"/>
    <mergeCell ref="G48:G50"/>
    <mergeCell ref="R29:R36"/>
    <mergeCell ref="K29:K36"/>
    <mergeCell ref="L29:L36"/>
    <mergeCell ref="S29:S36"/>
    <mergeCell ref="T29:T36"/>
    <mergeCell ref="Q29:Q36"/>
    <mergeCell ref="G109:G112"/>
    <mergeCell ref="G118:G121"/>
    <mergeCell ref="G57:G58"/>
    <mergeCell ref="G72:G73"/>
    <mergeCell ref="G83:G84"/>
    <mergeCell ref="G97:G99"/>
    <mergeCell ref="G101:G103"/>
    <mergeCell ref="G114:G117"/>
    <mergeCell ref="G92:G93"/>
    <mergeCell ref="G94:G96"/>
    <mergeCell ref="G88:G91"/>
    <mergeCell ref="E4:X4"/>
    <mergeCell ref="E5:X5"/>
    <mergeCell ref="E6:X6"/>
    <mergeCell ref="B8:X8"/>
    <mergeCell ref="X29:X36"/>
    <mergeCell ref="B9:L9"/>
    <mergeCell ref="X9:X13"/>
    <mergeCell ref="B10:B13"/>
    <mergeCell ref="C10:C13"/>
    <mergeCell ref="D10:D13"/>
    <mergeCell ref="E10:H10"/>
    <mergeCell ref="I10:I13"/>
    <mergeCell ref="J10:L10"/>
    <mergeCell ref="S11:S13"/>
    <mergeCell ref="U10:U13"/>
    <mergeCell ref="W10:W13"/>
    <mergeCell ref="N10:O10"/>
    <mergeCell ref="P10:T10"/>
    <mergeCell ref="K11:K13"/>
    <mergeCell ref="L11:L13"/>
    <mergeCell ref="T11:T13"/>
    <mergeCell ref="Q11:Q13"/>
    <mergeCell ref="N11:N13"/>
    <mergeCell ref="I14:I17"/>
    <mergeCell ref="O11:O13"/>
    <mergeCell ref="P11:P13"/>
    <mergeCell ref="J11:J13"/>
    <mergeCell ref="C26:F26"/>
    <mergeCell ref="M29:M36"/>
    <mergeCell ref="J29:J36"/>
    <mergeCell ref="P29:P36"/>
    <mergeCell ref="N29:N36"/>
    <mergeCell ref="O29:O36"/>
    <mergeCell ref="G29:G36"/>
    <mergeCell ref="M9:M13"/>
    <mergeCell ref="N9:W9"/>
    <mergeCell ref="F14:F22"/>
    <mergeCell ref="E23:E25"/>
    <mergeCell ref="F23:F25"/>
    <mergeCell ref="E11:E13"/>
    <mergeCell ref="F11:F13"/>
    <mergeCell ref="G11:G13"/>
    <mergeCell ref="G14:G17"/>
    <mergeCell ref="W29:W36"/>
    <mergeCell ref="G19:G21"/>
    <mergeCell ref="G23:G24"/>
    <mergeCell ref="I29:I36"/>
    <mergeCell ref="U29:U36"/>
    <mergeCell ref="B14:B59"/>
    <mergeCell ref="C14:C25"/>
    <mergeCell ref="D14:D25"/>
    <mergeCell ref="E14:E22"/>
    <mergeCell ref="E27:E36"/>
    <mergeCell ref="C54:F54"/>
    <mergeCell ref="C55:C58"/>
    <mergeCell ref="D55:D58"/>
    <mergeCell ref="F39:F45"/>
    <mergeCell ref="E55:E58"/>
    <mergeCell ref="C38:F38"/>
    <mergeCell ref="D27:D37"/>
    <mergeCell ref="F27:F36"/>
    <mergeCell ref="F55:F58"/>
    <mergeCell ref="C47:F47"/>
    <mergeCell ref="C48:C53"/>
    <mergeCell ref="D48:D53"/>
    <mergeCell ref="E48:E53"/>
    <mergeCell ref="F48:F53"/>
    <mergeCell ref="C59:F59"/>
    <mergeCell ref="C39:C46"/>
    <mergeCell ref="D39:D46"/>
    <mergeCell ref="E39:E45"/>
    <mergeCell ref="C27:C37"/>
    <mergeCell ref="B60:B71"/>
    <mergeCell ref="C60:C62"/>
    <mergeCell ref="D60:D62"/>
    <mergeCell ref="E60:E61"/>
    <mergeCell ref="F60:F61"/>
    <mergeCell ref="C63:F63"/>
    <mergeCell ref="C64:C65"/>
    <mergeCell ref="D64:D65"/>
    <mergeCell ref="E64:E65"/>
    <mergeCell ref="F64:F65"/>
    <mergeCell ref="C66:F66"/>
    <mergeCell ref="C67:C70"/>
    <mergeCell ref="D67:D70"/>
    <mergeCell ref="E67:E70"/>
    <mergeCell ref="F67:F70"/>
    <mergeCell ref="C71:F71"/>
    <mergeCell ref="B72:B82"/>
    <mergeCell ref="C72:C76"/>
    <mergeCell ref="D72:D76"/>
    <mergeCell ref="E72:E76"/>
    <mergeCell ref="F72:F76"/>
    <mergeCell ref="C77:F77"/>
    <mergeCell ref="C78:C81"/>
    <mergeCell ref="D78:D81"/>
    <mergeCell ref="E78:E81"/>
    <mergeCell ref="C88:C97"/>
    <mergeCell ref="C105:C112"/>
    <mergeCell ref="D88:D97"/>
    <mergeCell ref="F88:F93"/>
    <mergeCell ref="F105:F112"/>
    <mergeCell ref="C101:C103"/>
    <mergeCell ref="D101:D103"/>
    <mergeCell ref="E101:E103"/>
    <mergeCell ref="E88:E92"/>
    <mergeCell ref="E94:E96"/>
    <mergeCell ref="F94:F96"/>
    <mergeCell ref="C104:F104"/>
    <mergeCell ref="B114:B122"/>
    <mergeCell ref="C114:C121"/>
    <mergeCell ref="D114:D121"/>
    <mergeCell ref="E114:E121"/>
    <mergeCell ref="F114:F121"/>
    <mergeCell ref="C122:F122"/>
    <mergeCell ref="D105:D112"/>
    <mergeCell ref="E105:E112"/>
    <mergeCell ref="R11:R13"/>
    <mergeCell ref="H11:H13"/>
    <mergeCell ref="G67:G68"/>
    <mergeCell ref="G69:G70"/>
    <mergeCell ref="C113:F113"/>
    <mergeCell ref="C100:F100"/>
    <mergeCell ref="F101:F103"/>
    <mergeCell ref="F78:F81"/>
    <mergeCell ref="C82:F82"/>
    <mergeCell ref="F83:F86"/>
    <mergeCell ref="G105:G107"/>
    <mergeCell ref="B83:B113"/>
    <mergeCell ref="C83:C86"/>
    <mergeCell ref="D83:D86"/>
    <mergeCell ref="E83:E86"/>
    <mergeCell ref="C87:F87"/>
    <mergeCell ref="D225:W225"/>
    <mergeCell ref="D226:W226"/>
    <mergeCell ref="D227:W227"/>
    <mergeCell ref="A229:W229"/>
    <mergeCell ref="A230:K230"/>
    <mergeCell ref="L230:L234"/>
    <mergeCell ref="M230:U230"/>
    <mergeCell ref="W230:W234"/>
    <mergeCell ref="A231:A234"/>
    <mergeCell ref="B231:B234"/>
    <mergeCell ref="C231:C234"/>
    <mergeCell ref="D231:G231"/>
    <mergeCell ref="H231:H234"/>
    <mergeCell ref="I231:K231"/>
    <mergeCell ref="M231:N231"/>
    <mergeCell ref="O231:S231"/>
    <mergeCell ref="N232:N234"/>
    <mergeCell ref="O232:O234"/>
    <mergeCell ref="P232:P234"/>
    <mergeCell ref="Q232:Q234"/>
    <mergeCell ref="T231:T234"/>
    <mergeCell ref="U231:U234"/>
    <mergeCell ref="D232:D234"/>
    <mergeCell ref="E232:E234"/>
    <mergeCell ref="F232:F234"/>
    <mergeCell ref="G232:G234"/>
    <mergeCell ref="I232:I234"/>
    <mergeCell ref="J232:J234"/>
    <mergeCell ref="K232:K234"/>
    <mergeCell ref="M232:M234"/>
    <mergeCell ref="R232:R234"/>
    <mergeCell ref="S232:S234"/>
    <mergeCell ref="A235:A278"/>
    <mergeCell ref="B235:B245"/>
    <mergeCell ref="C235:C245"/>
    <mergeCell ref="D235:D242"/>
    <mergeCell ref="E235:E242"/>
    <mergeCell ref="F235:F238"/>
    <mergeCell ref="H235:H238"/>
    <mergeCell ref="F240:F241"/>
    <mergeCell ref="D243:D245"/>
    <mergeCell ref="E243:E245"/>
    <mergeCell ref="F243:F244"/>
    <mergeCell ref="B246:E246"/>
    <mergeCell ref="B247:B257"/>
    <mergeCell ref="C247:C257"/>
    <mergeCell ref="D247:D256"/>
    <mergeCell ref="E247:E256"/>
    <mergeCell ref="T249:T256"/>
    <mergeCell ref="U249:U256"/>
    <mergeCell ref="W249:W256"/>
    <mergeCell ref="B258:E258"/>
    <mergeCell ref="B259:B266"/>
    <mergeCell ref="C259:C266"/>
    <mergeCell ref="D259:D265"/>
    <mergeCell ref="E259:E265"/>
    <mergeCell ref="N249:N256"/>
    <mergeCell ref="O249:O256"/>
    <mergeCell ref="F249:F256"/>
    <mergeCell ref="P249:P256"/>
    <mergeCell ref="Q249:Q256"/>
    <mergeCell ref="R249:R256"/>
    <mergeCell ref="S249:S256"/>
    <mergeCell ref="H249:H256"/>
    <mergeCell ref="I249:I256"/>
    <mergeCell ref="J249:J256"/>
    <mergeCell ref="K249:K256"/>
    <mergeCell ref="L249:L256"/>
    <mergeCell ref="M249:M256"/>
    <mergeCell ref="B267:E267"/>
    <mergeCell ref="B268:B272"/>
    <mergeCell ref="C268:C272"/>
    <mergeCell ref="D268:D272"/>
    <mergeCell ref="E268:E272"/>
    <mergeCell ref="F268:F270"/>
    <mergeCell ref="B273:E273"/>
    <mergeCell ref="B274:B277"/>
    <mergeCell ref="C274:C277"/>
    <mergeCell ref="D274:D277"/>
    <mergeCell ref="E274:E277"/>
    <mergeCell ref="F276:F277"/>
    <mergeCell ref="B278:E278"/>
    <mergeCell ref="A279:A290"/>
    <mergeCell ref="B279:B281"/>
    <mergeCell ref="C279:C281"/>
    <mergeCell ref="D279:D280"/>
    <mergeCell ref="E279:E280"/>
    <mergeCell ref="B282:E282"/>
    <mergeCell ref="B283:B284"/>
    <mergeCell ref="C283:C284"/>
    <mergeCell ref="D283:D284"/>
    <mergeCell ref="E283:E284"/>
    <mergeCell ref="B285:E285"/>
    <mergeCell ref="B286:B289"/>
    <mergeCell ref="C286:C289"/>
    <mergeCell ref="D286:D289"/>
    <mergeCell ref="E286:E289"/>
    <mergeCell ref="F286:F287"/>
    <mergeCell ref="F288:F289"/>
    <mergeCell ref="B290:E290"/>
    <mergeCell ref="A291:A301"/>
    <mergeCell ref="B291:B295"/>
    <mergeCell ref="C291:C295"/>
    <mergeCell ref="D291:D295"/>
    <mergeCell ref="E291:E295"/>
    <mergeCell ref="F291:F292"/>
    <mergeCell ref="F293:F295"/>
    <mergeCell ref="B296:E296"/>
    <mergeCell ref="B297:B300"/>
    <mergeCell ref="C297:C300"/>
    <mergeCell ref="D297:D300"/>
    <mergeCell ref="E297:E300"/>
    <mergeCell ref="F297:F299"/>
    <mergeCell ref="H297:H299"/>
    <mergeCell ref="I297:I299"/>
    <mergeCell ref="J297:J299"/>
    <mergeCell ref="K297:K299"/>
    <mergeCell ref="B301:E301"/>
    <mergeCell ref="A302:A330"/>
    <mergeCell ref="B302:B305"/>
    <mergeCell ref="C302:C305"/>
    <mergeCell ref="D302:D305"/>
    <mergeCell ref="E302:E305"/>
    <mergeCell ref="F302:F303"/>
    <mergeCell ref="B306:E306"/>
    <mergeCell ref="B307:B315"/>
    <mergeCell ref="C307:C315"/>
    <mergeCell ref="D307:D310"/>
    <mergeCell ref="E307:E311"/>
    <mergeCell ref="F307:F309"/>
    <mergeCell ref="F310:F311"/>
    <mergeCell ref="D312:D314"/>
    <mergeCell ref="E312:E314"/>
    <mergeCell ref="F312:F314"/>
    <mergeCell ref="F315:F317"/>
    <mergeCell ref="B318:E318"/>
    <mergeCell ref="B319:B321"/>
    <mergeCell ref="C319:C321"/>
    <mergeCell ref="D319:D321"/>
    <mergeCell ref="E319:E321"/>
    <mergeCell ref="F319:F321"/>
    <mergeCell ref="B322:E322"/>
    <mergeCell ref="B323:B329"/>
    <mergeCell ref="C323:C329"/>
    <mergeCell ref="D323:D329"/>
    <mergeCell ref="E323:E329"/>
    <mergeCell ref="F327:F329"/>
    <mergeCell ref="F331:F334"/>
    <mergeCell ref="F335:F337"/>
    <mergeCell ref="B338:E338"/>
    <mergeCell ref="B330:E330"/>
    <mergeCell ref="A331:A338"/>
    <mergeCell ref="B331:B337"/>
    <mergeCell ref="C331:C337"/>
    <mergeCell ref="D331:D337"/>
    <mergeCell ref="E331:E337"/>
  </mergeCells>
  <printOptions/>
  <pageMargins left="0.984251968503937" right="0.15748031496062992" top="0.7480314960629921" bottom="0.7874015748031497" header="0.2362204724409449" footer="0.31496062992125984"/>
  <pageSetup horizontalDpi="600" verticalDpi="600" orientation="landscape" paperSize="5" scale="75" r:id="rId4"/>
  <headerFooter alignWithMargins="0">
    <oddFooter>&amp;C&amp;8&amp;P de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:A1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Mayra Leguizamon</cp:lastModifiedBy>
  <cp:lastPrinted>2010-11-09T21:01:34Z</cp:lastPrinted>
  <dcterms:created xsi:type="dcterms:W3CDTF">2008-01-18T15:51:20Z</dcterms:created>
  <dcterms:modified xsi:type="dcterms:W3CDTF">2014-04-01T21:53:34Z</dcterms:modified>
  <cp:category/>
  <cp:version/>
  <cp:contentType/>
  <cp:contentStatus/>
</cp:coreProperties>
</file>