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firstSheet="1" activeTab="1"/>
  </bookViews>
  <sheets>
    <sheet name="CÓDIGOS 425" sheetId="1" r:id="rId1"/>
    <sheet name="ANEXO 3 POA Res 425" sheetId="2" r:id="rId2"/>
    <sheet name="Anexo 4 POAI 425" sheetId="3" r:id="rId3"/>
  </sheets>
  <definedNames>
    <definedName name="_xlnm.Print_Area" localSheetId="0">'CÓDIGOS 425'!$A$2:$B$79</definedName>
  </definedNames>
  <calcPr fullCalcOnLoad="1"/>
</workbook>
</file>

<file path=xl/comments2.xml><?xml version="1.0" encoding="utf-8"?>
<comments xmlns="http://schemas.openxmlformats.org/spreadsheetml/2006/main">
  <authors>
    <author>Darly Castrillon</author>
    <author>Jaime.Carmona</author>
  </authors>
  <commentList>
    <comment ref="J10" authorId="0">
      <text>
        <r>
          <rPr>
            <b/>
            <sz val="8"/>
            <rFont val="Tahoma"/>
            <family val="2"/>
          </rPr>
          <t>ESTE ITEM SE PLASMÓ DE LAS IDEAS DE PROYECTO DEL PLAN DE DLLO MUNICIPAL</t>
        </r>
        <r>
          <rPr>
            <sz val="9"/>
            <rFont val="Tahoma"/>
            <family val="2"/>
          </rPr>
          <t xml:space="preserve">
</t>
        </r>
      </text>
    </comment>
    <comment ref="J54" authorId="1">
      <text>
        <r>
          <rPr>
            <b/>
            <sz val="9"/>
            <rFont val="Tahoma"/>
            <family val="2"/>
          </rPr>
          <t>Jaime.Carmona:</t>
        </r>
        <r>
          <rPr>
            <sz val="9"/>
            <rFont val="Tahoma"/>
            <family val="2"/>
          </rPr>
          <t xml:space="preserve">
R//:
Estos Nombres de proyectos son los planteados en el plan de desarrollo municipal 2012-2015</t>
        </r>
      </text>
    </comment>
  </commentList>
</comments>
</file>

<file path=xl/comments3.xml><?xml version="1.0" encoding="utf-8"?>
<comments xmlns="http://schemas.openxmlformats.org/spreadsheetml/2006/main">
  <authors>
    <author>Jaime.Carmona</author>
    <author>karol.gil</author>
  </authors>
  <commentList>
    <comment ref="J55" authorId="0">
      <text>
        <r>
          <rPr>
            <b/>
            <sz val="9"/>
            <rFont val="Tahoma"/>
            <family val="2"/>
          </rPr>
          <t>Jaime.Carmona:</t>
        </r>
        <r>
          <rPr>
            <sz val="9"/>
            <rFont val="Tahoma"/>
            <family val="2"/>
          </rPr>
          <t xml:space="preserve">
R//:
Estos Nombres de proyectos son los planteados en el plan de desarrollo municipal 2012-2015</t>
        </r>
      </text>
    </comment>
    <comment ref="S107" authorId="1">
      <text>
        <r>
          <rPr>
            <b/>
            <sz val="9"/>
            <rFont val="Tahoma"/>
            <family val="2"/>
          </rPr>
          <t>karol.gil:</t>
        </r>
        <r>
          <rPr>
            <sz val="9"/>
            <rFont val="Tahoma"/>
            <family val="2"/>
          </rPr>
          <t xml:space="preserve">
gestion + RH vigilancia </t>
        </r>
      </text>
    </comment>
  </commentList>
</comments>
</file>

<file path=xl/sharedStrings.xml><?xml version="1.0" encoding="utf-8"?>
<sst xmlns="http://schemas.openxmlformats.org/spreadsheetml/2006/main" count="1578" uniqueCount="646">
  <si>
    <t>Nombre del Departamento /Distrito/Municipio:</t>
  </si>
  <si>
    <t>Código DANE Departamento/Distrito/Municipio</t>
  </si>
  <si>
    <t>Fecha Aprobación</t>
  </si>
  <si>
    <t>Nombre Alcalde o Gobernador</t>
  </si>
  <si>
    <t>Código del Sector Salud</t>
  </si>
  <si>
    <t>Diemnsion Relacionada Plan Desarrollo</t>
  </si>
  <si>
    <t>Código del Objeto Sectorial</t>
  </si>
  <si>
    <t>Nombre del Eje Programatico</t>
  </si>
  <si>
    <t>Peso relativo Eje</t>
  </si>
  <si>
    <t>Código del Eje</t>
  </si>
  <si>
    <t>Código del Área</t>
  </si>
  <si>
    <t>Áreas Subprogramatica</t>
  </si>
  <si>
    <t>Peso relativo Área</t>
  </si>
  <si>
    <t>E-mail Responsable</t>
  </si>
  <si>
    <t>Responsables Institucionales</t>
  </si>
  <si>
    <t>RP</t>
  </si>
  <si>
    <t>SGP</t>
  </si>
  <si>
    <t>FOSYGA</t>
  </si>
  <si>
    <t>TN</t>
  </si>
  <si>
    <t>REG</t>
  </si>
  <si>
    <t>RC</t>
  </si>
  <si>
    <t>CC</t>
  </si>
  <si>
    <t>RF</t>
  </si>
  <si>
    <t>LDSP</t>
  </si>
  <si>
    <t>FORP</t>
  </si>
  <si>
    <t>Nombre del Proyecto</t>
  </si>
  <si>
    <t>Código BPIN</t>
  </si>
  <si>
    <t>Peso Relativo Proyecto</t>
  </si>
  <si>
    <t>Metas de producto Anual</t>
  </si>
  <si>
    <t>Descripción Estrategica O Actividades del Proyecto</t>
  </si>
  <si>
    <t>Indicador de Producto del Proyecto</t>
  </si>
  <si>
    <t>I Trimestre</t>
  </si>
  <si>
    <t>IV Trimestre</t>
  </si>
  <si>
    <t>III Trimestre</t>
  </si>
  <si>
    <t>II Trimestre</t>
  </si>
  <si>
    <t>Resolución 425 de 2008 Hoja 18</t>
  </si>
  <si>
    <t>ANEXO TÉCNICO No. 3</t>
  </si>
  <si>
    <t>PLANEACIÓN OPERATIVA ANUAL EN SALUD</t>
  </si>
  <si>
    <t>Metas de producto Proyecto</t>
  </si>
  <si>
    <t>Descripción Actividades del Proyecto</t>
  </si>
  <si>
    <t>Indicador Producto Eseprado del Proyecto por trimestre</t>
  </si>
  <si>
    <t>PLANEACIÓN OPERATIVA ANUAL DE INVERSIONES EN SALUD</t>
  </si>
  <si>
    <t>Total recursos Apropiación</t>
  </si>
  <si>
    <t>Recursos Propios</t>
  </si>
  <si>
    <t>Con Destinación Especifica</t>
  </si>
  <si>
    <t>Sin Destinación Especifica</t>
  </si>
  <si>
    <t>SOAT-ECAT</t>
  </si>
  <si>
    <t>OTROS R</t>
  </si>
  <si>
    <t>INV</t>
  </si>
  <si>
    <t>Código Dpto/Distrito/Municipio</t>
  </si>
  <si>
    <t>Código Dane</t>
  </si>
  <si>
    <t>Fecha de Aprobación por el consejo o Asamblea</t>
  </si>
  <si>
    <t>Dia/Mes/Año</t>
  </si>
  <si>
    <t>Nombre del Alcalde o Gobernador</t>
  </si>
  <si>
    <t>Describir</t>
  </si>
  <si>
    <t>Dimension Relacionada con el Plan de Desarrollo para el Cuatrenio</t>
  </si>
  <si>
    <t>Social</t>
  </si>
  <si>
    <t>Código de Objetivo Sectorial al cual se vincula el Eje Programatico</t>
  </si>
  <si>
    <t>Utilizar los códigos sectoriales definidos en el plan de desarrollo</t>
  </si>
  <si>
    <t>Nombre del eje programatico</t>
  </si>
  <si>
    <t>Peso relativo por el eje programatico</t>
  </si>
  <si>
    <t>El peso porcentual de cada eje programaticoen el plan de salud territorial debe sumar el 100%</t>
  </si>
  <si>
    <t>Código de la meta de resultado para el cuatrenio</t>
  </si>
  <si>
    <t>En orden ascendente, iniciando en el número uno (1)</t>
  </si>
  <si>
    <t>Metas cuantitativas de resultados para el cuatrenio</t>
  </si>
  <si>
    <t>Valor que espera alcanzar el finalizar el cuatrenio</t>
  </si>
  <si>
    <t>Indicador de resultado</t>
  </si>
  <si>
    <t>Valor actual (Linea de base)</t>
  </si>
  <si>
    <t>Primer año de gobierno</t>
  </si>
  <si>
    <t>Valor esperado al finalizar el cuatreni</t>
  </si>
  <si>
    <t>Último año de gobierno</t>
  </si>
  <si>
    <t>Código de los Ejes y Areas Subprogramaticas en el Cuatrenio</t>
  </si>
  <si>
    <t>Eje Programatico de Aseguramiento</t>
  </si>
  <si>
    <t>Promoción de la afiliacion al SGSSS</t>
  </si>
  <si>
    <t>1.</t>
  </si>
  <si>
    <t>1.1</t>
  </si>
  <si>
    <t>Identificacion y Priorizacion de la Población a Afiliar</t>
  </si>
  <si>
    <t>1.2</t>
  </si>
  <si>
    <t>Gestion y utilización eficiente de los cupos del regimen subsidiado</t>
  </si>
  <si>
    <t>1.3</t>
  </si>
  <si>
    <t>Adecuacion tecnologica y recurso humano para la administracion de la afiliacion en el municipio</t>
  </si>
  <si>
    <t>1.4</t>
  </si>
  <si>
    <t>Celebración de los contratos de aseguramiento</t>
  </si>
  <si>
    <t>1.5</t>
  </si>
  <si>
    <t>Administración de bases de datos de afiliados</t>
  </si>
  <si>
    <t>1.6</t>
  </si>
  <si>
    <t>Gestión financiera del giro de los recursos</t>
  </si>
  <si>
    <t>1.7</t>
  </si>
  <si>
    <t>Inventario de los contratos del regimen Subsidiado</t>
  </si>
  <si>
    <t>1.8</t>
  </si>
  <si>
    <t>Vigilancia y control del Aseguramiento</t>
  </si>
  <si>
    <t>1.9</t>
  </si>
  <si>
    <t>Eje Programatico de Prestación y Desarrollo de Servicios de Salud</t>
  </si>
  <si>
    <t>2.</t>
  </si>
  <si>
    <t>Mejoramiento de la accesibilidad de los servicios</t>
  </si>
  <si>
    <t>2.1</t>
  </si>
  <si>
    <t>Mejoramiento de la Calida de la Atención</t>
  </si>
  <si>
    <t>2.3</t>
  </si>
  <si>
    <t>Mejoramiento de la eficiencia en la prestacion de los servicos de salud y sostenibilida financiera de las IPS</t>
  </si>
  <si>
    <t>2.2</t>
  </si>
  <si>
    <t xml:space="preserve">Eje Programatico de salud Publica Individuales Colectivas </t>
  </si>
  <si>
    <t>3.</t>
  </si>
  <si>
    <t>Acciones de promoción de la salud y calida de vida</t>
  </si>
  <si>
    <t>3.1</t>
  </si>
  <si>
    <t>Acciones de prevención de los riesgos (biologicos, sociales, ambientales, y sanitarios</t>
  </si>
  <si>
    <t>3.2</t>
  </si>
  <si>
    <t>Acciones de vigilancia de la salud y gestion del conocimiento</t>
  </si>
  <si>
    <t>3.3</t>
  </si>
  <si>
    <t>Acciones de gestión integral para el desarrollo operativo y funcional del Plan Nacional en Salud publica</t>
  </si>
  <si>
    <t>3.4</t>
  </si>
  <si>
    <t>4.</t>
  </si>
  <si>
    <t>Eje programatico dePromoción Social</t>
  </si>
  <si>
    <t>Programa para la promoción de la salud, prevención de riesgos y atención de la poblaciones especiales</t>
  </si>
  <si>
    <t>4.1</t>
  </si>
  <si>
    <t>Acciones de salud en la "Red Juntos"</t>
  </si>
  <si>
    <t>4.2</t>
  </si>
  <si>
    <t>acciones educativas de carácter no formal</t>
  </si>
  <si>
    <t>4.3</t>
  </si>
  <si>
    <t>Eje Programatico de Prevención, Vigilancia y Control de riesgos Profesionales</t>
  </si>
  <si>
    <t>5.</t>
  </si>
  <si>
    <t>Acciones de promoción de la salud y calidad de vida en ámbitos laborales</t>
  </si>
  <si>
    <t>5.1</t>
  </si>
  <si>
    <t>5.2</t>
  </si>
  <si>
    <t>Acciones de inducción a la demanda a los servicios de promoción de la salud, prevencion de los riesgos en salud y de origen laboral en Ámbitos laborales</t>
  </si>
  <si>
    <t>Acciones de  Inspección, Vigilancia y Control de los riesgos sanitario, fitosanitarios, ambientales en los ámbitos laborales y riesgos en la empresas con base en los riesgos profesionales</t>
  </si>
  <si>
    <t>5.3</t>
  </si>
  <si>
    <t>Acciones de sensibilización para la reincorporación y la inclusión del discapacitado en el sector productivo</t>
  </si>
  <si>
    <t>5.4</t>
  </si>
  <si>
    <t>Acciones de seguimiento, evaluación y difusión de resultados de la vigilancia en salud en el entorno laboral</t>
  </si>
  <si>
    <t>5.5</t>
  </si>
  <si>
    <t>Eje Programatico de emergencias y Desastres</t>
  </si>
  <si>
    <t>6.</t>
  </si>
  <si>
    <t>Gestión para la identificación y priorización de los riesgos de emergencias y desastres</t>
  </si>
  <si>
    <t>6.1</t>
  </si>
  <si>
    <t>Acciones de Articulación Intersectorial para el desarrollo de los planes preventivos, de mitigación y superación de las emergencias y desastres</t>
  </si>
  <si>
    <t>6.2</t>
  </si>
  <si>
    <t>Acciones de fortalecimiento institucional para la respuesta territorial ante las situaciones de emergencias y desastres</t>
  </si>
  <si>
    <t>6.3</t>
  </si>
  <si>
    <t>Peso Relativo del Área Subprogramatica al interior de cada Eje</t>
  </si>
  <si>
    <t>El peso porcentual de cad área al interior del Eje Programatico debe sumar el 100%</t>
  </si>
  <si>
    <t>Metas de Producto del Área para el Cuatrenio</t>
  </si>
  <si>
    <t>Valor que se espera alcanzar al finalizar el cuatrenio</t>
  </si>
  <si>
    <t>Indicador de Producto</t>
  </si>
  <si>
    <t>Vaalor esperado al finalizar el cuatrenio</t>
  </si>
  <si>
    <t>Lo que se espera alcanzar al finalizar el último año de gobierno</t>
  </si>
  <si>
    <t>Indicador Producto Esperado para cada año del Cuatrenio</t>
  </si>
  <si>
    <t>Lo que se espera alcanzar por cada año de gobierno</t>
  </si>
  <si>
    <t>Total de recursos proyectados por cada año d egobierno</t>
  </si>
  <si>
    <t>En millones de pesos</t>
  </si>
  <si>
    <t>Recusros proyectados por cada año de gobierno para el cuatrenio</t>
  </si>
  <si>
    <t>Descripción de fuentes de financiación</t>
  </si>
  <si>
    <t>códigos</t>
  </si>
  <si>
    <t>Recursos propios entidades territoriales</t>
  </si>
  <si>
    <t>Sistema general de participaciones (SGP)</t>
  </si>
  <si>
    <t>Fondo de Solidaridad y Garantia (FOSYGA)</t>
  </si>
  <si>
    <t>Transferencias Nacionales</t>
  </si>
  <si>
    <t>Regalias</t>
  </si>
  <si>
    <t>Rentas cedidas por rmonopolio de juegos de suerte y azar  y ETESA</t>
  </si>
  <si>
    <t>Recursos de la Cajas de Compensación</t>
  </si>
  <si>
    <t>Rendimientos financieros recursos del balance</t>
  </si>
  <si>
    <t>Prestación de Servicios de Laboratorios de Salud Pública</t>
  </si>
  <si>
    <t>Fondo de Riesgos Profesionales</t>
  </si>
  <si>
    <t>Recursos SOAT - ECAT</t>
  </si>
  <si>
    <t>SOAT - ECAT</t>
  </si>
  <si>
    <t>Recursos de fondos de inversiones en salud</t>
  </si>
  <si>
    <t>Otros recursos de banca Nacional y multilateral</t>
  </si>
  <si>
    <t xml:space="preserve">Nombre del Proyecto </t>
  </si>
  <si>
    <t>Código del Proyecto</t>
  </si>
  <si>
    <t>Peso relativo del Proyecto dentro del área subprogramatica</t>
  </si>
  <si>
    <t>El peso porcentual de cada proyecto al interior del Área subprogrqamatico debe sumar el 100%</t>
  </si>
  <si>
    <t>Metas del producto anual del proyecto</t>
  </si>
  <si>
    <t>valor que se espera alcanzar al finalizar cada vigencia</t>
  </si>
  <si>
    <t>Descripción de las actividades del Proyecto</t>
  </si>
  <si>
    <t>Indicador de producto Esperado del Proyecto</t>
  </si>
  <si>
    <t>Describir por cada trimestre de ejecución</t>
  </si>
  <si>
    <t>Total de recursos de Aprobación por cada año de gobierno</t>
  </si>
  <si>
    <t>Descripción de recursos por todas las fuentes de financiación en la vigencia</t>
  </si>
  <si>
    <t>E-mail responsable</t>
  </si>
  <si>
    <t>Dirección, Tel.- Cel</t>
  </si>
  <si>
    <t>CÓDIGOS PARA EL DILIGENCIAMIENTO DE LOS ANEXOS TÉCNICOS                  RESOLUCIÓN 425</t>
  </si>
  <si>
    <t>ANEXO No. 4</t>
  </si>
  <si>
    <t>Resolución 425 de 2008 Hoja 19</t>
  </si>
  <si>
    <t>Resolución 425 de 2008 Hoja 21</t>
  </si>
  <si>
    <t>PROMOCIÓN SOCIAL</t>
  </si>
  <si>
    <t>Dimension Relacionada Plan Desarrollo</t>
  </si>
  <si>
    <t>No de la linea del plan de desarrollo</t>
  </si>
  <si>
    <t>Programa de atención integral a victimas y desplazados</t>
  </si>
  <si>
    <t>Fortalecer el programa de estabilización, retorno y reubicación de la población desplazada del municipio.</t>
  </si>
  <si>
    <t xml:space="preserve">2 informes actualizados del RUV </t>
  </si>
  <si>
    <t>Verificar el RUV en linea para el personal de atención al usuario, facturación y en servicios de urgencias</t>
  </si>
  <si>
    <t>SECRETARIO DE DE SEGURIDAD SOCIAL Y FAMILIA</t>
  </si>
  <si>
    <t>129 ayudas de urgencia a familias</t>
  </si>
  <si>
    <t>Dar ayuda de urgencia y emergencia a familias en situacion de desplazamiento</t>
  </si>
  <si>
    <t>Implementar el plan único integral PIU y el Plan de accion ley 1448</t>
  </si>
  <si>
    <t xml:space="preserve">2 caracterizaciones </t>
  </si>
  <si>
    <t>Mantener actualizada la base de datos de atenciones realizadas con enfoque diferecial con los enlaces que operan el VIVANTO para los informes del RUSICST</t>
  </si>
  <si>
    <t>12 Meses de arriendo de oficina</t>
  </si>
  <si>
    <t>Obtener inmuebles en arriendo que permitan el desarrollo adecuado de la implementación de la Ley 1448 de 2011, con la población víctima del conflicto armado y desplazados situados en el municipio de La Estrella</t>
  </si>
  <si>
    <t>Fortalecimiento Institucional</t>
  </si>
  <si>
    <t xml:space="preserve">Implementación política pública de discapacidad </t>
  </si>
  <si>
    <t>Reuniones de dinamización del comité municipal de discapacidad</t>
  </si>
  <si>
    <t>Acciones de enseñanaza de lenguaje de señas a la población con discacpacidad auditiva y sus familias (30 familias)</t>
  </si>
  <si>
    <t xml:space="preserve">Celebraciones en el marco del día mundial de la discapacidad a 300 personas </t>
  </si>
  <si>
    <t>Estrategia de rehabilitación basada en la comunidad</t>
  </si>
  <si>
    <t>Fortalecer el programa de rehabilitación a discapacitados en el municipio de La Estrella</t>
  </si>
  <si>
    <t xml:space="preserve">Caracterizar e identificar las personas con discapacidad del municipio </t>
  </si>
  <si>
    <t xml:space="preserve">Programas de acompañamiento integral a los discapitados hacia la generación de una cultura de respeto e inclusión para los discapacitados  </t>
  </si>
  <si>
    <t>Asesorias sociofamiliares a la población con discapacidad  y sus cuidadores</t>
  </si>
  <si>
    <t xml:space="preserve">Actividades culturales y de arte terapia para la población con discapacidad </t>
  </si>
  <si>
    <t xml:space="preserve">Programa de promoción y prevención con enfoque diferencial </t>
  </si>
  <si>
    <t xml:space="preserve">Salud para todos - Plan piloto de médicos barriales </t>
  </si>
  <si>
    <t>Promoción, prevención y atención a los riesgos especificos del envejecimiento</t>
  </si>
  <si>
    <t>Desarrollo de subprogramas y proyectos para la atención integral del adulto mayor y anciano</t>
  </si>
  <si>
    <t>Promoción de espacios de participación para el empoderamiento e inclusión del adulto mayor y anciano</t>
  </si>
  <si>
    <t>Fortalecer los programas de atención al adulto mayor del municipio de La Estrella (programa cumpliendo con nuestros abuelos)</t>
  </si>
  <si>
    <t>Acciones para la atencion integral al programa Colombia Mayor "Subsidio al adulto Mayor"  (740 personas)</t>
  </si>
  <si>
    <t>Acciones para la atencion integral "Programa PROPA" intra y extramural (1.720 personas)</t>
  </si>
  <si>
    <t xml:space="preserve">Creación del acuerdo municpal politca pública del adulto mayor </t>
  </si>
  <si>
    <t xml:space="preserve">Elección y conformación del  nuevo cabildo del adulto mayor </t>
  </si>
  <si>
    <t>Talleres de liderazgo y participación dirigido a personas adultas mayores y sus familias (1000)</t>
  </si>
  <si>
    <t xml:space="preserve">Dotación y suministro para las sedes del adulto mayor </t>
  </si>
  <si>
    <t xml:space="preserve">Actividades de promoción y prevención y atención propias de la edad </t>
  </si>
  <si>
    <t>Suministro de refrigerios  a población vulnerables en proceso de envejecimiento y vejez (4.000 personas )</t>
  </si>
  <si>
    <t>Celebración del mes del adulto mayor (1720 personas )</t>
  </si>
  <si>
    <t>$21.000.000</t>
  </si>
  <si>
    <t>$100.000.000</t>
  </si>
  <si>
    <t>$6.000.000</t>
  </si>
  <si>
    <t>$10.000.000</t>
  </si>
  <si>
    <t>$45.000.000</t>
  </si>
  <si>
    <t>$14.000.000</t>
  </si>
  <si>
    <t>Atencion Primaria en salud (APS)  a 40 familias con  un miembro del hogar con discapacidad  promoción de la salud  y prevención de la a enfermedad</t>
  </si>
  <si>
    <t>Garantia de servicios de bienestar y protección incluye protección a mujeres victimas de violencia a poblaciones desplazadas a poblaciones en riesgo, niñez, infancia y adolescencia</t>
  </si>
  <si>
    <t>$120.872.000</t>
  </si>
  <si>
    <t>$25.000.000</t>
  </si>
  <si>
    <t>$15.000.000</t>
  </si>
  <si>
    <t>$20.000.000</t>
  </si>
  <si>
    <t>$30.000.000</t>
  </si>
  <si>
    <t xml:space="preserve">Infancia y adolescencia </t>
  </si>
  <si>
    <t>Aplicar la ley de infancia y adolescencia por los niños, niñas y adolescentes</t>
  </si>
  <si>
    <t>Actualización del diagnóstico situacional de la población infantil y adolescente.</t>
  </si>
  <si>
    <t xml:space="preserve">Elaboración y acompañamiento al plan de acción para la protección de los derechos de los niños, niñas y adolescentes </t>
  </si>
  <si>
    <t xml:space="preserve"> 12  reuniones</t>
  </si>
  <si>
    <t>Actividades intersectoriales ejecutadas para la  garantía de derechos de los niños niñas y adolescentes</t>
  </si>
  <si>
    <t xml:space="preserve">  4  eventos: rendición de cuentas, informe al concejo, 2 informes al COMPOS</t>
  </si>
  <si>
    <t>Eventos para la socialización, promoción y de la política pública de infancia. (acuerdo 005 de 2009)</t>
  </si>
  <si>
    <t>Seguimiento y acompañamiento a la política social de infancia.</t>
  </si>
  <si>
    <t>Acompañamiento a la mesa de infancia.</t>
  </si>
  <si>
    <t xml:space="preserve">Actividades de formación y recreación  a los semilleros infantiles en 5 grupos  </t>
  </si>
  <si>
    <t xml:space="preserve">Capacitaciones con los padres en temas de infancia y adolescencia 50 padres de familia del semillero </t>
  </si>
  <si>
    <t xml:space="preserve">Acompañamiento spicologico  con el grupo de madres gestantes y lactantes del municipio </t>
  </si>
  <si>
    <t xml:space="preserve">Acompañamiento a 44  hogares comunitarios del municipio </t>
  </si>
  <si>
    <t>$48.000.000</t>
  </si>
  <si>
    <t>$8.000.000</t>
  </si>
  <si>
    <t>$2.000.000</t>
  </si>
  <si>
    <t>$9.000.000</t>
  </si>
  <si>
    <t xml:space="preserve">Acciones educativas de carácter no formal dirigidos a 
profesionales y líderes comunitarios sobre diferentes aspectos de la
promoción social, tales como, participación social y  constitución de redes
 </t>
  </si>
  <si>
    <t xml:space="preserve">Atención y apoyo a organizaciones sociales </t>
  </si>
  <si>
    <t>40 Lideres en salud formados en derechos y participacion en salud</t>
  </si>
  <si>
    <t>Talleres de capacitación dirigido a grupos poblacionales del area rural y urbana sobre derechos y participacion en salud</t>
  </si>
  <si>
    <t>4 ejercicios de control social en salud realizados</t>
  </si>
  <si>
    <t>Apoyo a Ejercicios de Control Social en Salud y Lecturas Públicas a la BDUA</t>
  </si>
  <si>
    <t>DLS, ESE y EAPB realizan 2 rendiciones publicas de cuentas a la ciudadanía</t>
  </si>
  <si>
    <t>Convocatoria, preparación, y Asamblea de Rendición Publica de Cuentas en Salud</t>
  </si>
  <si>
    <t>3 Espacios de participacion en Salud funcionando</t>
  </si>
  <si>
    <t xml:space="preserve">Reuniones con CMSSS, COPACO, </t>
  </si>
  <si>
    <t>Reunión con lideres comunitarios para difusión de la información en salud.</t>
  </si>
  <si>
    <t>Seguimiento a Asociaciones de Usuarios de la ESE Hospital La Estrella</t>
  </si>
  <si>
    <t>$1.000.000</t>
  </si>
  <si>
    <t>$3.000.000</t>
  </si>
  <si>
    <t>La Estrella</t>
  </si>
  <si>
    <t xml:space="preserve">JUAN DIEGO ECHAVARRIA SANCHEZ </t>
  </si>
  <si>
    <t>LA ESTRELLA</t>
  </si>
  <si>
    <t>PREVENCIÓN, VIGILANCIA Y CONTROL DE RIESGOS PROFESIONALES</t>
  </si>
  <si>
    <t>Acciones de promoción de la salud y calidad de vida en ámbitos laborales a los establecimientos informales</t>
  </si>
  <si>
    <t>Mejorar y ampliar la prestación y desarrollo de servicios de salud a los habitantes del municipio de La Estrella</t>
  </si>
  <si>
    <t>En formulacion</t>
  </si>
  <si>
    <t>2 acciones de promoción de la salud y la calidad laboral a los establecimientos informales</t>
  </si>
  <si>
    <t>Censo de establecimientos ionformalesen el municipio, diagnostico de la sitaución laboral y sensibilización y capacitacón, y evalaución y seguimiento.</t>
  </si>
  <si>
    <t xml:space="preserve">Acciones de  Inspección, Vigilancia y Control de los riesgos sanitarios, fitosanitarios, ambientales en los ámbitos laborales y riesgos en la empresas con base en los riesgos profesionales </t>
  </si>
  <si>
    <t xml:space="preserve">2 acciones en   Inspección, Vigilancia y Control de los riesgos sanitarios, fitosanitarios, ambientales en los ámbitos laborales y riesgos en la empresas con base en los riesgos profesionales del sector informales </t>
  </si>
  <si>
    <t>3 capacitaciones para la inclusion laboral para la inclusion laboral a 200 personas</t>
  </si>
  <si>
    <t xml:space="preserve">1 informes de evaluación y seguimiento </t>
  </si>
  <si>
    <t>EMERGENCIAS Y DESASTRES</t>
  </si>
  <si>
    <t>Diagnostico de los riesgos que tiene el municipio</t>
  </si>
  <si>
    <t xml:space="preserve">1 informe de diagnostico de flos riesgos en salud del municipio </t>
  </si>
  <si>
    <t xml:space="preserve">informe y analisis de la situación actual en los riesgos de salud del municipio </t>
  </si>
  <si>
    <t>Mapa de riesgo</t>
  </si>
  <si>
    <t>Actualizar el mapa de riesgo municipal en el tema se salud</t>
  </si>
  <si>
    <t>Mantener el mapa de riesgo actualizado en los temas de salud para los temas de dengue, colera, malaria y demás temas que sean de importancia del sector salud</t>
  </si>
  <si>
    <t xml:space="preserve">Participación activa en el comité territorial de emergencias del municipio </t>
  </si>
  <si>
    <t xml:space="preserve">asistencia  a los comites </t>
  </si>
  <si>
    <t>participar activiamente en los temas de riesgo en salud muniicpal</t>
  </si>
  <si>
    <t>Fortalecimiento de la red de atención en salud</t>
  </si>
  <si>
    <t>12 acciones de articulacion intersectorial</t>
  </si>
  <si>
    <t>revisión de los planes de emergencia en la red de atención del muniicpio</t>
  </si>
  <si>
    <t xml:space="preserve">Proyectos de inversión para los tres componentes de la red de urgencias: dotación, transporte y comunicaciones </t>
  </si>
  <si>
    <t xml:space="preserve">1 propuesta de proyecto </t>
  </si>
  <si>
    <t xml:space="preserve">realizar propuesta de proyecto </t>
  </si>
  <si>
    <t>Convenio interadministrativo para la atencion institucional CBA- Ancianos en estado de indigencia (9 personas)</t>
  </si>
  <si>
    <t>Desarrollo social incluyente y participativo</t>
  </si>
  <si>
    <t>Aseguramiento</t>
  </si>
  <si>
    <t>Ampliación del nivel de cobertura del régimen subsidiado</t>
  </si>
  <si>
    <t>B0012</t>
  </si>
  <si>
    <t>Incrementar en un 84% la afiliación al Régimen Subsidiado en salud  de los usuarios clasificados en la Resolución 3778 de 2011 de los niveles 1 y 2 Sisbén Metodologia III, y la población de lso listados censales teniendo en cuenta los lineamientos normativos vigentes</t>
  </si>
  <si>
    <t>Publicar el listado de potenciales a afiliar al régimen subsidiado  y la población de Listados Censales con el Acto Administrativo en la oficina del Sisben, la Personeria, la ESE Hospital, el centro de Salud, las EPS-S</t>
  </si>
  <si>
    <t>Una (1) Plublicación de  Acto Administrativo y listado de potenciales a afiliar Actualizado</t>
  </si>
  <si>
    <t>Secretario de Seguridad Social y Familia</t>
  </si>
  <si>
    <t>saludestrella@une.net.co
aseguramiento.social@une.net.co</t>
  </si>
  <si>
    <t xml:space="preserve">Actualizar la información correspondiente de la población potencial a afiliar al régimen subsidido en el link de la página Web del municipio de La Estrella- Aseguramiento en Salud </t>
  </si>
  <si>
    <t xml:space="preserve">Link  en la página web municipal actualizado </t>
  </si>
  <si>
    <t>Divulgar  en conjunto con el érea de comunicaciones y a traves de las parroquias, la Personeria municipal las afiliaciones de potenciales a afiliar al regimen subsidiado .</t>
  </si>
  <si>
    <t>No de Oficios de entrega a las parroquias y Personeria municipal 
Grabación del área de comunicaciones</t>
  </si>
  <si>
    <t>Entrega de Volantes para promocionar la afiliación al régimen subsidiado: Colegios-Iglesias- Juntas acción comunal- Hospital-Personeria-Sisben-Comisaria-Grupo APS-Juventud-Secretaria SSyF
Dllo comunitario</t>
  </si>
  <si>
    <t>No de oficios de entrega a las Instituciones</t>
  </si>
  <si>
    <t>Promocionar la afiliación al régimen subsidiado en un 100% según base de datos de los potenciales a afiliar que acuden a solicitar servicios de salud en el área de aseguramiento.</t>
  </si>
  <si>
    <t>Consolidado de potenciales a afiliar 2013</t>
  </si>
  <si>
    <t xml:space="preserve">Afiliar en línea "cero perdida de oportunidades al régimen subsidiado"  la población mediante articulación con la ESE Hospital y la Secretaria de Seguridad Social y Familia </t>
  </si>
  <si>
    <t>No de afiliados en linea alas EPS-S CAPRECOM y COMFAMA</t>
  </si>
  <si>
    <t>Depurar y actualizar en un 90% la población potencial a afiliar al regimen subsidiado</t>
  </si>
  <si>
    <t>Identificar, depurar y actualizar  mensualmente mediate cruces de bases de datos la población que reuna las condiciones normativas vigentes para pertenecer al régimen subsidiado</t>
  </si>
  <si>
    <t>Tres (3) listados de población potencial a afiliar al régimen subsidiado</t>
  </si>
  <si>
    <t>Remitir mensualmente a las EPS-S, La Personeria y a la ESE Hospital La Estrella el listado de la Población Potencial a afiliar al régimen subsidiado</t>
  </si>
  <si>
    <t xml:space="preserve">Seis (6) Oficios de envio del listado de la Población Potencial a afiliar </t>
  </si>
  <si>
    <t xml:space="preserve">Nueve (9) Oficios de envio del listado de la Población Potencial a afiliar </t>
  </si>
  <si>
    <t>Gestión y utilización eficiente de los cupos del regimen subsidiado</t>
  </si>
  <si>
    <t>Garantizar en un 90% que el reporte y validación de las novedades de la población afiliada al regimen subsidiado esten cargados en la BDUA</t>
  </si>
  <si>
    <t>Promover con  la oficina de Planeación municipal la encuesta del SISBEN Metodologia III para la población que se encuentra afiliada al régimen subsidiado y no presenta encuesta del sisben metodologia III.</t>
  </si>
  <si>
    <t>No de Oficios de requerimientos
Listado de usuarios sin metodologia Sisben III</t>
  </si>
  <si>
    <t>Gestionar y validar mensualmente las Novedades de la población afiliada a cada una de las EPS-S.</t>
  </si>
  <si>
    <t>Tres (3) Actas de Novedades con la EPS-S</t>
  </si>
  <si>
    <t>Reportar al FOSYGA  las novedades de anulación de ingresos, fallecidos y multiafiliados en  BDUA dentro de los tiempos establecidos en la normatividad vigente.</t>
  </si>
  <si>
    <t>Tres (3) soportes de de envio con el archivo y archivo .PAK</t>
  </si>
  <si>
    <t>Adecuación tecnológica y recurso humano para la administración de la afiliación en el municipio</t>
  </si>
  <si>
    <t>Mejorar y ampliar la prestación y desarrollo de los servicios de salud a los habitantes del municipio de la Estrella</t>
  </si>
  <si>
    <t xml:space="preserve">Solicitar a la Secretaria de Servicios Administrativos, la compra de un (1) modem </t>
  </si>
  <si>
    <t xml:space="preserve">(1) modem </t>
  </si>
  <si>
    <t xml:space="preserve">Solicitar a la Secretaria de Servicios Administrativos, la compra de un (1) Scaner </t>
  </si>
  <si>
    <t xml:space="preserve"> (1) Scaner</t>
  </si>
  <si>
    <t>Solicitar a la Secretaria de Servicios Administrativos, la compra de un (1) VIDEO BEAM</t>
  </si>
  <si>
    <t>(1) VIDEO BEAM</t>
  </si>
  <si>
    <t>Contar con plataformas de software ajustadas a los requerimientos normativos conjuntamente con el área de sistemas de la mun icipalidad</t>
  </si>
  <si>
    <t>software actualizado y mantenimiento de equipos</t>
  </si>
  <si>
    <t>Ejecución y cumplimiento de los procedimientos del aseguramiento en salud en un 100% según los lineamientos normativos.</t>
  </si>
  <si>
    <t>Contratar un (1) Técnico Profesional en administración de servicios de salud salud con experiencia minima de 2 años en servicios de salud, orientación de servicios, sistema general de seguridad social en salud, humanización en servicios de salud, conocimiento de Sistemas Integrados de gestión de calidad.
Contratar un (1)  GESIS (Gerente de Sistemas de Información en Salud) con experiencia minima de 2 años en el manejo de bases de datos del régimen subsidiado, reportes a los entes de control Sispro, Circular Unica,Etesa, SIHO, Depuración de Novedades del SAYP. Creación de archivos planos.</t>
  </si>
  <si>
    <t>Dos personas idoneas contratadas durante la vigencia</t>
  </si>
  <si>
    <t>Garantizar en un 100% la continuidad del aseguramiento de los afiliados y de la población que se afilia al régimen subsidiado de Salud.</t>
  </si>
  <si>
    <t>Realizar y aprobar Acto Administrativo para la asignación de recursos según Matriz de cofinanciación del Ministerio de Salud y Protección Social</t>
  </si>
  <si>
    <t>Acto administrativo continuidad regimen subsidiado</t>
  </si>
  <si>
    <t xml:space="preserve">Ejecutar en un 90% la administración de la base de datos del régimen subsidiado en salud </t>
  </si>
  <si>
    <t>Reportar mensualmente  a la Secretaria Seccional de Salud: archivo del Sisben, población especial y maestro de afiliados dentro de los tiempos establecidos en la normatividad vigente</t>
  </si>
  <si>
    <t>Tres (3) soportes de de envio con los archivos</t>
  </si>
  <si>
    <t>Reportar diariamente el archivo de Afiliaciones en línea a la EPS-S</t>
  </si>
  <si>
    <t>No de reportes de afiliaciones en linea a las EPS-S COMFAMA y CAPRECOM</t>
  </si>
  <si>
    <t xml:space="preserve">Depurar los registros  reportados   por el  Fosyga  y la SSSYPA como fallecidos </t>
  </si>
  <si>
    <t>%  Depuracón de registros de fallecidos</t>
  </si>
  <si>
    <t>Depurar los registros  reportados   por el  Fosyga  y la SSSYPA como duplicidades entre regímenes</t>
  </si>
  <si>
    <t>% Depuración de las duplicidades</t>
  </si>
  <si>
    <t>Depurar  los registros  reportados   por el  Fosyga  en el archivo IDD (Inconsistencias en el documento)</t>
  </si>
  <si>
    <t>% Depuración de inconsistencias documento</t>
  </si>
  <si>
    <t>Depurar  los registros  suspendidos  en el  archivo MS  reportado en el archivo   MC en estado RE o DE.</t>
  </si>
  <si>
    <t>% Depuración de los suspendidos</t>
  </si>
  <si>
    <t xml:space="preserve">Garantizar que la  base de datos del Sayp  con la base de datos del municipio coincidan </t>
  </si>
  <si>
    <t>% de Coincidencia de la BD SAYP y municipio</t>
  </si>
  <si>
    <t xml:space="preserve">Garantizar que la base de datos del municipio  con la base de datos  de las EPS-S coincidan  </t>
  </si>
  <si>
    <t>% de coincidencia BD municipio y EPS-S</t>
  </si>
  <si>
    <t>Depurar Base de Datos municipal Sismaster con la base de datos del Fosyga y las novedades presentadas por las EPS-S</t>
  </si>
  <si>
    <t>% depuración de la base de datos Sismaster</t>
  </si>
  <si>
    <t>Garantizar en un 100% el flujo oportuno de los Recursos a las EPS-S según los lineamientos normativos</t>
  </si>
  <si>
    <t>Proyectar el pago  a cada una de las EPS-S del regimen subsidiado para el pago oportuno por parte de la Secretaria de Hacienda Municipal</t>
  </si>
  <si>
    <t>No de Actos administrativos que ordenan el pago a las EPS-S</t>
  </si>
  <si>
    <t>Ordenar mediante Acto Administrativo la incorporación al presupuesto los recursos del régimen subsidiado con situación y sin situación de fondos a la cuenta maestra conjuntamente con la Secretaria de Hacienda Municipal</t>
  </si>
  <si>
    <t>Acto administrativo  ordenando  la incorporación de los Recursos del regimen subsidiado  a  la cuenta mestra</t>
  </si>
  <si>
    <t>Interventoria de los contratos del Régimen Subsidiado</t>
  </si>
  <si>
    <t xml:space="preserve">Realizar seguimiento en un 80% a las EPS-S mediante auditorias a las EPS-S habilitadas   en el municipio de La Estrella que administran  el régimen subsidiado en salud según lo contemplado en la Resolución 0660  y 2414 de 2008 y la Circular Externa 006 de 2012 . </t>
  </si>
  <si>
    <t>Realizar un (1) informe diagnóstico del aseguramiento en el regimen subsidiado y funcionamiento de las EPS-S según lo contemplado en la resolución 2414 de 2008.</t>
  </si>
  <si>
    <t>1 informe diagnóstico</t>
  </si>
  <si>
    <t>Seguimiento bimestral a las EPS-S en la oportunidad y la garantia de la prestación de los servicios de salud,  a las novedades del regimen subsidiado y a las acciones de PyP  según los lineamientos normativos.</t>
  </si>
  <si>
    <t xml:space="preserve">Un (1) Informe de Auditoria al régimen Subsidiado </t>
  </si>
  <si>
    <t xml:space="preserve">Dos (2) Informes de Auditoria al régimen Subsidiado </t>
  </si>
  <si>
    <t xml:space="preserve">Seguimiento  mediante requerimientos a los planes de mejoramiento presentados por el área de aseguramiento a cada una de las  EPS-S  en el cumplimiento de la administración del régimen subsidiado </t>
  </si>
  <si>
    <t>% de cumplimiento de la EPS-S al plan de mejoramiento presentado por el área de aseguramietno</t>
  </si>
  <si>
    <t>Informe final del aseguramiento en el regimen subsidiado y funcionamiento de las EPS según lo evidenciado en los informes de auditoria bimestrales.</t>
  </si>
  <si>
    <t>Un (1)  informe final de auditoria al régimen subsidiado</t>
  </si>
  <si>
    <t>Vigilancia y control del aseguramiento</t>
  </si>
  <si>
    <t xml:space="preserve">Verificar el cumplimiento de las obligaciones contractuales de las EPS-S desde la parte locativa municipal </t>
  </si>
  <si>
    <t>Una (1) visitas de inspección y vigilancia a las EPS-S con la aplicación de un listado de chequeo y Plan de Mejoramiento</t>
  </si>
  <si>
    <t>Un (1)  informe de  visita de Inspección y vigilancia a las EPS-S</t>
  </si>
  <si>
    <t>Un (1)  informe de Plan de Mejoramiento a la  visita de Inspección y vigilancia a las EPS-S</t>
  </si>
  <si>
    <t xml:space="preserve">Aplicación de Encuestas de satisfacción a los usuarios afiliados a las EPS-S </t>
  </si>
  <si>
    <t xml:space="preserve">No de encuestas diligenciadas </t>
  </si>
  <si>
    <t>Prestación y desarrollo de servicios de salud</t>
  </si>
  <si>
    <t>Mejoramiento de la accesibilidad de los servicios de salud</t>
  </si>
  <si>
    <t>Implementar sistema de seguimiento y control a los servicios de salud</t>
  </si>
  <si>
    <t xml:space="preserve">Garantizar en un 100% el acceso a los servicios de salud de baja complejidad de la población pobre no asegurada-PPNA en el  municipio de La Estrella </t>
  </si>
  <si>
    <t>Identificar  mediante cruces de bases de datos  la Población Pobre no Asegurada-PPNA del municipio de la Estrella cada vez que el Departamento Nacional de Planeación-DNP certifique una base de datos, durante el 2014</t>
  </si>
  <si>
    <t xml:space="preserve">No de listados de PPNA </t>
  </si>
  <si>
    <t>Celebrar Convenio Interadminsitrativo entre la ESE Hospital y el Municipio para la vigencia 2014, para la atención de la pobalción pobre no asegurada-PPNA de La Estrella, teniendo en cuenta lo contemplado en el Decreto 4747 de 2007 y la Resolución 3047 de 2008.</t>
  </si>
  <si>
    <t>Convenio Interadminsitrativo</t>
  </si>
  <si>
    <t>realizar seguimiento al acceso de   los servicios de salud  de la Población Pobre no asegurada según lo contemplado en el Convenio ESE -Mpio</t>
  </si>
  <si>
    <t>No de Informes de Interventoria al Convenio Interadministrativo ESE-Mpio</t>
  </si>
  <si>
    <t>Mejoramiento de la calidad de la atención en salud</t>
  </si>
  <si>
    <t xml:space="preserve">Inspeccionar, Vigilar y Controlar la calidad y prestación  de servicios de salud y el sistema de referencia y contrareferencia segun lo contemplado en la normatividad vigente en un 80%.
</t>
  </si>
  <si>
    <t xml:space="preserve">Contratar un (1)  administrador en servicios de salud,  o médico especialista en calidad de servicios de salud con experiencia minima de dos años en referencia y contrareferencia, seguimiento y vigilancia en el acceso a los servicios de salud, conocimiento en el Sistema General de Seguridad Social en Salud.  </t>
  </si>
  <si>
    <t>Una (1 ) persona idonea contratada para toda la vigencia</t>
  </si>
  <si>
    <t>Realizar 100 encuestas de satisfacción al usuario en la prestación de servicios de salud
Presentar análisis de resultados y Plan de mejoramiento.</t>
  </si>
  <si>
    <t xml:space="preserve">No de encuestas </t>
  </si>
  <si>
    <t xml:space="preserve">Realizar 4 capacitaciones sobre el SGSSS sobre el Sistema General de Seguridad Social en Salud, y en deberes y derechos en conjunto con las EPS-S, a usuarios e instituciones del municipio.
</t>
  </si>
  <si>
    <t>Una (1) actas de capacitación sobre el SGSSS</t>
  </si>
  <si>
    <t>Realizar Una (1) Visitas de Inspección y Vigilancia a la ESE Hospital de primer nivel de atención y plan de mejoramient, teniendo en cuenta los elementos normativos vigentes</t>
  </si>
  <si>
    <t>1 informe de Visita de Inspección y Vigilancia</t>
  </si>
  <si>
    <t>1 informe de Plan de Mejoramiento de la Visita de Inspección y Vigilancia</t>
  </si>
  <si>
    <t>Mejoramiento de la eficiencia en la prestación de servicios de salud y sostenibilidad financiera de las IPS públicas</t>
  </si>
  <si>
    <t xml:space="preserve">Garantizar en 80% un  el funcionamiento operativo del  acceso en la prestación de  servicios de salud  en cumplimiento lineamientos normativos vigentes </t>
  </si>
  <si>
    <t xml:space="preserve">Vigilar bimestralmente la suficiencia y divulgación de la Red Contratada por las EPS-S </t>
  </si>
  <si>
    <t>Verificar el pago oportuno a la red hospitalaria en el entorno municipal por cada una de las EPS-S</t>
  </si>
  <si>
    <t>Orientar en un 100% a la población e instituciones del municipio de La Estrella  desde el area de asegurameinto en salud en: el acceso a los servicios de salud, afiliaciones, traslados, deberes y derechos etc.</t>
  </si>
  <si>
    <t>% de asesorias realizadas  por mes</t>
  </si>
  <si>
    <t>SALUD PÚBLICA- SALUD INFANTIL</t>
  </si>
  <si>
    <t>PROMOCION DE LA SALUD Y CALIDAD DE VIDA</t>
  </si>
  <si>
    <t>3,1</t>
  </si>
  <si>
    <t xml:space="preserve">Instaurar programas de prevención en la salud pública del municipio                          - Plan Piloto de medicos Barriales </t>
  </si>
  <si>
    <t>12 busquedas de suceptibles mediante el enfoque de la estrategia APS-R</t>
  </si>
  <si>
    <t>Realizar busquedas de suceptibles a vacunar, mediante informacion suministrada por el PAISOFT, bajo la estrategia de APS</t>
  </si>
  <si>
    <t xml:space="preserve">Realizar 6 jornadas de vacunación </t>
  </si>
  <si>
    <t>Realizar 6 jornadas de vacunación, según los lineamientos del Ministerio de la Protección Social.</t>
  </si>
  <si>
    <t>Atender de manera integral a 600 niños pertenecientes al ICBF</t>
  </si>
  <si>
    <t>Realizar atenciones integrales a todos los niños pertenecientes a los hogares del ICFB, y Centro educativo Pan, con enfasis en la promoción de factores protectores de la salud infantil. Bajo la estrategia APS</t>
  </si>
  <si>
    <t>Realizar 50 charlas sobre la importancia del programa de vacunación</t>
  </si>
  <si>
    <t xml:space="preserve">Realizar 50 charlas educativas a toda la comunidad sobre la importancia para la salud del programa de inmunizaciones </t>
  </si>
  <si>
    <t>Realizar 50 charlas  sobre la estrategia vacunación sin barreras</t>
  </si>
  <si>
    <t>Realizar 50 charlas educativas a toda la comunidad sobre la importancia de la estrategia vacunación sin barreras</t>
  </si>
  <si>
    <t>Realizar 38 sencibilizaciones en las instituciones educativas sobre el PAI</t>
  </si>
  <si>
    <t>Sencibilizar a los docentes de las instituciones educativas sobre el programa PAI.</t>
  </si>
  <si>
    <t xml:space="preserve">Realizar 15 charlas educativas sobre derebes y derechos </t>
  </si>
  <si>
    <t>En el marco de la APS realizar 15 charlas educativas sobre los derechos y deberes de los usuarios dentro del sistema de seguridad social en salud.</t>
  </si>
  <si>
    <t>Realizar 10 asesorias en mesa de Infancia sobre el PAI</t>
  </si>
  <si>
    <t>Realizar 4 seguimientos , asesorias sobre enfermedades prevalentes de la infancia a los lideres coordinadores de la estrategia, capacitaciones a los padres de familia de los niños pertenecientes a los centros educativos objeto de la implementacion, articulacion con la E.S.E. sobre PAI</t>
  </si>
  <si>
    <t>ACCIONES DE PREVENCIÓN DE LOS RIESGOS EN SALUD</t>
  </si>
  <si>
    <t>3,2</t>
  </si>
  <si>
    <t xml:space="preserve">Realizar 12 busquedas activas comunitarias </t>
  </si>
  <si>
    <t xml:space="preserve">Realizar búsquedas activas comunitairas con base a las zonas y a la población no vacunada según datos arrojados por el Paisoft </t>
  </si>
  <si>
    <t>Realizar 15 charlas educativas sobre IRA y EDA</t>
  </si>
  <si>
    <t>En el marco de la estrategia APS, realizar charlas educativas a las familias en donde se esta desarrollando la estrateria, sobre  el manejo de IRA y EDA.</t>
  </si>
  <si>
    <t>Implementar 2 estrategias de AIEPI</t>
  </si>
  <si>
    <t xml:space="preserve">En el marco de la estrategia APS, implementar en los sectores Juan XIII y Sagrada Familia la estrategia AIEPI. </t>
  </si>
  <si>
    <t>Realizar 10 acompañamientos al programa Maná en PAI</t>
  </si>
  <si>
    <t>Se realizará acompañamiento al programa Maná, con el fin de verificar los esquemas adecuados a la población infantil y realizar las acciones pertinentes al acompañamiento.</t>
  </si>
  <si>
    <t>Realizar 3 visitas a las IPS Publica con el fin de dar a conocer el Plan Estrategico control de la TB.</t>
  </si>
  <si>
    <t>Realizar 3 visitas se acompañamiento al programa de TB</t>
  </si>
  <si>
    <t>VIGILANCIA DE LA SALUD PÚBLICA Y GESTIÓN DEL CONOCIMIENTO</t>
  </si>
  <si>
    <t>3,3</t>
  </si>
  <si>
    <t>Realizar 52 semanas de notificación al sivigila departamental, de todos los eventos de inmunoprevenibles.</t>
  </si>
  <si>
    <t xml:space="preserve">Realizar semanalmente la notificación de las UPGD del municipio de todos los eventos de vigilancia en el tema de Inmunoprebenibles </t>
  </si>
  <si>
    <t xml:space="preserve">Realizar 30 investigaciones epidemilogicas </t>
  </si>
  <si>
    <t>Realizar las investigaciones epidemilogicas correspondientes a los eventos de inmunoprevenibles, y mortalidad por IRA y EDA, en todos los meses del año.</t>
  </si>
  <si>
    <t>Realizar 3 monitoreso rápidos de cobertura.</t>
  </si>
  <si>
    <t>Vigilar los esquemas adecuados del PAI</t>
  </si>
  <si>
    <t>1</t>
  </si>
  <si>
    <t>Realizar 12 transportes del biologico PAI.</t>
  </si>
  <si>
    <t>Garantizar la cadena de frio para el biologico PAI</t>
  </si>
  <si>
    <t>3</t>
  </si>
  <si>
    <t>Analizar  mensualmente las coberturas de vacunacion y los esquemas adecuados para la edad</t>
  </si>
  <si>
    <t>Cosolidacion y analisis de coberturas de vacunacion mensual por bilogico y esquemas adecuados para la edad.
Realizar reuniones mensuales dentro del Cove, donde se analicen las coberturas de vacunacion, esquemas adecuados para la edad y se tomen decisiones para elevarlas.
Control den la implementacion de las decisiones tomadas</t>
  </si>
  <si>
    <t>Realizar 1 socializacion a todos los integrantes del Cove municipal el panorama que tiene el municipio en el programa de TB.</t>
  </si>
  <si>
    <t xml:space="preserve">
Lograr la participacion activa de los actores involucrados en el programa de tuberculosis
Establecer a nivel interinstitucional la busqueda activa de sintomaticos respiratorios</t>
  </si>
  <si>
    <t>GESTIÓN INTEGRAL PARA EL DESARROLLO OPERATIVO Y FUNCINAL DEL PSP</t>
  </si>
  <si>
    <t>3,4</t>
  </si>
  <si>
    <t>Plan piloto de medicos barriales</t>
  </si>
  <si>
    <t>Socializar en 1 reunión del cove municipal las estrategias AIEPI y APS</t>
  </si>
  <si>
    <t>Realizar 1 socializacion a todos los integrantes del Cove municipal el panorama y los avances que tiene el municipio con relación a las estrategias APS y AIEPI. Teniendo en cuenta segumiento, analisis de los avances y toma de desiciones</t>
  </si>
  <si>
    <t>2000 Cartillas sobre toda la aplicación de la de la estrategia APS</t>
  </si>
  <si>
    <t>Realizar socialización de la estrategia APS por medio de la distribución de 2000 cartillas.</t>
  </si>
  <si>
    <t xml:space="preserve">Realizar 12 evaluaciones de la demanda inducida a todos los programas de salud infantil. </t>
  </si>
  <si>
    <t>Realizar evaluación de la demanda inducida realizada en el marco de la estrategia APS y su efectividad en los temas, vacunación, crecimiento y desarrollo y AIEPI.</t>
  </si>
  <si>
    <t>1 Implementación de la Estrategia A.P.S en 2000 falimias del municipio.</t>
  </si>
  <si>
    <t xml:space="preserve">Al realizar la implementación de la estrategia APS se estan abordando 1000 familias que venian del año pasado y para este año se estan retomando 1000 nuevas familias y a todas se les va a realizar: priorización, información en el simat, seguimiento y diagnostico. </t>
  </si>
  <si>
    <t>SALUD PÚBLICA-  LA SALUD SEXUAL Y REPRODUCTIVA</t>
  </si>
  <si>
    <t xml:space="preserve">Realizar 15 talleres sobre VIH-SIDA </t>
  </si>
  <si>
    <t>En el marco de la estrategia APS realizar talleres colectivos a las familias sobre VIH - SIDA.</t>
  </si>
  <si>
    <t>Realizar 15 talleres sobre ITS</t>
  </si>
  <si>
    <t>En el marco de la estrategia APS realizar talleres colectivos a las familias sobre ITS.</t>
  </si>
  <si>
    <t>Realizar 15 talleres sobre planificación familiar.</t>
  </si>
  <si>
    <t>En el marco de la estrategia APS realizar talleres colectivos a las familias sobre planificación familiar.</t>
  </si>
  <si>
    <t>En la estrategia APS  realizar  15 charlas educativas que beneficien a 2000 usuarios en el tema derechos sexuales y reproductivos.</t>
  </si>
  <si>
    <t>Desarrollar 15 charlas educativas sobre: derechos sexuales y reproductivos, bajo la estrategia APS.</t>
  </si>
  <si>
    <t>Realizar 15 charlas educativas sobre maternidad segura.</t>
  </si>
  <si>
    <t xml:space="preserve">En el marco de la estrategia APS abordar temas de la estrategia maternidad segura </t>
  </si>
  <si>
    <t>Realizar 15 charlas sobre la sentencia  C-355/06.</t>
  </si>
  <si>
    <t>En el marco de la estrategia APS abordar l tema mencionado por la sentencia C-355/06, donde se mencionan las causales por las cuales esta aprobado en Colombia el tema del aborto.</t>
  </si>
  <si>
    <t xml:space="preserve">Realizar 52 semanas de notificación al sivigila departamental, de todos los eventos relacionados con salud sexual y reproductiva. </t>
  </si>
  <si>
    <t>Realizar 52 semanas epidemiologicas para la notificación al sivigila departamental, de todos los eventos de morbimortalidad-  mortalidad materna y perinatal, en todos los meses del año..</t>
  </si>
  <si>
    <t>Realizar 30 investigacion epidemilogicalos eventos presentados</t>
  </si>
  <si>
    <t>Realizar las investigaciones de acurdo al protocolo a los evento de mortalidad perinatal y materna.</t>
  </si>
  <si>
    <t xml:space="preserve">Realizar 12 evaluaciones de la demanda inducida a todos los programas de salud rexual y reproductiva. </t>
  </si>
  <si>
    <t xml:space="preserve">Realizar evaluación de la demanda inducida realizada en el marco de la estrategia APS y su efectividad en los temas de Planificación familiar para hombre y mujeres, y control prenatal. </t>
  </si>
  <si>
    <t>SALUD PÚBLICA- LA SALUD ORAL</t>
  </si>
  <si>
    <t>Lograr en la población menores 12 años de edad un indice de COP menor 2,3</t>
  </si>
  <si>
    <t>Realizar 600 atenciones integrales a todos los niños pertenecientes a los hogares del ICFB, y Centro educativo Pan, con enfasis en la promoción de habitos higienicos de la boca.</t>
  </si>
  <si>
    <t>Realizar 80 charlas educativas sobre higiene oral.</t>
  </si>
  <si>
    <t>En el marco de la estrategia APS, orientar a las 2000 familias sobre el tema de acciones en la salud oral, según la norma tecnica.</t>
  </si>
  <si>
    <t>Realizar 80 talleres educativos sobre habitos higienicos de la boca.</t>
  </si>
  <si>
    <t>Canalización de 380 usuarios de las familias de APS, atendidos por higiene oral.</t>
  </si>
  <si>
    <t>Lograr en la población menores 12 años de edad un indice de COP , sea atendida en el programa de higiene oral.</t>
  </si>
  <si>
    <t xml:space="preserve">Instaurar programas de prevención en la salud pública del municipio  </t>
  </si>
  <si>
    <t>Realizar 10 investigacion epidemilogicalos eventos presentados para el componente de salud oral.</t>
  </si>
  <si>
    <t>Realizar las investigaciones de acurdo al protocolo fluorosis.</t>
  </si>
  <si>
    <t xml:space="preserve">Realizar 12 evaluaciones de la demanda inducida a todos los programas de salud oral. </t>
  </si>
  <si>
    <t>Realizar evaluación de la demanda inducida realizada en el marco de la estrategia APS y su efectividad en los temas salud oral</t>
  </si>
  <si>
    <t>IMPLEMENTACION PROGRAMA REDUCCION DEL CONSUMO DE ALCOHOL Y TABACO EN LA INFANCIA Y LA JUVENTUD</t>
  </si>
  <si>
    <t xml:space="preserve">Coordinar con otras Secretarías, Dependencias, Áreas e Instituciones, estrategias para la detección y prevención de factores de riesgo y el fortalecimiento de los factores protectores de la salud mental de la población.   </t>
  </si>
  <si>
    <t>1 Informe trimestral de las estrategias para el diagnóstico y tratamiento para los diferentes problemas en salud mental.</t>
  </si>
  <si>
    <t xml:space="preserve">1 reunion bimestral para la Asesoría y asistencia técnica a los coordinadores y directivos de los grupos organizados del municipio (Juntas de acción comunal; grupo de mujeres, población desplazada, adulto mayor, padres de familia, docentes, madres comunitarias del ICBF, madres gestantes y lactantes) en temas de salud mental y psicoactivos. </t>
  </si>
  <si>
    <t xml:space="preserve">Apoyar procesos educativos y formativos de promoción de la salud mental en los grupos organizados del Municipio. </t>
  </si>
  <si>
    <t>10 Reuniones con coordinadores de las instituciones educativas para el reporte y seguimiento de estudiantes con problemáticas de salud mental</t>
  </si>
  <si>
    <t xml:space="preserve"> Fortalecer las redes de apoyo de salud mental del Municipio. </t>
  </si>
  <si>
    <t xml:space="preserve">1 Informe trimestral del seguimiento a las rutas de atención para el fortalecimiento de redes de apoyo municipal e intersectorial. </t>
  </si>
  <si>
    <t>Asistir y participar en las reuniones del Cove (Comité de vigilancia Epidemiológico) Municipal y eventos del área de salud pública, donde se aborden temas de salud mental.</t>
  </si>
  <si>
    <t xml:space="preserve">Realizar 1 COVE Municipal relacionado con los temas de salud mental.                               </t>
  </si>
  <si>
    <t>2 informes de los casos de salud mental reportados en el sivigila. Estos informes se presentan en el COVE Municipal</t>
  </si>
  <si>
    <t>Fortalecer la vigilancia epidemiológica de todos los eventos relacionados con salud mental: intoxicación por psicoactivos, conductas suicidas y violencias</t>
  </si>
  <si>
    <t>Participación en los eventos epidemiológicos relacionados con el componente de salud mental que se notifican en el SIVIGILA y realizar su perspectivo protocolo y  seguimiento (reporte de casos y visitas domiciliarias)</t>
  </si>
  <si>
    <t xml:space="preserve"> </t>
  </si>
  <si>
    <t>IMPLEMENTACION DEL PROGRAMA REDUCCION DEL CONSUMO DE DROGAS ILICITAS EN LA INFANCIA, LA SALUD Y LA ADULTEZ MUNICIPAL ----------  PLAN PILOTO DE MEDICOS BARRIALES</t>
  </si>
  <si>
    <t>Brindar tratamiento a los menores y adultos drogadictos o alcohólicos o en riesgo de serlo y que pertenezcan o que sean población potencial a afiliar al régimen subsidiado operante en el municipio o que tengan un puntaje superior a los niveles de afiliación al régimen subsidiado.</t>
  </si>
  <si>
    <t xml:space="preserve">120 usuarios en tratamiento a traves de los siguientes servicios: Consulta Psicológica
Consulta Desarrollo Familiar – Trabajo social
Visita domiciliaria
Consulta por Psiquiatría
Terapias Grupales (grupo psicoeducativo)
Terapias familiares (grupo pedagógico)
</t>
  </si>
  <si>
    <t xml:space="preserve">sensibilizar e instaurar capaacidad de respuesta en la poblacion del municipio en las estrategias nacionales de promocion de la salud y la prevencion de la enfermdad. </t>
  </si>
  <si>
    <t xml:space="preserve">Realizar secciones sicoeducativas, pedagogicas, de sensibilizacion y capacitacion sobre la estrategia habilidades para la vida y factores protectores ofrecida por profesional de psicologia, con un minimo de 20 personas por cada sesion. </t>
  </si>
  <si>
    <t xml:space="preserve">Realizar secciones sicoeducativas, pedagogicas, de sensibilizacion y capacitacion sobre la estrategia trato digno ofrecida por profesional de psicologia, con un minimo de 20 personas por cada sesion. </t>
  </si>
  <si>
    <t xml:space="preserve">Realizar secciones sicoeducativas, pedagogicas, de sensibilizacion y capacitacion sobre la estrategia pactos por la vida ofrecida por profesional de psicologia, con un minimo de 20 personas por cada sesion. </t>
  </si>
  <si>
    <t xml:space="preserve">Realizar secciones sicoeducativas, pedagogicas, de sensibilizacion y capacitacion sobre la estrategia espacios libres de humo ofrecida por profesional de psicologia, con un minimo de 20 personas por cada sesion. </t>
  </si>
  <si>
    <t>4000 volantes sobre Habilidades para la vida</t>
  </si>
  <si>
    <t>100 afiches sobre espacios libres de humo</t>
  </si>
  <si>
    <t>GESTION INTEGRAL PARA EL DESARROLLO OPERATIVO Y FUNCIONAL DEL PSP</t>
  </si>
  <si>
    <t>IMPLEMENTACION PROGRAMA REDUCCION DEL CONSUMO DE ALCOHOL Y TABACO EN LA INFANCIA Y LA JUVENTUD ----------  GESTION CONJUNTA PUBLICA Y PRIVADA EN LA PREVENCION Y LA ATENCION EN SALUD ------------ PLAN PILOTO DE MEDICOS BARRIALES</t>
  </si>
  <si>
    <t>Apoyar en la gestión del Plan Operativo Anual Salud Pública 2014 especialmente en el componente de salud mental.</t>
  </si>
  <si>
    <t>Asistencia y participación a 6 reuniones estipuladas  por la Seccional de Salud de Antioquia y/o la interventora, con el fin de apoyar la gestión del Plan Operativo Anual de Salud Pública 2014 especialmente en el componente de salud mental.</t>
  </si>
  <si>
    <t xml:space="preserve">Coordinar y dar seguimiento a los programas y proyectos de Salud Mental y psicoactivos </t>
  </si>
  <si>
    <t xml:space="preserve">12 Reuniones para la articulación de las diferentes dependencias del municipio que tienen corresponsabilidad con el tema de salud mental.                                      </t>
  </si>
  <si>
    <t>Reuniones con la entidad que realiza la atención de los usuarios con problemas de salud mental, en convenio con el municipio</t>
  </si>
  <si>
    <t>Remisión de 50 usuarios al servicio de atención y tratamiento por consumo de psicoactivos o problemáticas de salud mental, a la entidad que realiza las atenciones, por convenio con el municipio</t>
  </si>
  <si>
    <t>Asesoría y direccionamiento a 100 usuarios que requieren atención para problemáticas de salud mental.</t>
  </si>
  <si>
    <t xml:space="preserve"> Ejecutar actividades de gestión que den cumplimiento a las Políticas y Planes de Salud Mental y de Reducción del consumo de Psicoactivos </t>
  </si>
  <si>
    <t>10 reuniones del Grupo operativo responsable de la coordinación y  seguimiento de las acciones encaminadas para el cumplimiento de los programas y proyectos de Salud Mental y psicoactivos</t>
  </si>
  <si>
    <t xml:space="preserve">2 Informes de avance en la aplicación de las políticas de salud mental y psicoactivos. </t>
  </si>
  <si>
    <t>informe trimestral de Seguimiento y monitoreo al plan municipal de reducción del consumo de sustancias psicoactivas</t>
  </si>
  <si>
    <t xml:space="preserve">Diagnostico, formulacion e implementacion de la politica publica de salud mental </t>
  </si>
  <si>
    <t>Diagnostico de la situacion de salud mental de la poblacion del municipio</t>
  </si>
  <si>
    <t>informe bimestral de los avances en la creacion de la politica publica en salud mental</t>
  </si>
  <si>
    <t xml:space="preserve">Implementacion de la estrategia APS </t>
  </si>
  <si>
    <t>Dos evaluaciones e informes de la demanda inducida de los usuarios con problemas de salud mental, identificados a traves d ela estrategia de APS</t>
  </si>
  <si>
    <t>Efectuar el proceso y protocolo de la estraegia APS, direcioanado a los usuarios con pronbblmas de salud mental, identificados en dos mil familias visitadas.</t>
  </si>
  <si>
    <t>SALUD PÚBLICA- LAS ENFERMEDADES CRÓNICAS NO TRANSMISIBLES</t>
  </si>
  <si>
    <t>Realizar 15 charlas sobre estilos de vida saludables.</t>
  </si>
  <si>
    <t>En el marco de la estrategia APS de realizar charlas sobre estilos de vida saludable; enfocados a la importancia de la actividad fisica.</t>
  </si>
  <si>
    <t>Realizar 15 charlas sobre detección temprana de CA de mama y cuello uterino</t>
  </si>
  <si>
    <t>En el marco de la estrategia APS de realizar charlas sobre estilos de vida saludable; enfocados a la detección temprana de CA de mama y cervix.</t>
  </si>
  <si>
    <t xml:space="preserve">Realizar 15 charlas sobre detección temprana de CA de mama y cuello uterino, enfocada a la importancia de la citologia. </t>
  </si>
  <si>
    <t>En el marco de la estrategia APS de realizar charlas sobre estilos de vida saludable; enfocados a la detección temprana de CA de mama y cervix, importancia de la citología de cervix.</t>
  </si>
  <si>
    <t>1000 Volantes sobre estilos de vida saludables</t>
  </si>
  <si>
    <t>Se elaboraran 1000 volantes sobre estilos de vida saludable, los cuales se socializaran con las familias pertenecientes a la estrategia APS</t>
  </si>
  <si>
    <t>Realizar 15 charlas sobre detección temprana de CA de prostata.</t>
  </si>
  <si>
    <t>En el marco de la estrategia APS de realizar charlas sobre estilos de vida saludable; enfocados a la detección temprana de CA de prostata.</t>
  </si>
  <si>
    <t xml:space="preserve">Realizar 15 charlas sobre enfermedades crónicas como la HTA y DM. </t>
  </si>
  <si>
    <t>En el marco de la estrategia APS de realizar charlas sobre estilos de vida saludable sobre D.M y HTA con el fin de identificar este riesgo,</t>
  </si>
  <si>
    <t xml:space="preserve">Realizar 12 informes sobre la población con riesgo de sufir una enfermedad crónica. </t>
  </si>
  <si>
    <t>En el marco de la estrategia APS identificar el riesgo cardiovascular en la población priorizada.</t>
  </si>
  <si>
    <t>Realizar 52 semanas epidemiologicas para la notificación al sivigila departamental, de todos los eventos de morbimortalidad-  mortalidad leucemias pediatricas, CA de mama y cervix y demas eventos pertemencientes a enfermedades cronicas no transmisibles.</t>
  </si>
  <si>
    <t>SALUD PÚBLICA- LA NUTRICIÓN</t>
  </si>
  <si>
    <t xml:space="preserve">Realizar 12 talleres que promuevan la lactancia materna. </t>
  </si>
  <si>
    <t xml:space="preserve">Bajo la estrategia APS, promover en las familias la lactancia materna. </t>
  </si>
  <si>
    <t xml:space="preserve">Realizar 15 talleres sobre alimentacion complementaria </t>
  </si>
  <si>
    <t>Bajo la estrategia APS promover educar y enseñar la alimentación complementaria.</t>
  </si>
  <si>
    <t>Realizar 15 talleres sonre preparación de alimentos</t>
  </si>
  <si>
    <t>Bajo la estrategia APS, promover en las familias la preparación adecuada de los alimentos, a fin de garantizar habitos alimenticios saludables.</t>
  </si>
  <si>
    <t>Medicos barriales</t>
  </si>
  <si>
    <t>SALUD PÚBLICA- La GESTIÓN PARA EL DESARROLLO OPERATIVO Y FUNCIONAL DEL PLAN NACIONAL DE SALUD PÚBLICA.</t>
  </si>
  <si>
    <t xml:space="preserve">No de Oficios de requerimientos
Listado de usuarios sin metodologia Sisben III
</t>
  </si>
  <si>
    <t>Optimizar y  administrar con calidad y eficacia en un 100% los procesos y procedimientos del aseguramiento en salud</t>
  </si>
  <si>
    <t>Contar con plataformas de software ajustadas a los requerimientos normativos conjuntamente con el área de sistemas de la municipalidad</t>
  </si>
  <si>
    <t>Celebración de contratos de aseguramiento</t>
  </si>
  <si>
    <t>Interventoria de los contratos del régimen subsidiado</t>
  </si>
  <si>
    <t>Identificar  mediante cruces de bases de datos  la Población Pobre no Asegurada-PPNA del municipio de la Estrella cada vez que el Departamento Nacional de Planeación-DNP certifique una base de datos.</t>
  </si>
  <si>
    <t>Celebrar Convenio Interadminsitrativo entre la ESE Hospital y el Municipio para la atención de la pobalción pobre no asegurada-PPNA de La Estrella, teniendo en cuenta lo contemplado en el Decreto 4747 de 2007 y la Resolución 3047 de 2008.</t>
  </si>
  <si>
    <t xml:space="preserve">Inspeccionar, Vigilar y Controlar la calidad y prestación  de servicios de salud y el sistema de referencia y contrareferencia segun lo contemplado en la normatividad vigente en un 100%.
</t>
  </si>
  <si>
    <t>Realizar 300 encuestas de satisfacción al usuario en la prestación de servicios de salud
Presentar análisis de resultados y Plan de mejoramiento.</t>
  </si>
  <si>
    <t>Realizar 4 capacitaciones sobre el SGSSS con enfoque diferencial sobre el Sistema General de Seguridad Social en Salud, y en deberes y derechos en conjunto con las EPS-S
Focalizada por grupos asi: Discapacidad, Adulto mayor, Lideres comunitarios, Mujeres, ESE Hospital, población general, Concejo municipal.</t>
  </si>
  <si>
    <t>No de asesorias realizadas  por mes</t>
  </si>
  <si>
    <t>Realizar las estadisticas y analsis estadistico de los factores sociodemograficos, moratlidad, morbilidad, vigilancia epidemiologica, determinates scoiales del muninicipio</t>
  </si>
  <si>
    <t xml:space="preserve">Apoyo en Sistema de informacion en salud   y vigilancia en salud </t>
  </si>
  <si>
    <t xml:space="preserve">Gestión del componete de estadisticas vitales, RIPS, e informes de salud </t>
  </si>
  <si>
    <t>61,930,000</t>
  </si>
  <si>
    <t>ejecución con convenio interadministrativo nro 10030462013   de febrero 08-2013</t>
  </si>
  <si>
    <t>23,544,000</t>
  </si>
  <si>
    <t>ejecución con convenio interadministrativo nro 10030632013 de marzo 11-2013</t>
  </si>
  <si>
    <t>21,400,000</t>
  </si>
  <si>
    <t>ejecución con convenio interadministrativo nro 10030632013 de marzo 11-2013 y nro 10031032013 de marzo 21-2013</t>
  </si>
  <si>
    <t>67,460,000</t>
  </si>
  <si>
    <t>ejecución con convenio interadministrativo nro 10030632013 de marzo 11-2013, orden de prestación de servicios nro 0942013 de 28 de enero-2013 y contrato nro 09071042013 de 21 mayo-2013</t>
  </si>
  <si>
    <t>35,300,000</t>
  </si>
  <si>
    <t>253,625,000</t>
  </si>
  <si>
    <t xml:space="preserve">ejecución con convenio interadministrativo nro 10030632013 de marzo 11-2013 </t>
  </si>
  <si>
    <t>$32.000.000</t>
  </si>
  <si>
    <t>SALUD PÚBLICA</t>
  </si>
  <si>
    <t xml:space="preserve">Componente estrategico desarrollo incluyente y participativo </t>
  </si>
  <si>
    <t>Seguridad alimentaria y nutricional</t>
  </si>
  <si>
    <t xml:space="preserve">La estrella  sin desnutrición </t>
  </si>
  <si>
    <t>Ampliación y modernización del servicios</t>
  </si>
  <si>
    <t xml:space="preserve">Diagnostico nutricional a la población escolar: 3.273 escolares en instituciones públicas </t>
  </si>
  <si>
    <t xml:space="preserve">Elaboración de un plan nutricional para la población mal nutrida en edad escolar (exceso de peso y deficit de peso) </t>
  </si>
  <si>
    <t>Actividades educativas en tema de alimentación y nutrciión a la comunidad educativa en 10 intituciones educativas públicas</t>
  </si>
  <si>
    <t>Creación de los comites de alimentación escolar (10)</t>
  </si>
  <si>
    <t xml:space="preserve">3.273 desayunos </t>
  </si>
  <si>
    <t>Preparación de alimentos inocuos a la población escolar (33 manipuladoras)</t>
  </si>
  <si>
    <t xml:space="preserve">1.900 almuerzos diarios </t>
  </si>
  <si>
    <t xml:space="preserve">110 informes </t>
  </si>
  <si>
    <t>Supervisión de los restaruantes escolares en las instituciones oficiales (10)</t>
  </si>
  <si>
    <t xml:space="preserve">12 informes de interventoria </t>
  </si>
  <si>
    <t>Suministro de viveres alimentisios para el programa restaurante escolar</t>
  </si>
  <si>
    <t>Garantizar la limpieza y desinfección en los restaurantes escolares (10)</t>
  </si>
  <si>
    <t xml:space="preserve">666.720 unidades de leche y galletas </t>
  </si>
  <si>
    <t xml:space="preserve">Distribución de complemento nutrcional 1852 niños y niñas </t>
  </si>
  <si>
    <t xml:space="preserve">Vigilancia y seguridad alimentaria de los 1852 niños y niñas beneficiarios del programa MANA Infantil </t>
  </si>
  <si>
    <t xml:space="preserve">Mejoramiento nutricional a la madre gestante y lactante </t>
  </si>
  <si>
    <t xml:space="preserve">Asesorias y asistencia técnica en alimentación, nutrición y salud durante del periodo de gestación y la lactancia </t>
  </si>
  <si>
    <t>Valoracion nutrcional a la madre gestante y al recien nacido (80)</t>
  </si>
  <si>
    <t>Vigilancia y seguimiento en suministro de un complemento alimentario para la madre gestantes y lactantes</t>
  </si>
  <si>
    <t>Asesoria individual mediante visita domiciliaria para la promoción de la lactancia materna</t>
  </si>
  <si>
    <t>Informe de resultados de madres gestantes y lactantes</t>
  </si>
  <si>
    <t xml:space="preserve">Entrega de complemento MANA Infantil </t>
  </si>
  <si>
    <t xml:space="preserve">Acciones de prevención de los riesgos (biologicos, sociales, ambientales y sanitarios) SALUD AMBIENTAL
</t>
  </si>
  <si>
    <t>Gestion conjunta pública y privada en la prevencion y la atencion en salud</t>
  </si>
  <si>
    <t>Control de la zoonosis a traves de acciones de promoción y prevención</t>
  </si>
  <si>
    <t>Conversatorios y talleres para la sensibilizacion de la cominidad Siderense sobre tenencia responsable de mascotas</t>
  </si>
  <si>
    <t>Vacunación antrirrabica a caninos y felinos del municipio de la Estrella</t>
  </si>
  <si>
    <t>Esterilización a caninos y felinos del municpio de La Estrella</t>
  </si>
  <si>
    <t xml:space="preserve">Vigilancia y control de los factores de riesgo asociados a los vectores y en manejo de los  residuos hospitalarios y similares </t>
  </si>
  <si>
    <t>Construcción de censo donde se identifiquen todos losgeneradosres de residuos hospitalarios y similares del municpio de La Estrella</t>
  </si>
  <si>
    <t>Realizar talleres educativos para el manejo adecuado de los residuos especiales</t>
  </si>
  <si>
    <t xml:space="preserve">Levantamiento de indice de infestacción larvaria </t>
  </si>
  <si>
    <t>Vigilancia y control de la calidad de la agua y los factores de riesgo de los establecimientos abiertos al público</t>
  </si>
  <si>
    <t xml:space="preserve">Visitas e informe a los 16 sistemas de acueducto </t>
  </si>
  <si>
    <t>Capacitar al sector informal de la economía en adecuadas practicas de manipulacion de alimentos</t>
  </si>
  <si>
    <t>visitas de vigilancia y control sanitario a todos los establecimientos donde se procesa, almacena y comercializan alimentos.</t>
  </si>
  <si>
    <t>SALUD AMBIENTAL</t>
  </si>
  <si>
    <t>30.429.000</t>
  </si>
  <si>
    <t>25.137.000</t>
  </si>
</sst>
</file>

<file path=xl/styles.xml><?xml version="1.0" encoding="utf-8"?>
<styleSheet xmlns="http://schemas.openxmlformats.org/spreadsheetml/2006/main">
  <numFmts count="3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 #,##0.00\ [$€]_-;\-* #,##0.00\ [$€]_-;_-* &quot;-&quot;??\ [$€]_-;_-@_-"/>
    <numFmt numFmtId="185" formatCode="0.0%"/>
    <numFmt numFmtId="186" formatCode="00000000"/>
    <numFmt numFmtId="187" formatCode="_ * #,##0_ ;_ * \-#,##0_ ;_ * &quot;-&quot;??_ ;_ @_ "/>
  </numFmts>
  <fonts count="64">
    <font>
      <sz val="10"/>
      <name val="Arial"/>
      <family val="0"/>
    </font>
    <font>
      <b/>
      <sz val="10"/>
      <name val="Arial"/>
      <family val="2"/>
    </font>
    <font>
      <b/>
      <sz val="8"/>
      <name val="Arial"/>
      <family val="2"/>
    </font>
    <font>
      <b/>
      <sz val="12"/>
      <name val="Arial"/>
      <family val="2"/>
    </font>
    <font>
      <b/>
      <sz val="14"/>
      <name val="Arial"/>
      <family val="2"/>
    </font>
    <font>
      <sz val="12"/>
      <name val="Arial"/>
      <family val="2"/>
    </font>
    <font>
      <sz val="11"/>
      <name val="Arial"/>
      <family val="2"/>
    </font>
    <font>
      <u val="single"/>
      <sz val="10"/>
      <color indexed="12"/>
      <name val="Arial"/>
      <family val="2"/>
    </font>
    <font>
      <sz val="11"/>
      <color indexed="8"/>
      <name val="Calibri"/>
      <family val="2"/>
    </font>
    <font>
      <sz val="9"/>
      <name val="Calibri"/>
      <family val="2"/>
    </font>
    <font>
      <sz val="16"/>
      <name val="Arial"/>
      <family val="2"/>
    </font>
    <font>
      <sz val="8"/>
      <name val="Arial"/>
      <family val="2"/>
    </font>
    <font>
      <b/>
      <sz val="8"/>
      <name val="Tahoma"/>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0.5"/>
      <name val="Calibri"/>
      <family val="2"/>
    </font>
    <font>
      <sz val="10"/>
      <name val="Calibri"/>
      <family val="2"/>
    </font>
    <font>
      <sz val="10"/>
      <color indexed="12"/>
      <name val="Arial"/>
      <family val="2"/>
    </font>
    <font>
      <b/>
      <sz val="12"/>
      <color indexed="10"/>
      <name val="Arial"/>
      <family val="2"/>
    </font>
    <font>
      <b/>
      <sz val="11"/>
      <name val="Calibri"/>
      <family val="2"/>
    </font>
    <font>
      <b/>
      <sz val="11"/>
      <color indexed="10"/>
      <name val="Calibri"/>
      <family val="2"/>
    </font>
    <font>
      <sz val="12"/>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FF"/>
      <name val="Arial"/>
      <family val="2"/>
    </font>
    <font>
      <sz val="12"/>
      <color rgb="FF0000FF"/>
      <name val="Arial"/>
      <family val="2"/>
    </font>
    <font>
      <b/>
      <sz val="11"/>
      <color rgb="FFFF0000"/>
      <name val="Calibri"/>
      <family val="2"/>
    </font>
    <font>
      <b/>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184" fontId="0" fillId="0" borderId="0" applyFont="0" applyFill="0" applyBorder="0" applyAlignment="0" applyProtection="0"/>
    <xf numFmtId="0" fontId="7"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333">
    <xf numFmtId="0" fontId="0" fillId="0" borderId="0" xfId="0" applyAlignment="1">
      <alignment/>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6" fillId="0" borderId="13" xfId="0" applyFont="1" applyBorder="1" applyAlignment="1">
      <alignment horizontal="left" vertical="center" wrapText="1"/>
    </xf>
    <xf numFmtId="0" fontId="5" fillId="33" borderId="12" xfId="0" applyFont="1" applyFill="1" applyBorder="1" applyAlignment="1">
      <alignment vertical="center" wrapText="1"/>
    </xf>
    <xf numFmtId="0" fontId="5" fillId="33" borderId="13" xfId="0" applyFont="1" applyFill="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33" fillId="0" borderId="16" xfId="0" applyFont="1" applyFill="1" applyBorder="1" applyAlignment="1">
      <alignment horizontal="justify" vertical="center" wrapText="1"/>
    </xf>
    <xf numFmtId="0" fontId="33" fillId="0" borderId="16"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16" xfId="0" applyFont="1" applyFill="1" applyBorder="1" applyAlignment="1">
      <alignment horizontal="justify" vertical="center" wrapText="1"/>
    </xf>
    <xf numFmtId="0" fontId="11" fillId="0" borderId="16" xfId="0" applyFont="1" applyFill="1" applyBorder="1" applyAlignment="1">
      <alignment vertical="center" wrapText="1"/>
    </xf>
    <xf numFmtId="3" fontId="11" fillId="0" borderId="16" xfId="0" applyNumberFormat="1" applyFont="1" applyFill="1" applyBorder="1" applyAlignment="1">
      <alignment vertical="center" wrapText="1"/>
    </xf>
    <xf numFmtId="0" fontId="11" fillId="0" borderId="17" xfId="0" applyFont="1" applyFill="1" applyBorder="1" applyAlignment="1">
      <alignment horizontal="center" vertical="center" wrapText="1"/>
    </xf>
    <xf numFmtId="1" fontId="11" fillId="0" borderId="16" xfId="0" applyNumberFormat="1" applyFont="1" applyFill="1" applyBorder="1" applyAlignment="1">
      <alignment vertical="center" wrapText="1"/>
    </xf>
    <xf numFmtId="0" fontId="11" fillId="0" borderId="16" xfId="0" applyNumberFormat="1" applyFont="1" applyFill="1" applyBorder="1" applyAlignment="1">
      <alignment vertical="center" wrapText="1"/>
    </xf>
    <xf numFmtId="0" fontId="11" fillId="0" borderId="16" xfId="50" applyNumberFormat="1" applyFont="1" applyFill="1" applyBorder="1" applyAlignment="1">
      <alignment vertical="center" wrapText="1"/>
    </xf>
    <xf numFmtId="49" fontId="11" fillId="0" borderId="16" xfId="0" applyNumberFormat="1" applyFont="1" applyFill="1" applyBorder="1" applyAlignment="1">
      <alignment vertical="center" wrapText="1"/>
    </xf>
    <xf numFmtId="187" fontId="11" fillId="0" borderId="16" xfId="50" applyNumberFormat="1" applyFont="1" applyFill="1" applyBorder="1" applyAlignment="1">
      <alignment vertical="center" wrapText="1"/>
    </xf>
    <xf numFmtId="0" fontId="2" fillId="0" borderId="16" xfId="0" applyFont="1" applyFill="1" applyBorder="1" applyAlignment="1">
      <alignment vertical="center" wrapText="1"/>
    </xf>
    <xf numFmtId="0" fontId="11" fillId="0" borderId="16" xfId="0" applyFont="1" applyFill="1" applyBorder="1" applyAlignment="1">
      <alignment horizontal="center" vertical="center" wrapText="1"/>
    </xf>
    <xf numFmtId="0" fontId="11" fillId="0" borderId="16" xfId="0" applyFont="1" applyFill="1" applyBorder="1" applyAlignment="1">
      <alignment horizontal="center" vertical="center"/>
    </xf>
    <xf numFmtId="0" fontId="11" fillId="0" borderId="16" xfId="0" applyNumberFormat="1" applyFont="1" applyFill="1" applyBorder="1" applyAlignment="1">
      <alignment horizontal="center" vertical="center" wrapText="1"/>
    </xf>
    <xf numFmtId="1" fontId="11" fillId="0" borderId="16" xfId="0" applyNumberFormat="1" applyFont="1" applyFill="1" applyBorder="1" applyAlignment="1">
      <alignment horizontal="center" vertical="center" wrapText="1"/>
    </xf>
    <xf numFmtId="3" fontId="2" fillId="0" borderId="16" xfId="0" applyNumberFormat="1" applyFont="1" applyFill="1" applyBorder="1" applyAlignment="1">
      <alignment vertical="center" wrapText="1"/>
    </xf>
    <xf numFmtId="0" fontId="11" fillId="0" borderId="16" xfId="0" applyFont="1" applyFill="1" applyBorder="1" applyAlignment="1">
      <alignment vertical="center"/>
    </xf>
    <xf numFmtId="0" fontId="11" fillId="0" borderId="16" xfId="0" applyNumberFormat="1" applyFont="1" applyFill="1" applyBorder="1" applyAlignment="1">
      <alignment vertical="center"/>
    </xf>
    <xf numFmtId="0" fontId="2" fillId="0" borderId="16" xfId="0" applyFont="1" applyFill="1" applyBorder="1" applyAlignment="1">
      <alignment horizontal="center" vertical="center" wrapText="1"/>
    </xf>
    <xf numFmtId="0" fontId="34" fillId="0" borderId="16" xfId="57" applyFont="1" applyFill="1" applyBorder="1" applyAlignment="1">
      <alignment horizontal="justify" vertical="center" wrapText="1"/>
      <protection/>
    </xf>
    <xf numFmtId="0" fontId="35" fillId="0" borderId="16" xfId="57" applyFont="1" applyFill="1" applyBorder="1" applyAlignment="1">
      <alignment horizontal="center" vertical="center" wrapText="1"/>
      <protection/>
    </xf>
    <xf numFmtId="4" fontId="35" fillId="0" borderId="16" xfId="57" applyNumberFormat="1" applyFont="1" applyFill="1" applyBorder="1" applyAlignment="1">
      <alignment vertical="center" textRotation="90" wrapText="1"/>
      <protection/>
    </xf>
    <xf numFmtId="4" fontId="35" fillId="0" borderId="16" xfId="57" applyNumberFormat="1" applyFont="1" applyFill="1" applyBorder="1" applyAlignment="1">
      <alignment horizontal="center" vertical="center" textRotation="90" wrapText="1"/>
      <protection/>
    </xf>
    <xf numFmtId="0" fontId="35" fillId="0" borderId="16" xfId="57" applyFont="1" applyFill="1" applyBorder="1" applyAlignment="1">
      <alignment horizontal="justify" vertical="center" wrapText="1"/>
      <protection/>
    </xf>
    <xf numFmtId="0" fontId="34" fillId="0" borderId="16" xfId="57" applyFont="1" applyFill="1" applyBorder="1" applyAlignment="1">
      <alignment horizontal="center" vertical="center" wrapText="1"/>
      <protection/>
    </xf>
    <xf numFmtId="0" fontId="34" fillId="0" borderId="16" xfId="57" applyFont="1" applyFill="1" applyBorder="1" applyAlignment="1">
      <alignment horizontal="center" vertical="center"/>
      <protection/>
    </xf>
    <xf numFmtId="4" fontId="35" fillId="0" borderId="16" xfId="52" applyNumberFormat="1" applyFont="1" applyFill="1" applyBorder="1" applyAlignment="1">
      <alignment horizontal="center" vertical="center" textRotation="90" wrapText="1"/>
    </xf>
    <xf numFmtId="4" fontId="35" fillId="0" borderId="16" xfId="52" applyNumberFormat="1" applyFont="1" applyFill="1" applyBorder="1" applyAlignment="1">
      <alignment vertical="center" textRotation="90" wrapText="1"/>
    </xf>
    <xf numFmtId="4" fontId="35" fillId="0" borderId="16" xfId="0" applyNumberFormat="1" applyFont="1" applyFill="1" applyBorder="1" applyAlignment="1">
      <alignment vertical="center" textRotation="90" wrapText="1"/>
    </xf>
    <xf numFmtId="4" fontId="35" fillId="0" borderId="16" xfId="0" applyNumberFormat="1" applyFont="1" applyFill="1" applyBorder="1" applyAlignment="1">
      <alignment horizontal="center" vertical="center" textRotation="90" wrapText="1"/>
    </xf>
    <xf numFmtId="3" fontId="33" fillId="0" borderId="16" xfId="0" applyNumberFormat="1" applyFont="1" applyFill="1" applyBorder="1" applyAlignment="1">
      <alignment horizontal="right" vertical="center" textRotation="90"/>
    </xf>
    <xf numFmtId="0" fontId="35" fillId="0" borderId="16" xfId="57" applyFont="1" applyFill="1" applyBorder="1" applyAlignment="1">
      <alignment vertical="center" textRotation="90"/>
      <protection/>
    </xf>
    <xf numFmtId="3" fontId="2" fillId="0" borderId="16" xfId="0" applyNumberFormat="1" applyFont="1" applyFill="1" applyBorder="1" applyAlignment="1">
      <alignment horizontal="center" vertical="center" wrapText="1"/>
    </xf>
    <xf numFmtId="0" fontId="0" fillId="0" borderId="16" xfId="0" applyFont="1" applyFill="1" applyBorder="1" applyAlignment="1">
      <alignment horizontal="center" vertical="center" textRotation="90"/>
    </xf>
    <xf numFmtId="9" fontId="11" fillId="0" borderId="16" xfId="61" applyFont="1" applyFill="1" applyBorder="1" applyAlignment="1">
      <alignment horizontal="center" vertical="center" wrapText="1"/>
    </xf>
    <xf numFmtId="9" fontId="11" fillId="0" borderId="16" xfId="61" applyFont="1" applyFill="1" applyBorder="1" applyAlignment="1">
      <alignment vertical="center" wrapText="1"/>
    </xf>
    <xf numFmtId="0" fontId="0" fillId="0" borderId="16" xfId="0" applyFont="1" applyFill="1" applyBorder="1" applyAlignment="1">
      <alignment/>
    </xf>
    <xf numFmtId="0" fontId="1" fillId="0" borderId="18" xfId="0" applyFont="1" applyFill="1" applyBorder="1" applyAlignment="1">
      <alignment/>
    </xf>
    <xf numFmtId="0" fontId="1" fillId="0" borderId="16" xfId="0" applyFont="1" applyFill="1" applyBorder="1" applyAlignment="1">
      <alignment/>
    </xf>
    <xf numFmtId="0" fontId="0" fillId="0" borderId="0" xfId="0" applyFill="1" applyAlignment="1">
      <alignment/>
    </xf>
    <xf numFmtId="0" fontId="0" fillId="0" borderId="0" xfId="0" applyFont="1" applyFill="1" applyBorder="1" applyAlignment="1">
      <alignment/>
    </xf>
    <xf numFmtId="0" fontId="1" fillId="0" borderId="0" xfId="0" applyFont="1" applyFill="1" applyBorder="1" applyAlignment="1">
      <alignment/>
    </xf>
    <xf numFmtId="0" fontId="0" fillId="0" borderId="0" xfId="0" applyFill="1" applyBorder="1" applyAlignment="1">
      <alignment/>
    </xf>
    <xf numFmtId="0" fontId="0" fillId="0" borderId="1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Fill="1" applyAlignment="1">
      <alignment horizontal="center" vertical="center" wrapText="1"/>
    </xf>
    <xf numFmtId="0" fontId="5" fillId="0" borderId="16" xfId="0" applyFont="1" applyFill="1" applyBorder="1" applyAlignment="1">
      <alignment horizontal="center" vertical="center" wrapText="1"/>
    </xf>
    <xf numFmtId="0" fontId="5" fillId="0" borderId="16" xfId="0" applyFont="1" applyFill="1" applyBorder="1" applyAlignment="1">
      <alignment vertical="center" wrapText="1"/>
    </xf>
    <xf numFmtId="0" fontId="0" fillId="0" borderId="16" xfId="0" applyFont="1" applyFill="1" applyBorder="1" applyAlignment="1">
      <alignment horizontal="justify" vertical="center" wrapText="1"/>
    </xf>
    <xf numFmtId="0" fontId="0" fillId="0" borderId="20" xfId="0" applyFont="1" applyFill="1" applyBorder="1" applyAlignment="1">
      <alignment horizontal="center" vertical="center" wrapText="1"/>
    </xf>
    <xf numFmtId="186" fontId="0" fillId="0" borderId="16" xfId="0" applyNumberFormat="1" applyFont="1" applyFill="1" applyBorder="1" applyAlignment="1">
      <alignment vertical="center" wrapText="1"/>
    </xf>
    <xf numFmtId="0" fontId="0" fillId="0" borderId="17"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21" xfId="0" applyFont="1" applyFill="1" applyBorder="1" applyAlignment="1">
      <alignment horizontal="center" vertical="center" wrapText="1"/>
    </xf>
    <xf numFmtId="0" fontId="0" fillId="0" borderId="18" xfId="0" applyFont="1" applyFill="1" applyBorder="1" applyAlignment="1">
      <alignment vertical="center" wrapText="1"/>
    </xf>
    <xf numFmtId="0" fontId="0" fillId="0" borderId="16" xfId="0" applyFont="1" applyFill="1" applyBorder="1" applyAlignment="1">
      <alignment vertical="center" wrapText="1"/>
    </xf>
    <xf numFmtId="3" fontId="0" fillId="0" borderId="16" xfId="0" applyNumberFormat="1" applyFont="1" applyFill="1" applyBorder="1" applyAlignment="1">
      <alignment vertical="center" wrapText="1"/>
    </xf>
    <xf numFmtId="0" fontId="0" fillId="0" borderId="22" xfId="0" applyFont="1" applyFill="1" applyBorder="1" applyAlignment="1">
      <alignment vertical="center" wrapText="1"/>
    </xf>
    <xf numFmtId="0" fontId="0" fillId="0" borderId="19" xfId="0" applyFont="1" applyFill="1" applyBorder="1" applyAlignment="1">
      <alignment vertical="center" wrapText="1"/>
    </xf>
    <xf numFmtId="3" fontId="0" fillId="0" borderId="19" xfId="0" applyNumberFormat="1" applyFont="1" applyFill="1" applyBorder="1" applyAlignment="1">
      <alignment vertical="center" wrapText="1"/>
    </xf>
    <xf numFmtId="0" fontId="1" fillId="0" borderId="17" xfId="0" applyFont="1" applyFill="1" applyBorder="1" applyAlignment="1">
      <alignment horizontal="center" vertical="center" wrapText="1"/>
    </xf>
    <xf numFmtId="3" fontId="1" fillId="0" borderId="17" xfId="0" applyNumberFormat="1" applyFont="1" applyFill="1" applyBorder="1" applyAlignment="1">
      <alignment horizontal="center" vertical="center" wrapText="1"/>
    </xf>
    <xf numFmtId="0" fontId="0" fillId="0" borderId="23" xfId="0" applyFont="1" applyFill="1" applyBorder="1" applyAlignment="1">
      <alignment vertical="center" wrapText="1"/>
    </xf>
    <xf numFmtId="0" fontId="0" fillId="0" borderId="17" xfId="0" applyFont="1" applyFill="1" applyBorder="1" applyAlignment="1">
      <alignment vertical="center" wrapText="1"/>
    </xf>
    <xf numFmtId="3" fontId="0" fillId="0" borderId="17" xfId="0" applyNumberFormat="1" applyFont="1" applyFill="1" applyBorder="1" applyAlignment="1">
      <alignment vertical="center" wrapText="1"/>
    </xf>
    <xf numFmtId="1" fontId="0" fillId="0" borderId="18" xfId="0" applyNumberFormat="1" applyFont="1" applyFill="1" applyBorder="1" applyAlignment="1">
      <alignment vertical="center" wrapText="1"/>
    </xf>
    <xf numFmtId="1" fontId="0" fillId="0" borderId="16" xfId="0" applyNumberFormat="1" applyFont="1" applyFill="1" applyBorder="1" applyAlignment="1">
      <alignment vertical="center" wrapText="1"/>
    </xf>
    <xf numFmtId="0" fontId="0" fillId="0" borderId="16" xfId="0" applyNumberFormat="1" applyFont="1" applyFill="1" applyBorder="1" applyAlignment="1">
      <alignment vertical="center" wrapText="1"/>
    </xf>
    <xf numFmtId="0" fontId="0" fillId="0" borderId="16" xfId="50" applyNumberFormat="1" applyFont="1" applyFill="1" applyBorder="1" applyAlignment="1">
      <alignment vertical="center" wrapText="1"/>
    </xf>
    <xf numFmtId="49" fontId="0" fillId="0" borderId="16" xfId="0" applyNumberFormat="1" applyFont="1" applyFill="1" applyBorder="1" applyAlignment="1">
      <alignment vertical="center" wrapText="1"/>
    </xf>
    <xf numFmtId="49" fontId="0" fillId="0" borderId="18" xfId="0" applyNumberFormat="1" applyFont="1" applyFill="1" applyBorder="1" applyAlignment="1">
      <alignment vertical="center" wrapText="1"/>
    </xf>
    <xf numFmtId="0" fontId="0" fillId="0" borderId="18" xfId="0" applyNumberFormat="1" applyFont="1" applyFill="1" applyBorder="1" applyAlignment="1">
      <alignment vertical="center" wrapText="1"/>
    </xf>
    <xf numFmtId="9" fontId="0" fillId="0" borderId="19" xfId="61" applyFont="1" applyFill="1" applyBorder="1" applyAlignment="1">
      <alignment horizontal="center" vertical="center" wrapText="1"/>
    </xf>
    <xf numFmtId="187" fontId="0" fillId="0" borderId="16" xfId="50" applyNumberFormat="1" applyFont="1" applyFill="1" applyBorder="1" applyAlignment="1">
      <alignment vertical="center" wrapText="1"/>
    </xf>
    <xf numFmtId="0" fontId="1" fillId="0" borderId="19" xfId="0" applyFont="1" applyFill="1" applyBorder="1" applyAlignment="1">
      <alignment vertical="center" wrapText="1"/>
    </xf>
    <xf numFmtId="3" fontId="1" fillId="0" borderId="19" xfId="0" applyNumberFormat="1" applyFont="1" applyFill="1" applyBorder="1" applyAlignment="1">
      <alignment vertical="center" wrapText="1"/>
    </xf>
    <xf numFmtId="9" fontId="0" fillId="0" borderId="19" xfId="61" applyFont="1" applyFill="1" applyBorder="1" applyAlignment="1">
      <alignment vertical="center" wrapText="1"/>
    </xf>
    <xf numFmtId="0" fontId="1" fillId="0" borderId="16" xfId="0" applyFont="1" applyFill="1" applyBorder="1" applyAlignment="1">
      <alignment vertical="center" wrapText="1"/>
    </xf>
    <xf numFmtId="0" fontId="0" fillId="0" borderId="2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0" xfId="0" applyNumberFormat="1" applyFont="1" applyFill="1" applyAlignment="1">
      <alignment horizontal="center" vertical="center" wrapText="1"/>
    </xf>
    <xf numFmtId="1" fontId="0" fillId="0" borderId="16" xfId="0" applyNumberFormat="1" applyFont="1" applyFill="1" applyBorder="1" applyAlignment="1">
      <alignment horizontal="center" vertical="center" wrapText="1"/>
    </xf>
    <xf numFmtId="3" fontId="1" fillId="0" borderId="16" xfId="0" applyNumberFormat="1" applyFont="1" applyFill="1" applyBorder="1" applyAlignment="1">
      <alignment vertical="center" wrapText="1"/>
    </xf>
    <xf numFmtId="0" fontId="0" fillId="0" borderId="25" xfId="0" applyFont="1" applyFill="1" applyBorder="1" applyAlignment="1">
      <alignment horizontal="center" vertical="center" wrapText="1"/>
    </xf>
    <xf numFmtId="0" fontId="0" fillId="0" borderId="18" xfId="0" applyFont="1" applyFill="1" applyBorder="1" applyAlignment="1">
      <alignment horizontal="center" vertical="center" wrapText="1"/>
    </xf>
    <xf numFmtId="3" fontId="1" fillId="0" borderId="0" xfId="0" applyNumberFormat="1" applyFont="1" applyFill="1" applyBorder="1" applyAlignment="1">
      <alignment vertical="center" wrapText="1"/>
    </xf>
    <xf numFmtId="0" fontId="0" fillId="0" borderId="16" xfId="0" applyFont="1" applyFill="1" applyBorder="1" applyAlignment="1">
      <alignment vertical="center"/>
    </xf>
    <xf numFmtId="0" fontId="0" fillId="0" borderId="16" xfId="0" applyNumberFormat="1" applyFont="1" applyFill="1" applyBorder="1" applyAlignment="1">
      <alignment vertical="center"/>
    </xf>
    <xf numFmtId="0" fontId="1" fillId="0" borderId="16" xfId="0" applyFont="1" applyFill="1" applyBorder="1" applyAlignment="1">
      <alignment horizontal="center" vertical="center" wrapText="1"/>
    </xf>
    <xf numFmtId="1" fontId="0" fillId="0" borderId="20" xfId="57" applyNumberFormat="1" applyFont="1" applyFill="1" applyBorder="1" applyAlignment="1">
      <alignment vertical="center" wrapText="1"/>
      <protection/>
    </xf>
    <xf numFmtId="1" fontId="0" fillId="0" borderId="17" xfId="57" applyNumberFormat="1" applyFont="1" applyFill="1" applyBorder="1" applyAlignment="1">
      <alignment vertical="center" wrapText="1"/>
      <protection/>
    </xf>
    <xf numFmtId="1" fontId="0" fillId="0" borderId="26" xfId="57" applyNumberFormat="1" applyFont="1" applyFill="1" applyBorder="1" applyAlignment="1">
      <alignment vertical="center" wrapText="1"/>
      <protection/>
    </xf>
    <xf numFmtId="1" fontId="0" fillId="0" borderId="24" xfId="57" applyNumberFormat="1" applyFont="1" applyFill="1" applyBorder="1" applyAlignment="1">
      <alignment vertical="center" wrapText="1"/>
      <protection/>
    </xf>
    <xf numFmtId="0" fontId="0"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Border="1" applyAlignment="1">
      <alignment horizontal="justify" vertical="center" wrapText="1"/>
    </xf>
    <xf numFmtId="0" fontId="0" fillId="0" borderId="0" xfId="0" applyFont="1" applyFill="1" applyAlignment="1">
      <alignment/>
    </xf>
    <xf numFmtId="187" fontId="0" fillId="0" borderId="0" xfId="50" applyNumberFormat="1" applyFont="1" applyFill="1" applyBorder="1" applyAlignment="1">
      <alignment vertical="center" wrapText="1"/>
    </xf>
    <xf numFmtId="0" fontId="0" fillId="0" borderId="25" xfId="0" applyFont="1" applyFill="1" applyBorder="1" applyAlignment="1">
      <alignment vertical="center" wrapText="1"/>
    </xf>
    <xf numFmtId="0" fontId="0" fillId="0" borderId="19" xfId="0" applyNumberFormat="1" applyFont="1" applyFill="1" applyBorder="1" applyAlignment="1">
      <alignment vertical="center" wrapText="1"/>
    </xf>
    <xf numFmtId="0" fontId="0" fillId="0" borderId="27" xfId="0" applyFont="1" applyFill="1" applyBorder="1" applyAlignment="1">
      <alignment vertical="center" wrapText="1"/>
    </xf>
    <xf numFmtId="0" fontId="0" fillId="0" borderId="17" xfId="0" applyFont="1" applyFill="1" applyBorder="1" applyAlignment="1">
      <alignment wrapText="1"/>
    </xf>
    <xf numFmtId="9" fontId="0" fillId="0" borderId="20" xfId="61" applyFont="1" applyFill="1" applyBorder="1" applyAlignment="1">
      <alignment vertical="center" wrapText="1"/>
    </xf>
    <xf numFmtId="9" fontId="0" fillId="0" borderId="25" xfId="61" applyFont="1" applyFill="1" applyBorder="1" applyAlignment="1">
      <alignment vertical="center" wrapText="1"/>
    </xf>
    <xf numFmtId="9" fontId="0" fillId="0" borderId="16" xfId="61" applyFont="1" applyFill="1" applyBorder="1" applyAlignment="1">
      <alignment vertical="center" wrapText="1"/>
    </xf>
    <xf numFmtId="9" fontId="0" fillId="0" borderId="16" xfId="6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9" fontId="0" fillId="0" borderId="27" xfId="61" applyFont="1" applyFill="1" applyBorder="1" applyAlignment="1">
      <alignment vertical="center" wrapText="1"/>
    </xf>
    <xf numFmtId="9" fontId="0" fillId="0" borderId="19" xfId="0" applyNumberFormat="1" applyFont="1" applyFill="1" applyBorder="1" applyAlignment="1">
      <alignment vertical="center" wrapText="1"/>
    </xf>
    <xf numFmtId="9" fontId="0" fillId="0" borderId="16" xfId="0" applyNumberFormat="1" applyFont="1" applyFill="1" applyBorder="1" applyAlignment="1">
      <alignment vertical="center" wrapText="1"/>
    </xf>
    <xf numFmtId="10" fontId="0" fillId="0" borderId="0" xfId="0" applyNumberFormat="1" applyFont="1" applyFill="1" applyAlignment="1">
      <alignment vertical="center" wrapText="1"/>
    </xf>
    <xf numFmtId="9" fontId="0" fillId="0" borderId="20" xfId="0" applyNumberFormat="1" applyFont="1" applyFill="1" applyBorder="1" applyAlignment="1">
      <alignment horizontal="center" vertical="center" wrapText="1"/>
    </xf>
    <xf numFmtId="9" fontId="0" fillId="0" borderId="16" xfId="0" applyNumberFormat="1" applyFont="1" applyFill="1" applyBorder="1" applyAlignment="1">
      <alignment horizontal="center" vertical="center" wrapText="1"/>
    </xf>
    <xf numFmtId="0" fontId="0" fillId="0" borderId="16" xfId="0" applyFill="1" applyBorder="1" applyAlignment="1">
      <alignment horizontal="center" vertical="center" wrapText="1"/>
    </xf>
    <xf numFmtId="1" fontId="0" fillId="0" borderId="25" xfId="61" applyNumberFormat="1" applyFont="1" applyFill="1" applyBorder="1" applyAlignment="1">
      <alignment vertical="center" wrapText="1"/>
    </xf>
    <xf numFmtId="1" fontId="0" fillId="0" borderId="16" xfId="61" applyNumberFormat="1" applyFont="1" applyFill="1" applyBorder="1" applyAlignment="1">
      <alignment vertical="center" wrapText="1"/>
    </xf>
    <xf numFmtId="0" fontId="0" fillId="0" borderId="19" xfId="0" applyFont="1" applyFill="1" applyBorder="1" applyAlignment="1">
      <alignment horizontal="center" vertical="center" textRotation="90" wrapText="1"/>
    </xf>
    <xf numFmtId="0" fontId="0" fillId="0" borderId="16" xfId="0" applyFont="1" applyFill="1" applyBorder="1" applyAlignment="1">
      <alignment horizontal="left" vertical="center" wrapText="1"/>
    </xf>
    <xf numFmtId="0" fontId="0" fillId="0" borderId="20" xfId="0" applyFont="1" applyFill="1" applyBorder="1" applyAlignment="1">
      <alignment horizontal="center" vertical="center" textRotation="90" wrapText="1"/>
    </xf>
    <xf numFmtId="0" fontId="0" fillId="0" borderId="17" xfId="0" applyFont="1" applyFill="1" applyBorder="1" applyAlignment="1">
      <alignment horizontal="left" vertical="center" wrapText="1"/>
    </xf>
    <xf numFmtId="3" fontId="0" fillId="0" borderId="0" xfId="0" applyNumberFormat="1" applyFont="1" applyFill="1" applyAlignment="1">
      <alignment vertical="center" wrapText="1"/>
    </xf>
    <xf numFmtId="0" fontId="0" fillId="0" borderId="16" xfId="57" applyFont="1" applyFill="1" applyBorder="1" applyAlignment="1">
      <alignment horizontal="center" vertical="center" wrapText="1"/>
      <protection/>
    </xf>
    <xf numFmtId="0" fontId="0" fillId="0" borderId="16" xfId="0" applyFont="1" applyFill="1" applyBorder="1" applyAlignment="1">
      <alignment horizontal="center" vertical="center" textRotation="90" wrapText="1"/>
    </xf>
    <xf numFmtId="0" fontId="0" fillId="0" borderId="16" xfId="57" applyFont="1" applyFill="1" applyBorder="1" applyAlignment="1">
      <alignment vertical="center" wrapText="1"/>
      <protection/>
    </xf>
    <xf numFmtId="0" fontId="0" fillId="0" borderId="19" xfId="57" applyFont="1" applyFill="1" applyBorder="1" applyAlignment="1">
      <alignment vertical="center" wrapText="1"/>
      <protection/>
    </xf>
    <xf numFmtId="9" fontId="0" fillId="0" borderId="16" xfId="0" applyNumberFormat="1" applyFont="1" applyFill="1" applyBorder="1" applyAlignment="1">
      <alignment horizontal="center" vertical="center" textRotation="90" wrapText="1"/>
    </xf>
    <xf numFmtId="0" fontId="0" fillId="0" borderId="18" xfId="0" applyFont="1" applyFill="1" applyBorder="1" applyAlignment="1">
      <alignment/>
    </xf>
    <xf numFmtId="0" fontId="2" fillId="0" borderId="16" xfId="0" applyFont="1" applyFill="1" applyBorder="1" applyAlignment="1">
      <alignment horizontal="center" vertical="center" textRotation="90" wrapText="1"/>
    </xf>
    <xf numFmtId="0" fontId="34" fillId="0" borderId="16" xfId="57" applyFont="1" applyFill="1" applyBorder="1" applyAlignment="1">
      <alignment vertical="center" wrapText="1"/>
      <protection/>
    </xf>
    <xf numFmtId="0" fontId="0" fillId="0" borderId="16" xfId="0" applyFill="1" applyBorder="1" applyAlignment="1">
      <alignment textRotation="90"/>
    </xf>
    <xf numFmtId="0" fontId="11" fillId="0" borderId="16" xfId="0" applyFont="1" applyFill="1" applyBorder="1" applyAlignment="1">
      <alignment wrapText="1"/>
    </xf>
    <xf numFmtId="9" fontId="11" fillId="0" borderId="16" xfId="0" applyNumberFormat="1" applyFont="1" applyFill="1" applyBorder="1" applyAlignment="1">
      <alignment horizontal="center" vertical="center" wrapText="1"/>
    </xf>
    <xf numFmtId="9" fontId="11" fillId="0" borderId="16" xfId="0" applyNumberFormat="1" applyFont="1" applyFill="1" applyBorder="1" applyAlignment="1">
      <alignment vertical="center" wrapText="1"/>
    </xf>
    <xf numFmtId="10" fontId="11" fillId="0" borderId="16" xfId="0" applyNumberFormat="1" applyFont="1" applyFill="1" applyBorder="1" applyAlignment="1">
      <alignment vertical="center" wrapText="1"/>
    </xf>
    <xf numFmtId="9" fontId="33" fillId="0" borderId="16" xfId="62" applyFont="1" applyFill="1" applyBorder="1" applyAlignment="1">
      <alignment horizontal="center" vertical="center" textRotation="90"/>
    </xf>
    <xf numFmtId="1" fontId="11" fillId="0" borderId="16" xfId="61" applyNumberFormat="1" applyFont="1" applyFill="1" applyBorder="1" applyAlignment="1">
      <alignment vertical="center" wrapText="1"/>
    </xf>
    <xf numFmtId="0" fontId="0" fillId="0" borderId="16" xfId="0" applyFont="1" applyFill="1" applyBorder="1" applyAlignment="1">
      <alignment textRotation="90"/>
    </xf>
    <xf numFmtId="3" fontId="0" fillId="0" borderId="16" xfId="0" applyNumberFormat="1" applyFont="1" applyFill="1" applyBorder="1" applyAlignment="1">
      <alignment horizontal="center" vertical="center" textRotation="90" wrapText="1"/>
    </xf>
    <xf numFmtId="3" fontId="0" fillId="0" borderId="17" xfId="0" applyNumberFormat="1" applyFont="1" applyFill="1" applyBorder="1" applyAlignment="1">
      <alignment horizontal="center" vertical="center" textRotation="90" wrapText="1"/>
    </xf>
    <xf numFmtId="0" fontId="0" fillId="0" borderId="16" xfId="0" applyFont="1" applyFill="1" applyBorder="1" applyAlignment="1">
      <alignment horizontal="center" vertical="center" textRotation="90"/>
    </xf>
    <xf numFmtId="0" fontId="5" fillId="0" borderId="16" xfId="0" applyFont="1" applyFill="1" applyBorder="1" applyAlignment="1">
      <alignment horizontal="center" vertical="center" textRotation="90" wrapText="1"/>
    </xf>
    <xf numFmtId="0" fontId="11" fillId="0" borderId="16" xfId="0" applyFont="1" applyFill="1" applyBorder="1" applyAlignment="1">
      <alignment horizontal="center" vertical="center" textRotation="90" wrapText="1"/>
    </xf>
    <xf numFmtId="0" fontId="5" fillId="0" borderId="16" xfId="57" applyFont="1" applyFill="1" applyBorder="1" applyAlignment="1">
      <alignment horizontal="center" vertical="center" wrapText="1"/>
      <protection/>
    </xf>
    <xf numFmtId="0" fontId="0" fillId="0" borderId="16" xfId="0" applyNumberFormat="1" applyFont="1" applyFill="1" applyBorder="1" applyAlignment="1">
      <alignment wrapText="1"/>
    </xf>
    <xf numFmtId="0" fontId="0" fillId="0" borderId="16" xfId="0" applyNumberFormat="1" applyFont="1" applyFill="1" applyBorder="1" applyAlignment="1">
      <alignment horizontal="center" wrapText="1"/>
    </xf>
    <xf numFmtId="0" fontId="0" fillId="0" borderId="16" xfId="0" applyNumberFormat="1" applyFont="1" applyFill="1" applyBorder="1" applyAlignment="1">
      <alignment horizontal="right" vertical="center" textRotation="90" wrapText="1"/>
    </xf>
    <xf numFmtId="0" fontId="0" fillId="0" borderId="16" xfId="0" applyFont="1" applyFill="1" applyBorder="1" applyAlignment="1">
      <alignment horizontal="right" vertical="center" textRotation="90"/>
    </xf>
    <xf numFmtId="0" fontId="9" fillId="0" borderId="16" xfId="0" applyFont="1" applyFill="1" applyBorder="1" applyAlignment="1">
      <alignment horizontal="center" vertical="center" wrapText="1"/>
    </xf>
    <xf numFmtId="0" fontId="0" fillId="0" borderId="16" xfId="57" applyFont="1" applyFill="1" applyBorder="1">
      <alignment/>
      <protection/>
    </xf>
    <xf numFmtId="0" fontId="0" fillId="0" borderId="16" xfId="57" applyFont="1" applyFill="1" applyBorder="1" applyAlignment="1">
      <alignment horizontal="right" textRotation="90"/>
      <protection/>
    </xf>
    <xf numFmtId="0" fontId="0" fillId="0" borderId="16" xfId="0" applyNumberFormat="1" applyFill="1" applyBorder="1" applyAlignment="1">
      <alignment horizontal="center" vertical="center" wrapText="1"/>
    </xf>
    <xf numFmtId="0" fontId="0" fillId="0" borderId="16" xfId="57" applyFill="1" applyBorder="1" applyAlignment="1">
      <alignment vertical="center" wrapText="1"/>
      <protection/>
    </xf>
    <xf numFmtId="9" fontId="5" fillId="0" borderId="16" xfId="0" applyNumberFormat="1" applyFont="1" applyFill="1" applyBorder="1" applyAlignment="1">
      <alignment horizontal="center" vertical="center" textRotation="90" wrapText="1"/>
    </xf>
    <xf numFmtId="0" fontId="5" fillId="0" borderId="16" xfId="0" applyFont="1" applyFill="1" applyBorder="1" applyAlignment="1">
      <alignment horizontal="left" vertical="center" wrapText="1"/>
    </xf>
    <xf numFmtId="0" fontId="0" fillId="0" borderId="0" xfId="0" applyFill="1" applyAlignment="1">
      <alignment textRotation="90"/>
    </xf>
    <xf numFmtId="0" fontId="0" fillId="0" borderId="17" xfId="0" applyFill="1" applyBorder="1" applyAlignment="1">
      <alignment/>
    </xf>
    <xf numFmtId="0" fontId="0" fillId="0" borderId="16" xfId="0" applyFill="1" applyBorder="1" applyAlignment="1">
      <alignment/>
    </xf>
    <xf numFmtId="0" fontId="4" fillId="0" borderId="0" xfId="0" applyFont="1" applyAlignment="1">
      <alignment horizontal="center" vertical="center" wrapText="1"/>
    </xf>
    <xf numFmtId="0" fontId="5" fillId="0" borderId="0" xfId="0" applyFont="1" applyAlignment="1">
      <alignment horizontal="center"/>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7" xfId="0" applyFont="1" applyFill="1" applyBorder="1" applyAlignment="1">
      <alignment horizontal="center" vertical="center" wrapText="1"/>
    </xf>
    <xf numFmtId="1" fontId="0" fillId="0" borderId="16" xfId="57" applyNumberFormat="1" applyFont="1" applyFill="1" applyBorder="1" applyAlignment="1">
      <alignment horizontal="center" vertical="center" wrapText="1"/>
      <protection/>
    </xf>
    <xf numFmtId="0" fontId="0" fillId="0" borderId="16" xfId="0" applyFont="1" applyFill="1" applyBorder="1" applyAlignment="1">
      <alignment horizontal="center" vertical="center" textRotation="90" wrapText="1"/>
    </xf>
    <xf numFmtId="0" fontId="0" fillId="0" borderId="16" xfId="0" applyFont="1" applyFill="1" applyBorder="1" applyAlignment="1">
      <alignment horizontal="left" vertical="center" wrapText="1"/>
    </xf>
    <xf numFmtId="0" fontId="0" fillId="0" borderId="16" xfId="0" applyFont="1" applyFill="1" applyBorder="1" applyAlignment="1">
      <alignment horizontal="center" vertical="center" wrapText="1"/>
    </xf>
    <xf numFmtId="185" fontId="0" fillId="0" borderId="16" xfId="0" applyNumberFormat="1" applyFont="1" applyFill="1" applyBorder="1" applyAlignment="1">
      <alignment horizontal="center" vertical="center" textRotation="90" wrapText="1"/>
    </xf>
    <xf numFmtId="0" fontId="0" fillId="0" borderId="19" xfId="0" applyFont="1" applyFill="1" applyBorder="1" applyAlignment="1">
      <alignment horizontal="center" vertical="center" textRotation="90" wrapText="1"/>
    </xf>
    <xf numFmtId="0" fontId="0" fillId="0" borderId="20" xfId="0" applyFont="1" applyFill="1" applyBorder="1" applyAlignment="1">
      <alignment horizontal="center" vertical="center" textRotation="90" wrapText="1"/>
    </xf>
    <xf numFmtId="0" fontId="0" fillId="0" borderId="17" xfId="0" applyFont="1" applyFill="1" applyBorder="1" applyAlignment="1">
      <alignment horizontal="center" vertical="center" textRotation="90" wrapText="1"/>
    </xf>
    <xf numFmtId="0" fontId="0" fillId="0" borderId="19" xfId="57" applyFont="1" applyFill="1" applyBorder="1" applyAlignment="1">
      <alignment horizontal="center" vertical="center" wrapText="1"/>
      <protection/>
    </xf>
    <xf numFmtId="0" fontId="0" fillId="0" borderId="20"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19" xfId="57" applyFont="1" applyFill="1" applyBorder="1" applyAlignment="1">
      <alignment horizontal="center" vertical="center" textRotation="90" wrapText="1"/>
      <protection/>
    </xf>
    <xf numFmtId="0" fontId="0" fillId="0" borderId="20" xfId="57" applyFont="1" applyFill="1" applyBorder="1" applyAlignment="1">
      <alignment horizontal="center" vertical="center" textRotation="90" wrapText="1"/>
      <protection/>
    </xf>
    <xf numFmtId="0" fontId="0" fillId="0" borderId="17" xfId="0" applyFont="1" applyFill="1" applyBorder="1" applyAlignment="1">
      <alignment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7" xfId="0" applyFont="1" applyFill="1" applyBorder="1" applyAlignment="1">
      <alignment horizontal="center" vertical="center" wrapText="1"/>
    </xf>
    <xf numFmtId="185" fontId="60" fillId="0" borderId="16" xfId="57" applyNumberFormat="1" applyFont="1" applyFill="1" applyBorder="1" applyAlignment="1">
      <alignment horizontal="center" vertical="center" textRotation="90" wrapText="1"/>
      <protection/>
    </xf>
    <xf numFmtId="0" fontId="0" fillId="0" borderId="16" xfId="57" applyFont="1" applyFill="1" applyBorder="1" applyAlignment="1">
      <alignment horizontal="center" vertical="center" wrapText="1"/>
      <protection/>
    </xf>
    <xf numFmtId="9" fontId="60" fillId="0" borderId="16" xfId="57" applyNumberFormat="1" applyFont="1" applyFill="1" applyBorder="1" applyAlignment="1">
      <alignment horizontal="center" vertical="center" textRotation="90" wrapText="1"/>
      <protection/>
    </xf>
    <xf numFmtId="0" fontId="60" fillId="0" borderId="16" xfId="57" applyFont="1" applyFill="1" applyBorder="1" applyAlignment="1">
      <alignment horizontal="center" vertical="center" textRotation="90" wrapText="1"/>
      <protection/>
    </xf>
    <xf numFmtId="0" fontId="0" fillId="0" borderId="17" xfId="57" applyFont="1" applyFill="1" applyBorder="1" applyAlignment="1">
      <alignment horizontal="center" vertical="center" textRotation="90" wrapText="1"/>
      <protection/>
    </xf>
    <xf numFmtId="0" fontId="1" fillId="0" borderId="19" xfId="0" applyFont="1" applyFill="1" applyBorder="1" applyAlignment="1">
      <alignment horizontal="center" vertical="center" textRotation="90" wrapText="1"/>
    </xf>
    <xf numFmtId="0" fontId="1" fillId="0" borderId="20" xfId="0" applyFont="1" applyFill="1" applyBorder="1" applyAlignment="1">
      <alignment horizontal="center" vertical="center" textRotation="90" wrapText="1"/>
    </xf>
    <xf numFmtId="0" fontId="1" fillId="0" borderId="17" xfId="0" applyFont="1" applyFill="1" applyBorder="1" applyAlignment="1">
      <alignment horizontal="center" vertical="center" textRotation="90" wrapText="1"/>
    </xf>
    <xf numFmtId="0" fontId="0" fillId="0" borderId="19" xfId="0" applyNumberFormat="1" applyFont="1" applyFill="1" applyBorder="1" applyAlignment="1">
      <alignment horizontal="center" vertical="center" textRotation="90" wrapText="1"/>
    </xf>
    <xf numFmtId="0" fontId="0" fillId="0" borderId="20" xfId="0" applyNumberFormat="1" applyFont="1" applyFill="1" applyBorder="1" applyAlignment="1">
      <alignment horizontal="center" vertical="center" textRotation="90" wrapText="1"/>
    </xf>
    <xf numFmtId="0" fontId="0" fillId="0" borderId="17" xfId="0" applyNumberFormat="1" applyFont="1" applyFill="1" applyBorder="1" applyAlignment="1">
      <alignment horizontal="center" vertical="center" textRotation="90" wrapText="1"/>
    </xf>
    <xf numFmtId="0" fontId="0" fillId="0" borderId="16" xfId="57" applyFont="1" applyFill="1" applyBorder="1" applyAlignment="1">
      <alignment horizontal="center" vertical="center" textRotation="90" wrapText="1"/>
      <protection/>
    </xf>
    <xf numFmtId="0" fontId="1" fillId="0" borderId="16" xfId="0" applyFont="1" applyFill="1" applyBorder="1" applyAlignment="1">
      <alignment horizontal="center" vertical="center" textRotation="90" wrapText="1"/>
    </xf>
    <xf numFmtId="0" fontId="0" fillId="0" borderId="16" xfId="0" applyNumberFormat="1" applyFont="1" applyFill="1" applyBorder="1" applyAlignment="1">
      <alignment horizontal="center" vertical="center" textRotation="90" wrapText="1"/>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0" xfId="0" applyFont="1" applyFill="1" applyBorder="1" applyAlignment="1">
      <alignment horizontal="center" vertical="center"/>
    </xf>
    <xf numFmtId="3" fontId="1" fillId="0" borderId="19" xfId="0" applyNumberFormat="1" applyFont="1" applyFill="1" applyBorder="1" applyAlignment="1">
      <alignment horizontal="center" vertical="center" wrapText="1"/>
    </xf>
    <xf numFmtId="3" fontId="1" fillId="0" borderId="17" xfId="0" applyNumberFormat="1" applyFont="1" applyFill="1" applyBorder="1" applyAlignment="1">
      <alignment horizontal="center" vertical="center" wrapText="1"/>
    </xf>
    <xf numFmtId="9" fontId="0" fillId="0" borderId="19" xfId="61" applyFont="1" applyFill="1" applyBorder="1" applyAlignment="1">
      <alignment horizontal="center" vertical="center" wrapText="1"/>
    </xf>
    <xf numFmtId="9" fontId="0" fillId="0" borderId="17" xfId="61"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8" xfId="0" applyFont="1" applyFill="1" applyBorder="1" applyAlignment="1">
      <alignment horizontal="center" vertical="center" wrapText="1"/>
    </xf>
    <xf numFmtId="9" fontId="0" fillId="0" borderId="19" xfId="0" applyNumberFormat="1" applyFont="1" applyFill="1" applyBorder="1" applyAlignment="1">
      <alignment horizontal="center" vertical="center" wrapText="1"/>
    </xf>
    <xf numFmtId="9" fontId="0" fillId="0" borderId="20" xfId="0" applyNumberFormat="1" applyFont="1" applyFill="1" applyBorder="1" applyAlignment="1">
      <alignment horizontal="center" vertical="center" wrapText="1"/>
    </xf>
    <xf numFmtId="9" fontId="0" fillId="0" borderId="17" xfId="0" applyNumberFormat="1" applyFont="1" applyFill="1" applyBorder="1" applyAlignment="1">
      <alignment horizontal="center" vertical="center" wrapText="1"/>
    </xf>
    <xf numFmtId="9" fontId="0" fillId="0" borderId="16" xfId="0" applyNumberFormat="1" applyFont="1" applyFill="1" applyBorder="1" applyAlignment="1">
      <alignment horizontal="center" vertical="center" wrapText="1"/>
    </xf>
    <xf numFmtId="3" fontId="1" fillId="0" borderId="20" xfId="0" applyNumberFormat="1"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2" xfId="0" applyFont="1" applyFill="1" applyBorder="1" applyAlignment="1">
      <alignment horizontal="center" vertical="center" wrapText="1"/>
    </xf>
    <xf numFmtId="9" fontId="0" fillId="0" borderId="20" xfId="61" applyFont="1" applyFill="1" applyBorder="1" applyAlignment="1">
      <alignment horizontal="center" vertical="center" wrapText="1"/>
    </xf>
    <xf numFmtId="0" fontId="0" fillId="0" borderId="29" xfId="0" applyFont="1" applyFill="1" applyBorder="1" applyAlignment="1">
      <alignment horizontal="center" vertical="center" wrapText="1"/>
    </xf>
    <xf numFmtId="186" fontId="0" fillId="0" borderId="30" xfId="0" applyNumberFormat="1" applyFont="1" applyFill="1" applyBorder="1" applyAlignment="1">
      <alignment horizontal="center" vertical="center" textRotation="90" wrapText="1"/>
    </xf>
    <xf numFmtId="186" fontId="0" fillId="0" borderId="31" xfId="0" applyNumberFormat="1" applyFont="1" applyFill="1" applyBorder="1" applyAlignment="1">
      <alignment horizontal="center" vertical="center" textRotation="90" wrapText="1"/>
    </xf>
    <xf numFmtId="186" fontId="0" fillId="0" borderId="32" xfId="0" applyNumberFormat="1" applyFont="1" applyFill="1" applyBorder="1" applyAlignment="1">
      <alignment horizontal="center" vertical="center" textRotation="90" wrapText="1"/>
    </xf>
    <xf numFmtId="186" fontId="0" fillId="0" borderId="12" xfId="0" applyNumberFormat="1" applyFont="1" applyFill="1" applyBorder="1" applyAlignment="1">
      <alignment horizontal="center" vertical="center" textRotation="90" wrapText="1"/>
    </xf>
    <xf numFmtId="0" fontId="0" fillId="0" borderId="0" xfId="0" applyFont="1" applyFill="1" applyBorder="1" applyAlignment="1">
      <alignment horizontal="center" vertical="center" wrapText="1"/>
    </xf>
    <xf numFmtId="186" fontId="0" fillId="0" borderId="16" xfId="0" applyNumberFormat="1" applyFont="1" applyFill="1" applyBorder="1" applyAlignment="1">
      <alignment horizontal="center" vertical="center" wrapText="1"/>
    </xf>
    <xf numFmtId="186" fontId="0" fillId="0" borderId="19" xfId="0" applyNumberFormat="1" applyFont="1" applyFill="1" applyBorder="1" applyAlignment="1">
      <alignment horizontal="center" vertical="center" wrapText="1"/>
    </xf>
    <xf numFmtId="186" fontId="0" fillId="0" borderId="17" xfId="0" applyNumberFormat="1" applyFont="1" applyFill="1" applyBorder="1" applyAlignment="1">
      <alignment horizontal="center" vertical="center" wrapText="1"/>
    </xf>
    <xf numFmtId="186" fontId="0" fillId="0" borderId="16" xfId="0" applyNumberFormat="1" applyFont="1" applyFill="1" applyBorder="1" applyAlignment="1">
      <alignment vertical="center" wrapText="1"/>
    </xf>
    <xf numFmtId="186" fontId="0" fillId="0" borderId="20" xfId="0" applyNumberFormat="1" applyFont="1" applyFill="1" applyBorder="1" applyAlignment="1">
      <alignment horizontal="center" vertical="center" wrapText="1"/>
    </xf>
    <xf numFmtId="1" fontId="0" fillId="0" borderId="19" xfId="0" applyNumberFormat="1" applyFont="1" applyFill="1" applyBorder="1" applyAlignment="1">
      <alignment horizontal="center" vertical="center" wrapText="1"/>
    </xf>
    <xf numFmtId="1" fontId="0" fillId="0" borderId="20" xfId="0" applyNumberFormat="1"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5"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18" xfId="0" applyFont="1" applyFill="1" applyBorder="1" applyAlignment="1">
      <alignment horizontal="left" vertical="center" wrapText="1"/>
    </xf>
    <xf numFmtId="14" fontId="0" fillId="0" borderId="25" xfId="0" applyNumberFormat="1" applyFont="1" applyFill="1" applyBorder="1" applyAlignment="1">
      <alignment horizontal="center" vertical="center" wrapText="1"/>
    </xf>
    <xf numFmtId="0" fontId="0" fillId="0" borderId="33"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5" fillId="0" borderId="16" xfId="0" applyFont="1" applyFill="1" applyBorder="1" applyAlignment="1">
      <alignment horizontal="center" vertical="center" wrapText="1"/>
    </xf>
    <xf numFmtId="0" fontId="5" fillId="0" borderId="16" xfId="0" applyFont="1" applyFill="1" applyBorder="1" applyAlignment="1">
      <alignment horizontal="center" vertical="center" textRotation="90" wrapText="1"/>
    </xf>
    <xf numFmtId="185" fontId="5" fillId="0" borderId="16" xfId="0" applyNumberFormat="1" applyFont="1" applyFill="1" applyBorder="1" applyAlignment="1">
      <alignment horizontal="center" vertical="center" textRotation="90" wrapText="1"/>
    </xf>
    <xf numFmtId="0" fontId="0" fillId="0" borderId="16" xfId="0" applyFill="1" applyBorder="1" applyAlignment="1">
      <alignment vertical="center" wrapText="1"/>
    </xf>
    <xf numFmtId="0" fontId="5" fillId="0" borderId="16" xfId="0" applyFont="1" applyFill="1" applyBorder="1" applyAlignment="1">
      <alignment horizontal="left" vertical="center" wrapText="1"/>
    </xf>
    <xf numFmtId="0" fontId="60" fillId="0" borderId="16" xfId="57" applyFont="1" applyFill="1" applyBorder="1" applyAlignment="1">
      <alignment horizontal="center" vertical="center" wrapText="1"/>
      <protection/>
    </xf>
    <xf numFmtId="0" fontId="0" fillId="0" borderId="16" xfId="0" applyFill="1" applyBorder="1" applyAlignment="1">
      <alignment horizontal="center" vertical="center" textRotation="90" wrapText="1"/>
    </xf>
    <xf numFmtId="0" fontId="0" fillId="0" borderId="16" xfId="0" applyFill="1" applyBorder="1" applyAlignment="1">
      <alignment horizontal="center" vertical="center" wrapText="1"/>
    </xf>
    <xf numFmtId="0" fontId="0" fillId="0" borderId="16" xfId="57" applyFill="1" applyBorder="1" applyAlignment="1">
      <alignment horizontal="center" vertical="center" textRotation="90" wrapText="1"/>
      <protection/>
    </xf>
    <xf numFmtId="0" fontId="0" fillId="0" borderId="16" xfId="57" applyFill="1" applyBorder="1" applyAlignment="1">
      <alignment horizontal="center" vertical="center" wrapText="1"/>
      <protection/>
    </xf>
    <xf numFmtId="0" fontId="5" fillId="0" borderId="16" xfId="57" applyFont="1" applyFill="1" applyBorder="1" applyAlignment="1">
      <alignment horizontal="center" vertical="center" textRotation="90" wrapText="1"/>
      <protection/>
    </xf>
    <xf numFmtId="0" fontId="5" fillId="0" borderId="16" xfId="57" applyFont="1" applyFill="1" applyBorder="1" applyAlignment="1">
      <alignment horizontal="center" vertical="center" wrapText="1"/>
      <protection/>
    </xf>
    <xf numFmtId="0" fontId="0" fillId="0" borderId="16" xfId="0" applyNumberFormat="1" applyFill="1" applyBorder="1" applyAlignment="1">
      <alignment horizontal="center" vertical="center" textRotation="90" wrapText="1"/>
    </xf>
    <xf numFmtId="0" fontId="0" fillId="0" borderId="16" xfId="0" applyNumberFormat="1" applyFont="1" applyFill="1" applyBorder="1" applyAlignment="1">
      <alignment horizontal="center" vertical="center" wrapText="1"/>
    </xf>
    <xf numFmtId="0" fontId="0" fillId="0" borderId="16" xfId="0" applyNumberFormat="1" applyFill="1" applyBorder="1" applyAlignment="1">
      <alignment horizontal="center" vertical="center" wrapText="1"/>
    </xf>
    <xf numFmtId="9" fontId="61" fillId="0" borderId="16" xfId="57" applyNumberFormat="1" applyFont="1" applyFill="1" applyBorder="1" applyAlignment="1">
      <alignment horizontal="center" vertical="center" textRotation="90" wrapText="1"/>
      <protection/>
    </xf>
    <xf numFmtId="0" fontId="61" fillId="0" borderId="16" xfId="57" applyFont="1" applyFill="1" applyBorder="1" applyAlignment="1">
      <alignment horizontal="center" vertical="center" textRotation="90" wrapText="1"/>
      <protection/>
    </xf>
    <xf numFmtId="185" fontId="61" fillId="0" borderId="16" xfId="57" applyNumberFormat="1" applyFont="1" applyFill="1" applyBorder="1" applyAlignment="1">
      <alignment horizontal="center" vertical="center" textRotation="90" wrapText="1"/>
      <protection/>
    </xf>
    <xf numFmtId="0" fontId="0" fillId="0" borderId="16" xfId="0" applyFont="1" applyFill="1" applyBorder="1" applyAlignment="1">
      <alignment/>
    </xf>
    <xf numFmtId="3" fontId="0" fillId="0" borderId="16" xfId="57" applyNumberFormat="1" applyFont="1" applyFill="1" applyBorder="1" applyAlignment="1">
      <alignment horizontal="center" vertical="center" textRotation="90" wrapText="1"/>
      <protection/>
    </xf>
    <xf numFmtId="185" fontId="60" fillId="0" borderId="16" xfId="57" applyNumberFormat="1" applyFont="1" applyFill="1" applyBorder="1" applyAlignment="1">
      <alignment horizontal="center" vertical="center" wrapText="1"/>
      <protection/>
    </xf>
    <xf numFmtId="9" fontId="60" fillId="0" borderId="16" xfId="57" applyNumberFormat="1" applyFont="1" applyFill="1" applyBorder="1" applyAlignment="1">
      <alignment horizontal="center" vertical="center" wrapText="1"/>
      <protection/>
    </xf>
    <xf numFmtId="0" fontId="34" fillId="0" borderId="16"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0" fillId="0" borderId="16" xfId="0" applyFont="1" applyFill="1" applyBorder="1" applyAlignment="1">
      <alignment horizontal="center" vertical="center" textRotation="90"/>
    </xf>
    <xf numFmtId="0" fontId="0" fillId="0" borderId="16" xfId="0" applyFont="1" applyFill="1" applyBorder="1" applyAlignment="1">
      <alignment horizontal="center" vertical="center" textRotation="90" wrapText="1"/>
    </xf>
    <xf numFmtId="0" fontId="0" fillId="0" borderId="16" xfId="0" applyFont="1" applyFill="1" applyBorder="1" applyAlignment="1">
      <alignment horizontal="center" textRotation="90"/>
    </xf>
    <xf numFmtId="0" fontId="0" fillId="0" borderId="16" xfId="0" applyFill="1" applyBorder="1" applyAlignment="1">
      <alignment horizontal="center" textRotation="90"/>
    </xf>
    <xf numFmtId="3" fontId="0" fillId="0" borderId="19" xfId="0" applyNumberFormat="1" applyFont="1" applyFill="1" applyBorder="1" applyAlignment="1">
      <alignment horizontal="center" vertical="center" textRotation="90" wrapText="1"/>
    </xf>
    <xf numFmtId="3" fontId="0" fillId="0" borderId="20" xfId="0" applyNumberFormat="1" applyFont="1" applyFill="1" applyBorder="1" applyAlignment="1">
      <alignment horizontal="center" vertical="center" textRotation="90" wrapText="1"/>
    </xf>
    <xf numFmtId="3" fontId="0" fillId="0" borderId="17" xfId="0" applyNumberFormat="1" applyFont="1" applyFill="1" applyBorder="1" applyAlignment="1">
      <alignment horizontal="center" vertical="center" textRotation="90" wrapText="1"/>
    </xf>
    <xf numFmtId="3" fontId="33" fillId="0" borderId="16" xfId="0" applyNumberFormat="1" applyFont="1" applyFill="1" applyBorder="1" applyAlignment="1">
      <alignment horizontal="center" vertical="center" textRotation="90"/>
    </xf>
    <xf numFmtId="9" fontId="33" fillId="0" borderId="16" xfId="62" applyFont="1" applyFill="1" applyBorder="1" applyAlignment="1">
      <alignment horizontal="center" vertical="center" textRotation="90"/>
    </xf>
    <xf numFmtId="0" fontId="33" fillId="0" borderId="16" xfId="0" applyNumberFormat="1" applyFont="1" applyFill="1" applyBorder="1" applyAlignment="1">
      <alignment horizontal="center" vertical="center" textRotation="90"/>
    </xf>
    <xf numFmtId="0" fontId="11" fillId="0" borderId="16" xfId="0" applyFont="1" applyFill="1" applyBorder="1" applyAlignment="1">
      <alignment horizontal="center" vertical="center" wrapText="1"/>
    </xf>
    <xf numFmtId="0" fontId="11" fillId="0" borderId="16" xfId="0" applyFont="1" applyFill="1" applyBorder="1" applyAlignment="1">
      <alignment horizontal="center" vertical="center"/>
    </xf>
    <xf numFmtId="0" fontId="2" fillId="0" borderId="16" xfId="0" applyFont="1" applyFill="1" applyBorder="1" applyAlignment="1">
      <alignment horizontal="center" vertical="center" wrapText="1"/>
    </xf>
    <xf numFmtId="0" fontId="35" fillId="0" borderId="16" xfId="57" applyFont="1" applyFill="1" applyBorder="1" applyAlignment="1">
      <alignment horizontal="center" vertical="center" wrapText="1"/>
      <protection/>
    </xf>
    <xf numFmtId="3" fontId="0" fillId="0" borderId="16" xfId="0" applyNumberFormat="1" applyFont="1" applyFill="1" applyBorder="1" applyAlignment="1">
      <alignment horizontal="center" vertical="center" textRotation="90" wrapText="1"/>
    </xf>
    <xf numFmtId="3" fontId="0" fillId="0" borderId="19" xfId="0" applyNumberFormat="1" applyFill="1" applyBorder="1" applyAlignment="1">
      <alignment horizontal="center" vertical="center" wrapText="1"/>
    </xf>
    <xf numFmtId="3" fontId="0" fillId="0" borderId="20" xfId="0" applyNumberFormat="1" applyFill="1" applyBorder="1" applyAlignment="1">
      <alignment horizontal="center" vertical="center" wrapText="1"/>
    </xf>
    <xf numFmtId="3" fontId="0" fillId="0" borderId="17" xfId="0" applyNumberFormat="1" applyFill="1" applyBorder="1" applyAlignment="1">
      <alignment horizontal="center" vertical="center" wrapText="1"/>
    </xf>
    <xf numFmtId="9" fontId="11" fillId="0" borderId="16" xfId="61" applyFont="1" applyFill="1" applyBorder="1" applyAlignment="1">
      <alignment horizontal="center" vertical="center" wrapText="1"/>
    </xf>
    <xf numFmtId="3" fontId="2" fillId="0" borderId="16"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9" fontId="11" fillId="0" borderId="16" xfId="0" applyNumberFormat="1" applyFont="1" applyFill="1" applyBorder="1" applyAlignment="1">
      <alignment horizontal="center" vertical="center" wrapText="1"/>
    </xf>
    <xf numFmtId="0" fontId="38" fillId="0" borderId="16" xfId="0" applyFont="1" applyFill="1" applyBorder="1" applyAlignment="1">
      <alignment horizontal="center" vertical="center" textRotation="90" wrapText="1"/>
    </xf>
    <xf numFmtId="0" fontId="62" fillId="0" borderId="16" xfId="0" applyFont="1" applyFill="1" applyBorder="1" applyAlignment="1">
      <alignment horizontal="center" vertical="center" textRotation="90" wrapText="1"/>
    </xf>
    <xf numFmtId="1" fontId="35" fillId="0" borderId="25" xfId="57" applyNumberFormat="1" applyFont="1" applyFill="1" applyBorder="1" applyAlignment="1">
      <alignment horizontal="center" vertical="center" wrapText="1"/>
      <protection/>
    </xf>
    <xf numFmtId="186" fontId="0" fillId="0" borderId="16" xfId="57" applyNumberFormat="1" applyFont="1" applyFill="1" applyBorder="1" applyAlignment="1">
      <alignment horizontal="center" vertical="center" textRotation="90" wrapText="1"/>
      <protection/>
    </xf>
    <xf numFmtId="0" fontId="0" fillId="0" borderId="20" xfId="0" applyFill="1" applyBorder="1" applyAlignment="1">
      <alignment horizontal="center" vertical="center" wrapText="1"/>
    </xf>
    <xf numFmtId="0" fontId="0" fillId="0" borderId="17" xfId="0" applyFill="1" applyBorder="1" applyAlignment="1">
      <alignment horizontal="center" vertical="center" wrapText="1"/>
    </xf>
    <xf numFmtId="1" fontId="35" fillId="0" borderId="16" xfId="57" applyNumberFormat="1" applyFont="1" applyFill="1" applyBorder="1" applyAlignment="1">
      <alignment horizontal="center" vertical="center" wrapText="1"/>
      <protection/>
    </xf>
    <xf numFmtId="0" fontId="34" fillId="0" borderId="16" xfId="57" applyFont="1" applyFill="1" applyBorder="1" applyAlignment="1">
      <alignment horizontal="center" vertical="center" wrapText="1"/>
      <protection/>
    </xf>
    <xf numFmtId="3" fontId="34" fillId="0" borderId="16" xfId="57" applyNumberFormat="1" applyFont="1" applyFill="1" applyBorder="1" applyAlignment="1">
      <alignment horizontal="center" vertical="center" wrapText="1"/>
      <protection/>
    </xf>
    <xf numFmtId="0" fontId="34" fillId="0" borderId="16" xfId="57" applyNumberFormat="1" applyFont="1" applyFill="1" applyBorder="1" applyAlignment="1">
      <alignment horizontal="center" vertical="center" wrapText="1"/>
      <protection/>
    </xf>
    <xf numFmtId="0" fontId="34" fillId="0" borderId="16" xfId="57" applyFont="1" applyFill="1" applyBorder="1" applyAlignment="1">
      <alignment horizontal="center" vertical="center"/>
      <protection/>
    </xf>
    <xf numFmtId="0" fontId="34" fillId="0" borderId="16" xfId="57" applyFont="1" applyFill="1" applyBorder="1" applyAlignment="1">
      <alignment horizontal="justify" vertical="center" wrapText="1"/>
      <protection/>
    </xf>
    <xf numFmtId="0" fontId="3" fillId="0" borderId="16" xfId="0" applyFont="1" applyFill="1" applyBorder="1" applyAlignment="1">
      <alignment horizontal="center" vertical="center" textRotation="90" wrapText="1"/>
    </xf>
    <xf numFmtId="0" fontId="3" fillId="0" borderId="16" xfId="0" applyFont="1" applyFill="1" applyBorder="1" applyAlignment="1">
      <alignment horizontal="center" vertical="center" wrapText="1"/>
    </xf>
    <xf numFmtId="0" fontId="63" fillId="0" borderId="16" xfId="0" applyFont="1" applyFill="1" applyBorder="1" applyAlignment="1">
      <alignment horizontal="center" vertical="center" textRotation="90" wrapText="1"/>
    </xf>
    <xf numFmtId="0" fontId="0" fillId="0" borderId="16" xfId="0" applyFont="1" applyFill="1" applyBorder="1" applyAlignment="1">
      <alignment horizontal="left"/>
    </xf>
    <xf numFmtId="14" fontId="0" fillId="0" borderId="16" xfId="0" applyNumberFormat="1" applyFont="1" applyFill="1" applyBorder="1" applyAlignment="1">
      <alignment horizontal="center"/>
    </xf>
    <xf numFmtId="0" fontId="0" fillId="0" borderId="16" xfId="0" applyFont="1" applyFill="1" applyBorder="1" applyAlignment="1">
      <alignment horizontal="center"/>
    </xf>
    <xf numFmtId="0" fontId="1" fillId="0" borderId="16" xfId="0" applyFont="1" applyFill="1" applyBorder="1" applyAlignment="1">
      <alignment horizontal="center" vertical="center" textRotation="90"/>
    </xf>
    <xf numFmtId="0" fontId="10" fillId="0" borderId="16" xfId="0" applyFont="1" applyFill="1" applyBorder="1" applyAlignment="1">
      <alignment horizontal="center"/>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Hipervínculo 2" xfId="47"/>
    <cellStyle name="Followed Hyperlink" xfId="48"/>
    <cellStyle name="Incorrecto" xfId="49"/>
    <cellStyle name="Comma" xfId="50"/>
    <cellStyle name="Comma [0]" xfId="51"/>
    <cellStyle name="Millares 2" xfId="52"/>
    <cellStyle name="Millares 3" xfId="53"/>
    <cellStyle name="Currency" xfId="54"/>
    <cellStyle name="Currency [0]" xfId="55"/>
    <cellStyle name="Neutral" xfId="56"/>
    <cellStyle name="Normal 2" xfId="57"/>
    <cellStyle name="Normal 3" xfId="58"/>
    <cellStyle name="Normal 4" xfId="59"/>
    <cellStyle name="Notas" xfId="60"/>
    <cellStyle name="Percent" xfId="61"/>
    <cellStyle name="Porcentaje 2" xfId="62"/>
    <cellStyle name="Porcentual 2" xfId="63"/>
    <cellStyle name="Porcentual 3"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79"/>
  <sheetViews>
    <sheetView zoomScale="75" zoomScaleNormal="75" zoomScalePageLayoutView="0" workbookViewId="0" topLeftCell="A28">
      <selection activeCell="E8" sqref="E8"/>
    </sheetView>
  </sheetViews>
  <sheetFormatPr defaultColWidth="11.421875" defaultRowHeight="12.75"/>
  <cols>
    <col min="1" max="1" width="58.28125" style="0" customWidth="1"/>
    <col min="2" max="2" width="55.140625" style="0" customWidth="1"/>
  </cols>
  <sheetData>
    <row r="1" spans="1:2" ht="15">
      <c r="A1" s="176" t="s">
        <v>182</v>
      </c>
      <c r="B1" s="176"/>
    </row>
    <row r="2" spans="1:2" ht="35.25" customHeight="1" thickBot="1">
      <c r="A2" s="175" t="s">
        <v>179</v>
      </c>
      <c r="B2" s="175"/>
    </row>
    <row r="3" spans="1:2" ht="20.25" customHeight="1">
      <c r="A3" s="1" t="s">
        <v>49</v>
      </c>
      <c r="B3" s="2" t="s">
        <v>50</v>
      </c>
    </row>
    <row r="4" spans="1:2" ht="20.25" customHeight="1">
      <c r="A4" s="3" t="s">
        <v>51</v>
      </c>
      <c r="B4" s="4" t="s">
        <v>52</v>
      </c>
    </row>
    <row r="5" spans="1:2" ht="20.25" customHeight="1">
      <c r="A5" s="3" t="s">
        <v>53</v>
      </c>
      <c r="B5" s="4" t="s">
        <v>54</v>
      </c>
    </row>
    <row r="6" spans="1:2" ht="27" customHeight="1">
      <c r="A6" s="3" t="s">
        <v>4</v>
      </c>
      <c r="B6" s="5">
        <v>3000000</v>
      </c>
    </row>
    <row r="7" spans="1:2" ht="41.25" customHeight="1">
      <c r="A7" s="3" t="s">
        <v>55</v>
      </c>
      <c r="B7" s="4" t="s">
        <v>56</v>
      </c>
    </row>
    <row r="8" spans="1:2" ht="41.25" customHeight="1">
      <c r="A8" s="3" t="s">
        <v>57</v>
      </c>
      <c r="B8" s="4" t="s">
        <v>58</v>
      </c>
    </row>
    <row r="9" spans="1:2" ht="20.25" customHeight="1">
      <c r="A9" s="3" t="s">
        <v>59</v>
      </c>
      <c r="B9" s="4" t="s">
        <v>54</v>
      </c>
    </row>
    <row r="10" spans="1:2" ht="45.75" customHeight="1">
      <c r="A10" s="3" t="s">
        <v>60</v>
      </c>
      <c r="B10" s="4" t="s">
        <v>61</v>
      </c>
    </row>
    <row r="11" spans="1:2" ht="36.75" customHeight="1">
      <c r="A11" s="3" t="s">
        <v>62</v>
      </c>
      <c r="B11" s="4" t="s">
        <v>63</v>
      </c>
    </row>
    <row r="12" spans="1:2" ht="28.5" customHeight="1">
      <c r="A12" s="3" t="s">
        <v>64</v>
      </c>
      <c r="B12" s="4" t="s">
        <v>65</v>
      </c>
    </row>
    <row r="13" spans="1:2" ht="20.25" customHeight="1">
      <c r="A13" s="3" t="s">
        <v>66</v>
      </c>
      <c r="B13" s="4" t="s">
        <v>54</v>
      </c>
    </row>
    <row r="14" spans="1:2" ht="20.25" customHeight="1">
      <c r="A14" s="3" t="s">
        <v>67</v>
      </c>
      <c r="B14" s="4" t="s">
        <v>68</v>
      </c>
    </row>
    <row r="15" spans="1:2" ht="20.25" customHeight="1">
      <c r="A15" s="3" t="s">
        <v>69</v>
      </c>
      <c r="B15" s="4" t="s">
        <v>70</v>
      </c>
    </row>
    <row r="16" spans="1:2" ht="37.5" customHeight="1">
      <c r="A16" s="3" t="s">
        <v>71</v>
      </c>
      <c r="B16" s="4" t="s">
        <v>50</v>
      </c>
    </row>
    <row r="17" spans="1:2" ht="20.25" customHeight="1">
      <c r="A17" s="6" t="s">
        <v>72</v>
      </c>
      <c r="B17" s="7" t="s">
        <v>74</v>
      </c>
    </row>
    <row r="18" spans="1:2" ht="20.25" customHeight="1">
      <c r="A18" s="3" t="s">
        <v>73</v>
      </c>
      <c r="B18" s="4" t="s">
        <v>75</v>
      </c>
    </row>
    <row r="19" spans="1:2" ht="30" customHeight="1">
      <c r="A19" s="3" t="s">
        <v>76</v>
      </c>
      <c r="B19" s="4" t="s">
        <v>77</v>
      </c>
    </row>
    <row r="20" spans="1:2" ht="45" customHeight="1">
      <c r="A20" s="3" t="s">
        <v>78</v>
      </c>
      <c r="B20" s="4" t="s">
        <v>79</v>
      </c>
    </row>
    <row r="21" spans="1:2" ht="38.25" customHeight="1">
      <c r="A21" s="3" t="s">
        <v>80</v>
      </c>
      <c r="B21" s="4" t="s">
        <v>81</v>
      </c>
    </row>
    <row r="22" spans="1:2" ht="20.25" customHeight="1">
      <c r="A22" s="3" t="s">
        <v>82</v>
      </c>
      <c r="B22" s="4" t="s">
        <v>83</v>
      </c>
    </row>
    <row r="23" spans="1:2" ht="20.25" customHeight="1">
      <c r="A23" s="3" t="s">
        <v>84</v>
      </c>
      <c r="B23" s="4" t="s">
        <v>85</v>
      </c>
    </row>
    <row r="24" spans="1:2" ht="20.25" customHeight="1">
      <c r="A24" s="3" t="s">
        <v>86</v>
      </c>
      <c r="B24" s="4" t="s">
        <v>87</v>
      </c>
    </row>
    <row r="25" spans="1:2" ht="20.25" customHeight="1">
      <c r="A25" s="3" t="s">
        <v>88</v>
      </c>
      <c r="B25" s="4" t="s">
        <v>89</v>
      </c>
    </row>
    <row r="26" spans="1:2" ht="32.25" customHeight="1">
      <c r="A26" s="3" t="s">
        <v>90</v>
      </c>
      <c r="B26" s="4" t="s">
        <v>91</v>
      </c>
    </row>
    <row r="27" spans="1:2" ht="42" customHeight="1">
      <c r="A27" s="6" t="s">
        <v>92</v>
      </c>
      <c r="B27" s="7" t="s">
        <v>93</v>
      </c>
    </row>
    <row r="28" spans="1:2" ht="25.5" customHeight="1">
      <c r="A28" s="3" t="s">
        <v>94</v>
      </c>
      <c r="B28" s="4" t="s">
        <v>95</v>
      </c>
    </row>
    <row r="29" spans="1:2" ht="30" customHeight="1">
      <c r="A29" s="3" t="s">
        <v>96</v>
      </c>
      <c r="B29" s="4" t="s">
        <v>99</v>
      </c>
    </row>
    <row r="30" spans="1:2" ht="54.75" customHeight="1">
      <c r="A30" s="3" t="s">
        <v>98</v>
      </c>
      <c r="B30" s="4" t="s">
        <v>97</v>
      </c>
    </row>
    <row r="31" spans="1:2" ht="42" customHeight="1">
      <c r="A31" s="6" t="s">
        <v>100</v>
      </c>
      <c r="B31" s="7" t="s">
        <v>101</v>
      </c>
    </row>
    <row r="32" spans="1:2" ht="30" customHeight="1">
      <c r="A32" s="3" t="s">
        <v>102</v>
      </c>
      <c r="B32" s="4" t="s">
        <v>103</v>
      </c>
    </row>
    <row r="33" spans="1:2" ht="37.5" customHeight="1">
      <c r="A33" s="3" t="s">
        <v>104</v>
      </c>
      <c r="B33" s="4" t="s">
        <v>105</v>
      </c>
    </row>
    <row r="34" spans="1:2" ht="39" customHeight="1">
      <c r="A34" s="3" t="s">
        <v>106</v>
      </c>
      <c r="B34" s="4" t="s">
        <v>107</v>
      </c>
    </row>
    <row r="35" spans="1:2" ht="54.75" customHeight="1">
      <c r="A35" s="3" t="s">
        <v>108</v>
      </c>
      <c r="B35" s="4" t="s">
        <v>109</v>
      </c>
    </row>
    <row r="36" spans="1:2" ht="35.25" customHeight="1">
      <c r="A36" s="6" t="s">
        <v>111</v>
      </c>
      <c r="B36" s="7" t="s">
        <v>110</v>
      </c>
    </row>
    <row r="37" spans="1:2" ht="44.25" customHeight="1">
      <c r="A37" s="3" t="s">
        <v>112</v>
      </c>
      <c r="B37" s="4" t="s">
        <v>113</v>
      </c>
    </row>
    <row r="38" spans="1:2" ht="20.25" customHeight="1">
      <c r="A38" s="3" t="s">
        <v>114</v>
      </c>
      <c r="B38" s="4" t="s">
        <v>115</v>
      </c>
    </row>
    <row r="39" spans="1:2" ht="29.25" customHeight="1">
      <c r="A39" s="3" t="s">
        <v>116</v>
      </c>
      <c r="B39" s="4" t="s">
        <v>117</v>
      </c>
    </row>
    <row r="40" spans="1:2" ht="41.25" customHeight="1">
      <c r="A40" s="6" t="s">
        <v>118</v>
      </c>
      <c r="B40" s="7" t="s">
        <v>119</v>
      </c>
    </row>
    <row r="41" spans="1:2" ht="39.75" customHeight="1">
      <c r="A41" s="3" t="s">
        <v>120</v>
      </c>
      <c r="B41" s="4" t="s">
        <v>121</v>
      </c>
    </row>
    <row r="42" spans="1:2" ht="58.5" customHeight="1">
      <c r="A42" s="3" t="s">
        <v>123</v>
      </c>
      <c r="B42" s="4" t="s">
        <v>122</v>
      </c>
    </row>
    <row r="43" spans="1:2" ht="68.25" customHeight="1">
      <c r="A43" s="3" t="s">
        <v>124</v>
      </c>
      <c r="B43" s="4" t="s">
        <v>125</v>
      </c>
    </row>
    <row r="44" spans="1:2" ht="39.75" customHeight="1">
      <c r="A44" s="3" t="s">
        <v>126</v>
      </c>
      <c r="B44" s="4" t="s">
        <v>127</v>
      </c>
    </row>
    <row r="45" spans="1:2" ht="49.5" customHeight="1">
      <c r="A45" s="3" t="s">
        <v>128</v>
      </c>
      <c r="B45" s="4" t="s">
        <v>129</v>
      </c>
    </row>
    <row r="46" spans="1:2" ht="32.25" customHeight="1">
      <c r="A46" s="6" t="s">
        <v>130</v>
      </c>
      <c r="B46" s="7" t="s">
        <v>131</v>
      </c>
    </row>
    <row r="47" spans="1:2" ht="39" customHeight="1">
      <c r="A47" s="3" t="s">
        <v>132</v>
      </c>
      <c r="B47" s="4" t="s">
        <v>133</v>
      </c>
    </row>
    <row r="48" spans="1:2" ht="63.75" customHeight="1">
      <c r="A48" s="3" t="s">
        <v>134</v>
      </c>
      <c r="B48" s="4" t="s">
        <v>135</v>
      </c>
    </row>
    <row r="49" spans="1:2" ht="54.75" customHeight="1">
      <c r="A49" s="3" t="s">
        <v>136</v>
      </c>
      <c r="B49" s="4" t="s">
        <v>137</v>
      </c>
    </row>
    <row r="50" spans="1:2" ht="45" customHeight="1">
      <c r="A50" s="3" t="s">
        <v>138</v>
      </c>
      <c r="B50" s="4" t="s">
        <v>139</v>
      </c>
    </row>
    <row r="51" spans="1:2" ht="39.75" customHeight="1">
      <c r="A51" s="3" t="s">
        <v>140</v>
      </c>
      <c r="B51" s="4" t="s">
        <v>141</v>
      </c>
    </row>
    <row r="52" spans="1:2" ht="20.25" customHeight="1">
      <c r="A52" s="3" t="s">
        <v>142</v>
      </c>
      <c r="B52" s="4" t="s">
        <v>54</v>
      </c>
    </row>
    <row r="53" spans="1:2" ht="35.25" customHeight="1">
      <c r="A53" s="3" t="s">
        <v>143</v>
      </c>
      <c r="B53" s="4" t="s">
        <v>144</v>
      </c>
    </row>
    <row r="54" spans="1:2" ht="38.25" customHeight="1">
      <c r="A54" s="3" t="s">
        <v>145</v>
      </c>
      <c r="B54" s="4" t="s">
        <v>146</v>
      </c>
    </row>
    <row r="55" spans="1:2" ht="38.25" customHeight="1">
      <c r="A55" s="3" t="s">
        <v>147</v>
      </c>
      <c r="B55" s="4" t="s">
        <v>148</v>
      </c>
    </row>
    <row r="56" spans="1:2" ht="36" customHeight="1">
      <c r="A56" s="3" t="s">
        <v>149</v>
      </c>
      <c r="B56" s="4" t="s">
        <v>148</v>
      </c>
    </row>
    <row r="57" spans="1:2" ht="20.25" customHeight="1">
      <c r="A57" s="3" t="s">
        <v>150</v>
      </c>
      <c r="B57" s="4" t="s">
        <v>151</v>
      </c>
    </row>
    <row r="58" spans="1:2" ht="20.25" customHeight="1">
      <c r="A58" s="3" t="s">
        <v>152</v>
      </c>
      <c r="B58" s="4" t="s">
        <v>15</v>
      </c>
    </row>
    <row r="59" spans="1:2" ht="20.25" customHeight="1">
      <c r="A59" s="3" t="s">
        <v>153</v>
      </c>
      <c r="B59" s="4" t="s">
        <v>16</v>
      </c>
    </row>
    <row r="60" spans="1:2" ht="20.25" customHeight="1">
      <c r="A60" s="3" t="s">
        <v>154</v>
      </c>
      <c r="B60" s="4" t="s">
        <v>17</v>
      </c>
    </row>
    <row r="61" spans="1:2" ht="20.25" customHeight="1">
      <c r="A61" s="3" t="s">
        <v>155</v>
      </c>
      <c r="B61" s="4" t="s">
        <v>18</v>
      </c>
    </row>
    <row r="62" spans="1:2" ht="28.5" customHeight="1">
      <c r="A62" s="3" t="s">
        <v>156</v>
      </c>
      <c r="B62" s="4" t="s">
        <v>19</v>
      </c>
    </row>
    <row r="63" spans="1:2" ht="42" customHeight="1">
      <c r="A63" s="3" t="s">
        <v>157</v>
      </c>
      <c r="B63" s="4" t="s">
        <v>20</v>
      </c>
    </row>
    <row r="64" spans="1:2" ht="20.25" customHeight="1">
      <c r="A64" s="3" t="s">
        <v>158</v>
      </c>
      <c r="B64" s="4" t="s">
        <v>21</v>
      </c>
    </row>
    <row r="65" spans="1:2" ht="27" customHeight="1">
      <c r="A65" s="3" t="s">
        <v>159</v>
      </c>
      <c r="B65" s="4" t="s">
        <v>22</v>
      </c>
    </row>
    <row r="66" spans="1:2" ht="38.25" customHeight="1">
      <c r="A66" s="3" t="s">
        <v>160</v>
      </c>
      <c r="B66" s="4" t="s">
        <v>23</v>
      </c>
    </row>
    <row r="67" spans="1:2" ht="20.25" customHeight="1">
      <c r="A67" s="3" t="s">
        <v>161</v>
      </c>
      <c r="B67" s="4" t="s">
        <v>24</v>
      </c>
    </row>
    <row r="68" spans="1:2" ht="20.25" customHeight="1">
      <c r="A68" s="3" t="s">
        <v>162</v>
      </c>
      <c r="B68" s="4" t="s">
        <v>163</v>
      </c>
    </row>
    <row r="69" spans="1:2" ht="20.25" customHeight="1">
      <c r="A69" s="3" t="s">
        <v>164</v>
      </c>
      <c r="B69" s="4" t="s">
        <v>48</v>
      </c>
    </row>
    <row r="70" spans="1:2" ht="20.25" customHeight="1">
      <c r="A70" s="3" t="s">
        <v>165</v>
      </c>
      <c r="B70" s="4" t="s">
        <v>47</v>
      </c>
    </row>
    <row r="71" spans="1:2" ht="20.25" customHeight="1">
      <c r="A71" s="3" t="s">
        <v>166</v>
      </c>
      <c r="B71" s="4" t="s">
        <v>54</v>
      </c>
    </row>
    <row r="72" spans="1:2" ht="20.25" customHeight="1">
      <c r="A72" s="3" t="s">
        <v>167</v>
      </c>
      <c r="B72" s="4" t="s">
        <v>26</v>
      </c>
    </row>
    <row r="73" spans="1:2" ht="38.25" customHeight="1">
      <c r="A73" s="3" t="s">
        <v>168</v>
      </c>
      <c r="B73" s="4" t="s">
        <v>169</v>
      </c>
    </row>
    <row r="74" spans="1:2" ht="37.5" customHeight="1">
      <c r="A74" s="3" t="s">
        <v>170</v>
      </c>
      <c r="B74" s="4" t="s">
        <v>171</v>
      </c>
    </row>
    <row r="75" spans="1:2" ht="20.25" customHeight="1">
      <c r="A75" s="3" t="s">
        <v>172</v>
      </c>
      <c r="B75" s="4" t="s">
        <v>54</v>
      </c>
    </row>
    <row r="76" spans="1:2" ht="36" customHeight="1">
      <c r="A76" s="3" t="s">
        <v>173</v>
      </c>
      <c r="B76" s="4" t="s">
        <v>174</v>
      </c>
    </row>
    <row r="77" spans="1:2" ht="45" customHeight="1">
      <c r="A77" s="3" t="s">
        <v>175</v>
      </c>
      <c r="B77" s="4" t="s">
        <v>148</v>
      </c>
    </row>
    <row r="78" spans="1:2" ht="36" customHeight="1">
      <c r="A78" s="3" t="s">
        <v>176</v>
      </c>
      <c r="B78" s="4" t="s">
        <v>148</v>
      </c>
    </row>
    <row r="79" spans="1:2" ht="20.25" customHeight="1" thickBot="1">
      <c r="A79" s="8" t="s">
        <v>177</v>
      </c>
      <c r="B79" s="9" t="s">
        <v>178</v>
      </c>
    </row>
  </sheetData>
  <sheetProtection/>
  <mergeCells count="2">
    <mergeCell ref="A2:B2"/>
    <mergeCell ref="A1:B1"/>
  </mergeCells>
  <printOptions/>
  <pageMargins left="0.51" right="0.36" top="0.35" bottom="0.27" header="0" footer="0"/>
  <pageSetup horizontalDpi="600" verticalDpi="600" orientation="portrait" paperSize="14" scale="85" r:id="rId1"/>
</worksheet>
</file>

<file path=xl/worksheets/sheet2.xml><?xml version="1.0" encoding="utf-8"?>
<worksheet xmlns="http://schemas.openxmlformats.org/spreadsheetml/2006/main" xmlns:r="http://schemas.openxmlformats.org/officeDocument/2006/relationships">
  <dimension ref="A1:U248"/>
  <sheetViews>
    <sheetView tabSelected="1" zoomScale="59" zoomScaleNormal="59" zoomScalePageLayoutView="0" workbookViewId="0" topLeftCell="A53">
      <selection activeCell="A54" sqref="A54:A156"/>
    </sheetView>
  </sheetViews>
  <sheetFormatPr defaultColWidth="11.421875" defaultRowHeight="12.75"/>
  <cols>
    <col min="1" max="20" width="11.421875" style="114" customWidth="1"/>
    <col min="21" max="21" width="11.421875" style="53" customWidth="1"/>
    <col min="22" max="16384" width="11.421875" style="114" customWidth="1"/>
  </cols>
  <sheetData>
    <row r="1" spans="1:21" s="112" customFormat="1" ht="12.75">
      <c r="A1" s="263" t="s">
        <v>35</v>
      </c>
      <c r="B1" s="263"/>
      <c r="C1" s="263"/>
      <c r="D1" s="263"/>
      <c r="E1" s="263"/>
      <c r="F1" s="263"/>
      <c r="G1" s="263"/>
      <c r="H1" s="263"/>
      <c r="I1" s="263"/>
      <c r="J1" s="263"/>
      <c r="K1" s="263"/>
      <c r="L1" s="263"/>
      <c r="M1" s="263"/>
      <c r="N1" s="263"/>
      <c r="O1" s="263"/>
      <c r="P1" s="263"/>
      <c r="Q1" s="263"/>
      <c r="R1" s="263"/>
      <c r="S1" s="263"/>
      <c r="T1" s="263"/>
      <c r="U1" s="111"/>
    </row>
    <row r="2" spans="1:21" s="112" customFormat="1" ht="12.75">
      <c r="A2" s="264" t="s">
        <v>36</v>
      </c>
      <c r="B2" s="264"/>
      <c r="C2" s="264"/>
      <c r="D2" s="264"/>
      <c r="E2" s="264"/>
      <c r="F2" s="264"/>
      <c r="G2" s="264"/>
      <c r="H2" s="264"/>
      <c r="I2" s="264"/>
      <c r="J2" s="264"/>
      <c r="K2" s="264"/>
      <c r="L2" s="264"/>
      <c r="M2" s="264"/>
      <c r="N2" s="264"/>
      <c r="O2" s="264"/>
      <c r="P2" s="264"/>
      <c r="Q2" s="264"/>
      <c r="R2" s="264"/>
      <c r="S2" s="264"/>
      <c r="T2" s="264"/>
      <c r="U2" s="111"/>
    </row>
    <row r="3" spans="1:21" s="112" customFormat="1" ht="12.75">
      <c r="A3" s="264" t="s">
        <v>37</v>
      </c>
      <c r="B3" s="264"/>
      <c r="C3" s="264"/>
      <c r="D3" s="264"/>
      <c r="E3" s="264"/>
      <c r="F3" s="264"/>
      <c r="G3" s="264"/>
      <c r="H3" s="264"/>
      <c r="I3" s="264"/>
      <c r="J3" s="264"/>
      <c r="K3" s="264"/>
      <c r="L3" s="264"/>
      <c r="M3" s="264"/>
      <c r="N3" s="264"/>
      <c r="O3" s="264"/>
      <c r="P3" s="264"/>
      <c r="Q3" s="264"/>
      <c r="R3" s="264"/>
      <c r="S3" s="264"/>
      <c r="T3" s="264"/>
      <c r="U3" s="111"/>
    </row>
    <row r="4" spans="1:21" s="112" customFormat="1" ht="12.75">
      <c r="A4" s="262" t="s">
        <v>0</v>
      </c>
      <c r="B4" s="262"/>
      <c r="C4" s="262"/>
      <c r="D4" s="262"/>
      <c r="E4" s="224" t="s">
        <v>271</v>
      </c>
      <c r="F4" s="261"/>
      <c r="G4" s="261"/>
      <c r="H4" s="261"/>
      <c r="I4" s="261"/>
      <c r="J4" s="261"/>
      <c r="K4" s="261"/>
      <c r="L4" s="261"/>
      <c r="M4" s="261"/>
      <c r="N4" s="261"/>
      <c r="O4" s="261"/>
      <c r="P4" s="261"/>
      <c r="Q4" s="261"/>
      <c r="R4" s="261"/>
      <c r="S4" s="261"/>
      <c r="T4" s="225"/>
      <c r="U4" s="111"/>
    </row>
    <row r="5" spans="1:21" s="112" customFormat="1" ht="12.75">
      <c r="A5" s="262" t="s">
        <v>1</v>
      </c>
      <c r="B5" s="262"/>
      <c r="C5" s="262"/>
      <c r="D5" s="262"/>
      <c r="E5" s="224">
        <v>5380</v>
      </c>
      <c r="F5" s="261"/>
      <c r="G5" s="261"/>
      <c r="H5" s="261"/>
      <c r="I5" s="261"/>
      <c r="J5" s="261"/>
      <c r="K5" s="261"/>
      <c r="L5" s="261"/>
      <c r="M5" s="261"/>
      <c r="N5" s="261"/>
      <c r="O5" s="261"/>
      <c r="P5" s="261"/>
      <c r="Q5" s="261"/>
      <c r="R5" s="261"/>
      <c r="S5" s="261"/>
      <c r="T5" s="225"/>
      <c r="U5" s="111"/>
    </row>
    <row r="6" spans="1:21" s="112" customFormat="1" ht="12.75">
      <c r="A6" s="257" t="s">
        <v>2</v>
      </c>
      <c r="B6" s="258"/>
      <c r="C6" s="258"/>
      <c r="D6" s="259"/>
      <c r="E6" s="260">
        <v>41669</v>
      </c>
      <c r="F6" s="261"/>
      <c r="G6" s="261"/>
      <c r="H6" s="261"/>
      <c r="I6" s="261"/>
      <c r="J6" s="261"/>
      <c r="K6" s="261"/>
      <c r="L6" s="261"/>
      <c r="M6" s="261"/>
      <c r="N6" s="261"/>
      <c r="O6" s="261"/>
      <c r="P6" s="261"/>
      <c r="Q6" s="261"/>
      <c r="R6" s="261"/>
      <c r="S6" s="261"/>
      <c r="T6" s="225"/>
      <c r="U6" s="111"/>
    </row>
    <row r="7" spans="1:21" s="112" customFormat="1" ht="12.75">
      <c r="A7" s="262" t="s">
        <v>3</v>
      </c>
      <c r="B7" s="262"/>
      <c r="C7" s="262"/>
      <c r="D7" s="262"/>
      <c r="E7" s="224" t="s">
        <v>270</v>
      </c>
      <c r="F7" s="261"/>
      <c r="G7" s="261"/>
      <c r="H7" s="261"/>
      <c r="I7" s="261"/>
      <c r="J7" s="261"/>
      <c r="K7" s="261"/>
      <c r="L7" s="261"/>
      <c r="M7" s="261"/>
      <c r="N7" s="261"/>
      <c r="O7" s="261"/>
      <c r="P7" s="261"/>
      <c r="Q7" s="261"/>
      <c r="R7" s="261"/>
      <c r="S7" s="261"/>
      <c r="T7" s="225"/>
      <c r="U7" s="111"/>
    </row>
    <row r="8" spans="1:21" s="112" customFormat="1" ht="30.75" customHeight="1">
      <c r="A8" s="215" t="s">
        <v>4</v>
      </c>
      <c r="B8" s="255" t="s">
        <v>184</v>
      </c>
      <c r="C8" s="215" t="s">
        <v>6</v>
      </c>
      <c r="D8" s="255" t="s">
        <v>7</v>
      </c>
      <c r="E8" s="215" t="s">
        <v>8</v>
      </c>
      <c r="F8" s="215" t="s">
        <v>9</v>
      </c>
      <c r="G8" s="200" t="s">
        <v>11</v>
      </c>
      <c r="H8" s="215" t="s">
        <v>12</v>
      </c>
      <c r="I8" s="215" t="s">
        <v>10</v>
      </c>
      <c r="J8" s="200" t="s">
        <v>25</v>
      </c>
      <c r="K8" s="208" t="s">
        <v>26</v>
      </c>
      <c r="L8" s="208" t="s">
        <v>27</v>
      </c>
      <c r="M8" s="200" t="s">
        <v>28</v>
      </c>
      <c r="N8" s="200" t="s">
        <v>29</v>
      </c>
      <c r="O8" s="253" t="s">
        <v>30</v>
      </c>
      <c r="P8" s="253"/>
      <c r="Q8" s="253"/>
      <c r="R8" s="254"/>
      <c r="S8" s="255" t="s">
        <v>14</v>
      </c>
      <c r="T8" s="256" t="s">
        <v>13</v>
      </c>
      <c r="U8" s="111"/>
    </row>
    <row r="9" spans="1:21" s="112" customFormat="1" ht="39.75" customHeight="1">
      <c r="A9" s="215"/>
      <c r="B9" s="255"/>
      <c r="C9" s="215"/>
      <c r="D9" s="255"/>
      <c r="E9" s="215"/>
      <c r="F9" s="215"/>
      <c r="G9" s="202"/>
      <c r="H9" s="215"/>
      <c r="I9" s="215"/>
      <c r="J9" s="202"/>
      <c r="K9" s="210"/>
      <c r="L9" s="210"/>
      <c r="M9" s="202"/>
      <c r="N9" s="202"/>
      <c r="O9" s="106" t="s">
        <v>31</v>
      </c>
      <c r="P9" s="106" t="s">
        <v>34</v>
      </c>
      <c r="Q9" s="106" t="s">
        <v>33</v>
      </c>
      <c r="R9" s="106" t="s">
        <v>32</v>
      </c>
      <c r="S9" s="255"/>
      <c r="T9" s="256"/>
      <c r="U9" s="111"/>
    </row>
    <row r="10" spans="1:21" ht="267.75">
      <c r="A10" s="247">
        <v>3000000</v>
      </c>
      <c r="B10" s="247" t="s">
        <v>299</v>
      </c>
      <c r="C10" s="180"/>
      <c r="D10" s="247" t="s">
        <v>300</v>
      </c>
      <c r="E10" s="180"/>
      <c r="F10" s="180">
        <v>1</v>
      </c>
      <c r="G10" s="247" t="s">
        <v>73</v>
      </c>
      <c r="H10" s="251">
        <v>15</v>
      </c>
      <c r="I10" s="180" t="s">
        <v>75</v>
      </c>
      <c r="J10" s="247" t="s">
        <v>301</v>
      </c>
      <c r="K10" s="180" t="s">
        <v>302</v>
      </c>
      <c r="L10" s="180"/>
      <c r="M10" s="180" t="s">
        <v>303</v>
      </c>
      <c r="N10" s="61" t="s">
        <v>304</v>
      </c>
      <c r="O10" s="56">
        <v>0</v>
      </c>
      <c r="P10" s="56">
        <v>0</v>
      </c>
      <c r="Q10" s="56" t="s">
        <v>305</v>
      </c>
      <c r="R10" s="56" t="s">
        <v>305</v>
      </c>
      <c r="S10" s="183" t="s">
        <v>306</v>
      </c>
      <c r="T10" s="183" t="s">
        <v>307</v>
      </c>
      <c r="U10" s="113"/>
    </row>
    <row r="11" spans="1:21" ht="267.75">
      <c r="A11" s="250"/>
      <c r="B11" s="250"/>
      <c r="C11" s="181"/>
      <c r="D11" s="250"/>
      <c r="E11" s="181"/>
      <c r="F11" s="181"/>
      <c r="G11" s="250"/>
      <c r="H11" s="252"/>
      <c r="I11" s="181"/>
      <c r="J11" s="250"/>
      <c r="K11" s="181"/>
      <c r="L11" s="181"/>
      <c r="M11" s="181"/>
      <c r="N11" s="61" t="s">
        <v>308</v>
      </c>
      <c r="O11" s="56">
        <v>0</v>
      </c>
      <c r="P11" s="56">
        <v>0</v>
      </c>
      <c r="Q11" s="56" t="s">
        <v>309</v>
      </c>
      <c r="R11" s="56">
        <v>0</v>
      </c>
      <c r="S11" s="183"/>
      <c r="T11" s="183"/>
      <c r="U11" s="111"/>
    </row>
    <row r="12" spans="1:21" ht="267.75">
      <c r="A12" s="250"/>
      <c r="B12" s="250"/>
      <c r="C12" s="181"/>
      <c r="D12" s="250"/>
      <c r="E12" s="181"/>
      <c r="F12" s="181"/>
      <c r="G12" s="250"/>
      <c r="H12" s="252"/>
      <c r="I12" s="181"/>
      <c r="J12" s="250"/>
      <c r="K12" s="181"/>
      <c r="L12" s="181"/>
      <c r="M12" s="181"/>
      <c r="N12" s="61" t="s">
        <v>310</v>
      </c>
      <c r="O12" s="56">
        <v>0</v>
      </c>
      <c r="P12" s="56">
        <v>0</v>
      </c>
      <c r="Q12" s="56" t="s">
        <v>311</v>
      </c>
      <c r="R12" s="56" t="s">
        <v>311</v>
      </c>
      <c r="S12" s="183"/>
      <c r="T12" s="183"/>
      <c r="U12" s="111"/>
    </row>
    <row r="13" spans="1:21" ht="306">
      <c r="A13" s="250"/>
      <c r="B13" s="250"/>
      <c r="C13" s="181"/>
      <c r="D13" s="250"/>
      <c r="E13" s="181"/>
      <c r="F13" s="181"/>
      <c r="G13" s="250"/>
      <c r="H13" s="252"/>
      <c r="I13" s="181"/>
      <c r="J13" s="250"/>
      <c r="K13" s="181"/>
      <c r="L13" s="181"/>
      <c r="M13" s="181"/>
      <c r="N13" s="61" t="s">
        <v>312</v>
      </c>
      <c r="O13" s="56">
        <v>0</v>
      </c>
      <c r="P13" s="56">
        <v>0</v>
      </c>
      <c r="Q13" s="56" t="s">
        <v>313</v>
      </c>
      <c r="R13" s="56" t="s">
        <v>313</v>
      </c>
      <c r="S13" s="183"/>
      <c r="T13" s="183"/>
      <c r="U13" s="111"/>
    </row>
    <row r="14" spans="1:21" ht="267.75">
      <c r="A14" s="250"/>
      <c r="B14" s="250"/>
      <c r="C14" s="181"/>
      <c r="D14" s="250"/>
      <c r="E14" s="181"/>
      <c r="F14" s="181"/>
      <c r="G14" s="250"/>
      <c r="H14" s="252"/>
      <c r="I14" s="181"/>
      <c r="J14" s="250"/>
      <c r="K14" s="181"/>
      <c r="L14" s="181"/>
      <c r="M14" s="181"/>
      <c r="N14" s="61" t="s">
        <v>314</v>
      </c>
      <c r="O14" s="56" t="s">
        <v>315</v>
      </c>
      <c r="P14" s="56" t="s">
        <v>315</v>
      </c>
      <c r="Q14" s="56" t="s">
        <v>315</v>
      </c>
      <c r="R14" s="56" t="s">
        <v>315</v>
      </c>
      <c r="S14" s="183"/>
      <c r="T14" s="183"/>
      <c r="U14" s="111"/>
    </row>
    <row r="15" spans="1:21" ht="242.25">
      <c r="A15" s="250"/>
      <c r="B15" s="250"/>
      <c r="C15" s="181"/>
      <c r="D15" s="250"/>
      <c r="E15" s="181"/>
      <c r="F15" s="181"/>
      <c r="G15" s="250"/>
      <c r="H15" s="252"/>
      <c r="I15" s="181"/>
      <c r="J15" s="250"/>
      <c r="K15" s="181"/>
      <c r="L15" s="181"/>
      <c r="M15" s="181"/>
      <c r="N15" s="61" t="s">
        <v>316</v>
      </c>
      <c r="O15" s="56" t="s">
        <v>317</v>
      </c>
      <c r="P15" s="56" t="s">
        <v>317</v>
      </c>
      <c r="Q15" s="56" t="s">
        <v>317</v>
      </c>
      <c r="R15" s="56" t="s">
        <v>317</v>
      </c>
      <c r="S15" s="183"/>
      <c r="T15" s="183"/>
      <c r="U15" s="113"/>
    </row>
    <row r="16" spans="1:21" ht="255">
      <c r="A16" s="249">
        <v>3000000</v>
      </c>
      <c r="B16" s="186" t="s">
        <v>299</v>
      </c>
      <c r="C16" s="186"/>
      <c r="D16" s="186" t="s">
        <v>300</v>
      </c>
      <c r="E16" s="186"/>
      <c r="F16" s="186">
        <v>1</v>
      </c>
      <c r="G16" s="186" t="s">
        <v>76</v>
      </c>
      <c r="H16" s="186">
        <v>10</v>
      </c>
      <c r="I16" s="186" t="s">
        <v>77</v>
      </c>
      <c r="J16" s="186" t="s">
        <v>301</v>
      </c>
      <c r="K16" s="186" t="s">
        <v>302</v>
      </c>
      <c r="L16" s="186"/>
      <c r="M16" s="180" t="s">
        <v>318</v>
      </c>
      <c r="N16" s="61" t="s">
        <v>319</v>
      </c>
      <c r="O16" s="56" t="s">
        <v>320</v>
      </c>
      <c r="P16" s="56" t="s">
        <v>320</v>
      </c>
      <c r="Q16" s="56" t="s">
        <v>320</v>
      </c>
      <c r="R16" s="56" t="s">
        <v>320</v>
      </c>
      <c r="S16" s="183"/>
      <c r="T16" s="183"/>
      <c r="U16" s="115"/>
    </row>
    <row r="17" spans="1:21" ht="191.25">
      <c r="A17" s="249"/>
      <c r="B17" s="186"/>
      <c r="C17" s="186"/>
      <c r="D17" s="186"/>
      <c r="E17" s="186"/>
      <c r="F17" s="186"/>
      <c r="G17" s="186"/>
      <c r="H17" s="186"/>
      <c r="I17" s="186"/>
      <c r="J17" s="186"/>
      <c r="K17" s="186"/>
      <c r="L17" s="186"/>
      <c r="M17" s="181"/>
      <c r="N17" s="61" t="s">
        <v>321</v>
      </c>
      <c r="O17" s="56" t="s">
        <v>322</v>
      </c>
      <c r="P17" s="56" t="s">
        <v>323</v>
      </c>
      <c r="Q17" s="56" t="s">
        <v>323</v>
      </c>
      <c r="R17" s="56" t="s">
        <v>323</v>
      </c>
      <c r="S17" s="183"/>
      <c r="T17" s="183"/>
      <c r="U17" s="115"/>
    </row>
    <row r="18" spans="1:21" ht="293.25">
      <c r="A18" s="249">
        <v>3000000</v>
      </c>
      <c r="B18" s="186" t="s">
        <v>299</v>
      </c>
      <c r="C18" s="186"/>
      <c r="D18" s="186" t="s">
        <v>300</v>
      </c>
      <c r="E18" s="186"/>
      <c r="F18" s="186">
        <v>1</v>
      </c>
      <c r="G18" s="186" t="s">
        <v>324</v>
      </c>
      <c r="H18" s="186">
        <v>10</v>
      </c>
      <c r="I18" s="186" t="s">
        <v>79</v>
      </c>
      <c r="J18" s="186" t="s">
        <v>301</v>
      </c>
      <c r="K18" s="186" t="s">
        <v>302</v>
      </c>
      <c r="L18" s="186"/>
      <c r="M18" s="180" t="s">
        <v>325</v>
      </c>
      <c r="N18" s="61" t="s">
        <v>326</v>
      </c>
      <c r="O18" s="56">
        <v>0</v>
      </c>
      <c r="P18" s="56">
        <v>0</v>
      </c>
      <c r="Q18" s="56" t="s">
        <v>327</v>
      </c>
      <c r="R18" s="56" t="s">
        <v>327</v>
      </c>
      <c r="S18" s="183"/>
      <c r="T18" s="183"/>
      <c r="U18" s="111"/>
    </row>
    <row r="19" spans="1:21" ht="140.25">
      <c r="A19" s="249"/>
      <c r="B19" s="186"/>
      <c r="C19" s="186"/>
      <c r="D19" s="186"/>
      <c r="E19" s="186"/>
      <c r="F19" s="186"/>
      <c r="G19" s="186"/>
      <c r="H19" s="186"/>
      <c r="I19" s="186"/>
      <c r="J19" s="186"/>
      <c r="K19" s="186"/>
      <c r="L19" s="186"/>
      <c r="M19" s="181"/>
      <c r="N19" s="61" t="s">
        <v>328</v>
      </c>
      <c r="O19" s="56" t="s">
        <v>329</v>
      </c>
      <c r="P19" s="56" t="s">
        <v>329</v>
      </c>
      <c r="Q19" s="56" t="s">
        <v>329</v>
      </c>
      <c r="R19" s="56" t="s">
        <v>329</v>
      </c>
      <c r="S19" s="183"/>
      <c r="T19" s="183"/>
      <c r="U19" s="111"/>
    </row>
    <row r="20" spans="1:21" ht="242.25">
      <c r="A20" s="249"/>
      <c r="B20" s="186"/>
      <c r="C20" s="186"/>
      <c r="D20" s="186"/>
      <c r="E20" s="186"/>
      <c r="F20" s="186"/>
      <c r="G20" s="186"/>
      <c r="H20" s="186"/>
      <c r="I20" s="186"/>
      <c r="J20" s="186"/>
      <c r="K20" s="186"/>
      <c r="L20" s="186"/>
      <c r="M20" s="182"/>
      <c r="N20" s="61" t="s">
        <v>330</v>
      </c>
      <c r="O20" s="61" t="s">
        <v>331</v>
      </c>
      <c r="P20" s="61" t="s">
        <v>331</v>
      </c>
      <c r="Q20" s="61" t="s">
        <v>331</v>
      </c>
      <c r="R20" s="61" t="s">
        <v>331</v>
      </c>
      <c r="S20" s="183"/>
      <c r="T20" s="183"/>
      <c r="U20" s="111"/>
    </row>
    <row r="21" spans="1:21" ht="127.5">
      <c r="A21" s="249"/>
      <c r="B21" s="186"/>
      <c r="C21" s="186"/>
      <c r="D21" s="186"/>
      <c r="E21" s="186"/>
      <c r="F21" s="186"/>
      <c r="G21" s="180" t="s">
        <v>332</v>
      </c>
      <c r="H21" s="180">
        <v>10</v>
      </c>
      <c r="I21" s="180">
        <v>1.4</v>
      </c>
      <c r="J21" s="180" t="s">
        <v>333</v>
      </c>
      <c r="K21" s="186"/>
      <c r="L21" s="186"/>
      <c r="M21" s="181"/>
      <c r="N21" s="61" t="s">
        <v>334</v>
      </c>
      <c r="O21" s="56">
        <v>0</v>
      </c>
      <c r="P21" s="56">
        <v>0</v>
      </c>
      <c r="Q21" s="56" t="s">
        <v>335</v>
      </c>
      <c r="R21" s="56">
        <v>0</v>
      </c>
      <c r="S21" s="183"/>
      <c r="T21" s="183"/>
      <c r="U21" s="245"/>
    </row>
    <row r="22" spans="1:21" ht="127.5">
      <c r="A22" s="249"/>
      <c r="B22" s="186"/>
      <c r="C22" s="186"/>
      <c r="D22" s="186"/>
      <c r="E22" s="186"/>
      <c r="F22" s="186"/>
      <c r="G22" s="181"/>
      <c r="H22" s="181"/>
      <c r="I22" s="181"/>
      <c r="J22" s="181"/>
      <c r="K22" s="186"/>
      <c r="L22" s="186"/>
      <c r="M22" s="181"/>
      <c r="N22" s="61" t="s">
        <v>336</v>
      </c>
      <c r="O22" s="56">
        <v>0</v>
      </c>
      <c r="P22" s="56">
        <v>0</v>
      </c>
      <c r="Q22" s="56" t="s">
        <v>337</v>
      </c>
      <c r="R22" s="56">
        <v>0</v>
      </c>
      <c r="S22" s="183"/>
      <c r="T22" s="183"/>
      <c r="U22" s="245"/>
    </row>
    <row r="23" spans="1:21" ht="140.25">
      <c r="A23" s="249"/>
      <c r="B23" s="186"/>
      <c r="C23" s="186"/>
      <c r="D23" s="186"/>
      <c r="E23" s="186"/>
      <c r="F23" s="186"/>
      <c r="G23" s="181"/>
      <c r="H23" s="181"/>
      <c r="I23" s="181"/>
      <c r="J23" s="181"/>
      <c r="K23" s="186"/>
      <c r="L23" s="186"/>
      <c r="M23" s="181"/>
      <c r="N23" s="61" t="s">
        <v>338</v>
      </c>
      <c r="O23" s="56">
        <v>0</v>
      </c>
      <c r="P23" s="56">
        <v>0</v>
      </c>
      <c r="Q23" s="56" t="s">
        <v>339</v>
      </c>
      <c r="R23" s="56">
        <v>0</v>
      </c>
      <c r="S23" s="183"/>
      <c r="T23" s="183"/>
      <c r="U23" s="245"/>
    </row>
    <row r="24" spans="1:21" ht="191.25">
      <c r="A24" s="249"/>
      <c r="B24" s="186"/>
      <c r="C24" s="186"/>
      <c r="D24" s="186"/>
      <c r="E24" s="186"/>
      <c r="F24" s="186"/>
      <c r="G24" s="181"/>
      <c r="H24" s="181"/>
      <c r="I24" s="181"/>
      <c r="J24" s="181"/>
      <c r="K24" s="186"/>
      <c r="L24" s="186"/>
      <c r="M24" s="182"/>
      <c r="N24" s="61" t="s">
        <v>340</v>
      </c>
      <c r="O24" s="56" t="s">
        <v>341</v>
      </c>
      <c r="P24" s="56" t="s">
        <v>341</v>
      </c>
      <c r="Q24" s="56" t="s">
        <v>341</v>
      </c>
      <c r="R24" s="56" t="s">
        <v>341</v>
      </c>
      <c r="S24" s="183"/>
      <c r="T24" s="183"/>
      <c r="U24" s="245"/>
    </row>
    <row r="25" spans="1:21" ht="409.5">
      <c r="A25" s="249"/>
      <c r="B25" s="186"/>
      <c r="C25" s="186"/>
      <c r="D25" s="186"/>
      <c r="E25" s="186"/>
      <c r="F25" s="186"/>
      <c r="G25" s="182"/>
      <c r="H25" s="182"/>
      <c r="I25" s="182"/>
      <c r="J25" s="182"/>
      <c r="K25" s="186"/>
      <c r="L25" s="186"/>
      <c r="M25" s="56" t="s">
        <v>342</v>
      </c>
      <c r="N25" s="61" t="s">
        <v>343</v>
      </c>
      <c r="O25" s="56" t="s">
        <v>344</v>
      </c>
      <c r="P25" s="56">
        <v>0</v>
      </c>
      <c r="Q25" s="56" t="s">
        <v>344</v>
      </c>
      <c r="R25" s="56">
        <v>0</v>
      </c>
      <c r="S25" s="183"/>
      <c r="T25" s="183"/>
      <c r="U25" s="113"/>
    </row>
    <row r="26" spans="1:21" ht="204">
      <c r="A26" s="63">
        <v>3000000</v>
      </c>
      <c r="B26" s="56" t="s">
        <v>299</v>
      </c>
      <c r="C26" s="56"/>
      <c r="D26" s="56" t="s">
        <v>300</v>
      </c>
      <c r="E26" s="56"/>
      <c r="F26" s="56">
        <v>1</v>
      </c>
      <c r="G26" s="56" t="s">
        <v>82</v>
      </c>
      <c r="H26" s="65">
        <v>10</v>
      </c>
      <c r="I26" s="56">
        <v>1.5</v>
      </c>
      <c r="J26" s="56" t="s">
        <v>333</v>
      </c>
      <c r="K26" s="56"/>
      <c r="L26" s="56"/>
      <c r="M26" s="56" t="s">
        <v>345</v>
      </c>
      <c r="N26" s="61" t="s">
        <v>346</v>
      </c>
      <c r="O26" s="56" t="s">
        <v>347</v>
      </c>
      <c r="P26" s="56">
        <v>0</v>
      </c>
      <c r="Q26" s="56">
        <v>0</v>
      </c>
      <c r="R26" s="56">
        <v>0</v>
      </c>
      <c r="S26" s="183"/>
      <c r="T26" s="183"/>
      <c r="U26" s="113"/>
    </row>
    <row r="27" spans="1:21" ht="229.5">
      <c r="A27" s="249">
        <v>3000000</v>
      </c>
      <c r="B27" s="186" t="s">
        <v>299</v>
      </c>
      <c r="C27" s="186"/>
      <c r="D27" s="186" t="s">
        <v>300</v>
      </c>
      <c r="E27" s="186"/>
      <c r="F27" s="186">
        <v>1</v>
      </c>
      <c r="G27" s="186" t="s">
        <v>84</v>
      </c>
      <c r="H27" s="186">
        <v>15</v>
      </c>
      <c r="I27" s="186">
        <v>1.6</v>
      </c>
      <c r="J27" s="186" t="s">
        <v>333</v>
      </c>
      <c r="K27" s="186"/>
      <c r="L27" s="186"/>
      <c r="M27" s="180" t="s">
        <v>348</v>
      </c>
      <c r="N27" s="61" t="s">
        <v>349</v>
      </c>
      <c r="O27" s="61" t="s">
        <v>350</v>
      </c>
      <c r="P27" s="61" t="s">
        <v>350</v>
      </c>
      <c r="Q27" s="61" t="s">
        <v>350</v>
      </c>
      <c r="R27" s="61" t="s">
        <v>350</v>
      </c>
      <c r="S27" s="183"/>
      <c r="T27" s="183"/>
      <c r="U27" s="111"/>
    </row>
    <row r="28" spans="1:21" ht="114.75">
      <c r="A28" s="249"/>
      <c r="B28" s="186"/>
      <c r="C28" s="186"/>
      <c r="D28" s="186"/>
      <c r="E28" s="186"/>
      <c r="F28" s="186"/>
      <c r="G28" s="186"/>
      <c r="H28" s="186"/>
      <c r="I28" s="186"/>
      <c r="J28" s="186"/>
      <c r="K28" s="186"/>
      <c r="L28" s="186"/>
      <c r="M28" s="181"/>
      <c r="N28" s="61" t="s">
        <v>351</v>
      </c>
      <c r="O28" s="61" t="s">
        <v>352</v>
      </c>
      <c r="P28" s="61" t="s">
        <v>352</v>
      </c>
      <c r="Q28" s="61" t="s">
        <v>352</v>
      </c>
      <c r="R28" s="61" t="s">
        <v>352</v>
      </c>
      <c r="S28" s="183"/>
      <c r="T28" s="183"/>
      <c r="U28" s="111"/>
    </row>
    <row r="29" spans="1:21" ht="114.75">
      <c r="A29" s="249"/>
      <c r="B29" s="186"/>
      <c r="C29" s="186"/>
      <c r="D29" s="186"/>
      <c r="E29" s="186"/>
      <c r="F29" s="186"/>
      <c r="G29" s="186"/>
      <c r="H29" s="186"/>
      <c r="I29" s="186"/>
      <c r="J29" s="186"/>
      <c r="K29" s="186"/>
      <c r="L29" s="186"/>
      <c r="M29" s="181"/>
      <c r="N29" s="61" t="s">
        <v>353</v>
      </c>
      <c r="O29" s="56" t="s">
        <v>354</v>
      </c>
      <c r="P29" s="56" t="s">
        <v>354</v>
      </c>
      <c r="Q29" s="56" t="s">
        <v>354</v>
      </c>
      <c r="R29" s="56" t="s">
        <v>354</v>
      </c>
      <c r="S29" s="183"/>
      <c r="T29" s="183"/>
      <c r="U29" s="111"/>
    </row>
    <row r="30" spans="1:21" ht="140.25">
      <c r="A30" s="249"/>
      <c r="B30" s="186"/>
      <c r="C30" s="186"/>
      <c r="D30" s="186"/>
      <c r="E30" s="186"/>
      <c r="F30" s="186"/>
      <c r="G30" s="186"/>
      <c r="H30" s="186"/>
      <c r="I30" s="186"/>
      <c r="J30" s="186"/>
      <c r="K30" s="186"/>
      <c r="L30" s="186"/>
      <c r="M30" s="181"/>
      <c r="N30" s="61" t="s">
        <v>355</v>
      </c>
      <c r="O30" s="56" t="s">
        <v>356</v>
      </c>
      <c r="P30" s="56" t="s">
        <v>356</v>
      </c>
      <c r="Q30" s="56" t="s">
        <v>356</v>
      </c>
      <c r="R30" s="56" t="s">
        <v>356</v>
      </c>
      <c r="S30" s="183"/>
      <c r="T30" s="183"/>
      <c r="U30" s="111"/>
    </row>
    <row r="31" spans="1:21" ht="153">
      <c r="A31" s="249"/>
      <c r="B31" s="186"/>
      <c r="C31" s="186"/>
      <c r="D31" s="186"/>
      <c r="E31" s="186"/>
      <c r="F31" s="186"/>
      <c r="G31" s="186"/>
      <c r="H31" s="186"/>
      <c r="I31" s="186"/>
      <c r="J31" s="186"/>
      <c r="K31" s="186"/>
      <c r="L31" s="186"/>
      <c r="M31" s="181"/>
      <c r="N31" s="61" t="s">
        <v>357</v>
      </c>
      <c r="O31" s="56" t="s">
        <v>358</v>
      </c>
      <c r="P31" s="56" t="s">
        <v>358</v>
      </c>
      <c r="Q31" s="56" t="s">
        <v>358</v>
      </c>
      <c r="R31" s="56" t="s">
        <v>358</v>
      </c>
      <c r="S31" s="183"/>
      <c r="T31" s="183"/>
      <c r="U31" s="111"/>
    </row>
    <row r="32" spans="1:21" ht="153">
      <c r="A32" s="249"/>
      <c r="B32" s="186"/>
      <c r="C32" s="186"/>
      <c r="D32" s="186"/>
      <c r="E32" s="186"/>
      <c r="F32" s="186"/>
      <c r="G32" s="186"/>
      <c r="H32" s="186"/>
      <c r="I32" s="186"/>
      <c r="J32" s="186"/>
      <c r="K32" s="186"/>
      <c r="L32" s="186"/>
      <c r="M32" s="181"/>
      <c r="N32" s="61" t="s">
        <v>359</v>
      </c>
      <c r="O32" s="56" t="s">
        <v>360</v>
      </c>
      <c r="P32" s="56" t="s">
        <v>360</v>
      </c>
      <c r="Q32" s="56" t="s">
        <v>360</v>
      </c>
      <c r="R32" s="56" t="s">
        <v>360</v>
      </c>
      <c r="S32" s="183"/>
      <c r="T32" s="183"/>
      <c r="U32" s="111"/>
    </row>
    <row r="33" spans="1:21" ht="114.75">
      <c r="A33" s="249"/>
      <c r="B33" s="186"/>
      <c r="C33" s="186"/>
      <c r="D33" s="186"/>
      <c r="E33" s="186"/>
      <c r="F33" s="186"/>
      <c r="G33" s="186"/>
      <c r="H33" s="186"/>
      <c r="I33" s="186"/>
      <c r="J33" s="186"/>
      <c r="K33" s="186"/>
      <c r="L33" s="186"/>
      <c r="M33" s="181"/>
      <c r="N33" s="61" t="s">
        <v>361</v>
      </c>
      <c r="O33" s="56" t="s">
        <v>362</v>
      </c>
      <c r="P33" s="56" t="s">
        <v>362</v>
      </c>
      <c r="Q33" s="56" t="s">
        <v>362</v>
      </c>
      <c r="R33" s="56" t="s">
        <v>362</v>
      </c>
      <c r="S33" s="183"/>
      <c r="T33" s="183"/>
      <c r="U33" s="111"/>
    </row>
    <row r="34" spans="1:21" ht="114.75">
      <c r="A34" s="249"/>
      <c r="B34" s="186"/>
      <c r="C34" s="186"/>
      <c r="D34" s="186"/>
      <c r="E34" s="186"/>
      <c r="F34" s="186"/>
      <c r="G34" s="186"/>
      <c r="H34" s="186"/>
      <c r="I34" s="186"/>
      <c r="J34" s="186"/>
      <c r="K34" s="186"/>
      <c r="L34" s="186"/>
      <c r="M34" s="181"/>
      <c r="N34" s="61" t="s">
        <v>363</v>
      </c>
      <c r="O34" s="56" t="s">
        <v>364</v>
      </c>
      <c r="P34" s="56" t="s">
        <v>364</v>
      </c>
      <c r="Q34" s="56" t="s">
        <v>364</v>
      </c>
      <c r="R34" s="56" t="s">
        <v>364</v>
      </c>
      <c r="S34" s="183"/>
      <c r="T34" s="183"/>
      <c r="U34" s="111"/>
    </row>
    <row r="35" spans="1:21" ht="165.75">
      <c r="A35" s="249"/>
      <c r="B35" s="186"/>
      <c r="C35" s="186"/>
      <c r="D35" s="186"/>
      <c r="E35" s="186"/>
      <c r="F35" s="186"/>
      <c r="G35" s="186"/>
      <c r="H35" s="186"/>
      <c r="I35" s="186"/>
      <c r="J35" s="186"/>
      <c r="K35" s="186"/>
      <c r="L35" s="186"/>
      <c r="M35" s="181"/>
      <c r="N35" s="61" t="s">
        <v>365</v>
      </c>
      <c r="O35" s="56" t="s">
        <v>366</v>
      </c>
      <c r="P35" s="56" t="s">
        <v>366</v>
      </c>
      <c r="Q35" s="56" t="s">
        <v>366</v>
      </c>
      <c r="R35" s="56" t="s">
        <v>366</v>
      </c>
      <c r="S35" s="183"/>
      <c r="T35" s="183"/>
      <c r="U35" s="111"/>
    </row>
    <row r="36" spans="1:21" ht="204">
      <c r="A36" s="247">
        <v>3000000</v>
      </c>
      <c r="B36" s="180" t="s">
        <v>299</v>
      </c>
      <c r="C36" s="180"/>
      <c r="D36" s="180" t="s">
        <v>300</v>
      </c>
      <c r="E36" s="180"/>
      <c r="F36" s="180">
        <v>1</v>
      </c>
      <c r="G36" s="180" t="s">
        <v>86</v>
      </c>
      <c r="H36" s="217">
        <v>10</v>
      </c>
      <c r="I36" s="180">
        <v>1.7</v>
      </c>
      <c r="J36" s="180" t="s">
        <v>333</v>
      </c>
      <c r="K36" s="180"/>
      <c r="L36" s="180"/>
      <c r="M36" s="180" t="s">
        <v>367</v>
      </c>
      <c r="N36" s="61" t="s">
        <v>368</v>
      </c>
      <c r="O36" s="56" t="s">
        <v>369</v>
      </c>
      <c r="P36" s="56" t="s">
        <v>369</v>
      </c>
      <c r="Q36" s="56" t="s">
        <v>369</v>
      </c>
      <c r="R36" s="56" t="s">
        <v>369</v>
      </c>
      <c r="S36" s="183"/>
      <c r="T36" s="183"/>
      <c r="U36" s="111"/>
    </row>
    <row r="37" spans="1:21" ht="344.25">
      <c r="A37" s="248"/>
      <c r="B37" s="182"/>
      <c r="C37" s="182"/>
      <c r="D37" s="182"/>
      <c r="E37" s="182"/>
      <c r="F37" s="182"/>
      <c r="G37" s="182"/>
      <c r="H37" s="218"/>
      <c r="I37" s="182"/>
      <c r="J37" s="182"/>
      <c r="K37" s="182"/>
      <c r="L37" s="182"/>
      <c r="M37" s="182"/>
      <c r="N37" s="61" t="s">
        <v>370</v>
      </c>
      <c r="O37" s="56" t="s">
        <v>371</v>
      </c>
      <c r="P37" s="56" t="s">
        <v>371</v>
      </c>
      <c r="Q37" s="56" t="s">
        <v>371</v>
      </c>
      <c r="R37" s="56" t="s">
        <v>371</v>
      </c>
      <c r="S37" s="183"/>
      <c r="T37" s="183"/>
      <c r="U37" s="113"/>
    </row>
    <row r="38" spans="1:21" ht="229.5">
      <c r="A38" s="246">
        <v>3000000</v>
      </c>
      <c r="B38" s="186"/>
      <c r="C38" s="186"/>
      <c r="D38" s="186" t="s">
        <v>300</v>
      </c>
      <c r="E38" s="186"/>
      <c r="F38" s="180">
        <v>1</v>
      </c>
      <c r="G38" s="186" t="s">
        <v>372</v>
      </c>
      <c r="H38" s="186">
        <v>10</v>
      </c>
      <c r="I38" s="186">
        <v>1.8</v>
      </c>
      <c r="J38" s="186" t="s">
        <v>333</v>
      </c>
      <c r="K38" s="186"/>
      <c r="L38" s="186"/>
      <c r="M38" s="180" t="s">
        <v>373</v>
      </c>
      <c r="N38" s="61" t="s">
        <v>374</v>
      </c>
      <c r="O38" s="56" t="s">
        <v>375</v>
      </c>
      <c r="P38" s="58">
        <v>0</v>
      </c>
      <c r="Q38" s="56">
        <v>0</v>
      </c>
      <c r="R38" s="56">
        <v>0</v>
      </c>
      <c r="S38" s="183"/>
      <c r="T38" s="183"/>
      <c r="U38" s="113"/>
    </row>
    <row r="39" spans="1:21" ht="331.5">
      <c r="A39" s="246"/>
      <c r="B39" s="186"/>
      <c r="C39" s="186"/>
      <c r="D39" s="186"/>
      <c r="E39" s="186"/>
      <c r="F39" s="181"/>
      <c r="G39" s="186"/>
      <c r="H39" s="186"/>
      <c r="I39" s="186"/>
      <c r="J39" s="186"/>
      <c r="K39" s="186"/>
      <c r="L39" s="186"/>
      <c r="M39" s="181"/>
      <c r="N39" s="61" t="s">
        <v>376</v>
      </c>
      <c r="O39" s="56" t="s">
        <v>377</v>
      </c>
      <c r="P39" s="56" t="s">
        <v>378</v>
      </c>
      <c r="Q39" s="56" t="s">
        <v>378</v>
      </c>
      <c r="R39" s="56" t="s">
        <v>377</v>
      </c>
      <c r="S39" s="183"/>
      <c r="T39" s="183"/>
      <c r="U39" s="113"/>
    </row>
    <row r="40" spans="1:21" ht="293.25">
      <c r="A40" s="246"/>
      <c r="B40" s="186"/>
      <c r="C40" s="186"/>
      <c r="D40" s="186"/>
      <c r="E40" s="186"/>
      <c r="F40" s="181"/>
      <c r="G40" s="186"/>
      <c r="H40" s="186"/>
      <c r="I40" s="186"/>
      <c r="J40" s="186"/>
      <c r="K40" s="186"/>
      <c r="L40" s="186"/>
      <c r="M40" s="181"/>
      <c r="N40" s="61" t="s">
        <v>379</v>
      </c>
      <c r="O40" s="56">
        <v>0</v>
      </c>
      <c r="P40" s="56" t="s">
        <v>380</v>
      </c>
      <c r="Q40" s="56" t="s">
        <v>380</v>
      </c>
      <c r="R40" s="56" t="s">
        <v>380</v>
      </c>
      <c r="S40" s="183"/>
      <c r="T40" s="183"/>
      <c r="U40" s="111"/>
    </row>
    <row r="41" spans="1:21" ht="229.5">
      <c r="A41" s="247"/>
      <c r="B41" s="180"/>
      <c r="C41" s="180"/>
      <c r="D41" s="180"/>
      <c r="E41" s="180"/>
      <c r="F41" s="181"/>
      <c r="G41" s="180"/>
      <c r="H41" s="180"/>
      <c r="I41" s="180"/>
      <c r="J41" s="180"/>
      <c r="K41" s="180"/>
      <c r="L41" s="180"/>
      <c r="M41" s="181"/>
      <c r="N41" s="67" t="s">
        <v>381</v>
      </c>
      <c r="O41" s="57">
        <v>0</v>
      </c>
      <c r="P41" s="57">
        <v>0</v>
      </c>
      <c r="Q41" s="57">
        <v>0</v>
      </c>
      <c r="R41" s="57" t="s">
        <v>382</v>
      </c>
      <c r="S41" s="183"/>
      <c r="T41" s="183"/>
      <c r="U41" s="111"/>
    </row>
    <row r="42" spans="1:21" ht="165.75">
      <c r="A42" s="246">
        <v>3000000</v>
      </c>
      <c r="B42" s="186"/>
      <c r="C42" s="186"/>
      <c r="D42" s="186" t="s">
        <v>300</v>
      </c>
      <c r="E42" s="186"/>
      <c r="F42" s="186">
        <v>1</v>
      </c>
      <c r="G42" s="186" t="s">
        <v>383</v>
      </c>
      <c r="H42" s="186">
        <v>10</v>
      </c>
      <c r="I42" s="186">
        <v>1.9</v>
      </c>
      <c r="J42" s="186" t="s">
        <v>333</v>
      </c>
      <c r="K42" s="186"/>
      <c r="L42" s="186"/>
      <c r="M42" s="186" t="s">
        <v>384</v>
      </c>
      <c r="N42" s="61" t="s">
        <v>385</v>
      </c>
      <c r="O42" s="56">
        <v>0</v>
      </c>
      <c r="P42" s="56">
        <v>0</v>
      </c>
      <c r="Q42" s="56" t="s">
        <v>386</v>
      </c>
      <c r="R42" s="56" t="s">
        <v>387</v>
      </c>
      <c r="S42" s="183"/>
      <c r="T42" s="183"/>
      <c r="U42" s="245"/>
    </row>
    <row r="43" spans="1:21" ht="114.75">
      <c r="A43" s="246"/>
      <c r="B43" s="186"/>
      <c r="C43" s="186"/>
      <c r="D43" s="186"/>
      <c r="E43" s="186"/>
      <c r="F43" s="186"/>
      <c r="G43" s="186"/>
      <c r="H43" s="186"/>
      <c r="I43" s="186"/>
      <c r="J43" s="186"/>
      <c r="K43" s="186"/>
      <c r="L43" s="186"/>
      <c r="M43" s="186"/>
      <c r="N43" s="61" t="s">
        <v>388</v>
      </c>
      <c r="O43" s="56">
        <v>0</v>
      </c>
      <c r="P43" s="56">
        <v>0</v>
      </c>
      <c r="Q43" s="56" t="s">
        <v>389</v>
      </c>
      <c r="R43" s="56" t="s">
        <v>389</v>
      </c>
      <c r="S43" s="183"/>
      <c r="T43" s="183"/>
      <c r="U43" s="245"/>
    </row>
    <row r="44" spans="1:20" ht="318.75">
      <c r="A44" s="244">
        <v>3000000</v>
      </c>
      <c r="B44" s="186" t="s">
        <v>299</v>
      </c>
      <c r="C44" s="186"/>
      <c r="D44" s="186" t="s">
        <v>390</v>
      </c>
      <c r="E44" s="186"/>
      <c r="F44" s="186">
        <v>2</v>
      </c>
      <c r="G44" s="186" t="s">
        <v>391</v>
      </c>
      <c r="H44" s="186">
        <v>40</v>
      </c>
      <c r="I44" s="186">
        <v>2.1</v>
      </c>
      <c r="J44" s="186" t="s">
        <v>392</v>
      </c>
      <c r="K44" s="186"/>
      <c r="L44" s="186"/>
      <c r="M44" s="180" t="s">
        <v>393</v>
      </c>
      <c r="N44" s="61" t="s">
        <v>394</v>
      </c>
      <c r="O44" s="56" t="s">
        <v>395</v>
      </c>
      <c r="P44" s="56" t="s">
        <v>395</v>
      </c>
      <c r="Q44" s="56" t="s">
        <v>395</v>
      </c>
      <c r="R44" s="56" t="s">
        <v>395</v>
      </c>
      <c r="S44" s="183"/>
      <c r="T44" s="183"/>
    </row>
    <row r="45" spans="1:20" ht="382.5">
      <c r="A45" s="244"/>
      <c r="B45" s="186"/>
      <c r="C45" s="186"/>
      <c r="D45" s="186"/>
      <c r="E45" s="186"/>
      <c r="F45" s="186"/>
      <c r="G45" s="186"/>
      <c r="H45" s="186"/>
      <c r="I45" s="186"/>
      <c r="J45" s="186"/>
      <c r="K45" s="186"/>
      <c r="L45" s="186"/>
      <c r="M45" s="181"/>
      <c r="N45" s="61" t="s">
        <v>396</v>
      </c>
      <c r="O45" s="56" t="s">
        <v>397</v>
      </c>
      <c r="P45" s="56" t="s">
        <v>397</v>
      </c>
      <c r="Q45" s="56" t="s">
        <v>397</v>
      </c>
      <c r="R45" s="56" t="s">
        <v>397</v>
      </c>
      <c r="S45" s="183"/>
      <c r="T45" s="183"/>
    </row>
    <row r="46" spans="1:20" ht="204">
      <c r="A46" s="244"/>
      <c r="B46" s="186"/>
      <c r="C46" s="186"/>
      <c r="D46" s="186"/>
      <c r="E46" s="186"/>
      <c r="F46" s="186"/>
      <c r="G46" s="186"/>
      <c r="H46" s="186"/>
      <c r="I46" s="186"/>
      <c r="J46" s="186"/>
      <c r="K46" s="186"/>
      <c r="L46" s="186"/>
      <c r="M46" s="182"/>
      <c r="N46" s="61" t="s">
        <v>398</v>
      </c>
      <c r="O46" s="56">
        <v>0</v>
      </c>
      <c r="P46" s="56" t="s">
        <v>399</v>
      </c>
      <c r="Q46" s="56" t="s">
        <v>399</v>
      </c>
      <c r="R46" s="56" t="s">
        <v>399</v>
      </c>
      <c r="S46" s="183"/>
      <c r="T46" s="183"/>
    </row>
    <row r="47" spans="1:20" ht="409.5">
      <c r="A47" s="244">
        <v>3000000</v>
      </c>
      <c r="B47" s="186" t="s">
        <v>299</v>
      </c>
      <c r="C47" s="186"/>
      <c r="D47" s="186" t="s">
        <v>390</v>
      </c>
      <c r="E47" s="186"/>
      <c r="F47" s="186">
        <v>2</v>
      </c>
      <c r="G47" s="186" t="s">
        <v>400</v>
      </c>
      <c r="H47" s="186">
        <v>30</v>
      </c>
      <c r="I47" s="186">
        <v>2.2</v>
      </c>
      <c r="J47" s="186" t="s">
        <v>392</v>
      </c>
      <c r="K47" s="186"/>
      <c r="L47" s="186"/>
      <c r="M47" s="186" t="s">
        <v>401</v>
      </c>
      <c r="N47" s="68" t="s">
        <v>402</v>
      </c>
      <c r="O47" s="64">
        <v>0</v>
      </c>
      <c r="P47" s="64">
        <v>0</v>
      </c>
      <c r="Q47" s="64" t="s">
        <v>403</v>
      </c>
      <c r="R47" s="64">
        <v>0</v>
      </c>
      <c r="S47" s="183"/>
      <c r="T47" s="183"/>
    </row>
    <row r="48" spans="1:20" ht="229.5">
      <c r="A48" s="244"/>
      <c r="B48" s="186"/>
      <c r="C48" s="186"/>
      <c r="D48" s="186"/>
      <c r="E48" s="186"/>
      <c r="F48" s="186"/>
      <c r="G48" s="186"/>
      <c r="H48" s="186"/>
      <c r="I48" s="186"/>
      <c r="J48" s="186"/>
      <c r="K48" s="186"/>
      <c r="L48" s="186"/>
      <c r="M48" s="186"/>
      <c r="N48" s="61" t="s">
        <v>404</v>
      </c>
      <c r="O48" s="56">
        <v>0</v>
      </c>
      <c r="P48" s="56">
        <v>0</v>
      </c>
      <c r="Q48" s="56" t="s">
        <v>405</v>
      </c>
      <c r="R48" s="56" t="s">
        <v>405</v>
      </c>
      <c r="S48" s="183"/>
      <c r="T48" s="183"/>
    </row>
    <row r="49" spans="1:20" ht="255">
      <c r="A49" s="244"/>
      <c r="B49" s="186"/>
      <c r="C49" s="186"/>
      <c r="D49" s="186"/>
      <c r="E49" s="186"/>
      <c r="F49" s="186"/>
      <c r="G49" s="186"/>
      <c r="H49" s="186"/>
      <c r="I49" s="186"/>
      <c r="J49" s="186"/>
      <c r="K49" s="186"/>
      <c r="L49" s="186"/>
      <c r="M49" s="186"/>
      <c r="N49" s="61" t="s">
        <v>406</v>
      </c>
      <c r="O49" s="56" t="s">
        <v>407</v>
      </c>
      <c r="P49" s="56" t="s">
        <v>407</v>
      </c>
      <c r="Q49" s="56" t="s">
        <v>407</v>
      </c>
      <c r="R49" s="56" t="s">
        <v>407</v>
      </c>
      <c r="S49" s="183"/>
      <c r="T49" s="183"/>
    </row>
    <row r="50" spans="1:20" ht="242.25">
      <c r="A50" s="244"/>
      <c r="B50" s="186"/>
      <c r="C50" s="186"/>
      <c r="D50" s="186"/>
      <c r="E50" s="186"/>
      <c r="F50" s="186"/>
      <c r="G50" s="186"/>
      <c r="H50" s="186"/>
      <c r="I50" s="186"/>
      <c r="J50" s="186"/>
      <c r="K50" s="186"/>
      <c r="L50" s="186"/>
      <c r="M50" s="186"/>
      <c r="N50" s="61" t="s">
        <v>408</v>
      </c>
      <c r="O50" s="56">
        <v>0</v>
      </c>
      <c r="P50" s="58">
        <v>0</v>
      </c>
      <c r="Q50" s="56" t="s">
        <v>409</v>
      </c>
      <c r="R50" s="56" t="s">
        <v>410</v>
      </c>
      <c r="S50" s="183"/>
      <c r="T50" s="183"/>
    </row>
    <row r="51" spans="1:20" ht="127.5">
      <c r="A51" s="241">
        <v>3000000</v>
      </c>
      <c r="B51" s="180" t="s">
        <v>299</v>
      </c>
      <c r="C51" s="180"/>
      <c r="D51" s="180" t="s">
        <v>390</v>
      </c>
      <c r="E51" s="180"/>
      <c r="F51" s="180">
        <v>2</v>
      </c>
      <c r="G51" s="180" t="s">
        <v>411</v>
      </c>
      <c r="H51" s="180">
        <v>30</v>
      </c>
      <c r="I51" s="180">
        <v>2.3</v>
      </c>
      <c r="J51" s="180" t="s">
        <v>392</v>
      </c>
      <c r="K51" s="180"/>
      <c r="L51" s="180"/>
      <c r="M51" s="180" t="s">
        <v>412</v>
      </c>
      <c r="N51" s="61" t="s">
        <v>413</v>
      </c>
      <c r="O51" s="56">
        <v>0</v>
      </c>
      <c r="P51" s="56" t="s">
        <v>378</v>
      </c>
      <c r="Q51" s="56" t="s">
        <v>378</v>
      </c>
      <c r="R51" s="56" t="s">
        <v>378</v>
      </c>
      <c r="S51" s="183"/>
      <c r="T51" s="183"/>
    </row>
    <row r="52" spans="1:20" ht="140.25">
      <c r="A52" s="242"/>
      <c r="B52" s="181"/>
      <c r="C52" s="181"/>
      <c r="D52" s="181"/>
      <c r="E52" s="181"/>
      <c r="F52" s="181"/>
      <c r="G52" s="181"/>
      <c r="H52" s="181"/>
      <c r="I52" s="181"/>
      <c r="J52" s="181"/>
      <c r="K52" s="181"/>
      <c r="L52" s="181"/>
      <c r="M52" s="181"/>
      <c r="N52" s="61" t="s">
        <v>414</v>
      </c>
      <c r="O52" s="56">
        <v>0</v>
      </c>
      <c r="P52" s="56" t="s">
        <v>378</v>
      </c>
      <c r="Q52" s="56" t="s">
        <v>378</v>
      </c>
      <c r="R52" s="56" t="s">
        <v>378</v>
      </c>
      <c r="S52" s="183"/>
      <c r="T52" s="183"/>
    </row>
    <row r="53" spans="1:20" ht="319.5" thickBot="1">
      <c r="A53" s="243"/>
      <c r="B53" s="240"/>
      <c r="C53" s="240"/>
      <c r="D53" s="240"/>
      <c r="E53" s="240"/>
      <c r="F53" s="240"/>
      <c r="G53" s="240"/>
      <c r="H53" s="240"/>
      <c r="I53" s="240"/>
      <c r="J53" s="240"/>
      <c r="K53" s="240"/>
      <c r="L53" s="240"/>
      <c r="M53" s="240"/>
      <c r="N53" s="69" t="s">
        <v>415</v>
      </c>
      <c r="O53" s="70" t="s">
        <v>416</v>
      </c>
      <c r="P53" s="70" t="s">
        <v>416</v>
      </c>
      <c r="Q53" s="70" t="s">
        <v>416</v>
      </c>
      <c r="R53" s="70" t="s">
        <v>416</v>
      </c>
      <c r="S53" s="183"/>
      <c r="T53" s="183"/>
    </row>
    <row r="54" spans="1:20" ht="178.5">
      <c r="A54" s="232">
        <v>3000000</v>
      </c>
      <c r="B54" s="180" t="s">
        <v>299</v>
      </c>
      <c r="C54" s="180"/>
      <c r="D54" s="180" t="s">
        <v>417</v>
      </c>
      <c r="E54" s="180"/>
      <c r="F54" s="180">
        <v>3</v>
      </c>
      <c r="G54" s="180" t="s">
        <v>418</v>
      </c>
      <c r="H54" s="200"/>
      <c r="I54" s="220" t="s">
        <v>419</v>
      </c>
      <c r="J54" s="180" t="s">
        <v>420</v>
      </c>
      <c r="K54" s="180"/>
      <c r="L54" s="180"/>
      <c r="M54" s="116" t="s">
        <v>421</v>
      </c>
      <c r="N54" s="117" t="s">
        <v>422</v>
      </c>
      <c r="O54" s="71">
        <v>3</v>
      </c>
      <c r="P54" s="72">
        <v>3</v>
      </c>
      <c r="Q54" s="72">
        <v>3</v>
      </c>
      <c r="R54" s="73">
        <v>3</v>
      </c>
      <c r="S54" s="183"/>
      <c r="T54" s="183"/>
    </row>
    <row r="55" spans="1:20" ht="140.25">
      <c r="A55" s="234"/>
      <c r="B55" s="181"/>
      <c r="C55" s="181"/>
      <c r="D55" s="181"/>
      <c r="E55" s="181"/>
      <c r="F55" s="181"/>
      <c r="G55" s="181"/>
      <c r="H55" s="201"/>
      <c r="I55" s="230"/>
      <c r="J55" s="181"/>
      <c r="K55" s="181"/>
      <c r="L55" s="181"/>
      <c r="M55" s="116" t="s">
        <v>423</v>
      </c>
      <c r="N55" s="117" t="s">
        <v>424</v>
      </c>
      <c r="O55" s="71">
        <v>2</v>
      </c>
      <c r="P55" s="72">
        <v>1</v>
      </c>
      <c r="Q55" s="72">
        <v>2</v>
      </c>
      <c r="R55" s="73">
        <v>2</v>
      </c>
      <c r="S55" s="183"/>
      <c r="T55" s="183"/>
    </row>
    <row r="56" spans="1:20" ht="293.25">
      <c r="A56" s="234"/>
      <c r="B56" s="181"/>
      <c r="C56" s="181"/>
      <c r="D56" s="181"/>
      <c r="E56" s="181"/>
      <c r="F56" s="181"/>
      <c r="G56" s="181"/>
      <c r="H56" s="201"/>
      <c r="I56" s="230"/>
      <c r="J56" s="181"/>
      <c r="K56" s="181"/>
      <c r="L56" s="181"/>
      <c r="M56" s="118" t="s">
        <v>425</v>
      </c>
      <c r="N56" s="117" t="s">
        <v>426</v>
      </c>
      <c r="O56" s="74">
        <v>600</v>
      </c>
      <c r="P56" s="75">
        <v>0</v>
      </c>
      <c r="Q56" s="75">
        <v>0</v>
      </c>
      <c r="R56" s="76">
        <v>0</v>
      </c>
      <c r="S56" s="183"/>
      <c r="T56" s="183"/>
    </row>
    <row r="57" spans="1:20" ht="165.75">
      <c r="A57" s="234"/>
      <c r="B57" s="181"/>
      <c r="C57" s="181"/>
      <c r="D57" s="181"/>
      <c r="E57" s="181"/>
      <c r="F57" s="181"/>
      <c r="G57" s="181"/>
      <c r="H57" s="201"/>
      <c r="I57" s="230"/>
      <c r="J57" s="181"/>
      <c r="K57" s="181"/>
      <c r="L57" s="181"/>
      <c r="M57" s="118" t="s">
        <v>427</v>
      </c>
      <c r="N57" s="117" t="s">
        <v>428</v>
      </c>
      <c r="O57" s="74">
        <v>12</v>
      </c>
      <c r="P57" s="75">
        <v>13</v>
      </c>
      <c r="Q57" s="75">
        <v>12</v>
      </c>
      <c r="R57" s="76">
        <v>13</v>
      </c>
      <c r="S57" s="183"/>
      <c r="T57" s="183"/>
    </row>
    <row r="58" spans="1:20" ht="153">
      <c r="A58" s="234"/>
      <c r="B58" s="181"/>
      <c r="C58" s="181"/>
      <c r="D58" s="181"/>
      <c r="E58" s="181"/>
      <c r="F58" s="181"/>
      <c r="G58" s="181"/>
      <c r="H58" s="201"/>
      <c r="I58" s="230"/>
      <c r="J58" s="181"/>
      <c r="K58" s="181"/>
      <c r="L58" s="181"/>
      <c r="M58" s="118" t="s">
        <v>429</v>
      </c>
      <c r="N58" s="117" t="s">
        <v>430</v>
      </c>
      <c r="O58" s="74">
        <v>12</v>
      </c>
      <c r="P58" s="75">
        <v>13</v>
      </c>
      <c r="Q58" s="75">
        <v>12</v>
      </c>
      <c r="R58" s="76">
        <v>13</v>
      </c>
      <c r="S58" s="183"/>
      <c r="T58" s="183"/>
    </row>
    <row r="59" spans="1:20" ht="127.5">
      <c r="A59" s="234"/>
      <c r="B59" s="181"/>
      <c r="C59" s="181"/>
      <c r="D59" s="181"/>
      <c r="E59" s="181"/>
      <c r="F59" s="181"/>
      <c r="G59" s="181"/>
      <c r="H59" s="201"/>
      <c r="I59" s="230"/>
      <c r="J59" s="181"/>
      <c r="K59" s="181"/>
      <c r="L59" s="181"/>
      <c r="M59" s="118" t="s">
        <v>431</v>
      </c>
      <c r="N59" s="117" t="s">
        <v>432</v>
      </c>
      <c r="O59" s="74">
        <v>10</v>
      </c>
      <c r="P59" s="75">
        <v>9</v>
      </c>
      <c r="Q59" s="75">
        <v>10</v>
      </c>
      <c r="R59" s="76">
        <v>9</v>
      </c>
      <c r="S59" s="183"/>
      <c r="T59" s="183"/>
    </row>
    <row r="60" spans="1:20" ht="204">
      <c r="A60" s="234"/>
      <c r="B60" s="181"/>
      <c r="C60" s="181"/>
      <c r="D60" s="181"/>
      <c r="E60" s="181"/>
      <c r="F60" s="181"/>
      <c r="G60" s="181"/>
      <c r="H60" s="201"/>
      <c r="I60" s="230"/>
      <c r="J60" s="181"/>
      <c r="K60" s="181"/>
      <c r="L60" s="181"/>
      <c r="M60" s="118" t="s">
        <v>433</v>
      </c>
      <c r="N60" s="117" t="s">
        <v>434</v>
      </c>
      <c r="O60" s="74">
        <v>7</v>
      </c>
      <c r="P60" s="75">
        <v>8</v>
      </c>
      <c r="Q60" s="75">
        <v>8</v>
      </c>
      <c r="R60" s="76">
        <v>7</v>
      </c>
      <c r="S60" s="183"/>
      <c r="T60" s="183"/>
    </row>
    <row r="61" spans="1:20" ht="395.25">
      <c r="A61" s="234"/>
      <c r="B61" s="181"/>
      <c r="C61" s="181"/>
      <c r="D61" s="181"/>
      <c r="E61" s="181"/>
      <c r="F61" s="181"/>
      <c r="G61" s="182"/>
      <c r="H61" s="202"/>
      <c r="I61" s="221"/>
      <c r="J61" s="181"/>
      <c r="K61" s="182"/>
      <c r="L61" s="182"/>
      <c r="M61" s="72" t="s">
        <v>435</v>
      </c>
      <c r="N61" s="84" t="s">
        <v>436</v>
      </c>
      <c r="O61" s="72">
        <v>2</v>
      </c>
      <c r="P61" s="72">
        <v>3</v>
      </c>
      <c r="Q61" s="72">
        <v>3</v>
      </c>
      <c r="R61" s="73">
        <v>2</v>
      </c>
      <c r="S61" s="183"/>
      <c r="T61" s="183"/>
    </row>
    <row r="62" spans="1:20" ht="204">
      <c r="A62" s="234"/>
      <c r="B62" s="181"/>
      <c r="C62" s="181"/>
      <c r="D62" s="181"/>
      <c r="E62" s="181"/>
      <c r="F62" s="181"/>
      <c r="G62" s="180" t="s">
        <v>437</v>
      </c>
      <c r="H62" s="200"/>
      <c r="I62" s="220" t="s">
        <v>438</v>
      </c>
      <c r="J62" s="181" t="s">
        <v>420</v>
      </c>
      <c r="K62" s="180"/>
      <c r="L62" s="180"/>
      <c r="M62" s="80" t="s">
        <v>439</v>
      </c>
      <c r="N62" s="119" t="s">
        <v>440</v>
      </c>
      <c r="O62" s="79">
        <v>3</v>
      </c>
      <c r="P62" s="80">
        <v>3</v>
      </c>
      <c r="Q62" s="80">
        <v>3</v>
      </c>
      <c r="R62" s="81">
        <v>3</v>
      </c>
      <c r="S62" s="183"/>
      <c r="T62" s="183"/>
    </row>
    <row r="63" spans="1:20" ht="229.5">
      <c r="A63" s="234"/>
      <c r="B63" s="181"/>
      <c r="C63" s="181"/>
      <c r="D63" s="181"/>
      <c r="E63" s="181"/>
      <c r="F63" s="181"/>
      <c r="G63" s="181"/>
      <c r="H63" s="201"/>
      <c r="I63" s="230"/>
      <c r="J63" s="181"/>
      <c r="K63" s="181"/>
      <c r="L63" s="181"/>
      <c r="M63" s="80" t="s">
        <v>441</v>
      </c>
      <c r="N63" s="119" t="s">
        <v>442</v>
      </c>
      <c r="O63" s="79">
        <v>3</v>
      </c>
      <c r="P63" s="80">
        <v>3</v>
      </c>
      <c r="Q63" s="80">
        <v>3</v>
      </c>
      <c r="R63" s="81">
        <v>3</v>
      </c>
      <c r="S63" s="183"/>
      <c r="T63" s="183"/>
    </row>
    <row r="64" spans="1:20" ht="165.75">
      <c r="A64" s="234"/>
      <c r="B64" s="181"/>
      <c r="C64" s="181"/>
      <c r="D64" s="181"/>
      <c r="E64" s="181"/>
      <c r="F64" s="181"/>
      <c r="G64" s="181"/>
      <c r="H64" s="201"/>
      <c r="I64" s="230"/>
      <c r="J64" s="181"/>
      <c r="K64" s="181"/>
      <c r="L64" s="181"/>
      <c r="M64" s="80" t="s">
        <v>443</v>
      </c>
      <c r="N64" s="119" t="s">
        <v>444</v>
      </c>
      <c r="O64" s="79">
        <v>0</v>
      </c>
      <c r="P64" s="80">
        <v>0</v>
      </c>
      <c r="Q64" s="80">
        <v>0</v>
      </c>
      <c r="R64" s="81">
        <v>2</v>
      </c>
      <c r="S64" s="183"/>
      <c r="T64" s="183"/>
    </row>
    <row r="65" spans="1:20" ht="229.5">
      <c r="A65" s="234"/>
      <c r="B65" s="181"/>
      <c r="C65" s="181"/>
      <c r="D65" s="181"/>
      <c r="E65" s="181"/>
      <c r="F65" s="181"/>
      <c r="G65" s="181"/>
      <c r="H65" s="201"/>
      <c r="I65" s="230"/>
      <c r="J65" s="181"/>
      <c r="K65" s="181"/>
      <c r="L65" s="181"/>
      <c r="M65" s="80" t="s">
        <v>445</v>
      </c>
      <c r="N65" s="119" t="s">
        <v>446</v>
      </c>
      <c r="O65" s="79">
        <v>2</v>
      </c>
      <c r="P65" s="80">
        <v>3</v>
      </c>
      <c r="Q65" s="80">
        <v>3</v>
      </c>
      <c r="R65" s="81">
        <v>2</v>
      </c>
      <c r="S65" s="183"/>
      <c r="T65" s="183"/>
    </row>
    <row r="66" spans="1:20" ht="127.5">
      <c r="A66" s="234"/>
      <c r="B66" s="181"/>
      <c r="C66" s="181"/>
      <c r="D66" s="181"/>
      <c r="E66" s="181"/>
      <c r="F66" s="181"/>
      <c r="G66" s="182"/>
      <c r="H66" s="202"/>
      <c r="I66" s="221"/>
      <c r="J66" s="182"/>
      <c r="K66" s="182"/>
      <c r="L66" s="182"/>
      <c r="M66" s="72" t="s">
        <v>447</v>
      </c>
      <c r="N66" s="72" t="s">
        <v>448</v>
      </c>
      <c r="O66" s="71">
        <v>1</v>
      </c>
      <c r="P66" s="72">
        <v>0</v>
      </c>
      <c r="Q66" s="72">
        <v>1</v>
      </c>
      <c r="R66" s="72">
        <v>1</v>
      </c>
      <c r="S66" s="183"/>
      <c r="T66" s="183"/>
    </row>
    <row r="67" spans="1:20" ht="165.75">
      <c r="A67" s="234"/>
      <c r="B67" s="181"/>
      <c r="C67" s="181"/>
      <c r="D67" s="181"/>
      <c r="E67" s="181"/>
      <c r="F67" s="181"/>
      <c r="G67" s="180" t="s">
        <v>449</v>
      </c>
      <c r="H67" s="200"/>
      <c r="I67" s="220" t="s">
        <v>450</v>
      </c>
      <c r="J67" s="180" t="s">
        <v>420</v>
      </c>
      <c r="K67" s="180"/>
      <c r="L67" s="180"/>
      <c r="M67" s="120" t="s">
        <v>451</v>
      </c>
      <c r="N67" s="120" t="s">
        <v>452</v>
      </c>
      <c r="O67" s="82">
        <v>13</v>
      </c>
      <c r="P67" s="83">
        <v>13</v>
      </c>
      <c r="Q67" s="83">
        <v>13</v>
      </c>
      <c r="R67" s="83">
        <v>13</v>
      </c>
      <c r="S67" s="183"/>
      <c r="T67" s="183"/>
    </row>
    <row r="68" spans="1:20" ht="204">
      <c r="A68" s="234"/>
      <c r="B68" s="181"/>
      <c r="C68" s="181"/>
      <c r="D68" s="181"/>
      <c r="E68" s="181"/>
      <c r="F68" s="181"/>
      <c r="G68" s="181"/>
      <c r="H68" s="201"/>
      <c r="I68" s="230"/>
      <c r="J68" s="181"/>
      <c r="K68" s="181"/>
      <c r="L68" s="181"/>
      <c r="M68" s="121" t="s">
        <v>453</v>
      </c>
      <c r="N68" s="121" t="s">
        <v>454</v>
      </c>
      <c r="O68" s="84">
        <v>8</v>
      </c>
      <c r="P68" s="85">
        <v>7</v>
      </c>
      <c r="Q68" s="85">
        <v>7</v>
      </c>
      <c r="R68" s="85">
        <v>8</v>
      </c>
      <c r="S68" s="183"/>
      <c r="T68" s="183"/>
    </row>
    <row r="69" spans="1:20" ht="51">
      <c r="A69" s="234"/>
      <c r="B69" s="181"/>
      <c r="C69" s="181"/>
      <c r="D69" s="181"/>
      <c r="E69" s="181"/>
      <c r="F69" s="181"/>
      <c r="G69" s="181"/>
      <c r="H69" s="201"/>
      <c r="I69" s="230"/>
      <c r="J69" s="181"/>
      <c r="K69" s="181"/>
      <c r="L69" s="181"/>
      <c r="M69" s="122" t="s">
        <v>455</v>
      </c>
      <c r="N69" s="122" t="s">
        <v>456</v>
      </c>
      <c r="O69" s="86" t="s">
        <v>457</v>
      </c>
      <c r="P69" s="84">
        <v>0</v>
      </c>
      <c r="Q69" s="84">
        <v>1</v>
      </c>
      <c r="R69" s="84">
        <v>1</v>
      </c>
      <c r="S69" s="183"/>
      <c r="T69" s="183"/>
    </row>
    <row r="70" spans="1:20" ht="63.75">
      <c r="A70" s="234"/>
      <c r="B70" s="181"/>
      <c r="C70" s="181"/>
      <c r="D70" s="181"/>
      <c r="E70" s="181"/>
      <c r="F70" s="181"/>
      <c r="G70" s="181"/>
      <c r="H70" s="201"/>
      <c r="I70" s="230"/>
      <c r="J70" s="181"/>
      <c r="K70" s="181"/>
      <c r="L70" s="181"/>
      <c r="M70" s="121" t="s">
        <v>458</v>
      </c>
      <c r="N70" s="122" t="s">
        <v>459</v>
      </c>
      <c r="O70" s="87" t="s">
        <v>460</v>
      </c>
      <c r="P70" s="84">
        <v>3</v>
      </c>
      <c r="Q70" s="84">
        <v>3</v>
      </c>
      <c r="R70" s="84">
        <v>3</v>
      </c>
      <c r="S70" s="183"/>
      <c r="T70" s="183"/>
    </row>
    <row r="71" spans="1:20" ht="409.5">
      <c r="A71" s="234"/>
      <c r="B71" s="181"/>
      <c r="C71" s="181"/>
      <c r="D71" s="181"/>
      <c r="E71" s="181"/>
      <c r="F71" s="181"/>
      <c r="G71" s="181"/>
      <c r="H71" s="201"/>
      <c r="I71" s="230"/>
      <c r="J71" s="181"/>
      <c r="K71" s="181"/>
      <c r="L71" s="181"/>
      <c r="M71" s="121" t="s">
        <v>461</v>
      </c>
      <c r="N71" s="122" t="s">
        <v>462</v>
      </c>
      <c r="O71" s="88">
        <v>3</v>
      </c>
      <c r="P71" s="84">
        <v>3</v>
      </c>
      <c r="Q71" s="84">
        <v>3</v>
      </c>
      <c r="R71" s="84">
        <v>3</v>
      </c>
      <c r="S71" s="183"/>
      <c r="T71" s="183"/>
    </row>
    <row r="72" spans="1:20" ht="229.5">
      <c r="A72" s="234"/>
      <c r="B72" s="181"/>
      <c r="C72" s="181"/>
      <c r="D72" s="181"/>
      <c r="E72" s="181"/>
      <c r="F72" s="181"/>
      <c r="G72" s="182"/>
      <c r="H72" s="202"/>
      <c r="I72" s="221"/>
      <c r="J72" s="182"/>
      <c r="K72" s="182"/>
      <c r="L72" s="182"/>
      <c r="M72" s="121" t="s">
        <v>463</v>
      </c>
      <c r="N72" s="122" t="s">
        <v>464</v>
      </c>
      <c r="O72" s="71">
        <v>0</v>
      </c>
      <c r="P72" s="72">
        <v>0</v>
      </c>
      <c r="Q72" s="72">
        <v>1</v>
      </c>
      <c r="R72" s="72">
        <v>0</v>
      </c>
      <c r="S72" s="183"/>
      <c r="T72" s="183"/>
    </row>
    <row r="73" spans="1:20" ht="293.25">
      <c r="A73" s="234"/>
      <c r="B73" s="181"/>
      <c r="C73" s="181"/>
      <c r="D73" s="181"/>
      <c r="E73" s="181"/>
      <c r="F73" s="181"/>
      <c r="G73" s="180" t="s">
        <v>465</v>
      </c>
      <c r="H73" s="200"/>
      <c r="I73" s="220" t="s">
        <v>466</v>
      </c>
      <c r="J73" s="180" t="s">
        <v>467</v>
      </c>
      <c r="K73" s="180"/>
      <c r="L73" s="180"/>
      <c r="M73" s="121" t="s">
        <v>468</v>
      </c>
      <c r="N73" s="122" t="s">
        <v>469</v>
      </c>
      <c r="O73" s="71">
        <v>0</v>
      </c>
      <c r="P73" s="72">
        <v>0</v>
      </c>
      <c r="Q73" s="72">
        <v>1</v>
      </c>
      <c r="R73" s="72">
        <v>0</v>
      </c>
      <c r="S73" s="183"/>
      <c r="T73" s="183"/>
    </row>
    <row r="74" spans="1:20" ht="114.75">
      <c r="A74" s="234"/>
      <c r="B74" s="181"/>
      <c r="C74" s="181"/>
      <c r="D74" s="181"/>
      <c r="E74" s="181"/>
      <c r="F74" s="181"/>
      <c r="G74" s="181"/>
      <c r="H74" s="201"/>
      <c r="I74" s="230"/>
      <c r="J74" s="181"/>
      <c r="K74" s="181"/>
      <c r="L74" s="181"/>
      <c r="M74" s="121" t="s">
        <v>470</v>
      </c>
      <c r="N74" s="122" t="s">
        <v>471</v>
      </c>
      <c r="O74" s="71">
        <v>0</v>
      </c>
      <c r="P74" s="72">
        <v>0</v>
      </c>
      <c r="Q74" s="72">
        <v>0</v>
      </c>
      <c r="R74" s="72">
        <v>2000</v>
      </c>
      <c r="S74" s="183"/>
      <c r="T74" s="183"/>
    </row>
    <row r="75" spans="1:20" ht="204">
      <c r="A75" s="234"/>
      <c r="B75" s="181"/>
      <c r="C75" s="181"/>
      <c r="D75" s="181"/>
      <c r="E75" s="181"/>
      <c r="F75" s="181"/>
      <c r="G75" s="181"/>
      <c r="H75" s="201"/>
      <c r="I75" s="230"/>
      <c r="J75" s="181"/>
      <c r="K75" s="181"/>
      <c r="L75" s="181"/>
      <c r="M75" s="121" t="s">
        <v>472</v>
      </c>
      <c r="N75" s="122" t="s">
        <v>473</v>
      </c>
      <c r="O75" s="71">
        <v>3</v>
      </c>
      <c r="P75" s="72">
        <v>3</v>
      </c>
      <c r="Q75" s="72">
        <v>3</v>
      </c>
      <c r="R75" s="72">
        <v>3</v>
      </c>
      <c r="S75" s="183"/>
      <c r="T75" s="183"/>
    </row>
    <row r="76" spans="1:20" ht="318.75">
      <c r="A76" s="234"/>
      <c r="B76" s="181"/>
      <c r="C76" s="181"/>
      <c r="D76" s="182"/>
      <c r="E76" s="181"/>
      <c r="F76" s="181"/>
      <c r="G76" s="182"/>
      <c r="H76" s="202"/>
      <c r="I76" s="221"/>
      <c r="J76" s="182"/>
      <c r="K76" s="182"/>
      <c r="L76" s="182"/>
      <c r="M76" s="121" t="s">
        <v>474</v>
      </c>
      <c r="N76" s="122" t="s">
        <v>475</v>
      </c>
      <c r="O76" s="71">
        <v>0</v>
      </c>
      <c r="P76" s="72">
        <v>0</v>
      </c>
      <c r="Q76" s="72">
        <v>0</v>
      </c>
      <c r="R76" s="72">
        <v>1</v>
      </c>
      <c r="S76" s="183"/>
      <c r="T76" s="183"/>
    </row>
    <row r="77" spans="1:20" ht="114.75">
      <c r="A77" s="234"/>
      <c r="B77" s="181"/>
      <c r="C77" s="181"/>
      <c r="D77" s="180" t="s">
        <v>476</v>
      </c>
      <c r="E77" s="181"/>
      <c r="F77" s="181"/>
      <c r="G77" s="180" t="s">
        <v>418</v>
      </c>
      <c r="H77" s="200"/>
      <c r="I77" s="220" t="s">
        <v>419</v>
      </c>
      <c r="J77" s="180" t="s">
        <v>467</v>
      </c>
      <c r="K77" s="180"/>
      <c r="L77" s="180"/>
      <c r="M77" s="121" t="s">
        <v>477</v>
      </c>
      <c r="N77" s="122" t="s">
        <v>478</v>
      </c>
      <c r="O77" s="71">
        <v>4</v>
      </c>
      <c r="P77" s="72">
        <v>4</v>
      </c>
      <c r="Q77" s="72">
        <v>4</v>
      </c>
      <c r="R77" s="72">
        <v>3</v>
      </c>
      <c r="S77" s="183"/>
      <c r="T77" s="183"/>
    </row>
    <row r="78" spans="1:20" ht="102">
      <c r="A78" s="234"/>
      <c r="B78" s="181"/>
      <c r="C78" s="181"/>
      <c r="D78" s="181"/>
      <c r="E78" s="181"/>
      <c r="F78" s="181"/>
      <c r="G78" s="181"/>
      <c r="H78" s="201"/>
      <c r="I78" s="230"/>
      <c r="J78" s="181"/>
      <c r="K78" s="181"/>
      <c r="L78" s="181"/>
      <c r="M78" s="121" t="s">
        <v>479</v>
      </c>
      <c r="N78" s="122" t="s">
        <v>480</v>
      </c>
      <c r="O78" s="71">
        <v>4</v>
      </c>
      <c r="P78" s="72">
        <v>4</v>
      </c>
      <c r="Q78" s="72">
        <v>4</v>
      </c>
      <c r="R78" s="72">
        <v>3</v>
      </c>
      <c r="S78" s="183"/>
      <c r="T78" s="183"/>
    </row>
    <row r="79" spans="1:20" ht="127.5">
      <c r="A79" s="234"/>
      <c r="B79" s="181"/>
      <c r="C79" s="181"/>
      <c r="D79" s="181"/>
      <c r="E79" s="181"/>
      <c r="F79" s="181"/>
      <c r="G79" s="181"/>
      <c r="H79" s="201"/>
      <c r="I79" s="230"/>
      <c r="J79" s="181"/>
      <c r="K79" s="181"/>
      <c r="L79" s="181"/>
      <c r="M79" s="121" t="s">
        <v>481</v>
      </c>
      <c r="N79" s="122" t="s">
        <v>482</v>
      </c>
      <c r="O79" s="71">
        <v>4</v>
      </c>
      <c r="P79" s="72">
        <v>4</v>
      </c>
      <c r="Q79" s="72">
        <v>4</v>
      </c>
      <c r="R79" s="72">
        <v>3</v>
      </c>
      <c r="S79" s="183"/>
      <c r="T79" s="183"/>
    </row>
    <row r="80" spans="1:20" ht="191.25">
      <c r="A80" s="234"/>
      <c r="B80" s="181"/>
      <c r="C80" s="181"/>
      <c r="D80" s="181"/>
      <c r="E80" s="181"/>
      <c r="F80" s="181"/>
      <c r="G80" s="182"/>
      <c r="H80" s="202"/>
      <c r="I80" s="221"/>
      <c r="J80" s="182"/>
      <c r="K80" s="182"/>
      <c r="L80" s="182"/>
      <c r="M80" s="122" t="s">
        <v>483</v>
      </c>
      <c r="N80" s="72" t="s">
        <v>484</v>
      </c>
      <c r="O80" s="88">
        <v>0</v>
      </c>
      <c r="P80" s="84">
        <v>10</v>
      </c>
      <c r="Q80" s="84">
        <v>10</v>
      </c>
      <c r="R80" s="84">
        <v>10</v>
      </c>
      <c r="S80" s="183"/>
      <c r="T80" s="183"/>
    </row>
    <row r="81" spans="1:20" ht="114.75">
      <c r="A81" s="234"/>
      <c r="B81" s="181"/>
      <c r="C81" s="181"/>
      <c r="D81" s="181"/>
      <c r="E81" s="181"/>
      <c r="F81" s="181"/>
      <c r="G81" s="180" t="s">
        <v>437</v>
      </c>
      <c r="H81" s="200"/>
      <c r="I81" s="220" t="s">
        <v>438</v>
      </c>
      <c r="J81" s="180" t="s">
        <v>467</v>
      </c>
      <c r="K81" s="180"/>
      <c r="L81" s="222"/>
      <c r="M81" s="122" t="s">
        <v>485</v>
      </c>
      <c r="N81" s="89" t="s">
        <v>486</v>
      </c>
      <c r="O81" s="72">
        <v>4</v>
      </c>
      <c r="P81" s="72">
        <v>4</v>
      </c>
      <c r="Q81" s="72">
        <v>4</v>
      </c>
      <c r="R81" s="72">
        <v>3</v>
      </c>
      <c r="S81" s="183"/>
      <c r="T81" s="183"/>
    </row>
    <row r="82" spans="1:20" ht="242.25">
      <c r="A82" s="234"/>
      <c r="B82" s="181"/>
      <c r="C82" s="181"/>
      <c r="D82" s="181"/>
      <c r="E82" s="181"/>
      <c r="F82" s="181"/>
      <c r="G82" s="181"/>
      <c r="H82" s="201"/>
      <c r="I82" s="230"/>
      <c r="J82" s="181"/>
      <c r="K82" s="181"/>
      <c r="L82" s="239"/>
      <c r="M82" s="93" t="s">
        <v>487</v>
      </c>
      <c r="N82" s="89" t="s">
        <v>488</v>
      </c>
      <c r="O82" s="83">
        <v>4</v>
      </c>
      <c r="P82" s="83">
        <v>4</v>
      </c>
      <c r="Q82" s="83">
        <v>4</v>
      </c>
      <c r="R82" s="83">
        <v>3</v>
      </c>
      <c r="S82" s="183"/>
      <c r="T82" s="183"/>
    </row>
    <row r="83" spans="1:20" ht="229.5">
      <c r="A83" s="234"/>
      <c r="B83" s="181"/>
      <c r="C83" s="181"/>
      <c r="D83" s="181"/>
      <c r="E83" s="181"/>
      <c r="F83" s="181"/>
      <c r="G83" s="180" t="s">
        <v>449</v>
      </c>
      <c r="H83" s="200"/>
      <c r="I83" s="220" t="s">
        <v>450</v>
      </c>
      <c r="J83" s="180" t="s">
        <v>420</v>
      </c>
      <c r="K83" s="180"/>
      <c r="L83" s="222"/>
      <c r="M83" s="121" t="s">
        <v>489</v>
      </c>
      <c r="N83" s="122" t="s">
        <v>490</v>
      </c>
      <c r="O83" s="72">
        <v>12</v>
      </c>
      <c r="P83" s="72">
        <v>12</v>
      </c>
      <c r="Q83" s="72">
        <v>13</v>
      </c>
      <c r="R83" s="72">
        <v>13</v>
      </c>
      <c r="S83" s="183"/>
      <c r="T83" s="183"/>
    </row>
    <row r="84" spans="1:20" ht="127.5">
      <c r="A84" s="234"/>
      <c r="B84" s="181"/>
      <c r="C84" s="181"/>
      <c r="D84" s="181"/>
      <c r="E84" s="181"/>
      <c r="F84" s="181"/>
      <c r="G84" s="182"/>
      <c r="H84" s="202"/>
      <c r="I84" s="221"/>
      <c r="J84" s="182"/>
      <c r="K84" s="182"/>
      <c r="L84" s="223"/>
      <c r="M84" s="121" t="s">
        <v>491</v>
      </c>
      <c r="N84" s="121" t="s">
        <v>492</v>
      </c>
      <c r="O84" s="90">
        <v>7</v>
      </c>
      <c r="P84" s="90">
        <v>8</v>
      </c>
      <c r="Q84" s="90">
        <v>8</v>
      </c>
      <c r="R84" s="90">
        <v>7</v>
      </c>
      <c r="S84" s="183"/>
      <c r="T84" s="183"/>
    </row>
    <row r="85" spans="1:20" ht="229.5">
      <c r="A85" s="234"/>
      <c r="B85" s="181"/>
      <c r="C85" s="181"/>
      <c r="D85" s="181"/>
      <c r="E85" s="181"/>
      <c r="F85" s="181"/>
      <c r="G85" s="180" t="s">
        <v>465</v>
      </c>
      <c r="H85" s="200"/>
      <c r="I85" s="220"/>
      <c r="J85" s="180" t="s">
        <v>467</v>
      </c>
      <c r="K85" s="180"/>
      <c r="L85" s="222"/>
      <c r="M85" s="122" t="s">
        <v>493</v>
      </c>
      <c r="N85" s="123" t="s">
        <v>494</v>
      </c>
      <c r="O85" s="83">
        <v>3</v>
      </c>
      <c r="P85" s="83">
        <v>3</v>
      </c>
      <c r="Q85" s="83">
        <v>3</v>
      </c>
      <c r="R85" s="83">
        <v>3</v>
      </c>
      <c r="S85" s="183"/>
      <c r="T85" s="183"/>
    </row>
    <row r="86" spans="1:20" ht="318.75">
      <c r="A86" s="234"/>
      <c r="B86" s="181"/>
      <c r="C86" s="181"/>
      <c r="D86" s="182"/>
      <c r="E86" s="181"/>
      <c r="F86" s="181"/>
      <c r="G86" s="182"/>
      <c r="H86" s="202"/>
      <c r="I86" s="221"/>
      <c r="J86" s="182"/>
      <c r="K86" s="182"/>
      <c r="L86" s="223"/>
      <c r="M86" s="121" t="s">
        <v>474</v>
      </c>
      <c r="N86" s="122" t="s">
        <v>475</v>
      </c>
      <c r="O86" s="72">
        <v>0</v>
      </c>
      <c r="P86" s="72">
        <v>0</v>
      </c>
      <c r="Q86" s="72">
        <v>0</v>
      </c>
      <c r="R86" s="72">
        <v>1</v>
      </c>
      <c r="S86" s="183"/>
      <c r="T86" s="183"/>
    </row>
    <row r="87" spans="1:20" ht="216.75">
      <c r="A87" s="234"/>
      <c r="B87" s="181"/>
      <c r="C87" s="181"/>
      <c r="D87" s="180" t="s">
        <v>495</v>
      </c>
      <c r="E87" s="181"/>
      <c r="F87" s="181"/>
      <c r="G87" s="180" t="s">
        <v>418</v>
      </c>
      <c r="H87" s="200"/>
      <c r="I87" s="220" t="s">
        <v>103</v>
      </c>
      <c r="J87" s="197" t="s">
        <v>420</v>
      </c>
      <c r="K87" s="180"/>
      <c r="L87" s="222"/>
      <c r="M87" s="125" t="s">
        <v>496</v>
      </c>
      <c r="N87" s="117" t="s">
        <v>497</v>
      </c>
      <c r="O87" s="72">
        <v>600</v>
      </c>
      <c r="P87" s="72">
        <v>0</v>
      </c>
      <c r="Q87" s="72">
        <v>0</v>
      </c>
      <c r="R87" s="72">
        <v>0</v>
      </c>
      <c r="S87" s="183"/>
      <c r="T87" s="183"/>
    </row>
    <row r="88" spans="1:20" ht="178.5">
      <c r="A88" s="234"/>
      <c r="B88" s="181"/>
      <c r="C88" s="181"/>
      <c r="D88" s="181"/>
      <c r="E88" s="181"/>
      <c r="F88" s="181"/>
      <c r="G88" s="181"/>
      <c r="H88" s="201"/>
      <c r="I88" s="230"/>
      <c r="J88" s="198"/>
      <c r="K88" s="181"/>
      <c r="L88" s="239"/>
      <c r="M88" s="125" t="s">
        <v>498</v>
      </c>
      <c r="N88" s="117" t="s">
        <v>499</v>
      </c>
      <c r="O88" s="72">
        <v>20</v>
      </c>
      <c r="P88" s="72">
        <v>20</v>
      </c>
      <c r="Q88" s="72">
        <v>20</v>
      </c>
      <c r="R88" s="72">
        <v>20</v>
      </c>
      <c r="S88" s="183"/>
      <c r="T88" s="183"/>
    </row>
    <row r="89" spans="1:20" ht="178.5">
      <c r="A89" s="234"/>
      <c r="B89" s="181"/>
      <c r="C89" s="181"/>
      <c r="D89" s="181"/>
      <c r="E89" s="181"/>
      <c r="F89" s="181"/>
      <c r="G89" s="182"/>
      <c r="H89" s="202"/>
      <c r="I89" s="221"/>
      <c r="J89" s="199"/>
      <c r="K89" s="182"/>
      <c r="L89" s="223"/>
      <c r="M89" s="125" t="s">
        <v>500</v>
      </c>
      <c r="N89" s="117" t="s">
        <v>499</v>
      </c>
      <c r="O89" s="72">
        <v>20</v>
      </c>
      <c r="P89" s="72">
        <v>20</v>
      </c>
      <c r="Q89" s="72">
        <v>20</v>
      </c>
      <c r="R89" s="72">
        <v>20</v>
      </c>
      <c r="S89" s="183"/>
      <c r="T89" s="183"/>
    </row>
    <row r="90" spans="1:20" ht="140.25">
      <c r="A90" s="234"/>
      <c r="B90" s="181"/>
      <c r="C90" s="181"/>
      <c r="D90" s="181"/>
      <c r="E90" s="181"/>
      <c r="F90" s="181"/>
      <c r="G90" s="72" t="s">
        <v>437</v>
      </c>
      <c r="H90" s="91"/>
      <c r="I90" s="92" t="s">
        <v>105</v>
      </c>
      <c r="J90" s="117" t="s">
        <v>467</v>
      </c>
      <c r="K90" s="75"/>
      <c r="L90" s="93"/>
      <c r="M90" s="125" t="s">
        <v>501</v>
      </c>
      <c r="N90" s="125" t="s">
        <v>502</v>
      </c>
      <c r="O90" s="84">
        <v>95</v>
      </c>
      <c r="P90" s="84">
        <v>95</v>
      </c>
      <c r="Q90" s="83">
        <v>95</v>
      </c>
      <c r="R90" s="84">
        <v>95</v>
      </c>
      <c r="S90" s="183"/>
      <c r="T90" s="183"/>
    </row>
    <row r="91" spans="1:20" ht="229.5">
      <c r="A91" s="234"/>
      <c r="B91" s="181"/>
      <c r="C91" s="181"/>
      <c r="D91" s="181"/>
      <c r="E91" s="181"/>
      <c r="F91" s="181"/>
      <c r="G91" s="180" t="s">
        <v>449</v>
      </c>
      <c r="H91" s="200"/>
      <c r="I91" s="220"/>
      <c r="J91" s="197" t="s">
        <v>503</v>
      </c>
      <c r="K91" s="180"/>
      <c r="L91" s="222"/>
      <c r="M91" s="121" t="s">
        <v>489</v>
      </c>
      <c r="N91" s="122" t="s">
        <v>490</v>
      </c>
      <c r="O91" s="72">
        <v>12</v>
      </c>
      <c r="P91" s="72">
        <v>12</v>
      </c>
      <c r="Q91" s="72">
        <v>13</v>
      </c>
      <c r="R91" s="72">
        <v>13</v>
      </c>
      <c r="S91" s="183"/>
      <c r="T91" s="183"/>
    </row>
    <row r="92" spans="1:20" ht="127.5">
      <c r="A92" s="234"/>
      <c r="B92" s="181"/>
      <c r="C92" s="181"/>
      <c r="D92" s="181"/>
      <c r="E92" s="181"/>
      <c r="F92" s="181"/>
      <c r="G92" s="182"/>
      <c r="H92" s="202"/>
      <c r="I92" s="221"/>
      <c r="J92" s="199"/>
      <c r="K92" s="182"/>
      <c r="L92" s="223"/>
      <c r="M92" s="121" t="s">
        <v>504</v>
      </c>
      <c r="N92" s="121" t="s">
        <v>505</v>
      </c>
      <c r="O92" s="90">
        <v>7</v>
      </c>
      <c r="P92" s="90">
        <v>8</v>
      </c>
      <c r="Q92" s="90">
        <v>8</v>
      </c>
      <c r="R92" s="90">
        <v>7</v>
      </c>
      <c r="S92" s="183"/>
      <c r="T92" s="183"/>
    </row>
    <row r="93" spans="1:20" ht="165.75">
      <c r="A93" s="234"/>
      <c r="B93" s="181"/>
      <c r="C93" s="181"/>
      <c r="D93" s="181"/>
      <c r="E93" s="181"/>
      <c r="F93" s="181"/>
      <c r="G93" s="180" t="s">
        <v>465</v>
      </c>
      <c r="H93" s="200"/>
      <c r="I93" s="220" t="s">
        <v>109</v>
      </c>
      <c r="J93" s="197" t="s">
        <v>467</v>
      </c>
      <c r="K93" s="180"/>
      <c r="L93" s="222"/>
      <c r="M93" s="121" t="s">
        <v>506</v>
      </c>
      <c r="N93" s="122" t="s">
        <v>507</v>
      </c>
      <c r="O93" s="84">
        <v>3</v>
      </c>
      <c r="P93" s="84">
        <v>3</v>
      </c>
      <c r="Q93" s="83">
        <v>3</v>
      </c>
      <c r="R93" s="84">
        <v>3</v>
      </c>
      <c r="S93" s="183"/>
      <c r="T93" s="183"/>
    </row>
    <row r="94" spans="1:20" ht="318.75">
      <c r="A94" s="234"/>
      <c r="B94" s="181"/>
      <c r="C94" s="181"/>
      <c r="D94" s="182"/>
      <c r="E94" s="181"/>
      <c r="F94" s="181"/>
      <c r="G94" s="182"/>
      <c r="H94" s="202"/>
      <c r="I94" s="221"/>
      <c r="J94" s="199"/>
      <c r="K94" s="182"/>
      <c r="L94" s="223"/>
      <c r="M94" s="121" t="s">
        <v>474</v>
      </c>
      <c r="N94" s="122" t="s">
        <v>475</v>
      </c>
      <c r="O94" s="72">
        <v>1</v>
      </c>
      <c r="P94" s="72">
        <v>0</v>
      </c>
      <c r="Q94" s="72">
        <v>1</v>
      </c>
      <c r="R94" s="72">
        <v>0</v>
      </c>
      <c r="S94" s="183"/>
      <c r="T94" s="183"/>
    </row>
    <row r="95" spans="1:20" ht="165.75">
      <c r="A95" s="234"/>
      <c r="B95" s="181"/>
      <c r="C95" s="181"/>
      <c r="D95" s="181"/>
      <c r="E95" s="181"/>
      <c r="F95" s="181"/>
      <c r="G95" s="180" t="s">
        <v>418</v>
      </c>
      <c r="H95" s="94"/>
      <c r="I95" s="220" t="s">
        <v>103</v>
      </c>
      <c r="J95" s="180" t="s">
        <v>508</v>
      </c>
      <c r="K95" s="231"/>
      <c r="L95" s="232"/>
      <c r="M95" s="226" t="s">
        <v>509</v>
      </c>
      <c r="N95" s="72" t="s">
        <v>510</v>
      </c>
      <c r="O95" s="56">
        <v>1</v>
      </c>
      <c r="P95" s="56">
        <v>1</v>
      </c>
      <c r="Q95" s="56">
        <v>1</v>
      </c>
      <c r="R95" s="56">
        <v>1</v>
      </c>
      <c r="S95" s="183"/>
      <c r="T95" s="183"/>
    </row>
    <row r="96" spans="1:20" ht="409.5">
      <c r="A96" s="234"/>
      <c r="B96" s="181"/>
      <c r="C96" s="181"/>
      <c r="D96" s="181"/>
      <c r="E96" s="181"/>
      <c r="F96" s="181"/>
      <c r="G96" s="181"/>
      <c r="H96" s="94"/>
      <c r="I96" s="230"/>
      <c r="J96" s="181"/>
      <c r="K96" s="235"/>
      <c r="L96" s="236"/>
      <c r="M96" s="228"/>
      <c r="N96" s="72" t="s">
        <v>511</v>
      </c>
      <c r="O96" s="56">
        <v>1</v>
      </c>
      <c r="P96" s="56">
        <v>2</v>
      </c>
      <c r="Q96" s="56">
        <v>1</v>
      </c>
      <c r="R96" s="56">
        <v>2</v>
      </c>
      <c r="S96" s="183"/>
      <c r="T96" s="183"/>
    </row>
    <row r="97" spans="1:20" ht="204">
      <c r="A97" s="234"/>
      <c r="B97" s="181"/>
      <c r="C97" s="181"/>
      <c r="D97" s="181"/>
      <c r="E97" s="181"/>
      <c r="F97" s="181"/>
      <c r="G97" s="181"/>
      <c r="H97" s="94"/>
      <c r="I97" s="230"/>
      <c r="J97" s="181"/>
      <c r="K97" s="231"/>
      <c r="L97" s="232"/>
      <c r="M97" s="126" t="s">
        <v>512</v>
      </c>
      <c r="N97" s="72" t="s">
        <v>513</v>
      </c>
      <c r="O97" s="56">
        <v>2</v>
      </c>
      <c r="P97" s="65">
        <v>3</v>
      </c>
      <c r="Q97" s="56">
        <v>3</v>
      </c>
      <c r="R97" s="56">
        <v>2</v>
      </c>
      <c r="S97" s="183"/>
      <c r="T97" s="183"/>
    </row>
    <row r="98" spans="1:20" ht="165.75">
      <c r="A98" s="234"/>
      <c r="B98" s="181"/>
      <c r="C98" s="181"/>
      <c r="D98" s="181"/>
      <c r="E98" s="181"/>
      <c r="F98" s="181"/>
      <c r="G98" s="181"/>
      <c r="H98" s="94"/>
      <c r="I98" s="230"/>
      <c r="J98" s="181"/>
      <c r="K98" s="237"/>
      <c r="L98" s="238"/>
      <c r="M98" s="75" t="s">
        <v>514</v>
      </c>
      <c r="N98" s="72" t="s">
        <v>515</v>
      </c>
      <c r="O98" s="56">
        <v>1</v>
      </c>
      <c r="P98" s="56">
        <v>1</v>
      </c>
      <c r="Q98" s="56">
        <v>1</v>
      </c>
      <c r="R98" s="56">
        <v>1</v>
      </c>
      <c r="S98" s="183"/>
      <c r="T98" s="183"/>
    </row>
    <row r="99" spans="1:20" ht="102">
      <c r="A99" s="234"/>
      <c r="B99" s="181"/>
      <c r="C99" s="181"/>
      <c r="D99" s="181"/>
      <c r="E99" s="181"/>
      <c r="F99" s="181"/>
      <c r="G99" s="181" t="s">
        <v>449</v>
      </c>
      <c r="H99" s="94"/>
      <c r="I99" s="220" t="s">
        <v>105</v>
      </c>
      <c r="J99" s="180" t="s">
        <v>508</v>
      </c>
      <c r="K99" s="231"/>
      <c r="L99" s="232"/>
      <c r="M99" s="226" t="s">
        <v>516</v>
      </c>
      <c r="N99" s="72" t="s">
        <v>517</v>
      </c>
      <c r="O99" s="97">
        <v>0</v>
      </c>
      <c r="P99" s="97">
        <v>0</v>
      </c>
      <c r="Q99" s="97">
        <v>1</v>
      </c>
      <c r="R99" s="97">
        <v>0</v>
      </c>
      <c r="S99" s="183"/>
      <c r="T99" s="183"/>
    </row>
    <row r="100" spans="1:20" ht="165.75">
      <c r="A100" s="234"/>
      <c r="B100" s="181"/>
      <c r="C100" s="181"/>
      <c r="D100" s="181"/>
      <c r="E100" s="181"/>
      <c r="F100" s="181"/>
      <c r="G100" s="181"/>
      <c r="H100" s="94"/>
      <c r="I100" s="230"/>
      <c r="J100" s="181"/>
      <c r="K100" s="233"/>
      <c r="L100" s="234"/>
      <c r="M100" s="228"/>
      <c r="N100" s="72" t="s">
        <v>518</v>
      </c>
      <c r="O100" s="97">
        <v>0</v>
      </c>
      <c r="P100" s="97">
        <v>1</v>
      </c>
      <c r="Q100" s="97">
        <v>0</v>
      </c>
      <c r="R100" s="97">
        <v>1</v>
      </c>
      <c r="S100" s="183"/>
      <c r="T100" s="183"/>
    </row>
    <row r="101" spans="1:20" ht="280.5">
      <c r="A101" s="234"/>
      <c r="B101" s="181"/>
      <c r="C101" s="181"/>
      <c r="D101" s="181"/>
      <c r="E101" s="181"/>
      <c r="F101" s="181"/>
      <c r="G101" s="182"/>
      <c r="H101" s="94"/>
      <c r="I101" s="230"/>
      <c r="J101" s="181"/>
      <c r="K101" s="233"/>
      <c r="L101" s="234"/>
      <c r="M101" s="127" t="s">
        <v>519</v>
      </c>
      <c r="N101" s="72" t="s">
        <v>520</v>
      </c>
      <c r="O101" s="97">
        <v>10</v>
      </c>
      <c r="P101" s="97">
        <v>20</v>
      </c>
      <c r="Q101" s="97">
        <v>20</v>
      </c>
      <c r="R101" s="97">
        <v>30</v>
      </c>
      <c r="S101" s="183"/>
      <c r="T101" s="183"/>
    </row>
    <row r="102" spans="1:20" ht="357">
      <c r="A102" s="234"/>
      <c r="B102" s="181"/>
      <c r="C102" s="181"/>
      <c r="D102" s="181"/>
      <c r="E102" s="181"/>
      <c r="F102" s="181"/>
      <c r="G102" s="180" t="s">
        <v>437</v>
      </c>
      <c r="H102" s="94" t="s">
        <v>521</v>
      </c>
      <c r="I102" s="220" t="s">
        <v>107</v>
      </c>
      <c r="J102" s="180" t="s">
        <v>522</v>
      </c>
      <c r="K102" s="231"/>
      <c r="L102" s="232"/>
      <c r="M102" s="128" t="s">
        <v>523</v>
      </c>
      <c r="N102" s="72" t="s">
        <v>524</v>
      </c>
      <c r="O102" s="97">
        <v>30</v>
      </c>
      <c r="P102" s="98">
        <v>30</v>
      </c>
      <c r="Q102" s="97">
        <v>30</v>
      </c>
      <c r="R102" s="97">
        <v>30</v>
      </c>
      <c r="S102" s="183"/>
      <c r="T102" s="183"/>
    </row>
    <row r="103" spans="1:20" ht="306">
      <c r="A103" s="234"/>
      <c r="B103" s="181"/>
      <c r="C103" s="181"/>
      <c r="D103" s="181"/>
      <c r="E103" s="181"/>
      <c r="F103" s="181"/>
      <c r="G103" s="181"/>
      <c r="H103" s="94"/>
      <c r="I103" s="230"/>
      <c r="J103" s="181"/>
      <c r="K103" s="233"/>
      <c r="L103" s="234"/>
      <c r="M103" s="226" t="s">
        <v>525</v>
      </c>
      <c r="N103" s="72" t="s">
        <v>526</v>
      </c>
      <c r="O103" s="97">
        <v>20</v>
      </c>
      <c r="P103" s="97">
        <v>20</v>
      </c>
      <c r="Q103" s="97">
        <v>20</v>
      </c>
      <c r="R103" s="97">
        <v>20</v>
      </c>
      <c r="S103" s="183"/>
      <c r="T103" s="183"/>
    </row>
    <row r="104" spans="1:20" ht="267.75">
      <c r="A104" s="234"/>
      <c r="B104" s="181"/>
      <c r="C104" s="181"/>
      <c r="D104" s="181"/>
      <c r="E104" s="181"/>
      <c r="F104" s="181"/>
      <c r="G104" s="181"/>
      <c r="H104" s="94"/>
      <c r="I104" s="221"/>
      <c r="J104" s="181"/>
      <c r="K104" s="235"/>
      <c r="L104" s="236"/>
      <c r="M104" s="227"/>
      <c r="N104" s="72" t="s">
        <v>527</v>
      </c>
      <c r="O104" s="97">
        <v>20</v>
      </c>
      <c r="P104" s="97">
        <v>20</v>
      </c>
      <c r="Q104" s="97">
        <v>20</v>
      </c>
      <c r="R104" s="97">
        <v>20</v>
      </c>
      <c r="S104" s="183"/>
      <c r="T104" s="183"/>
    </row>
    <row r="105" spans="1:20" ht="280.5">
      <c r="A105" s="234"/>
      <c r="B105" s="181"/>
      <c r="C105" s="181"/>
      <c r="D105" s="181"/>
      <c r="E105" s="181"/>
      <c r="F105" s="181"/>
      <c r="G105" s="181"/>
      <c r="H105" s="94"/>
      <c r="I105" s="78"/>
      <c r="J105" s="181"/>
      <c r="K105" s="95"/>
      <c r="L105" s="96"/>
      <c r="M105" s="227"/>
      <c r="N105" s="72" t="s">
        <v>528</v>
      </c>
      <c r="O105" s="97">
        <v>20</v>
      </c>
      <c r="P105" s="97">
        <v>20</v>
      </c>
      <c r="Q105" s="97">
        <v>20</v>
      </c>
      <c r="R105" s="97">
        <v>20</v>
      </c>
      <c r="S105" s="183"/>
      <c r="T105" s="183"/>
    </row>
    <row r="106" spans="1:20" ht="293.25">
      <c r="A106" s="234"/>
      <c r="B106" s="181"/>
      <c r="C106" s="181"/>
      <c r="D106" s="181"/>
      <c r="E106" s="181"/>
      <c r="F106" s="181"/>
      <c r="G106" s="181"/>
      <c r="H106" s="94"/>
      <c r="I106" s="78"/>
      <c r="J106" s="181"/>
      <c r="K106" s="95"/>
      <c r="L106" s="96"/>
      <c r="M106" s="227"/>
      <c r="N106" s="72" t="s">
        <v>529</v>
      </c>
      <c r="O106" s="97">
        <v>20</v>
      </c>
      <c r="P106" s="97">
        <v>20</v>
      </c>
      <c r="Q106" s="97">
        <v>20</v>
      </c>
      <c r="R106" s="97">
        <v>20</v>
      </c>
      <c r="S106" s="183"/>
      <c r="T106" s="183"/>
    </row>
    <row r="107" spans="1:20" ht="63.75">
      <c r="A107" s="234"/>
      <c r="B107" s="181"/>
      <c r="C107" s="181"/>
      <c r="D107" s="181"/>
      <c r="E107" s="181"/>
      <c r="F107" s="181"/>
      <c r="G107" s="181"/>
      <c r="H107" s="94"/>
      <c r="I107" s="78"/>
      <c r="J107" s="181"/>
      <c r="K107" s="95"/>
      <c r="L107" s="96"/>
      <c r="M107" s="227"/>
      <c r="N107" s="72" t="s">
        <v>530</v>
      </c>
      <c r="O107" s="99">
        <v>0</v>
      </c>
      <c r="P107" s="99">
        <v>2000</v>
      </c>
      <c r="Q107" s="99">
        <v>0</v>
      </c>
      <c r="R107" s="99">
        <v>2000</v>
      </c>
      <c r="S107" s="183"/>
      <c r="T107" s="183"/>
    </row>
    <row r="108" spans="1:20" ht="63.75">
      <c r="A108" s="234"/>
      <c r="B108" s="181"/>
      <c r="C108" s="181"/>
      <c r="D108" s="181"/>
      <c r="E108" s="181"/>
      <c r="F108" s="181"/>
      <c r="G108" s="182"/>
      <c r="H108" s="94"/>
      <c r="I108" s="78"/>
      <c r="J108" s="182"/>
      <c r="K108" s="95"/>
      <c r="L108" s="96"/>
      <c r="M108" s="228"/>
      <c r="N108" s="72" t="s">
        <v>531</v>
      </c>
      <c r="O108" s="99">
        <v>0</v>
      </c>
      <c r="P108" s="99">
        <v>0</v>
      </c>
      <c r="Q108" s="99">
        <v>100</v>
      </c>
      <c r="R108" s="99">
        <v>0</v>
      </c>
      <c r="S108" s="183"/>
      <c r="T108" s="183"/>
    </row>
    <row r="109" spans="1:20" ht="318.75">
      <c r="A109" s="234"/>
      <c r="B109" s="181"/>
      <c r="C109" s="181"/>
      <c r="D109" s="181"/>
      <c r="E109" s="181"/>
      <c r="F109" s="181"/>
      <c r="G109" s="180" t="s">
        <v>532</v>
      </c>
      <c r="H109" s="94"/>
      <c r="I109" s="100" t="s">
        <v>109</v>
      </c>
      <c r="J109" s="180" t="s">
        <v>533</v>
      </c>
      <c r="K109" s="224"/>
      <c r="L109" s="225"/>
      <c r="M109" s="130" t="s">
        <v>534</v>
      </c>
      <c r="N109" s="72" t="s">
        <v>535</v>
      </c>
      <c r="O109" s="97">
        <v>1</v>
      </c>
      <c r="P109" s="97">
        <v>2</v>
      </c>
      <c r="Q109" s="97">
        <v>2</v>
      </c>
      <c r="R109" s="97">
        <v>1</v>
      </c>
      <c r="S109" s="183"/>
      <c r="T109" s="183"/>
    </row>
    <row r="110" spans="1:20" ht="191.25">
      <c r="A110" s="234"/>
      <c r="B110" s="181"/>
      <c r="C110" s="181"/>
      <c r="D110" s="181"/>
      <c r="E110" s="181"/>
      <c r="F110" s="181"/>
      <c r="G110" s="181"/>
      <c r="H110" s="94"/>
      <c r="I110" s="100"/>
      <c r="J110" s="181"/>
      <c r="K110" s="101"/>
      <c r="L110" s="102"/>
      <c r="M110" s="226" t="s">
        <v>536</v>
      </c>
      <c r="N110" s="72" t="s">
        <v>537</v>
      </c>
      <c r="O110" s="97">
        <v>3</v>
      </c>
      <c r="P110" s="97">
        <v>3</v>
      </c>
      <c r="Q110" s="97">
        <v>3</v>
      </c>
      <c r="R110" s="97">
        <v>3</v>
      </c>
      <c r="S110" s="183"/>
      <c r="T110" s="183"/>
    </row>
    <row r="111" spans="1:20" ht="165.75">
      <c r="A111" s="234"/>
      <c r="B111" s="181"/>
      <c r="C111" s="181"/>
      <c r="D111" s="181"/>
      <c r="E111" s="181"/>
      <c r="F111" s="181"/>
      <c r="G111" s="181"/>
      <c r="H111" s="94"/>
      <c r="I111" s="100"/>
      <c r="J111" s="181"/>
      <c r="K111" s="101"/>
      <c r="L111" s="102"/>
      <c r="M111" s="227"/>
      <c r="N111" s="72" t="s">
        <v>538</v>
      </c>
      <c r="O111" s="97">
        <v>3</v>
      </c>
      <c r="P111" s="97">
        <v>3</v>
      </c>
      <c r="Q111" s="97">
        <v>3</v>
      </c>
      <c r="R111" s="97">
        <v>3</v>
      </c>
      <c r="S111" s="183"/>
      <c r="T111" s="183"/>
    </row>
    <row r="112" spans="1:20" ht="242.25">
      <c r="A112" s="234"/>
      <c r="B112" s="181"/>
      <c r="C112" s="181"/>
      <c r="D112" s="181"/>
      <c r="E112" s="181"/>
      <c r="F112" s="181"/>
      <c r="G112" s="181"/>
      <c r="H112" s="94"/>
      <c r="I112" s="100"/>
      <c r="J112" s="181"/>
      <c r="K112" s="101"/>
      <c r="L112" s="102"/>
      <c r="M112" s="227"/>
      <c r="N112" s="72" t="s">
        <v>539</v>
      </c>
      <c r="O112" s="97">
        <v>10</v>
      </c>
      <c r="P112" s="97">
        <v>15</v>
      </c>
      <c r="Q112" s="97">
        <v>15</v>
      </c>
      <c r="R112" s="97">
        <v>10</v>
      </c>
      <c r="S112" s="183"/>
      <c r="T112" s="183"/>
    </row>
    <row r="113" spans="1:20" ht="140.25">
      <c r="A113" s="234"/>
      <c r="B113" s="181"/>
      <c r="C113" s="181"/>
      <c r="D113" s="181"/>
      <c r="E113" s="181"/>
      <c r="F113" s="181"/>
      <c r="G113" s="181"/>
      <c r="H113" s="94"/>
      <c r="I113" s="100"/>
      <c r="J113" s="181"/>
      <c r="K113" s="101"/>
      <c r="L113" s="102"/>
      <c r="M113" s="228"/>
      <c r="N113" s="72" t="s">
        <v>540</v>
      </c>
      <c r="O113" s="97">
        <v>25</v>
      </c>
      <c r="P113" s="97">
        <v>25</v>
      </c>
      <c r="Q113" s="97">
        <v>25</v>
      </c>
      <c r="R113" s="97">
        <v>25</v>
      </c>
      <c r="S113" s="183"/>
      <c r="T113" s="183"/>
    </row>
    <row r="114" spans="1:20" ht="255">
      <c r="A114" s="234"/>
      <c r="B114" s="181"/>
      <c r="C114" s="181"/>
      <c r="D114" s="181"/>
      <c r="E114" s="181"/>
      <c r="F114" s="181"/>
      <c r="G114" s="181"/>
      <c r="H114" s="94"/>
      <c r="I114" s="100"/>
      <c r="J114" s="181"/>
      <c r="K114" s="101"/>
      <c r="L114" s="102"/>
      <c r="M114" s="226" t="s">
        <v>541</v>
      </c>
      <c r="N114" s="72" t="s">
        <v>542</v>
      </c>
      <c r="O114" s="97">
        <v>2</v>
      </c>
      <c r="P114" s="97">
        <v>3</v>
      </c>
      <c r="Q114" s="97">
        <v>3</v>
      </c>
      <c r="R114" s="97">
        <v>2</v>
      </c>
      <c r="S114" s="183"/>
      <c r="T114" s="183"/>
    </row>
    <row r="115" spans="1:20" ht="127.5">
      <c r="A115" s="234"/>
      <c r="B115" s="181"/>
      <c r="C115" s="181"/>
      <c r="D115" s="181"/>
      <c r="E115" s="181"/>
      <c r="F115" s="181"/>
      <c r="G115" s="181"/>
      <c r="H115" s="94"/>
      <c r="I115" s="100"/>
      <c r="J115" s="181"/>
      <c r="K115" s="101"/>
      <c r="L115" s="102"/>
      <c r="M115" s="227"/>
      <c r="N115" s="72" t="s">
        <v>543</v>
      </c>
      <c r="O115" s="97">
        <v>0</v>
      </c>
      <c r="P115" s="97">
        <v>1</v>
      </c>
      <c r="Q115" s="97">
        <v>0</v>
      </c>
      <c r="R115" s="97">
        <v>1</v>
      </c>
      <c r="S115" s="183"/>
      <c r="T115" s="183"/>
    </row>
    <row r="116" spans="1:20" ht="140.25">
      <c r="A116" s="234"/>
      <c r="B116" s="181"/>
      <c r="C116" s="181"/>
      <c r="D116" s="181"/>
      <c r="E116" s="181"/>
      <c r="F116" s="181"/>
      <c r="G116" s="181"/>
      <c r="H116" s="94"/>
      <c r="I116" s="100"/>
      <c r="J116" s="181"/>
      <c r="K116" s="224"/>
      <c r="L116" s="225"/>
      <c r="M116" s="228"/>
      <c r="N116" s="72" t="s">
        <v>544</v>
      </c>
      <c r="O116" s="97">
        <v>1</v>
      </c>
      <c r="P116" s="97">
        <v>1</v>
      </c>
      <c r="Q116" s="97">
        <v>1</v>
      </c>
      <c r="R116" s="97">
        <v>1</v>
      </c>
      <c r="S116" s="183"/>
      <c r="T116" s="183"/>
    </row>
    <row r="117" spans="1:20" ht="102">
      <c r="A117" s="234"/>
      <c r="B117" s="181"/>
      <c r="C117" s="181"/>
      <c r="D117" s="181"/>
      <c r="E117" s="181"/>
      <c r="F117" s="181"/>
      <c r="G117" s="181"/>
      <c r="H117" s="94"/>
      <c r="I117" s="103"/>
      <c r="J117" s="181"/>
      <c r="K117" s="101"/>
      <c r="L117" s="102"/>
      <c r="M117" s="226" t="s">
        <v>545</v>
      </c>
      <c r="N117" s="72" t="s">
        <v>546</v>
      </c>
      <c r="O117" s="97">
        <v>0</v>
      </c>
      <c r="P117" s="97">
        <v>0</v>
      </c>
      <c r="Q117" s="97">
        <v>1</v>
      </c>
      <c r="R117" s="97">
        <v>0</v>
      </c>
      <c r="S117" s="183"/>
      <c r="T117" s="183"/>
    </row>
    <row r="118" spans="1:20" ht="114.75">
      <c r="A118" s="234"/>
      <c r="B118" s="181"/>
      <c r="C118" s="181"/>
      <c r="D118" s="181"/>
      <c r="E118" s="181"/>
      <c r="F118" s="181"/>
      <c r="G118" s="181"/>
      <c r="H118" s="94"/>
      <c r="I118" s="103"/>
      <c r="J118" s="181"/>
      <c r="K118" s="101"/>
      <c r="L118" s="102"/>
      <c r="M118" s="227"/>
      <c r="N118" s="72" t="s">
        <v>547</v>
      </c>
      <c r="O118" s="56">
        <v>1</v>
      </c>
      <c r="P118" s="56">
        <v>2</v>
      </c>
      <c r="Q118" s="56">
        <v>1</v>
      </c>
      <c r="R118" s="56">
        <v>2</v>
      </c>
      <c r="S118" s="183"/>
      <c r="T118" s="183"/>
    </row>
    <row r="119" spans="1:20" ht="204">
      <c r="A119" s="234"/>
      <c r="B119" s="181"/>
      <c r="C119" s="181"/>
      <c r="D119" s="181"/>
      <c r="E119" s="181"/>
      <c r="F119" s="181"/>
      <c r="G119" s="181"/>
      <c r="H119" s="94"/>
      <c r="I119" s="103"/>
      <c r="J119" s="181"/>
      <c r="K119" s="101"/>
      <c r="L119" s="102"/>
      <c r="M119" s="229" t="s">
        <v>548</v>
      </c>
      <c r="N119" s="111" t="s">
        <v>549</v>
      </c>
      <c r="O119" s="97">
        <v>0</v>
      </c>
      <c r="P119" s="97">
        <v>1</v>
      </c>
      <c r="Q119" s="97">
        <v>0</v>
      </c>
      <c r="R119" s="97">
        <v>1</v>
      </c>
      <c r="S119" s="183"/>
      <c r="T119" s="183"/>
    </row>
    <row r="120" spans="1:20" ht="204">
      <c r="A120" s="234"/>
      <c r="B120" s="181"/>
      <c r="C120" s="181"/>
      <c r="D120" s="181"/>
      <c r="E120" s="181"/>
      <c r="F120" s="181"/>
      <c r="G120" s="182"/>
      <c r="H120" s="94"/>
      <c r="I120" s="103"/>
      <c r="J120" s="182"/>
      <c r="K120" s="101"/>
      <c r="L120" s="102"/>
      <c r="M120" s="229"/>
      <c r="N120" s="72" t="s">
        <v>550</v>
      </c>
      <c r="O120" s="97">
        <v>500</v>
      </c>
      <c r="P120" s="97">
        <v>500</v>
      </c>
      <c r="Q120" s="97">
        <v>500</v>
      </c>
      <c r="R120" s="97">
        <v>500</v>
      </c>
      <c r="S120" s="183"/>
      <c r="T120" s="183"/>
    </row>
    <row r="121" spans="1:20" ht="204">
      <c r="A121" s="234"/>
      <c r="B121" s="181"/>
      <c r="C121" s="181"/>
      <c r="D121" s="180" t="s">
        <v>551</v>
      </c>
      <c r="E121" s="181"/>
      <c r="F121" s="181"/>
      <c r="G121" s="180" t="s">
        <v>418</v>
      </c>
      <c r="H121" s="200"/>
      <c r="I121" s="200" t="s">
        <v>103</v>
      </c>
      <c r="J121" s="180" t="s">
        <v>467</v>
      </c>
      <c r="K121" s="180"/>
      <c r="L121" s="180"/>
      <c r="M121" s="72" t="s">
        <v>552</v>
      </c>
      <c r="N121" s="72" t="s">
        <v>553</v>
      </c>
      <c r="O121" s="72">
        <v>4</v>
      </c>
      <c r="P121" s="72">
        <v>4</v>
      </c>
      <c r="Q121" s="72">
        <v>4</v>
      </c>
      <c r="R121" s="72">
        <v>3</v>
      </c>
      <c r="S121" s="183"/>
      <c r="T121" s="183"/>
    </row>
    <row r="122" spans="1:20" ht="204">
      <c r="A122" s="234"/>
      <c r="B122" s="181"/>
      <c r="C122" s="181"/>
      <c r="D122" s="181"/>
      <c r="E122" s="181"/>
      <c r="F122" s="181"/>
      <c r="G122" s="181"/>
      <c r="H122" s="201"/>
      <c r="I122" s="201"/>
      <c r="J122" s="181"/>
      <c r="K122" s="181"/>
      <c r="L122" s="181"/>
      <c r="M122" s="72" t="s">
        <v>554</v>
      </c>
      <c r="N122" s="72" t="s">
        <v>555</v>
      </c>
      <c r="O122" s="72">
        <v>2</v>
      </c>
      <c r="P122" s="72">
        <v>3</v>
      </c>
      <c r="Q122" s="72">
        <v>3</v>
      </c>
      <c r="R122" s="72">
        <v>2</v>
      </c>
      <c r="S122" s="183"/>
      <c r="T122" s="183"/>
    </row>
    <row r="123" spans="1:20" ht="255">
      <c r="A123" s="234"/>
      <c r="B123" s="181"/>
      <c r="C123" s="181"/>
      <c r="D123" s="181"/>
      <c r="E123" s="181"/>
      <c r="F123" s="181"/>
      <c r="G123" s="181"/>
      <c r="H123" s="201"/>
      <c r="I123" s="201"/>
      <c r="J123" s="181"/>
      <c r="K123" s="181"/>
      <c r="L123" s="181"/>
      <c r="M123" s="72" t="s">
        <v>556</v>
      </c>
      <c r="N123" s="72" t="s">
        <v>557</v>
      </c>
      <c r="O123" s="72">
        <v>2</v>
      </c>
      <c r="P123" s="72">
        <v>3</v>
      </c>
      <c r="Q123" s="72">
        <v>3</v>
      </c>
      <c r="R123" s="72">
        <v>2</v>
      </c>
      <c r="S123" s="183"/>
      <c r="T123" s="183"/>
    </row>
    <row r="124" spans="1:20" ht="216.75">
      <c r="A124" s="234"/>
      <c r="B124" s="181"/>
      <c r="C124" s="181"/>
      <c r="D124" s="181"/>
      <c r="E124" s="181"/>
      <c r="F124" s="181"/>
      <c r="G124" s="181"/>
      <c r="H124" s="201"/>
      <c r="I124" s="201"/>
      <c r="J124" s="181"/>
      <c r="K124" s="181"/>
      <c r="L124" s="181"/>
      <c r="M124" s="72" t="s">
        <v>558</v>
      </c>
      <c r="N124" s="72" t="s">
        <v>559</v>
      </c>
      <c r="O124" s="72">
        <v>0</v>
      </c>
      <c r="P124" s="72">
        <v>0</v>
      </c>
      <c r="Q124" s="72">
        <v>0</v>
      </c>
      <c r="R124" s="72">
        <v>1000</v>
      </c>
      <c r="S124" s="183"/>
      <c r="T124" s="183"/>
    </row>
    <row r="125" spans="1:20" ht="191.25">
      <c r="A125" s="234"/>
      <c r="B125" s="181"/>
      <c r="C125" s="181"/>
      <c r="D125" s="181"/>
      <c r="E125" s="181"/>
      <c r="F125" s="181"/>
      <c r="G125" s="182"/>
      <c r="H125" s="202"/>
      <c r="I125" s="202"/>
      <c r="J125" s="182"/>
      <c r="K125" s="182"/>
      <c r="L125" s="182"/>
      <c r="M125" s="72" t="s">
        <v>560</v>
      </c>
      <c r="N125" s="72" t="s">
        <v>561</v>
      </c>
      <c r="O125" s="72">
        <v>2</v>
      </c>
      <c r="P125" s="72">
        <v>3</v>
      </c>
      <c r="Q125" s="72">
        <v>3</v>
      </c>
      <c r="R125" s="72">
        <v>0</v>
      </c>
      <c r="S125" s="183"/>
      <c r="T125" s="183"/>
    </row>
    <row r="126" spans="1:20" ht="191.25">
      <c r="A126" s="234"/>
      <c r="B126" s="181"/>
      <c r="C126" s="181"/>
      <c r="D126" s="181"/>
      <c r="E126" s="181"/>
      <c r="F126" s="181"/>
      <c r="G126" s="180" t="s">
        <v>437</v>
      </c>
      <c r="H126" s="200"/>
      <c r="I126" s="220" t="s">
        <v>105</v>
      </c>
      <c r="J126" s="180" t="s">
        <v>467</v>
      </c>
      <c r="K126" s="180"/>
      <c r="L126" s="180"/>
      <c r="M126" s="72" t="s">
        <v>562</v>
      </c>
      <c r="N126" s="72" t="s">
        <v>563</v>
      </c>
      <c r="O126" s="72">
        <v>4</v>
      </c>
      <c r="P126" s="72">
        <v>4</v>
      </c>
      <c r="Q126" s="72">
        <v>4</v>
      </c>
      <c r="R126" s="72">
        <v>3</v>
      </c>
      <c r="S126" s="183"/>
      <c r="T126" s="183"/>
    </row>
    <row r="127" spans="1:20" ht="127.5">
      <c r="A127" s="234"/>
      <c r="B127" s="181"/>
      <c r="C127" s="181"/>
      <c r="D127" s="181"/>
      <c r="E127" s="181"/>
      <c r="F127" s="181"/>
      <c r="G127" s="182"/>
      <c r="H127" s="202"/>
      <c r="I127" s="221"/>
      <c r="J127" s="182"/>
      <c r="K127" s="182"/>
      <c r="L127" s="182"/>
      <c r="M127" s="116" t="s">
        <v>564</v>
      </c>
      <c r="N127" s="72" t="s">
        <v>565</v>
      </c>
      <c r="O127" s="72">
        <v>3</v>
      </c>
      <c r="P127" s="72">
        <v>3</v>
      </c>
      <c r="Q127" s="72">
        <v>3</v>
      </c>
      <c r="R127" s="72">
        <v>3</v>
      </c>
      <c r="S127" s="183"/>
      <c r="T127" s="183"/>
    </row>
    <row r="128" spans="1:20" ht="344.25">
      <c r="A128" s="234"/>
      <c r="B128" s="181"/>
      <c r="C128" s="181"/>
      <c r="D128" s="181"/>
      <c r="E128" s="181"/>
      <c r="F128" s="181"/>
      <c r="G128" s="180" t="s">
        <v>449</v>
      </c>
      <c r="H128" s="200"/>
      <c r="I128" s="220" t="s">
        <v>107</v>
      </c>
      <c r="J128" s="197" t="s">
        <v>503</v>
      </c>
      <c r="K128" s="180"/>
      <c r="L128" s="222"/>
      <c r="M128" s="121" t="s">
        <v>489</v>
      </c>
      <c r="N128" s="122" t="s">
        <v>566</v>
      </c>
      <c r="O128" s="72">
        <v>12</v>
      </c>
      <c r="P128" s="72">
        <v>12</v>
      </c>
      <c r="Q128" s="72">
        <v>13</v>
      </c>
      <c r="R128" s="72">
        <v>13</v>
      </c>
      <c r="S128" s="183"/>
      <c r="T128" s="183"/>
    </row>
    <row r="129" spans="1:20" ht="127.5">
      <c r="A129" s="234"/>
      <c r="B129" s="181"/>
      <c r="C129" s="181"/>
      <c r="D129" s="181"/>
      <c r="E129" s="181"/>
      <c r="F129" s="181"/>
      <c r="G129" s="182"/>
      <c r="H129" s="202"/>
      <c r="I129" s="221"/>
      <c r="J129" s="199"/>
      <c r="K129" s="182"/>
      <c r="L129" s="223"/>
      <c r="M129" s="121" t="s">
        <v>504</v>
      </c>
      <c r="N129" s="121" t="s">
        <v>505</v>
      </c>
      <c r="O129" s="84">
        <v>3</v>
      </c>
      <c r="P129" s="84">
        <v>2</v>
      </c>
      <c r="Q129" s="84">
        <v>3</v>
      </c>
      <c r="R129" s="84">
        <v>2</v>
      </c>
      <c r="S129" s="183"/>
      <c r="T129" s="183"/>
    </row>
    <row r="130" spans="1:20" ht="165.75">
      <c r="A130" s="234"/>
      <c r="B130" s="181"/>
      <c r="C130" s="181"/>
      <c r="D130" s="181"/>
      <c r="E130" s="181"/>
      <c r="F130" s="181"/>
      <c r="G130" s="180" t="s">
        <v>465</v>
      </c>
      <c r="H130" s="200"/>
      <c r="I130" s="220" t="s">
        <v>466</v>
      </c>
      <c r="J130" s="180" t="s">
        <v>467</v>
      </c>
      <c r="K130" s="180"/>
      <c r="L130" s="222"/>
      <c r="M130" s="121" t="s">
        <v>506</v>
      </c>
      <c r="N130" s="122" t="s">
        <v>507</v>
      </c>
      <c r="O130" s="84">
        <v>3</v>
      </c>
      <c r="P130" s="84">
        <v>3</v>
      </c>
      <c r="Q130" s="83">
        <v>3</v>
      </c>
      <c r="R130" s="84">
        <v>3</v>
      </c>
      <c r="S130" s="183"/>
      <c r="T130" s="183"/>
    </row>
    <row r="131" spans="1:20" ht="318.75">
      <c r="A131" s="234"/>
      <c r="B131" s="182"/>
      <c r="C131" s="182"/>
      <c r="D131" s="182"/>
      <c r="E131" s="182"/>
      <c r="F131" s="182"/>
      <c r="G131" s="182"/>
      <c r="H131" s="202"/>
      <c r="I131" s="221"/>
      <c r="J131" s="182"/>
      <c r="K131" s="182"/>
      <c r="L131" s="223"/>
      <c r="M131" s="121" t="s">
        <v>474</v>
      </c>
      <c r="N131" s="122" t="s">
        <v>475</v>
      </c>
      <c r="O131" s="72">
        <v>1</v>
      </c>
      <c r="P131" s="72">
        <v>0</v>
      </c>
      <c r="Q131" s="72">
        <v>1</v>
      </c>
      <c r="R131" s="72">
        <v>0</v>
      </c>
      <c r="S131" s="183"/>
      <c r="T131" s="183"/>
    </row>
    <row r="132" spans="1:20" ht="114.75">
      <c r="A132" s="234"/>
      <c r="B132" s="180" t="s">
        <v>603</v>
      </c>
      <c r="C132" s="131"/>
      <c r="D132" s="180" t="s">
        <v>604</v>
      </c>
      <c r="E132" s="131"/>
      <c r="F132" s="131"/>
      <c r="G132" s="180" t="s">
        <v>605</v>
      </c>
      <c r="H132" s="131"/>
      <c r="I132" s="131"/>
      <c r="J132" s="180" t="s">
        <v>606</v>
      </c>
      <c r="K132" s="131"/>
      <c r="L132" s="131"/>
      <c r="M132" s="131">
        <v>1</v>
      </c>
      <c r="N132" s="56" t="s">
        <v>607</v>
      </c>
      <c r="O132" s="131"/>
      <c r="P132" s="131"/>
      <c r="Q132" s="131"/>
      <c r="R132" s="131">
        <v>1</v>
      </c>
      <c r="S132" s="183"/>
      <c r="T132" s="183"/>
    </row>
    <row r="133" spans="1:20" ht="153">
      <c r="A133" s="234"/>
      <c r="B133" s="181"/>
      <c r="C133" s="131"/>
      <c r="D133" s="181"/>
      <c r="E133" s="131"/>
      <c r="F133" s="131"/>
      <c r="G133" s="181"/>
      <c r="H133" s="131"/>
      <c r="I133" s="131"/>
      <c r="J133" s="181"/>
      <c r="K133" s="131"/>
      <c r="L133" s="131"/>
      <c r="M133" s="131">
        <v>1</v>
      </c>
      <c r="N133" s="56" t="s">
        <v>608</v>
      </c>
      <c r="O133" s="131"/>
      <c r="P133" s="131"/>
      <c r="Q133" s="131"/>
      <c r="R133" s="131">
        <v>1</v>
      </c>
      <c r="S133" s="183"/>
      <c r="T133" s="183"/>
    </row>
    <row r="134" spans="1:20" ht="153">
      <c r="A134" s="234"/>
      <c r="B134" s="181"/>
      <c r="C134" s="131"/>
      <c r="D134" s="181"/>
      <c r="E134" s="131"/>
      <c r="F134" s="131"/>
      <c r="G134" s="181"/>
      <c r="H134" s="131"/>
      <c r="I134" s="131"/>
      <c r="J134" s="181"/>
      <c r="K134" s="131"/>
      <c r="L134" s="131"/>
      <c r="M134" s="131">
        <v>60</v>
      </c>
      <c r="N134" s="56" t="s">
        <v>609</v>
      </c>
      <c r="O134" s="131"/>
      <c r="P134" s="131">
        <v>30</v>
      </c>
      <c r="Q134" s="131">
        <v>30</v>
      </c>
      <c r="R134" s="131"/>
      <c r="S134" s="183"/>
      <c r="T134" s="183"/>
    </row>
    <row r="135" spans="1:20" ht="63.75">
      <c r="A135" s="234"/>
      <c r="B135" s="181"/>
      <c r="C135" s="131"/>
      <c r="D135" s="181"/>
      <c r="E135" s="131"/>
      <c r="F135" s="131"/>
      <c r="G135" s="181"/>
      <c r="H135" s="131"/>
      <c r="I135" s="131"/>
      <c r="J135" s="181"/>
      <c r="K135" s="131"/>
      <c r="L135" s="131"/>
      <c r="M135" s="131">
        <v>60</v>
      </c>
      <c r="N135" s="56" t="s">
        <v>610</v>
      </c>
      <c r="O135" s="131">
        <v>10</v>
      </c>
      <c r="P135" s="131">
        <v>20</v>
      </c>
      <c r="Q135" s="131">
        <v>20</v>
      </c>
      <c r="R135" s="131">
        <v>10</v>
      </c>
      <c r="S135" s="183"/>
      <c r="T135" s="183"/>
    </row>
    <row r="136" spans="1:20" ht="25.5">
      <c r="A136" s="234"/>
      <c r="B136" s="181"/>
      <c r="C136" s="131"/>
      <c r="D136" s="181"/>
      <c r="E136" s="131"/>
      <c r="F136" s="131"/>
      <c r="G136" s="181"/>
      <c r="H136" s="131"/>
      <c r="I136" s="131"/>
      <c r="J136" s="181"/>
      <c r="K136" s="131"/>
      <c r="L136" s="131"/>
      <c r="M136" s="56" t="s">
        <v>611</v>
      </c>
      <c r="N136" s="180" t="s">
        <v>612</v>
      </c>
      <c r="O136" s="131">
        <v>108009</v>
      </c>
      <c r="P136" s="131">
        <v>108009</v>
      </c>
      <c r="Q136" s="131">
        <v>108009</v>
      </c>
      <c r="R136" s="131">
        <v>108009</v>
      </c>
      <c r="S136" s="183"/>
      <c r="T136" s="183"/>
    </row>
    <row r="137" spans="1:20" ht="38.25">
      <c r="A137" s="234"/>
      <c r="B137" s="181"/>
      <c r="C137" s="131"/>
      <c r="D137" s="181"/>
      <c r="E137" s="131"/>
      <c r="F137" s="131"/>
      <c r="G137" s="181"/>
      <c r="H137" s="131"/>
      <c r="I137" s="131"/>
      <c r="J137" s="181"/>
      <c r="K137" s="131"/>
      <c r="L137" s="131"/>
      <c r="M137" s="56" t="s">
        <v>613</v>
      </c>
      <c r="N137" s="182"/>
      <c r="O137" s="131">
        <v>62700</v>
      </c>
      <c r="P137" s="131">
        <v>62700</v>
      </c>
      <c r="Q137" s="131">
        <v>62700</v>
      </c>
      <c r="R137" s="131">
        <v>62700</v>
      </c>
      <c r="S137" s="183"/>
      <c r="T137" s="183"/>
    </row>
    <row r="138" spans="1:20" ht="89.25">
      <c r="A138" s="234"/>
      <c r="B138" s="181"/>
      <c r="C138" s="131"/>
      <c r="D138" s="181"/>
      <c r="E138" s="131"/>
      <c r="F138" s="131"/>
      <c r="G138" s="181"/>
      <c r="H138" s="131"/>
      <c r="I138" s="131"/>
      <c r="J138" s="181"/>
      <c r="K138" s="131"/>
      <c r="L138" s="131"/>
      <c r="M138" s="56" t="s">
        <v>614</v>
      </c>
      <c r="N138" s="56" t="s">
        <v>615</v>
      </c>
      <c r="O138" s="56">
        <v>20</v>
      </c>
      <c r="P138" s="131">
        <v>30</v>
      </c>
      <c r="Q138" s="131">
        <v>30</v>
      </c>
      <c r="R138" s="131">
        <v>30</v>
      </c>
      <c r="S138" s="183"/>
      <c r="T138" s="183"/>
    </row>
    <row r="139" spans="1:20" ht="89.25">
      <c r="A139" s="234"/>
      <c r="B139" s="181"/>
      <c r="C139" s="131"/>
      <c r="D139" s="181"/>
      <c r="E139" s="131"/>
      <c r="F139" s="131"/>
      <c r="G139" s="181"/>
      <c r="H139" s="131"/>
      <c r="I139" s="131"/>
      <c r="J139" s="181"/>
      <c r="K139" s="131"/>
      <c r="L139" s="131"/>
      <c r="M139" s="56" t="s">
        <v>616</v>
      </c>
      <c r="N139" s="56" t="s">
        <v>617</v>
      </c>
      <c r="O139" s="131">
        <v>3</v>
      </c>
      <c r="P139" s="131">
        <v>3</v>
      </c>
      <c r="Q139" s="131">
        <v>3</v>
      </c>
      <c r="R139" s="131">
        <v>3</v>
      </c>
      <c r="S139" s="183"/>
      <c r="T139" s="183"/>
    </row>
    <row r="140" spans="1:20" ht="89.25">
      <c r="A140" s="234"/>
      <c r="B140" s="181"/>
      <c r="C140" s="131"/>
      <c r="D140" s="181"/>
      <c r="E140" s="131"/>
      <c r="F140" s="131"/>
      <c r="G140" s="181"/>
      <c r="H140" s="131"/>
      <c r="I140" s="131"/>
      <c r="J140" s="181"/>
      <c r="K140" s="131"/>
      <c r="L140" s="131"/>
      <c r="M140" s="131">
        <v>110</v>
      </c>
      <c r="N140" s="56" t="s">
        <v>618</v>
      </c>
      <c r="O140" s="56">
        <v>20</v>
      </c>
      <c r="P140" s="131">
        <v>30</v>
      </c>
      <c r="Q140" s="131">
        <v>30</v>
      </c>
      <c r="R140" s="131">
        <v>30</v>
      </c>
      <c r="S140" s="183"/>
      <c r="T140" s="183"/>
    </row>
    <row r="141" spans="1:20" ht="63.75">
      <c r="A141" s="234"/>
      <c r="B141" s="181"/>
      <c r="C141" s="131"/>
      <c r="D141" s="181"/>
      <c r="E141" s="131"/>
      <c r="F141" s="131"/>
      <c r="G141" s="181"/>
      <c r="H141" s="131"/>
      <c r="I141" s="131"/>
      <c r="J141" s="181"/>
      <c r="K141" s="131"/>
      <c r="L141" s="131"/>
      <c r="M141" s="56" t="s">
        <v>619</v>
      </c>
      <c r="N141" s="56" t="s">
        <v>610</v>
      </c>
      <c r="O141" s="131">
        <v>10</v>
      </c>
      <c r="P141" s="131">
        <v>20</v>
      </c>
      <c r="Q141" s="131">
        <v>20</v>
      </c>
      <c r="R141" s="131">
        <v>10</v>
      </c>
      <c r="S141" s="183"/>
      <c r="T141" s="183"/>
    </row>
    <row r="142" spans="1:20" ht="76.5">
      <c r="A142" s="234"/>
      <c r="B142" s="181"/>
      <c r="C142" s="131"/>
      <c r="D142" s="181"/>
      <c r="E142" s="131"/>
      <c r="F142" s="131"/>
      <c r="G142" s="181"/>
      <c r="H142" s="131"/>
      <c r="I142" s="131"/>
      <c r="J142" s="181"/>
      <c r="K142" s="131"/>
      <c r="L142" s="131"/>
      <c r="M142" s="131">
        <v>1</v>
      </c>
      <c r="N142" s="56" t="s">
        <v>620</v>
      </c>
      <c r="O142" s="131">
        <v>166680</v>
      </c>
      <c r="P142" s="131">
        <v>166680</v>
      </c>
      <c r="Q142" s="131">
        <v>166680</v>
      </c>
      <c r="R142" s="131">
        <v>166680</v>
      </c>
      <c r="S142" s="183"/>
      <c r="T142" s="183"/>
    </row>
    <row r="143" spans="1:20" ht="140.25">
      <c r="A143" s="234"/>
      <c r="B143" s="181"/>
      <c r="C143" s="131"/>
      <c r="D143" s="181"/>
      <c r="E143" s="131"/>
      <c r="F143" s="131"/>
      <c r="G143" s="181"/>
      <c r="H143" s="131"/>
      <c r="I143" s="131"/>
      <c r="J143" s="182"/>
      <c r="K143" s="131"/>
      <c r="L143" s="131"/>
      <c r="M143" s="131">
        <v>32</v>
      </c>
      <c r="N143" s="56" t="s">
        <v>621</v>
      </c>
      <c r="O143" s="131"/>
      <c r="P143" s="131"/>
      <c r="Q143" s="131"/>
      <c r="R143" s="131">
        <v>1</v>
      </c>
      <c r="S143" s="183"/>
      <c r="T143" s="183"/>
    </row>
    <row r="144" spans="1:20" ht="127.5">
      <c r="A144" s="234"/>
      <c r="B144" s="181"/>
      <c r="C144" s="131"/>
      <c r="D144" s="181"/>
      <c r="E144" s="131"/>
      <c r="F144" s="131"/>
      <c r="G144" s="181"/>
      <c r="H144" s="131"/>
      <c r="I144" s="131"/>
      <c r="J144" s="180" t="s">
        <v>622</v>
      </c>
      <c r="K144" s="131"/>
      <c r="L144" s="131"/>
      <c r="M144" s="131">
        <v>80</v>
      </c>
      <c r="N144" s="56" t="s">
        <v>623</v>
      </c>
      <c r="O144" s="131">
        <v>8</v>
      </c>
      <c r="P144" s="131">
        <v>8</v>
      </c>
      <c r="Q144" s="131">
        <v>8</v>
      </c>
      <c r="R144" s="131">
        <v>8</v>
      </c>
      <c r="S144" s="183"/>
      <c r="T144" s="183"/>
    </row>
    <row r="145" spans="1:20" ht="76.5">
      <c r="A145" s="234"/>
      <c r="B145" s="181"/>
      <c r="C145" s="131"/>
      <c r="D145" s="181"/>
      <c r="E145" s="131"/>
      <c r="F145" s="131"/>
      <c r="G145" s="181"/>
      <c r="H145" s="131"/>
      <c r="I145" s="131"/>
      <c r="J145" s="181"/>
      <c r="K145" s="131"/>
      <c r="L145" s="131"/>
      <c r="M145" s="131">
        <v>80</v>
      </c>
      <c r="N145" s="56" t="s">
        <v>624</v>
      </c>
      <c r="O145" s="131">
        <v>20</v>
      </c>
      <c r="P145" s="131">
        <v>20</v>
      </c>
      <c r="Q145" s="131">
        <v>20</v>
      </c>
      <c r="R145" s="131">
        <v>20</v>
      </c>
      <c r="S145" s="183"/>
      <c r="T145" s="183"/>
    </row>
    <row r="146" spans="1:20" ht="153">
      <c r="A146" s="234"/>
      <c r="B146" s="181"/>
      <c r="C146" s="131"/>
      <c r="D146" s="181"/>
      <c r="E146" s="131"/>
      <c r="F146" s="131"/>
      <c r="G146" s="181"/>
      <c r="H146" s="131"/>
      <c r="I146" s="131"/>
      <c r="J146" s="181"/>
      <c r="K146" s="131"/>
      <c r="L146" s="131"/>
      <c r="M146" s="131">
        <v>30</v>
      </c>
      <c r="N146" s="56" t="s">
        <v>625</v>
      </c>
      <c r="O146" s="131">
        <v>20</v>
      </c>
      <c r="P146" s="131">
        <v>20</v>
      </c>
      <c r="Q146" s="131">
        <v>20</v>
      </c>
      <c r="R146" s="131">
        <v>20</v>
      </c>
      <c r="S146" s="183"/>
      <c r="T146" s="183"/>
    </row>
    <row r="147" spans="1:20" ht="127.5">
      <c r="A147" s="234"/>
      <c r="B147" s="181"/>
      <c r="C147" s="131"/>
      <c r="D147" s="181"/>
      <c r="E147" s="131"/>
      <c r="F147" s="131"/>
      <c r="G147" s="181"/>
      <c r="H147" s="131"/>
      <c r="I147" s="131"/>
      <c r="J147" s="181"/>
      <c r="K147" s="131"/>
      <c r="L147" s="131"/>
      <c r="M147" s="131">
        <v>1</v>
      </c>
      <c r="N147" s="56" t="s">
        <v>626</v>
      </c>
      <c r="O147" s="131">
        <v>5</v>
      </c>
      <c r="P147" s="131">
        <v>10</v>
      </c>
      <c r="Q147" s="131">
        <v>10</v>
      </c>
      <c r="R147" s="131">
        <v>5</v>
      </c>
      <c r="S147" s="183"/>
      <c r="T147" s="183"/>
    </row>
    <row r="148" spans="1:20" ht="63.75">
      <c r="A148" s="234"/>
      <c r="B148" s="181"/>
      <c r="C148" s="131"/>
      <c r="D148" s="181"/>
      <c r="E148" s="131"/>
      <c r="F148" s="131"/>
      <c r="G148" s="181"/>
      <c r="H148" s="131"/>
      <c r="I148" s="131"/>
      <c r="J148" s="181"/>
      <c r="K148" s="131"/>
      <c r="L148" s="131"/>
      <c r="M148" s="131"/>
      <c r="N148" s="56" t="s">
        <v>627</v>
      </c>
      <c r="O148" s="131"/>
      <c r="P148" s="131"/>
      <c r="Q148" s="131"/>
      <c r="R148" s="131">
        <v>1</v>
      </c>
      <c r="S148" s="183"/>
      <c r="T148" s="183"/>
    </row>
    <row r="149" spans="1:20" ht="51">
      <c r="A149" s="234"/>
      <c r="B149" s="182"/>
      <c r="C149" s="131"/>
      <c r="D149" s="182"/>
      <c r="E149" s="131"/>
      <c r="F149" s="131"/>
      <c r="G149" s="182"/>
      <c r="H149" s="131"/>
      <c r="I149" s="131"/>
      <c r="J149" s="182"/>
      <c r="K149" s="131"/>
      <c r="L149" s="131"/>
      <c r="M149" s="131"/>
      <c r="N149" s="56" t="s">
        <v>628</v>
      </c>
      <c r="O149" s="131"/>
      <c r="P149" s="131"/>
      <c r="Q149" s="131"/>
      <c r="R149" s="131"/>
      <c r="S149" s="183"/>
      <c r="T149" s="183"/>
    </row>
    <row r="150" spans="1:20" ht="89.25">
      <c r="A150" s="234"/>
      <c r="B150" s="181"/>
      <c r="C150" s="201"/>
      <c r="D150" s="186" t="s">
        <v>567</v>
      </c>
      <c r="E150" s="200"/>
      <c r="F150" s="180"/>
      <c r="G150" s="186" t="s">
        <v>418</v>
      </c>
      <c r="H150" s="180"/>
      <c r="I150" s="180" t="s">
        <v>109</v>
      </c>
      <c r="J150" s="186" t="s">
        <v>467</v>
      </c>
      <c r="K150" s="217"/>
      <c r="L150" s="217"/>
      <c r="M150" s="75" t="s">
        <v>568</v>
      </c>
      <c r="N150" s="75" t="s">
        <v>569</v>
      </c>
      <c r="O150" s="104">
        <v>3</v>
      </c>
      <c r="P150" s="104">
        <v>4</v>
      </c>
      <c r="Q150" s="104">
        <v>4</v>
      </c>
      <c r="R150" s="104">
        <v>4</v>
      </c>
      <c r="S150" s="183"/>
      <c r="T150" s="183"/>
    </row>
    <row r="151" spans="1:20" ht="114.75">
      <c r="A151" s="234"/>
      <c r="B151" s="181"/>
      <c r="C151" s="201"/>
      <c r="D151" s="186"/>
      <c r="E151" s="201"/>
      <c r="F151" s="181"/>
      <c r="G151" s="186"/>
      <c r="H151" s="181"/>
      <c r="I151" s="181"/>
      <c r="J151" s="186"/>
      <c r="K151" s="219"/>
      <c r="L151" s="219"/>
      <c r="M151" s="75" t="s">
        <v>570</v>
      </c>
      <c r="N151" s="75" t="s">
        <v>571</v>
      </c>
      <c r="O151" s="104">
        <v>4</v>
      </c>
      <c r="P151" s="104">
        <v>4</v>
      </c>
      <c r="Q151" s="104">
        <v>4</v>
      </c>
      <c r="R151" s="104">
        <v>3</v>
      </c>
      <c r="S151" s="183"/>
      <c r="T151" s="183"/>
    </row>
    <row r="152" spans="1:20" ht="191.25">
      <c r="A152" s="234"/>
      <c r="B152" s="181"/>
      <c r="C152" s="201"/>
      <c r="D152" s="186"/>
      <c r="E152" s="201"/>
      <c r="F152" s="181"/>
      <c r="G152" s="186"/>
      <c r="H152" s="181"/>
      <c r="I152" s="181"/>
      <c r="J152" s="186"/>
      <c r="K152" s="219"/>
      <c r="L152" s="219"/>
      <c r="M152" s="75" t="s">
        <v>572</v>
      </c>
      <c r="N152" s="75" t="s">
        <v>573</v>
      </c>
      <c r="O152" s="105">
        <v>4</v>
      </c>
      <c r="P152" s="105">
        <v>4</v>
      </c>
      <c r="Q152" s="105">
        <v>4</v>
      </c>
      <c r="R152" s="105">
        <v>3</v>
      </c>
      <c r="S152" s="183"/>
      <c r="T152" s="183"/>
    </row>
    <row r="153" spans="1:20" ht="165.75">
      <c r="A153" s="234"/>
      <c r="B153" s="181"/>
      <c r="C153" s="201"/>
      <c r="D153" s="186"/>
      <c r="E153" s="201"/>
      <c r="F153" s="181"/>
      <c r="G153" s="180" t="s">
        <v>449</v>
      </c>
      <c r="H153" s="180"/>
      <c r="I153" s="180"/>
      <c r="J153" s="180" t="s">
        <v>467</v>
      </c>
      <c r="K153" s="217"/>
      <c r="L153" s="217"/>
      <c r="M153" s="121" t="s">
        <v>506</v>
      </c>
      <c r="N153" s="122" t="s">
        <v>507</v>
      </c>
      <c r="O153" s="72">
        <v>12</v>
      </c>
      <c r="P153" s="72">
        <v>12</v>
      </c>
      <c r="Q153" s="72">
        <v>13</v>
      </c>
      <c r="R153" s="72">
        <v>13</v>
      </c>
      <c r="S153" s="183"/>
      <c r="T153" s="183"/>
    </row>
    <row r="154" spans="1:20" ht="318.75">
      <c r="A154" s="234"/>
      <c r="B154" s="181"/>
      <c r="C154" s="201"/>
      <c r="D154" s="186"/>
      <c r="E154" s="201"/>
      <c r="F154" s="181"/>
      <c r="G154" s="182"/>
      <c r="H154" s="182"/>
      <c r="I154" s="182"/>
      <c r="J154" s="182"/>
      <c r="K154" s="218"/>
      <c r="L154" s="218"/>
      <c r="M154" s="121" t="s">
        <v>474</v>
      </c>
      <c r="N154" s="122" t="s">
        <v>475</v>
      </c>
      <c r="O154" s="84">
        <v>3</v>
      </c>
      <c r="P154" s="84">
        <v>2</v>
      </c>
      <c r="Q154" s="84">
        <v>3</v>
      </c>
      <c r="R154" s="84">
        <v>2</v>
      </c>
      <c r="S154" s="183"/>
      <c r="T154" s="183"/>
    </row>
    <row r="155" spans="1:20" ht="165.75">
      <c r="A155" s="234"/>
      <c r="B155" s="181"/>
      <c r="C155" s="201"/>
      <c r="D155" s="186"/>
      <c r="E155" s="201"/>
      <c r="F155" s="181"/>
      <c r="G155" s="180" t="s">
        <v>465</v>
      </c>
      <c r="H155" s="180"/>
      <c r="I155" s="180" t="s">
        <v>103</v>
      </c>
      <c r="J155" s="180" t="s">
        <v>574</v>
      </c>
      <c r="K155" s="217"/>
      <c r="L155" s="217"/>
      <c r="M155" s="121" t="s">
        <v>506</v>
      </c>
      <c r="N155" s="122" t="s">
        <v>507</v>
      </c>
      <c r="O155" s="84">
        <v>3</v>
      </c>
      <c r="P155" s="84">
        <v>3</v>
      </c>
      <c r="Q155" s="83">
        <v>3</v>
      </c>
      <c r="R155" s="84">
        <v>3</v>
      </c>
      <c r="S155" s="183"/>
      <c r="T155" s="183"/>
    </row>
    <row r="156" spans="1:20" ht="318.75">
      <c r="A156" s="236"/>
      <c r="B156" s="182"/>
      <c r="C156" s="202"/>
      <c r="D156" s="186"/>
      <c r="E156" s="202"/>
      <c r="F156" s="182"/>
      <c r="G156" s="182"/>
      <c r="H156" s="182"/>
      <c r="I156" s="182"/>
      <c r="J156" s="182"/>
      <c r="K156" s="218"/>
      <c r="L156" s="218"/>
      <c r="M156" s="121" t="s">
        <v>474</v>
      </c>
      <c r="N156" s="122" t="s">
        <v>475</v>
      </c>
      <c r="O156" s="72">
        <v>1</v>
      </c>
      <c r="P156" s="72">
        <v>0</v>
      </c>
      <c r="Q156" s="72">
        <v>1</v>
      </c>
      <c r="R156" s="72">
        <v>0</v>
      </c>
      <c r="S156" s="183"/>
      <c r="T156" s="183"/>
    </row>
    <row r="157" spans="1:20" ht="102">
      <c r="A157" s="96"/>
      <c r="B157" s="64"/>
      <c r="C157" s="77"/>
      <c r="D157" s="180" t="s">
        <v>575</v>
      </c>
      <c r="E157" s="77"/>
      <c r="F157" s="64"/>
      <c r="G157" s="180" t="s">
        <v>465</v>
      </c>
      <c r="H157" s="64"/>
      <c r="I157" s="64"/>
      <c r="J157" s="180" t="s">
        <v>588</v>
      </c>
      <c r="K157" s="66"/>
      <c r="L157" s="66"/>
      <c r="M157" s="132">
        <v>57</v>
      </c>
      <c r="N157" s="122" t="s">
        <v>589</v>
      </c>
      <c r="O157" s="72"/>
      <c r="P157" s="72"/>
      <c r="Q157" s="72"/>
      <c r="R157" s="72"/>
      <c r="S157" s="183"/>
      <c r="T157" s="183"/>
    </row>
    <row r="158" spans="1:20" ht="216.75">
      <c r="A158" s="56"/>
      <c r="B158" s="56"/>
      <c r="C158" s="106"/>
      <c r="D158" s="182"/>
      <c r="E158" s="106"/>
      <c r="F158" s="56"/>
      <c r="G158" s="182"/>
      <c r="H158" s="56"/>
      <c r="I158" s="56"/>
      <c r="J158" s="182"/>
      <c r="K158" s="65"/>
      <c r="L158" s="65"/>
      <c r="M158" s="133">
        <v>1</v>
      </c>
      <c r="N158" s="122" t="s">
        <v>587</v>
      </c>
      <c r="O158" s="72"/>
      <c r="P158" s="72"/>
      <c r="Q158" s="72"/>
      <c r="R158" s="72">
        <v>1</v>
      </c>
      <c r="S158" s="183"/>
      <c r="T158" s="183"/>
    </row>
    <row r="159" spans="1:20" ht="153">
      <c r="A159" s="56"/>
      <c r="B159" s="56"/>
      <c r="C159" s="106"/>
      <c r="D159" s="180" t="s">
        <v>643</v>
      </c>
      <c r="E159" s="106"/>
      <c r="F159" s="57"/>
      <c r="G159" s="180" t="s">
        <v>629</v>
      </c>
      <c r="H159" s="226">
        <v>0.15</v>
      </c>
      <c r="I159" s="180">
        <v>3.2</v>
      </c>
      <c r="J159" s="180" t="s">
        <v>630</v>
      </c>
      <c r="K159" s="188" t="s">
        <v>275</v>
      </c>
      <c r="L159" s="188">
        <v>0.8771</v>
      </c>
      <c r="M159" s="177" t="s">
        <v>631</v>
      </c>
      <c r="N159" s="135" t="s">
        <v>632</v>
      </c>
      <c r="O159" s="56">
        <v>8</v>
      </c>
      <c r="P159" s="56">
        <v>10</v>
      </c>
      <c r="Q159" s="56">
        <v>11</v>
      </c>
      <c r="R159" s="56">
        <v>11</v>
      </c>
      <c r="S159" s="183"/>
      <c r="T159" s="183"/>
    </row>
    <row r="160" spans="1:20" ht="76.5">
      <c r="A160" s="56"/>
      <c r="B160" s="56"/>
      <c r="C160" s="106"/>
      <c r="D160" s="181"/>
      <c r="E160" s="106"/>
      <c r="F160" s="57"/>
      <c r="G160" s="181"/>
      <c r="H160" s="227"/>
      <c r="I160" s="181"/>
      <c r="J160" s="181"/>
      <c r="K160" s="189"/>
      <c r="L160" s="189"/>
      <c r="M160" s="178"/>
      <c r="N160" s="135" t="s">
        <v>633</v>
      </c>
      <c r="O160" s="56">
        <v>975</v>
      </c>
      <c r="P160" s="56">
        <v>975</v>
      </c>
      <c r="Q160" s="56">
        <v>975</v>
      </c>
      <c r="R160" s="56">
        <v>975</v>
      </c>
      <c r="S160" s="183"/>
      <c r="T160" s="183"/>
    </row>
    <row r="161" spans="1:20" ht="63.75">
      <c r="A161" s="56"/>
      <c r="B161" s="56"/>
      <c r="C161" s="106"/>
      <c r="D161" s="181"/>
      <c r="E161" s="106"/>
      <c r="F161" s="57"/>
      <c r="G161" s="181"/>
      <c r="H161" s="227"/>
      <c r="I161" s="181"/>
      <c r="J161" s="181"/>
      <c r="K161" s="189"/>
      <c r="L161" s="189"/>
      <c r="M161" s="179"/>
      <c r="N161" s="135" t="s">
        <v>634</v>
      </c>
      <c r="O161" s="56">
        <v>187</v>
      </c>
      <c r="P161" s="56">
        <v>187</v>
      </c>
      <c r="Q161" s="56">
        <v>187</v>
      </c>
      <c r="R161" s="56">
        <v>189</v>
      </c>
      <c r="S161" s="183"/>
      <c r="T161" s="183"/>
    </row>
    <row r="162" spans="1:20" ht="165.75">
      <c r="A162" s="56"/>
      <c r="B162" s="56"/>
      <c r="C162" s="106"/>
      <c r="D162" s="181"/>
      <c r="E162" s="106"/>
      <c r="F162" s="57"/>
      <c r="G162" s="181"/>
      <c r="H162" s="227"/>
      <c r="I162" s="181"/>
      <c r="J162" s="181"/>
      <c r="K162" s="189"/>
      <c r="L162" s="189"/>
      <c r="M162" s="177" t="s">
        <v>635</v>
      </c>
      <c r="N162" s="135" t="s">
        <v>636</v>
      </c>
      <c r="O162" s="56">
        <v>0</v>
      </c>
      <c r="P162" s="56">
        <v>0</v>
      </c>
      <c r="Q162" s="56">
        <v>0</v>
      </c>
      <c r="R162" s="56">
        <v>1</v>
      </c>
      <c r="S162" s="183"/>
      <c r="T162" s="183"/>
    </row>
    <row r="163" spans="1:20" ht="114.75">
      <c r="A163" s="56"/>
      <c r="B163" s="56"/>
      <c r="C163" s="106"/>
      <c r="D163" s="181"/>
      <c r="E163" s="106"/>
      <c r="F163" s="57"/>
      <c r="G163" s="181"/>
      <c r="H163" s="227"/>
      <c r="I163" s="181"/>
      <c r="J163" s="181"/>
      <c r="K163" s="189"/>
      <c r="L163" s="189"/>
      <c r="M163" s="178"/>
      <c r="N163" s="135" t="s">
        <v>637</v>
      </c>
      <c r="O163" s="56">
        <v>1</v>
      </c>
      <c r="P163" s="56">
        <v>2</v>
      </c>
      <c r="Q163" s="56">
        <v>1</v>
      </c>
      <c r="R163" s="56">
        <v>1</v>
      </c>
      <c r="S163" s="183"/>
      <c r="T163" s="183"/>
    </row>
    <row r="164" spans="1:20" ht="63.75">
      <c r="A164" s="56"/>
      <c r="B164" s="56"/>
      <c r="C164" s="106"/>
      <c r="D164" s="181"/>
      <c r="E164" s="106"/>
      <c r="F164" s="57"/>
      <c r="G164" s="181"/>
      <c r="H164" s="227"/>
      <c r="I164" s="181"/>
      <c r="J164" s="181"/>
      <c r="K164" s="189"/>
      <c r="L164" s="189"/>
      <c r="M164" s="179"/>
      <c r="N164" s="135" t="s">
        <v>638</v>
      </c>
      <c r="O164" s="56">
        <v>1</v>
      </c>
      <c r="P164" s="56">
        <v>1</v>
      </c>
      <c r="Q164" s="56">
        <v>1</v>
      </c>
      <c r="R164" s="56">
        <v>1</v>
      </c>
      <c r="S164" s="183"/>
      <c r="T164" s="183"/>
    </row>
    <row r="165" spans="1:20" ht="63.75">
      <c r="A165" s="56"/>
      <c r="B165" s="56"/>
      <c r="C165" s="106"/>
      <c r="D165" s="181"/>
      <c r="E165" s="106"/>
      <c r="F165" s="57"/>
      <c r="G165" s="181"/>
      <c r="H165" s="227"/>
      <c r="I165" s="181"/>
      <c r="J165" s="181"/>
      <c r="K165" s="189"/>
      <c r="L165" s="189"/>
      <c r="M165" s="177" t="s">
        <v>639</v>
      </c>
      <c r="N165" s="138" t="s">
        <v>640</v>
      </c>
      <c r="O165" s="56">
        <v>8</v>
      </c>
      <c r="P165" s="56">
        <v>8</v>
      </c>
      <c r="Q165" s="56">
        <v>8</v>
      </c>
      <c r="R165" s="56">
        <v>8</v>
      </c>
      <c r="S165" s="183"/>
      <c r="T165" s="183"/>
    </row>
    <row r="166" spans="1:20" ht="127.5">
      <c r="A166" s="56"/>
      <c r="B166" s="56"/>
      <c r="C166" s="106"/>
      <c r="D166" s="181"/>
      <c r="E166" s="106"/>
      <c r="F166" s="57"/>
      <c r="G166" s="181"/>
      <c r="H166" s="227"/>
      <c r="I166" s="181"/>
      <c r="J166" s="181"/>
      <c r="K166" s="189"/>
      <c r="L166" s="189"/>
      <c r="M166" s="178"/>
      <c r="N166" s="73" t="s">
        <v>641</v>
      </c>
      <c r="O166" s="56">
        <v>0</v>
      </c>
      <c r="P166" s="56">
        <v>1</v>
      </c>
      <c r="Q166" s="56">
        <v>0</v>
      </c>
      <c r="R166" s="56">
        <v>1</v>
      </c>
      <c r="S166" s="183"/>
      <c r="T166" s="183"/>
    </row>
    <row r="167" spans="1:20" ht="140.25">
      <c r="A167" s="56"/>
      <c r="B167" s="56"/>
      <c r="C167" s="106"/>
      <c r="D167" s="182"/>
      <c r="E167" s="106"/>
      <c r="F167" s="57"/>
      <c r="G167" s="181"/>
      <c r="H167" s="227"/>
      <c r="I167" s="181"/>
      <c r="J167" s="181"/>
      <c r="K167" s="189"/>
      <c r="L167" s="189"/>
      <c r="M167" s="179"/>
      <c r="N167" s="135" t="s">
        <v>642</v>
      </c>
      <c r="O167" s="56">
        <v>240</v>
      </c>
      <c r="P167" s="56">
        <v>240</v>
      </c>
      <c r="Q167" s="56">
        <v>240</v>
      </c>
      <c r="R167" s="56">
        <v>240</v>
      </c>
      <c r="S167" s="183"/>
      <c r="T167" s="183"/>
    </row>
    <row r="168" spans="1:20" ht="12.75" customHeight="1">
      <c r="A168" s="206">
        <v>3000000</v>
      </c>
      <c r="B168" s="214" t="s">
        <v>231</v>
      </c>
      <c r="C168" s="214" t="s">
        <v>185</v>
      </c>
      <c r="D168" s="214" t="s">
        <v>183</v>
      </c>
      <c r="E168" s="215"/>
      <c r="F168" s="208">
        <v>4</v>
      </c>
      <c r="G168" s="200" t="s">
        <v>212</v>
      </c>
      <c r="H168" s="208"/>
      <c r="I168" s="208">
        <v>4.1</v>
      </c>
      <c r="J168" s="200" t="s">
        <v>214</v>
      </c>
      <c r="K168" s="208"/>
      <c r="L168" s="188">
        <v>0.8771</v>
      </c>
      <c r="M168" s="106">
        <v>550</v>
      </c>
      <c r="N168" s="106"/>
      <c r="O168" s="106">
        <v>150</v>
      </c>
      <c r="P168" s="106">
        <v>150</v>
      </c>
      <c r="Q168" s="106">
        <v>150</v>
      </c>
      <c r="R168" s="106">
        <v>100</v>
      </c>
      <c r="S168" s="183"/>
      <c r="T168" s="183"/>
    </row>
    <row r="169" spans="1:20" ht="127.5">
      <c r="A169" s="206"/>
      <c r="B169" s="214"/>
      <c r="C169" s="214"/>
      <c r="D169" s="214"/>
      <c r="E169" s="215"/>
      <c r="F169" s="209"/>
      <c r="G169" s="202"/>
      <c r="H169" s="209"/>
      <c r="I169" s="209"/>
      <c r="J169" s="201"/>
      <c r="K169" s="209"/>
      <c r="L169" s="189"/>
      <c r="M169" s="106">
        <v>4444</v>
      </c>
      <c r="N169" s="106" t="s">
        <v>216</v>
      </c>
      <c r="O169" s="106">
        <v>1111</v>
      </c>
      <c r="P169" s="106">
        <v>1111</v>
      </c>
      <c r="Q169" s="106">
        <v>1111</v>
      </c>
      <c r="R169" s="106">
        <v>1111</v>
      </c>
      <c r="S169" s="183"/>
      <c r="T169" s="183"/>
    </row>
    <row r="170" spans="1:20" ht="102">
      <c r="A170" s="206"/>
      <c r="B170" s="214"/>
      <c r="C170" s="214"/>
      <c r="D170" s="214"/>
      <c r="E170" s="215"/>
      <c r="F170" s="209"/>
      <c r="G170" s="200" t="s">
        <v>213</v>
      </c>
      <c r="H170" s="209"/>
      <c r="I170" s="209"/>
      <c r="J170" s="201"/>
      <c r="K170" s="209"/>
      <c r="L170" s="189"/>
      <c r="M170" s="106">
        <v>1</v>
      </c>
      <c r="N170" s="106" t="s">
        <v>217</v>
      </c>
      <c r="O170" s="106"/>
      <c r="P170" s="106">
        <v>1</v>
      </c>
      <c r="Q170" s="106"/>
      <c r="R170" s="106"/>
      <c r="S170" s="183"/>
      <c r="T170" s="183"/>
    </row>
    <row r="171" spans="1:20" ht="89.25">
      <c r="A171" s="206"/>
      <c r="B171" s="214"/>
      <c r="C171" s="214"/>
      <c r="D171" s="214"/>
      <c r="E171" s="215"/>
      <c r="F171" s="209"/>
      <c r="G171" s="201"/>
      <c r="H171" s="209"/>
      <c r="I171" s="209"/>
      <c r="J171" s="201"/>
      <c r="K171" s="209"/>
      <c r="L171" s="189"/>
      <c r="M171" s="106">
        <v>1</v>
      </c>
      <c r="N171" s="106" t="s">
        <v>218</v>
      </c>
      <c r="O171" s="106"/>
      <c r="P171" s="106">
        <v>1</v>
      </c>
      <c r="Q171" s="106"/>
      <c r="R171" s="106"/>
      <c r="S171" s="183"/>
      <c r="T171" s="183"/>
    </row>
    <row r="172" spans="1:20" ht="76.5">
      <c r="A172" s="206"/>
      <c r="B172" s="214"/>
      <c r="C172" s="214"/>
      <c r="D172" s="214"/>
      <c r="E172" s="215"/>
      <c r="F172" s="209"/>
      <c r="G172" s="201"/>
      <c r="H172" s="209"/>
      <c r="I172" s="209"/>
      <c r="J172" s="201"/>
      <c r="K172" s="209"/>
      <c r="L172" s="189"/>
      <c r="M172" s="106">
        <v>30</v>
      </c>
      <c r="N172" s="106" t="s">
        <v>223</v>
      </c>
      <c r="O172" s="106"/>
      <c r="P172" s="106"/>
      <c r="Q172" s="106">
        <v>30</v>
      </c>
      <c r="R172" s="106"/>
      <c r="S172" s="183"/>
      <c r="T172" s="183"/>
    </row>
    <row r="173" spans="1:20" ht="127.5">
      <c r="A173" s="206"/>
      <c r="B173" s="214"/>
      <c r="C173" s="214"/>
      <c r="D173" s="214"/>
      <c r="E173" s="215"/>
      <c r="F173" s="209"/>
      <c r="G173" s="202"/>
      <c r="H173" s="209"/>
      <c r="I173" s="209"/>
      <c r="J173" s="202"/>
      <c r="K173" s="209"/>
      <c r="L173" s="189"/>
      <c r="M173" s="106">
        <v>10</v>
      </c>
      <c r="N173" s="106" t="s">
        <v>219</v>
      </c>
      <c r="O173" s="106">
        <v>2</v>
      </c>
      <c r="P173" s="106">
        <v>2</v>
      </c>
      <c r="Q173" s="106">
        <v>4</v>
      </c>
      <c r="R173" s="106">
        <v>2</v>
      </c>
      <c r="S173" s="183"/>
      <c r="T173" s="183"/>
    </row>
    <row r="174" spans="1:20" ht="102">
      <c r="A174" s="206"/>
      <c r="B174" s="214"/>
      <c r="C174" s="214"/>
      <c r="D174" s="214"/>
      <c r="E174" s="215"/>
      <c r="F174" s="209"/>
      <c r="G174" s="200" t="s">
        <v>211</v>
      </c>
      <c r="H174" s="209"/>
      <c r="I174" s="209"/>
      <c r="J174" s="106" t="s">
        <v>220</v>
      </c>
      <c r="K174" s="209"/>
      <c r="L174" s="189"/>
      <c r="M174" s="106">
        <v>88</v>
      </c>
      <c r="N174" s="106" t="s">
        <v>221</v>
      </c>
      <c r="O174" s="106">
        <v>22</v>
      </c>
      <c r="P174" s="106">
        <v>22</v>
      </c>
      <c r="Q174" s="106">
        <v>22</v>
      </c>
      <c r="R174" s="106">
        <v>22</v>
      </c>
      <c r="S174" s="183"/>
      <c r="T174" s="183"/>
    </row>
    <row r="175" spans="1:20" ht="191.25">
      <c r="A175" s="206"/>
      <c r="B175" s="214"/>
      <c r="C175" s="214"/>
      <c r="D175" s="214"/>
      <c r="E175" s="215"/>
      <c r="F175" s="209"/>
      <c r="G175" s="202"/>
      <c r="H175" s="210"/>
      <c r="I175" s="210"/>
      <c r="J175" s="106" t="s">
        <v>214</v>
      </c>
      <c r="K175" s="210"/>
      <c r="L175" s="189"/>
      <c r="M175" s="106">
        <v>4000</v>
      </c>
      <c r="N175" s="106" t="s">
        <v>222</v>
      </c>
      <c r="O175" s="106">
        <v>1000</v>
      </c>
      <c r="P175" s="106">
        <v>1000</v>
      </c>
      <c r="Q175" s="106">
        <v>1000</v>
      </c>
      <c r="R175" s="106">
        <v>1000</v>
      </c>
      <c r="S175" s="183"/>
      <c r="T175" s="183"/>
    </row>
    <row r="176" spans="1:20" ht="127.5">
      <c r="A176" s="206"/>
      <c r="B176" s="214"/>
      <c r="C176" s="214"/>
      <c r="D176" s="214"/>
      <c r="E176" s="203">
        <v>0.1</v>
      </c>
      <c r="F176" s="209"/>
      <c r="G176" s="204" t="s">
        <v>186</v>
      </c>
      <c r="H176" s="205">
        <v>0.1</v>
      </c>
      <c r="I176" s="206">
        <v>4.2</v>
      </c>
      <c r="J176" s="191" t="s">
        <v>187</v>
      </c>
      <c r="K176" s="194"/>
      <c r="L176" s="189"/>
      <c r="M176" s="139" t="s">
        <v>188</v>
      </c>
      <c r="N176" s="139" t="s">
        <v>189</v>
      </c>
      <c r="O176" s="139"/>
      <c r="P176" s="139">
        <v>1</v>
      </c>
      <c r="Q176" s="139"/>
      <c r="R176" s="139">
        <v>1</v>
      </c>
      <c r="S176" s="183"/>
      <c r="T176" s="183"/>
    </row>
    <row r="177" spans="1:20" ht="102">
      <c r="A177" s="206"/>
      <c r="B177" s="214"/>
      <c r="C177" s="214"/>
      <c r="D177" s="214"/>
      <c r="E177" s="203"/>
      <c r="F177" s="209"/>
      <c r="G177" s="204"/>
      <c r="H177" s="205"/>
      <c r="I177" s="206"/>
      <c r="J177" s="193"/>
      <c r="K177" s="195"/>
      <c r="L177" s="189"/>
      <c r="M177" s="139" t="s">
        <v>191</v>
      </c>
      <c r="N177" s="139" t="s">
        <v>192</v>
      </c>
      <c r="O177" s="139">
        <v>30</v>
      </c>
      <c r="P177" s="139">
        <v>33</v>
      </c>
      <c r="Q177" s="139">
        <v>33</v>
      </c>
      <c r="R177" s="139">
        <v>33</v>
      </c>
      <c r="S177" s="183"/>
      <c r="T177" s="183"/>
    </row>
    <row r="178" spans="1:20" ht="191.25">
      <c r="A178" s="206"/>
      <c r="B178" s="214"/>
      <c r="C178" s="214"/>
      <c r="D178" s="214"/>
      <c r="E178" s="203"/>
      <c r="F178" s="209"/>
      <c r="G178" s="204"/>
      <c r="H178" s="205"/>
      <c r="I178" s="206"/>
      <c r="J178" s="191" t="s">
        <v>193</v>
      </c>
      <c r="K178" s="195"/>
      <c r="L178" s="189"/>
      <c r="M178" s="139" t="s">
        <v>194</v>
      </c>
      <c r="N178" s="139" t="s">
        <v>195</v>
      </c>
      <c r="O178" s="139">
        <v>1</v>
      </c>
      <c r="P178" s="139"/>
      <c r="Q178" s="139">
        <v>1</v>
      </c>
      <c r="R178" s="139"/>
      <c r="S178" s="183"/>
      <c r="T178" s="183"/>
    </row>
    <row r="179" spans="1:20" ht="267.75">
      <c r="A179" s="206"/>
      <c r="B179" s="214"/>
      <c r="C179" s="214"/>
      <c r="D179" s="214"/>
      <c r="E179" s="203"/>
      <c r="F179" s="209"/>
      <c r="G179" s="204"/>
      <c r="H179" s="205"/>
      <c r="I179" s="206"/>
      <c r="J179" s="193"/>
      <c r="K179" s="207"/>
      <c r="L179" s="189"/>
      <c r="M179" s="139" t="s">
        <v>196</v>
      </c>
      <c r="N179" s="139" t="s">
        <v>197</v>
      </c>
      <c r="O179" s="139">
        <v>3</v>
      </c>
      <c r="P179" s="139">
        <v>3</v>
      </c>
      <c r="Q179" s="139">
        <v>3</v>
      </c>
      <c r="R179" s="139">
        <v>3</v>
      </c>
      <c r="S179" s="183"/>
      <c r="T179" s="183"/>
    </row>
    <row r="180" spans="1:20" ht="89.25">
      <c r="A180" s="206"/>
      <c r="B180" s="214"/>
      <c r="C180" s="214"/>
      <c r="D180" s="214"/>
      <c r="E180" s="216"/>
      <c r="F180" s="209"/>
      <c r="G180" s="197" t="s">
        <v>198</v>
      </c>
      <c r="H180" s="211"/>
      <c r="I180" s="211">
        <v>4.3</v>
      </c>
      <c r="J180" s="197" t="s">
        <v>199</v>
      </c>
      <c r="K180" s="197"/>
      <c r="L180" s="189"/>
      <c r="M180" s="97">
        <v>4</v>
      </c>
      <c r="N180" s="97" t="s">
        <v>200</v>
      </c>
      <c r="O180" s="97">
        <v>1</v>
      </c>
      <c r="P180" s="97">
        <v>1</v>
      </c>
      <c r="Q180" s="97">
        <v>1</v>
      </c>
      <c r="R180" s="97">
        <v>1</v>
      </c>
      <c r="S180" s="183"/>
      <c r="T180" s="183"/>
    </row>
    <row r="181" spans="1:20" ht="127.5">
      <c r="A181" s="206"/>
      <c r="B181" s="214"/>
      <c r="C181" s="214"/>
      <c r="D181" s="214"/>
      <c r="E181" s="216"/>
      <c r="F181" s="209"/>
      <c r="G181" s="198"/>
      <c r="H181" s="212"/>
      <c r="I181" s="212"/>
      <c r="J181" s="198"/>
      <c r="K181" s="198"/>
      <c r="L181" s="189"/>
      <c r="M181" s="97">
        <v>200</v>
      </c>
      <c r="N181" s="97" t="s">
        <v>201</v>
      </c>
      <c r="O181" s="97">
        <v>40</v>
      </c>
      <c r="P181" s="97">
        <v>60</v>
      </c>
      <c r="Q181" s="97">
        <v>60</v>
      </c>
      <c r="R181" s="97">
        <v>40</v>
      </c>
      <c r="S181" s="183"/>
      <c r="T181" s="183"/>
    </row>
    <row r="182" spans="1:20" ht="102">
      <c r="A182" s="206"/>
      <c r="B182" s="214"/>
      <c r="C182" s="214"/>
      <c r="D182" s="214"/>
      <c r="E182" s="216"/>
      <c r="F182" s="209"/>
      <c r="G182" s="199"/>
      <c r="H182" s="212"/>
      <c r="I182" s="212"/>
      <c r="J182" s="199"/>
      <c r="K182" s="198"/>
      <c r="L182" s="189"/>
      <c r="M182" s="97">
        <v>1</v>
      </c>
      <c r="N182" s="97" t="s">
        <v>202</v>
      </c>
      <c r="O182" s="97"/>
      <c r="P182" s="97"/>
      <c r="Q182" s="97"/>
      <c r="R182" s="97">
        <v>1</v>
      </c>
      <c r="S182" s="183"/>
      <c r="T182" s="183"/>
    </row>
    <row r="183" spans="1:20" ht="102">
      <c r="A183" s="206"/>
      <c r="B183" s="214"/>
      <c r="C183" s="214"/>
      <c r="D183" s="214"/>
      <c r="E183" s="216"/>
      <c r="F183" s="209"/>
      <c r="G183" s="197" t="s">
        <v>203</v>
      </c>
      <c r="H183" s="212"/>
      <c r="I183" s="212"/>
      <c r="J183" s="197" t="s">
        <v>204</v>
      </c>
      <c r="K183" s="198"/>
      <c r="L183" s="189"/>
      <c r="M183" s="97">
        <v>400</v>
      </c>
      <c r="N183" s="97" t="s">
        <v>205</v>
      </c>
      <c r="O183" s="97"/>
      <c r="P183" s="97">
        <v>200</v>
      </c>
      <c r="Q183" s="97"/>
      <c r="R183" s="97">
        <v>200</v>
      </c>
      <c r="S183" s="183"/>
      <c r="T183" s="183"/>
    </row>
    <row r="184" spans="1:20" ht="102">
      <c r="A184" s="206"/>
      <c r="B184" s="214"/>
      <c r="C184" s="214"/>
      <c r="D184" s="214"/>
      <c r="E184" s="216"/>
      <c r="F184" s="209"/>
      <c r="G184" s="198"/>
      <c r="H184" s="212"/>
      <c r="I184" s="212"/>
      <c r="J184" s="199"/>
      <c r="K184" s="198"/>
      <c r="L184" s="189"/>
      <c r="M184" s="97">
        <v>100</v>
      </c>
      <c r="N184" s="97" t="s">
        <v>207</v>
      </c>
      <c r="O184" s="97">
        <v>25</v>
      </c>
      <c r="P184" s="97">
        <v>25</v>
      </c>
      <c r="Q184" s="97">
        <v>25</v>
      </c>
      <c r="R184" s="97">
        <v>25</v>
      </c>
      <c r="S184" s="183"/>
      <c r="T184" s="183"/>
    </row>
    <row r="185" spans="1:20" ht="204">
      <c r="A185" s="206"/>
      <c r="B185" s="214"/>
      <c r="C185" s="214"/>
      <c r="D185" s="214"/>
      <c r="E185" s="216"/>
      <c r="F185" s="209"/>
      <c r="G185" s="199"/>
      <c r="H185" s="212"/>
      <c r="I185" s="212"/>
      <c r="J185" s="124" t="s">
        <v>206</v>
      </c>
      <c r="K185" s="198"/>
      <c r="L185" s="189"/>
      <c r="M185" s="97">
        <v>100</v>
      </c>
      <c r="N185" s="97" t="s">
        <v>208</v>
      </c>
      <c r="O185" s="97">
        <v>25</v>
      </c>
      <c r="P185" s="97">
        <v>25</v>
      </c>
      <c r="Q185" s="97">
        <v>25</v>
      </c>
      <c r="R185" s="97">
        <v>25</v>
      </c>
      <c r="S185" s="183"/>
      <c r="T185" s="183"/>
    </row>
    <row r="186" spans="1:20" ht="178.5">
      <c r="A186" s="206"/>
      <c r="B186" s="214"/>
      <c r="C186" s="214"/>
      <c r="D186" s="214"/>
      <c r="E186" s="216"/>
      <c r="F186" s="209"/>
      <c r="G186" s="97" t="s">
        <v>209</v>
      </c>
      <c r="H186" s="213"/>
      <c r="I186" s="213"/>
      <c r="J186" s="97" t="s">
        <v>210</v>
      </c>
      <c r="K186" s="199"/>
      <c r="L186" s="189"/>
      <c r="M186" s="97">
        <v>80</v>
      </c>
      <c r="N186" s="97" t="s">
        <v>230</v>
      </c>
      <c r="O186" s="97"/>
      <c r="P186" s="97">
        <v>25</v>
      </c>
      <c r="Q186" s="97">
        <v>25</v>
      </c>
      <c r="R186" s="97">
        <v>30</v>
      </c>
      <c r="S186" s="183"/>
      <c r="T186" s="183"/>
    </row>
    <row r="187" spans="1:20" ht="114.75">
      <c r="A187" s="206"/>
      <c r="B187" s="214"/>
      <c r="C187" s="214"/>
      <c r="D187" s="214"/>
      <c r="E187" s="184"/>
      <c r="F187" s="209"/>
      <c r="G187" s="180" t="s">
        <v>237</v>
      </c>
      <c r="H187" s="188"/>
      <c r="I187" s="188">
        <v>4.4</v>
      </c>
      <c r="J187" s="180" t="s">
        <v>238</v>
      </c>
      <c r="K187" s="180"/>
      <c r="L187" s="189"/>
      <c r="M187" s="56">
        <v>1</v>
      </c>
      <c r="N187" s="56" t="s">
        <v>239</v>
      </c>
      <c r="O187" s="56"/>
      <c r="P187" s="56"/>
      <c r="Q187" s="56"/>
      <c r="R187" s="56">
        <v>1</v>
      </c>
      <c r="S187" s="183"/>
      <c r="T187" s="183"/>
    </row>
    <row r="188" spans="1:20" ht="165.75">
      <c r="A188" s="206"/>
      <c r="B188" s="214"/>
      <c r="C188" s="214"/>
      <c r="D188" s="214"/>
      <c r="E188" s="184"/>
      <c r="F188" s="209"/>
      <c r="G188" s="181"/>
      <c r="H188" s="189"/>
      <c r="I188" s="189"/>
      <c r="J188" s="181"/>
      <c r="K188" s="181"/>
      <c r="L188" s="189"/>
      <c r="M188" s="56">
        <v>1</v>
      </c>
      <c r="N188" s="56" t="s">
        <v>240</v>
      </c>
      <c r="O188" s="56"/>
      <c r="P188" s="56"/>
      <c r="Q188" s="56"/>
      <c r="R188" s="56">
        <v>1</v>
      </c>
      <c r="S188" s="183"/>
      <c r="T188" s="183"/>
    </row>
    <row r="189" spans="1:20" ht="140.25">
      <c r="A189" s="206"/>
      <c r="B189" s="214"/>
      <c r="C189" s="214"/>
      <c r="D189" s="214"/>
      <c r="E189" s="184"/>
      <c r="F189" s="209"/>
      <c r="G189" s="181"/>
      <c r="H189" s="189"/>
      <c r="I189" s="189"/>
      <c r="J189" s="181"/>
      <c r="K189" s="181"/>
      <c r="L189" s="189"/>
      <c r="M189" s="56" t="s">
        <v>241</v>
      </c>
      <c r="N189" s="56" t="s">
        <v>242</v>
      </c>
      <c r="O189" s="56">
        <v>3</v>
      </c>
      <c r="P189" s="56">
        <v>3</v>
      </c>
      <c r="Q189" s="56">
        <v>3</v>
      </c>
      <c r="R189" s="56">
        <v>3</v>
      </c>
      <c r="S189" s="183"/>
      <c r="T189" s="183"/>
    </row>
    <row r="190" spans="1:20" ht="140.25">
      <c r="A190" s="206"/>
      <c r="B190" s="214"/>
      <c r="C190" s="214"/>
      <c r="D190" s="214"/>
      <c r="E190" s="184"/>
      <c r="F190" s="209"/>
      <c r="G190" s="181"/>
      <c r="H190" s="189"/>
      <c r="I190" s="189"/>
      <c r="J190" s="181"/>
      <c r="K190" s="181"/>
      <c r="L190" s="189"/>
      <c r="M190" s="56" t="s">
        <v>243</v>
      </c>
      <c r="N190" s="56" t="s">
        <v>244</v>
      </c>
      <c r="O190" s="56">
        <v>1</v>
      </c>
      <c r="P190" s="56">
        <v>1</v>
      </c>
      <c r="Q190" s="56">
        <v>1</v>
      </c>
      <c r="R190" s="56">
        <v>1</v>
      </c>
      <c r="S190" s="183"/>
      <c r="T190" s="183"/>
    </row>
    <row r="191" spans="1:20" ht="89.25">
      <c r="A191" s="206"/>
      <c r="B191" s="214"/>
      <c r="C191" s="214"/>
      <c r="D191" s="214"/>
      <c r="E191" s="184"/>
      <c r="F191" s="209"/>
      <c r="G191" s="181"/>
      <c r="H191" s="189"/>
      <c r="I191" s="189"/>
      <c r="J191" s="181"/>
      <c r="K191" s="181"/>
      <c r="L191" s="189"/>
      <c r="M191" s="56">
        <v>4</v>
      </c>
      <c r="N191" s="56" t="s">
        <v>245</v>
      </c>
      <c r="O191" s="56">
        <v>1</v>
      </c>
      <c r="P191" s="56">
        <v>1</v>
      </c>
      <c r="Q191" s="56">
        <v>1</v>
      </c>
      <c r="R191" s="56">
        <v>1</v>
      </c>
      <c r="S191" s="183"/>
      <c r="T191" s="183"/>
    </row>
    <row r="192" spans="1:20" ht="51">
      <c r="A192" s="206"/>
      <c r="B192" s="214"/>
      <c r="C192" s="214"/>
      <c r="D192" s="214"/>
      <c r="E192" s="184"/>
      <c r="F192" s="209"/>
      <c r="G192" s="181"/>
      <c r="H192" s="189"/>
      <c r="I192" s="189"/>
      <c r="J192" s="181"/>
      <c r="K192" s="181"/>
      <c r="L192" s="189"/>
      <c r="M192" s="56">
        <v>10</v>
      </c>
      <c r="N192" s="56" t="s">
        <v>246</v>
      </c>
      <c r="O192" s="56">
        <v>2</v>
      </c>
      <c r="P192" s="56">
        <v>3</v>
      </c>
      <c r="Q192" s="56">
        <v>3</v>
      </c>
      <c r="R192" s="56">
        <v>2</v>
      </c>
      <c r="S192" s="183"/>
      <c r="T192" s="183"/>
    </row>
    <row r="193" spans="1:20" ht="102">
      <c r="A193" s="206"/>
      <c r="B193" s="214"/>
      <c r="C193" s="214"/>
      <c r="D193" s="214"/>
      <c r="E193" s="184"/>
      <c r="F193" s="209"/>
      <c r="G193" s="181"/>
      <c r="H193" s="189"/>
      <c r="I193" s="189"/>
      <c r="J193" s="181"/>
      <c r="K193" s="181"/>
      <c r="L193" s="189"/>
      <c r="M193" s="56">
        <v>88</v>
      </c>
      <c r="N193" s="56" t="s">
        <v>247</v>
      </c>
      <c r="O193" s="56"/>
      <c r="P193" s="56"/>
      <c r="Q193" s="56"/>
      <c r="R193" s="56"/>
      <c r="S193" s="183"/>
      <c r="T193" s="183"/>
    </row>
    <row r="194" spans="1:20" ht="114.75">
      <c r="A194" s="206"/>
      <c r="B194" s="214"/>
      <c r="C194" s="214"/>
      <c r="D194" s="214"/>
      <c r="E194" s="184"/>
      <c r="F194" s="209"/>
      <c r="G194" s="181"/>
      <c r="H194" s="189"/>
      <c r="I194" s="189"/>
      <c r="J194" s="181"/>
      <c r="K194" s="181"/>
      <c r="L194" s="189"/>
      <c r="M194" s="56">
        <v>12</v>
      </c>
      <c r="N194" s="56" t="s">
        <v>248</v>
      </c>
      <c r="O194" s="56"/>
      <c r="P194" s="56"/>
      <c r="Q194" s="56"/>
      <c r="R194" s="56"/>
      <c r="S194" s="183"/>
      <c r="T194" s="183"/>
    </row>
    <row r="195" spans="1:20" ht="114.75">
      <c r="A195" s="206"/>
      <c r="B195" s="214"/>
      <c r="C195" s="214"/>
      <c r="D195" s="214"/>
      <c r="E195" s="184"/>
      <c r="F195" s="209"/>
      <c r="G195" s="181"/>
      <c r="H195" s="189"/>
      <c r="I195" s="189"/>
      <c r="J195" s="181"/>
      <c r="K195" s="181"/>
      <c r="L195" s="189"/>
      <c r="M195" s="56">
        <v>60</v>
      </c>
      <c r="N195" s="56" t="s">
        <v>249</v>
      </c>
      <c r="O195" s="56">
        <v>10</v>
      </c>
      <c r="P195" s="56">
        <v>20</v>
      </c>
      <c r="Q195" s="56">
        <v>20</v>
      </c>
      <c r="R195" s="56">
        <v>10</v>
      </c>
      <c r="S195" s="183"/>
      <c r="T195" s="183"/>
    </row>
    <row r="196" spans="1:20" ht="76.5">
      <c r="A196" s="206"/>
      <c r="B196" s="214"/>
      <c r="C196" s="214"/>
      <c r="D196" s="214"/>
      <c r="E196" s="184"/>
      <c r="F196" s="209"/>
      <c r="G196" s="182"/>
      <c r="H196" s="190"/>
      <c r="I196" s="190"/>
      <c r="J196" s="182"/>
      <c r="K196" s="182"/>
      <c r="L196" s="189"/>
      <c r="M196" s="56">
        <v>300</v>
      </c>
      <c r="N196" s="56" t="s">
        <v>250</v>
      </c>
      <c r="O196" s="56">
        <v>75</v>
      </c>
      <c r="P196" s="56">
        <v>75</v>
      </c>
      <c r="Q196" s="56">
        <v>75</v>
      </c>
      <c r="R196" s="56">
        <v>75</v>
      </c>
      <c r="S196" s="183"/>
      <c r="T196" s="183"/>
    </row>
    <row r="197" spans="1:20" ht="153">
      <c r="A197" s="206"/>
      <c r="B197" s="214"/>
      <c r="C197" s="214"/>
      <c r="D197" s="214"/>
      <c r="E197" s="214"/>
      <c r="F197" s="209"/>
      <c r="G197" s="191" t="s">
        <v>255</v>
      </c>
      <c r="H197" s="194"/>
      <c r="I197" s="194">
        <v>4.5</v>
      </c>
      <c r="J197" s="191" t="s">
        <v>256</v>
      </c>
      <c r="K197" s="191"/>
      <c r="L197" s="189"/>
      <c r="M197" s="141" t="s">
        <v>257</v>
      </c>
      <c r="N197" s="141" t="s">
        <v>258</v>
      </c>
      <c r="O197" s="141">
        <v>1</v>
      </c>
      <c r="P197" s="141">
        <v>1</v>
      </c>
      <c r="Q197" s="141">
        <v>1</v>
      </c>
      <c r="R197" s="141">
        <v>1</v>
      </c>
      <c r="S197" s="183"/>
      <c r="T197" s="183"/>
    </row>
    <row r="198" spans="1:20" ht="102">
      <c r="A198" s="206"/>
      <c r="B198" s="214"/>
      <c r="C198" s="214"/>
      <c r="D198" s="214"/>
      <c r="E198" s="214"/>
      <c r="F198" s="209"/>
      <c r="G198" s="192"/>
      <c r="H198" s="195"/>
      <c r="I198" s="195"/>
      <c r="J198" s="192"/>
      <c r="K198" s="192"/>
      <c r="L198" s="189"/>
      <c r="M198" s="141" t="s">
        <v>259</v>
      </c>
      <c r="N198" s="141" t="s">
        <v>260</v>
      </c>
      <c r="O198" s="141">
        <v>1</v>
      </c>
      <c r="P198" s="141">
        <v>1</v>
      </c>
      <c r="Q198" s="141">
        <v>1</v>
      </c>
      <c r="R198" s="141">
        <v>1</v>
      </c>
      <c r="S198" s="183"/>
      <c r="T198" s="183"/>
    </row>
    <row r="199" spans="1:20" ht="114.75">
      <c r="A199" s="206"/>
      <c r="B199" s="214"/>
      <c r="C199" s="214"/>
      <c r="D199" s="214"/>
      <c r="E199" s="214"/>
      <c r="F199" s="209"/>
      <c r="G199" s="192"/>
      <c r="H199" s="195"/>
      <c r="I199" s="195"/>
      <c r="J199" s="192"/>
      <c r="K199" s="192"/>
      <c r="L199" s="189"/>
      <c r="M199" s="139" t="s">
        <v>261</v>
      </c>
      <c r="N199" s="141" t="s">
        <v>262</v>
      </c>
      <c r="O199" s="141"/>
      <c r="P199" s="141">
        <v>1</v>
      </c>
      <c r="Q199" s="141"/>
      <c r="R199" s="141">
        <v>1</v>
      </c>
      <c r="S199" s="183"/>
      <c r="T199" s="183"/>
    </row>
    <row r="200" spans="1:20" ht="51">
      <c r="A200" s="206"/>
      <c r="B200" s="214"/>
      <c r="C200" s="214"/>
      <c r="D200" s="214"/>
      <c r="E200" s="214"/>
      <c r="F200" s="209"/>
      <c r="G200" s="192"/>
      <c r="H200" s="195"/>
      <c r="I200" s="195"/>
      <c r="J200" s="192"/>
      <c r="K200" s="192"/>
      <c r="L200" s="189"/>
      <c r="M200" s="191" t="s">
        <v>263</v>
      </c>
      <c r="N200" s="141" t="s">
        <v>264</v>
      </c>
      <c r="O200" s="141">
        <v>3</v>
      </c>
      <c r="P200" s="141">
        <v>2</v>
      </c>
      <c r="Q200" s="141">
        <v>2</v>
      </c>
      <c r="R200" s="141">
        <v>2</v>
      </c>
      <c r="S200" s="183"/>
      <c r="T200" s="183"/>
    </row>
    <row r="201" spans="1:20" ht="102">
      <c r="A201" s="206"/>
      <c r="B201" s="214"/>
      <c r="C201" s="214"/>
      <c r="D201" s="214"/>
      <c r="E201" s="214"/>
      <c r="F201" s="209"/>
      <c r="G201" s="192"/>
      <c r="H201" s="195"/>
      <c r="I201" s="195"/>
      <c r="J201" s="192"/>
      <c r="K201" s="192"/>
      <c r="L201" s="189"/>
      <c r="M201" s="192"/>
      <c r="N201" s="142" t="s">
        <v>265</v>
      </c>
      <c r="O201" s="142">
        <v>1</v>
      </c>
      <c r="P201" s="142">
        <v>1</v>
      </c>
      <c r="Q201" s="142">
        <v>1</v>
      </c>
      <c r="R201" s="142">
        <v>1</v>
      </c>
      <c r="S201" s="183"/>
      <c r="T201" s="183"/>
    </row>
    <row r="202" spans="1:20" ht="102">
      <c r="A202" s="206"/>
      <c r="B202" s="214"/>
      <c r="C202" s="214"/>
      <c r="D202" s="214"/>
      <c r="E202" s="214"/>
      <c r="F202" s="210"/>
      <c r="G202" s="193"/>
      <c r="H202" s="195"/>
      <c r="I202" s="195"/>
      <c r="J202" s="193"/>
      <c r="K202" s="192"/>
      <c r="L202" s="189"/>
      <c r="M202" s="196"/>
      <c r="N202" s="142" t="s">
        <v>266</v>
      </c>
      <c r="O202" s="142">
        <v>1</v>
      </c>
      <c r="P202" s="142">
        <v>1</v>
      </c>
      <c r="Q202" s="142">
        <v>1</v>
      </c>
      <c r="R202" s="142">
        <v>1</v>
      </c>
      <c r="S202" s="183"/>
      <c r="T202" s="183"/>
    </row>
    <row r="203" spans="1:20" ht="140.25">
      <c r="A203" s="72"/>
      <c r="B203" s="214"/>
      <c r="C203" s="72"/>
      <c r="D203" s="184" t="s">
        <v>272</v>
      </c>
      <c r="E203" s="187">
        <v>0.1</v>
      </c>
      <c r="F203" s="184">
        <v>5</v>
      </c>
      <c r="G203" s="56" t="s">
        <v>273</v>
      </c>
      <c r="H203" s="143">
        <v>0.03</v>
      </c>
      <c r="I203" s="140">
        <v>5.1</v>
      </c>
      <c r="J203" s="185" t="s">
        <v>274</v>
      </c>
      <c r="K203" s="184" t="s">
        <v>275</v>
      </c>
      <c r="L203" s="189"/>
      <c r="M203" s="56" t="s">
        <v>276</v>
      </c>
      <c r="N203" s="186" t="s">
        <v>277</v>
      </c>
      <c r="O203" s="56"/>
      <c r="P203" s="56">
        <v>1</v>
      </c>
      <c r="Q203" s="56">
        <v>0</v>
      </c>
      <c r="R203" s="56">
        <v>1</v>
      </c>
      <c r="S203" s="183"/>
      <c r="T203" s="183"/>
    </row>
    <row r="204" spans="1:20" ht="255">
      <c r="A204" s="72"/>
      <c r="B204" s="214"/>
      <c r="C204" s="72"/>
      <c r="D204" s="184"/>
      <c r="E204" s="187"/>
      <c r="F204" s="184"/>
      <c r="G204" s="56" t="s">
        <v>278</v>
      </c>
      <c r="H204" s="143">
        <v>0.02</v>
      </c>
      <c r="I204" s="140">
        <v>5.2</v>
      </c>
      <c r="J204" s="185"/>
      <c r="K204" s="184"/>
      <c r="L204" s="189"/>
      <c r="M204" s="56" t="s">
        <v>279</v>
      </c>
      <c r="N204" s="186"/>
      <c r="O204" s="56"/>
      <c r="P204" s="56">
        <v>0</v>
      </c>
      <c r="Q204" s="56">
        <v>1</v>
      </c>
      <c r="R204" s="56">
        <v>0</v>
      </c>
      <c r="S204" s="183"/>
      <c r="T204" s="183"/>
    </row>
    <row r="205" spans="1:20" ht="127.5">
      <c r="A205" s="72"/>
      <c r="B205" s="214"/>
      <c r="C205" s="72"/>
      <c r="D205" s="184"/>
      <c r="E205" s="187"/>
      <c r="F205" s="184"/>
      <c r="G205" s="56" t="s">
        <v>126</v>
      </c>
      <c r="H205" s="143">
        <v>0.03</v>
      </c>
      <c r="I205" s="140">
        <v>5.3</v>
      </c>
      <c r="J205" s="185"/>
      <c r="K205" s="184"/>
      <c r="L205" s="189"/>
      <c r="M205" s="56" t="s">
        <v>280</v>
      </c>
      <c r="N205" s="186"/>
      <c r="O205" s="56"/>
      <c r="P205" s="56">
        <v>50</v>
      </c>
      <c r="Q205" s="56">
        <v>50</v>
      </c>
      <c r="R205" s="56">
        <v>50</v>
      </c>
      <c r="S205" s="183"/>
      <c r="T205" s="183"/>
    </row>
    <row r="206" spans="1:20" ht="127.5">
      <c r="A206" s="72"/>
      <c r="B206" s="214"/>
      <c r="C206" s="72"/>
      <c r="D206" s="184"/>
      <c r="E206" s="187"/>
      <c r="F206" s="184"/>
      <c r="G206" s="56" t="s">
        <v>128</v>
      </c>
      <c r="H206" s="143">
        <v>0.02</v>
      </c>
      <c r="I206" s="140">
        <v>5.4</v>
      </c>
      <c r="J206" s="185"/>
      <c r="K206" s="184"/>
      <c r="L206" s="189"/>
      <c r="M206" s="56" t="s">
        <v>281</v>
      </c>
      <c r="N206" s="186"/>
      <c r="O206" s="56"/>
      <c r="P206" s="56">
        <v>0</v>
      </c>
      <c r="Q206" s="56">
        <v>0</v>
      </c>
      <c r="R206" s="56">
        <v>0</v>
      </c>
      <c r="S206" s="183"/>
      <c r="T206" s="183"/>
    </row>
    <row r="207" spans="1:20" ht="89.25">
      <c r="A207" s="72"/>
      <c r="B207" s="214"/>
      <c r="C207" s="72"/>
      <c r="D207" s="184" t="s">
        <v>282</v>
      </c>
      <c r="E207" s="187">
        <v>0.1</v>
      </c>
      <c r="F207" s="184">
        <v>6</v>
      </c>
      <c r="G207" s="180" t="s">
        <v>132</v>
      </c>
      <c r="H207" s="143">
        <v>0.01</v>
      </c>
      <c r="I207" s="140" t="s">
        <v>133</v>
      </c>
      <c r="J207" s="135" t="s">
        <v>283</v>
      </c>
      <c r="K207" s="134"/>
      <c r="L207" s="189"/>
      <c r="M207" s="56" t="s">
        <v>284</v>
      </c>
      <c r="N207" s="56" t="s">
        <v>285</v>
      </c>
      <c r="O207" s="56"/>
      <c r="P207" s="56">
        <v>1</v>
      </c>
      <c r="Q207" s="56">
        <v>0</v>
      </c>
      <c r="R207" s="56">
        <v>0</v>
      </c>
      <c r="S207" s="183"/>
      <c r="T207" s="183"/>
    </row>
    <row r="208" spans="1:20" ht="216.75">
      <c r="A208" s="72"/>
      <c r="B208" s="214"/>
      <c r="C208" s="72"/>
      <c r="D208" s="184"/>
      <c r="E208" s="187"/>
      <c r="F208" s="184"/>
      <c r="G208" s="182"/>
      <c r="H208" s="143">
        <v>0.01</v>
      </c>
      <c r="I208" s="140"/>
      <c r="J208" s="135" t="s">
        <v>286</v>
      </c>
      <c r="K208" s="188" t="s">
        <v>275</v>
      </c>
      <c r="L208" s="189"/>
      <c r="M208" s="56" t="s">
        <v>287</v>
      </c>
      <c r="N208" s="56" t="s">
        <v>288</v>
      </c>
      <c r="O208" s="56"/>
      <c r="P208" s="56">
        <v>1</v>
      </c>
      <c r="Q208" s="56">
        <v>0</v>
      </c>
      <c r="R208" s="56">
        <v>0</v>
      </c>
      <c r="S208" s="183"/>
      <c r="T208" s="183"/>
    </row>
    <row r="209" spans="1:20" ht="89.25">
      <c r="A209" s="72"/>
      <c r="B209" s="214"/>
      <c r="C209" s="72"/>
      <c r="D209" s="184"/>
      <c r="E209" s="187"/>
      <c r="F209" s="184"/>
      <c r="G209" s="180" t="s">
        <v>134</v>
      </c>
      <c r="H209" s="143">
        <v>0.01</v>
      </c>
      <c r="I209" s="140">
        <v>6.2</v>
      </c>
      <c r="J209" s="135" t="s">
        <v>289</v>
      </c>
      <c r="K209" s="189"/>
      <c r="L209" s="189"/>
      <c r="M209" s="56" t="s">
        <v>290</v>
      </c>
      <c r="N209" s="72" t="s">
        <v>291</v>
      </c>
      <c r="O209" s="72"/>
      <c r="P209" s="56">
        <v>1</v>
      </c>
      <c r="Q209" s="56">
        <v>1</v>
      </c>
      <c r="R209" s="56">
        <v>1</v>
      </c>
      <c r="S209" s="183"/>
      <c r="T209" s="183"/>
    </row>
    <row r="210" spans="1:20" ht="89.25">
      <c r="A210" s="72"/>
      <c r="B210" s="214"/>
      <c r="C210" s="72"/>
      <c r="D210" s="184"/>
      <c r="E210" s="187"/>
      <c r="F210" s="184"/>
      <c r="G210" s="182"/>
      <c r="H210" s="143">
        <v>0.04</v>
      </c>
      <c r="I210" s="140">
        <v>6.3</v>
      </c>
      <c r="J210" s="135" t="s">
        <v>292</v>
      </c>
      <c r="K210" s="189"/>
      <c r="L210" s="189"/>
      <c r="M210" s="56" t="s">
        <v>293</v>
      </c>
      <c r="N210" s="72" t="s">
        <v>294</v>
      </c>
      <c r="O210" s="72"/>
      <c r="P210" s="56">
        <v>3</v>
      </c>
      <c r="Q210" s="56">
        <v>3</v>
      </c>
      <c r="R210" s="56">
        <v>3</v>
      </c>
      <c r="S210" s="183"/>
      <c r="T210" s="183"/>
    </row>
    <row r="211" spans="1:20" ht="165.75">
      <c r="A211" s="72"/>
      <c r="B211" s="214"/>
      <c r="C211" s="72"/>
      <c r="D211" s="184"/>
      <c r="E211" s="187"/>
      <c r="F211" s="184"/>
      <c r="G211" s="56" t="s">
        <v>136</v>
      </c>
      <c r="H211" s="143">
        <v>0.03</v>
      </c>
      <c r="I211" s="140">
        <v>6.4</v>
      </c>
      <c r="J211" s="135" t="s">
        <v>295</v>
      </c>
      <c r="K211" s="190"/>
      <c r="L211" s="190"/>
      <c r="M211" s="56" t="s">
        <v>296</v>
      </c>
      <c r="N211" s="72" t="s">
        <v>297</v>
      </c>
      <c r="O211" s="72"/>
      <c r="P211" s="56">
        <v>0</v>
      </c>
      <c r="Q211" s="56">
        <v>1</v>
      </c>
      <c r="R211" s="56">
        <v>0</v>
      </c>
      <c r="S211" s="183"/>
      <c r="T211" s="183"/>
    </row>
    <row r="212" spans="19:20" ht="12.75">
      <c r="S212" s="107"/>
      <c r="T212" s="109"/>
    </row>
    <row r="213" spans="19:20" ht="12.75">
      <c r="S213" s="107"/>
      <c r="T213" s="109"/>
    </row>
    <row r="214" spans="19:20" ht="12.75">
      <c r="S214" s="107"/>
      <c r="T214" s="109"/>
    </row>
    <row r="215" spans="19:20" ht="12.75">
      <c r="S215" s="107"/>
      <c r="T215" s="109"/>
    </row>
    <row r="216" spans="19:20" ht="12.75">
      <c r="S216" s="107"/>
      <c r="T216" s="109"/>
    </row>
    <row r="217" spans="19:20" ht="12.75">
      <c r="S217" s="107"/>
      <c r="T217" s="109"/>
    </row>
    <row r="218" spans="19:20" ht="12.75">
      <c r="S218" s="107"/>
      <c r="T218" s="109"/>
    </row>
    <row r="219" spans="19:20" ht="12.75">
      <c r="S219" s="107"/>
      <c r="T219" s="109"/>
    </row>
    <row r="220" spans="19:20" ht="12.75">
      <c r="S220" s="107"/>
      <c r="T220" s="109"/>
    </row>
    <row r="221" spans="19:20" ht="12.75">
      <c r="S221" s="107"/>
      <c r="T221" s="109"/>
    </row>
    <row r="222" spans="19:20" ht="12.75">
      <c r="S222" s="107"/>
      <c r="T222" s="109"/>
    </row>
    <row r="223" spans="19:20" ht="12.75">
      <c r="S223" s="107"/>
      <c r="T223" s="109"/>
    </row>
    <row r="224" spans="19:20" ht="12.75">
      <c r="S224" s="107"/>
      <c r="T224" s="109"/>
    </row>
    <row r="225" spans="19:20" ht="12.75">
      <c r="S225" s="107"/>
      <c r="T225" s="109"/>
    </row>
    <row r="226" spans="19:20" ht="12.75">
      <c r="S226" s="107"/>
      <c r="T226" s="109"/>
    </row>
    <row r="227" spans="19:20" ht="12.75">
      <c r="S227" s="107"/>
      <c r="T227" s="109"/>
    </row>
    <row r="228" spans="19:20" ht="12.75">
      <c r="S228" s="107"/>
      <c r="T228" s="109"/>
    </row>
    <row r="229" spans="19:20" ht="12.75">
      <c r="S229" s="107"/>
      <c r="T229" s="109"/>
    </row>
    <row r="230" spans="19:20" ht="12.75">
      <c r="S230" s="107"/>
      <c r="T230" s="109"/>
    </row>
    <row r="231" spans="19:20" ht="12.75">
      <c r="S231" s="107"/>
      <c r="T231" s="109"/>
    </row>
    <row r="232" spans="19:20" ht="12.75">
      <c r="S232" s="107"/>
      <c r="T232" s="109"/>
    </row>
    <row r="233" spans="19:20" ht="12.75">
      <c r="S233" s="107"/>
      <c r="T233" s="109"/>
    </row>
    <row r="234" spans="19:20" ht="12.75">
      <c r="S234" s="107"/>
      <c r="T234" s="109"/>
    </row>
    <row r="235" spans="19:20" ht="12.75">
      <c r="S235" s="107"/>
      <c r="T235" s="109"/>
    </row>
    <row r="236" spans="19:20" ht="12.75">
      <c r="S236" s="107"/>
      <c r="T236" s="109"/>
    </row>
    <row r="237" spans="19:20" ht="12.75">
      <c r="S237" s="107"/>
      <c r="T237" s="109"/>
    </row>
    <row r="238" spans="19:20" ht="12.75">
      <c r="S238" s="107"/>
      <c r="T238" s="109"/>
    </row>
    <row r="239" spans="19:20" ht="12.75">
      <c r="S239" s="107"/>
      <c r="T239" s="109"/>
    </row>
    <row r="240" spans="19:20" ht="12.75">
      <c r="S240" s="107"/>
      <c r="T240" s="109"/>
    </row>
    <row r="241" spans="19:20" ht="12.75">
      <c r="S241" s="107"/>
      <c r="T241" s="109"/>
    </row>
    <row r="242" spans="19:20" ht="12.75">
      <c r="S242" s="107"/>
      <c r="T242" s="109"/>
    </row>
    <row r="243" spans="19:20" ht="12.75">
      <c r="S243" s="107"/>
      <c r="T243" s="109"/>
    </row>
    <row r="244" spans="19:20" ht="12.75">
      <c r="S244" s="107"/>
      <c r="T244" s="109"/>
    </row>
    <row r="245" spans="19:20" ht="12.75">
      <c r="S245" s="107"/>
      <c r="T245" s="109"/>
    </row>
    <row r="246" spans="19:20" ht="12.75">
      <c r="S246" s="107"/>
      <c r="T246" s="109"/>
    </row>
    <row r="247" spans="19:20" ht="12.75">
      <c r="S247" s="107"/>
      <c r="T247" s="109"/>
    </row>
    <row r="248" spans="19:20" ht="12.75">
      <c r="S248" s="108"/>
      <c r="T248" s="110"/>
    </row>
  </sheetData>
  <sheetProtection/>
  <mergeCells count="396">
    <mergeCell ref="A1:T1"/>
    <mergeCell ref="A2:T2"/>
    <mergeCell ref="A3:T3"/>
    <mergeCell ref="A4:D4"/>
    <mergeCell ref="E4:T4"/>
    <mergeCell ref="A5:D5"/>
    <mergeCell ref="E5:T5"/>
    <mergeCell ref="A6:D6"/>
    <mergeCell ref="E6:T6"/>
    <mergeCell ref="A7:D7"/>
    <mergeCell ref="E7:T7"/>
    <mergeCell ref="A8:A9"/>
    <mergeCell ref="B8:B9"/>
    <mergeCell ref="C8:C9"/>
    <mergeCell ref="D8:D9"/>
    <mergeCell ref="E8:E9"/>
    <mergeCell ref="F8:F9"/>
    <mergeCell ref="O8:R8"/>
    <mergeCell ref="S8:S9"/>
    <mergeCell ref="T8:T9"/>
    <mergeCell ref="A10:A15"/>
    <mergeCell ref="B10:B15"/>
    <mergeCell ref="C10:C15"/>
    <mergeCell ref="D10:D15"/>
    <mergeCell ref="E10:E15"/>
    <mergeCell ref="G8:G9"/>
    <mergeCell ref="H8:H9"/>
    <mergeCell ref="H10:H15"/>
    <mergeCell ref="I10:I15"/>
    <mergeCell ref="J10:J15"/>
    <mergeCell ref="K10:K15"/>
    <mergeCell ref="M8:M9"/>
    <mergeCell ref="N8:N9"/>
    <mergeCell ref="I8:I9"/>
    <mergeCell ref="J8:J9"/>
    <mergeCell ref="K8:K9"/>
    <mergeCell ref="L8:L9"/>
    <mergeCell ref="L10:L15"/>
    <mergeCell ref="M10:M15"/>
    <mergeCell ref="A16:A17"/>
    <mergeCell ref="B16:B17"/>
    <mergeCell ref="C16:C17"/>
    <mergeCell ref="D16:D17"/>
    <mergeCell ref="E16:E17"/>
    <mergeCell ref="F16:F17"/>
    <mergeCell ref="F10:F15"/>
    <mergeCell ref="G10:G15"/>
    <mergeCell ref="G16:G17"/>
    <mergeCell ref="H16:H17"/>
    <mergeCell ref="I16:I17"/>
    <mergeCell ref="J16:J17"/>
    <mergeCell ref="K16:K17"/>
    <mergeCell ref="L16:L17"/>
    <mergeCell ref="L18:L20"/>
    <mergeCell ref="M18:M20"/>
    <mergeCell ref="M16:M17"/>
    <mergeCell ref="A18:A20"/>
    <mergeCell ref="B18:B20"/>
    <mergeCell ref="C18:C20"/>
    <mergeCell ref="D18:D20"/>
    <mergeCell ref="E18:E20"/>
    <mergeCell ref="F18:F20"/>
    <mergeCell ref="G18:G20"/>
    <mergeCell ref="G21:G25"/>
    <mergeCell ref="H21:H25"/>
    <mergeCell ref="H18:H20"/>
    <mergeCell ref="I18:I20"/>
    <mergeCell ref="J18:J20"/>
    <mergeCell ref="K18:K20"/>
    <mergeCell ref="A21:A25"/>
    <mergeCell ref="B21:B25"/>
    <mergeCell ref="C21:C25"/>
    <mergeCell ref="D21:D25"/>
    <mergeCell ref="E21:E25"/>
    <mergeCell ref="F21:F25"/>
    <mergeCell ref="I21:I25"/>
    <mergeCell ref="J21:J25"/>
    <mergeCell ref="K21:K25"/>
    <mergeCell ref="L21:L25"/>
    <mergeCell ref="M21:M24"/>
    <mergeCell ref="M162:M164"/>
    <mergeCell ref="L27:L35"/>
    <mergeCell ref="M27:M35"/>
    <mergeCell ref="M159:M161"/>
    <mergeCell ref="U21:U24"/>
    <mergeCell ref="A27:A35"/>
    <mergeCell ref="B27:B35"/>
    <mergeCell ref="C27:C35"/>
    <mergeCell ref="D27:D35"/>
    <mergeCell ref="E27:E35"/>
    <mergeCell ref="F27:F35"/>
    <mergeCell ref="G36:G37"/>
    <mergeCell ref="H36:H37"/>
    <mergeCell ref="I36:I37"/>
    <mergeCell ref="I27:I35"/>
    <mergeCell ref="J27:J35"/>
    <mergeCell ref="K27:K35"/>
    <mergeCell ref="G27:G35"/>
    <mergeCell ref="H27:H35"/>
    <mergeCell ref="A36:A37"/>
    <mergeCell ref="B36:B37"/>
    <mergeCell ref="C36:C37"/>
    <mergeCell ref="D36:D37"/>
    <mergeCell ref="E36:E37"/>
    <mergeCell ref="F36:F37"/>
    <mergeCell ref="J36:J37"/>
    <mergeCell ref="K36:K37"/>
    <mergeCell ref="L36:L37"/>
    <mergeCell ref="M36:M37"/>
    <mergeCell ref="G159:G167"/>
    <mergeCell ref="H159:H167"/>
    <mergeCell ref="I159:I167"/>
    <mergeCell ref="J159:J167"/>
    <mergeCell ref="K159:K167"/>
    <mergeCell ref="L159:L167"/>
    <mergeCell ref="K38:K41"/>
    <mergeCell ref="L38:L41"/>
    <mergeCell ref="A38:A41"/>
    <mergeCell ref="B38:B41"/>
    <mergeCell ref="C38:C41"/>
    <mergeCell ref="D38:D41"/>
    <mergeCell ref="E38:E41"/>
    <mergeCell ref="F38:F41"/>
    <mergeCell ref="F42:F43"/>
    <mergeCell ref="G42:G43"/>
    <mergeCell ref="G38:G41"/>
    <mergeCell ref="H38:H41"/>
    <mergeCell ref="I38:I41"/>
    <mergeCell ref="J38:J41"/>
    <mergeCell ref="J42:J43"/>
    <mergeCell ref="K42:K43"/>
    <mergeCell ref="L42:L43"/>
    <mergeCell ref="M42:M43"/>
    <mergeCell ref="M38:M41"/>
    <mergeCell ref="A42:A43"/>
    <mergeCell ref="B42:B43"/>
    <mergeCell ref="C42:C43"/>
    <mergeCell ref="D42:D43"/>
    <mergeCell ref="E42:E43"/>
    <mergeCell ref="U42:U43"/>
    <mergeCell ref="A44:A46"/>
    <mergeCell ref="B44:B46"/>
    <mergeCell ref="C44:C46"/>
    <mergeCell ref="D44:D46"/>
    <mergeCell ref="E44:E46"/>
    <mergeCell ref="F44:F46"/>
    <mergeCell ref="G44:G46"/>
    <mergeCell ref="H42:H43"/>
    <mergeCell ref="I42:I43"/>
    <mergeCell ref="H44:H46"/>
    <mergeCell ref="I44:I46"/>
    <mergeCell ref="J44:J46"/>
    <mergeCell ref="K44:K46"/>
    <mergeCell ref="L44:L46"/>
    <mergeCell ref="M44:M46"/>
    <mergeCell ref="A47:A50"/>
    <mergeCell ref="B47:B50"/>
    <mergeCell ref="C47:C50"/>
    <mergeCell ref="D47:D50"/>
    <mergeCell ref="E47:E50"/>
    <mergeCell ref="F47:F50"/>
    <mergeCell ref="I47:I50"/>
    <mergeCell ref="J47:J50"/>
    <mergeCell ref="K47:K50"/>
    <mergeCell ref="L47:L50"/>
    <mergeCell ref="M47:M50"/>
    <mergeCell ref="D157:D158"/>
    <mergeCell ref="G47:G50"/>
    <mergeCell ref="H47:H50"/>
    <mergeCell ref="A51:A53"/>
    <mergeCell ref="B51:B53"/>
    <mergeCell ref="C51:C53"/>
    <mergeCell ref="D51:D53"/>
    <mergeCell ref="E51:E53"/>
    <mergeCell ref="F51:F53"/>
    <mergeCell ref="J51:J53"/>
    <mergeCell ref="K51:K53"/>
    <mergeCell ref="L51:L53"/>
    <mergeCell ref="M51:M53"/>
    <mergeCell ref="B132:B149"/>
    <mergeCell ref="D132:D149"/>
    <mergeCell ref="G51:G53"/>
    <mergeCell ref="H51:H53"/>
    <mergeCell ref="I51:I53"/>
    <mergeCell ref="A54:A156"/>
    <mergeCell ref="B54:B131"/>
    <mergeCell ref="C54:C131"/>
    <mergeCell ref="D54:D76"/>
    <mergeCell ref="E54:E131"/>
    <mergeCell ref="F54:F131"/>
    <mergeCell ref="D77:D86"/>
    <mergeCell ref="D87:D94"/>
    <mergeCell ref="D95:D120"/>
    <mergeCell ref="D121:D131"/>
    <mergeCell ref="G54:G61"/>
    <mergeCell ref="H54:H61"/>
    <mergeCell ref="I54:I61"/>
    <mergeCell ref="J54:J61"/>
    <mergeCell ref="K54:K61"/>
    <mergeCell ref="L54:L61"/>
    <mergeCell ref="G62:G66"/>
    <mergeCell ref="H62:H66"/>
    <mergeCell ref="I62:I66"/>
    <mergeCell ref="J62:J66"/>
    <mergeCell ref="K62:K66"/>
    <mergeCell ref="L62:L66"/>
    <mergeCell ref="G67:G72"/>
    <mergeCell ref="H67:H72"/>
    <mergeCell ref="I67:I72"/>
    <mergeCell ref="J67:J72"/>
    <mergeCell ref="K67:K72"/>
    <mergeCell ref="L67:L72"/>
    <mergeCell ref="G73:G76"/>
    <mergeCell ref="H73:H76"/>
    <mergeCell ref="I73:I76"/>
    <mergeCell ref="J73:J76"/>
    <mergeCell ref="K73:K76"/>
    <mergeCell ref="L73:L76"/>
    <mergeCell ref="G77:G80"/>
    <mergeCell ref="H77:H80"/>
    <mergeCell ref="I77:I80"/>
    <mergeCell ref="J77:J80"/>
    <mergeCell ref="K77:K80"/>
    <mergeCell ref="L77:L80"/>
    <mergeCell ref="G81:G82"/>
    <mergeCell ref="H81:H82"/>
    <mergeCell ref="I81:I82"/>
    <mergeCell ref="J81:J82"/>
    <mergeCell ref="K81:K82"/>
    <mergeCell ref="L81:L82"/>
    <mergeCell ref="G83:G84"/>
    <mergeCell ref="H83:H84"/>
    <mergeCell ref="I83:I84"/>
    <mergeCell ref="J83:J84"/>
    <mergeCell ref="K83:K84"/>
    <mergeCell ref="L83:L84"/>
    <mergeCell ref="G85:G86"/>
    <mergeCell ref="H85:H86"/>
    <mergeCell ref="I85:I86"/>
    <mergeCell ref="J85:J86"/>
    <mergeCell ref="K85:K86"/>
    <mergeCell ref="L85:L86"/>
    <mergeCell ref="G87:G89"/>
    <mergeCell ref="H87:H89"/>
    <mergeCell ref="I87:I89"/>
    <mergeCell ref="J87:J89"/>
    <mergeCell ref="K87:K89"/>
    <mergeCell ref="L87:L89"/>
    <mergeCell ref="G91:G92"/>
    <mergeCell ref="H91:H92"/>
    <mergeCell ref="I91:I92"/>
    <mergeCell ref="J91:J92"/>
    <mergeCell ref="K91:K92"/>
    <mergeCell ref="L91:L92"/>
    <mergeCell ref="G93:G94"/>
    <mergeCell ref="H93:H94"/>
    <mergeCell ref="I93:I94"/>
    <mergeCell ref="J93:J94"/>
    <mergeCell ref="K93:K94"/>
    <mergeCell ref="L93:L94"/>
    <mergeCell ref="G95:G98"/>
    <mergeCell ref="I95:I98"/>
    <mergeCell ref="J95:J98"/>
    <mergeCell ref="K95:L96"/>
    <mergeCell ref="M95:M96"/>
    <mergeCell ref="K97:L97"/>
    <mergeCell ref="K98:L98"/>
    <mergeCell ref="G99:G101"/>
    <mergeCell ref="I99:I101"/>
    <mergeCell ref="J99:J101"/>
    <mergeCell ref="K99:L101"/>
    <mergeCell ref="M99:M100"/>
    <mergeCell ref="G102:G108"/>
    <mergeCell ref="I102:I104"/>
    <mergeCell ref="J102:J108"/>
    <mergeCell ref="K102:L104"/>
    <mergeCell ref="M103:M108"/>
    <mergeCell ref="G109:G120"/>
    <mergeCell ref="J109:J120"/>
    <mergeCell ref="K109:L109"/>
    <mergeCell ref="M110:M113"/>
    <mergeCell ref="M114:M116"/>
    <mergeCell ref="K116:L116"/>
    <mergeCell ref="M117:M118"/>
    <mergeCell ref="M119:M120"/>
    <mergeCell ref="G121:G125"/>
    <mergeCell ref="H121:H125"/>
    <mergeCell ref="I121:I125"/>
    <mergeCell ref="J121:J125"/>
    <mergeCell ref="K121:K125"/>
    <mergeCell ref="L121:L125"/>
    <mergeCell ref="G126:G127"/>
    <mergeCell ref="H126:H127"/>
    <mergeCell ref="I126:I127"/>
    <mergeCell ref="J126:J127"/>
    <mergeCell ref="K126:K127"/>
    <mergeCell ref="L126:L127"/>
    <mergeCell ref="G128:G129"/>
    <mergeCell ref="H128:H129"/>
    <mergeCell ref="I128:I129"/>
    <mergeCell ref="J128:J129"/>
    <mergeCell ref="K128:K129"/>
    <mergeCell ref="L128:L129"/>
    <mergeCell ref="G130:G131"/>
    <mergeCell ref="H130:H131"/>
    <mergeCell ref="I130:I131"/>
    <mergeCell ref="J130:J131"/>
    <mergeCell ref="K130:K131"/>
    <mergeCell ref="L130:L131"/>
    <mergeCell ref="B150:B156"/>
    <mergeCell ref="C150:C156"/>
    <mergeCell ref="D150:D156"/>
    <mergeCell ref="E150:E156"/>
    <mergeCell ref="F150:F156"/>
    <mergeCell ref="G150:G152"/>
    <mergeCell ref="H150:H152"/>
    <mergeCell ref="I150:I152"/>
    <mergeCell ref="J150:J152"/>
    <mergeCell ref="K150:K152"/>
    <mergeCell ref="L150:L152"/>
    <mergeCell ref="G153:G154"/>
    <mergeCell ref="H153:H154"/>
    <mergeCell ref="I153:I154"/>
    <mergeCell ref="J153:J154"/>
    <mergeCell ref="K153:K154"/>
    <mergeCell ref="L153:L154"/>
    <mergeCell ref="G155:G156"/>
    <mergeCell ref="H155:H156"/>
    <mergeCell ref="I155:I156"/>
    <mergeCell ref="J155:J156"/>
    <mergeCell ref="K155:K156"/>
    <mergeCell ref="L155:L156"/>
    <mergeCell ref="A168:A202"/>
    <mergeCell ref="B168:B211"/>
    <mergeCell ref="C168:C202"/>
    <mergeCell ref="D168:D202"/>
    <mergeCell ref="E168:E175"/>
    <mergeCell ref="F168:F202"/>
    <mergeCell ref="E180:E186"/>
    <mergeCell ref="E197:E202"/>
    <mergeCell ref="D203:D206"/>
    <mergeCell ref="E203:E206"/>
    <mergeCell ref="J176:J177"/>
    <mergeCell ref="K176:K179"/>
    <mergeCell ref="J178:J179"/>
    <mergeCell ref="G168:G169"/>
    <mergeCell ref="H168:H175"/>
    <mergeCell ref="I168:I175"/>
    <mergeCell ref="J168:J173"/>
    <mergeCell ref="K168:K175"/>
    <mergeCell ref="G170:G173"/>
    <mergeCell ref="G174:G175"/>
    <mergeCell ref="E176:E179"/>
    <mergeCell ref="G176:G179"/>
    <mergeCell ref="H176:H179"/>
    <mergeCell ref="I176:I179"/>
    <mergeCell ref="K180:K186"/>
    <mergeCell ref="G183:G185"/>
    <mergeCell ref="J183:J184"/>
    <mergeCell ref="E187:E196"/>
    <mergeCell ref="G187:G196"/>
    <mergeCell ref="H187:H196"/>
    <mergeCell ref="I187:I196"/>
    <mergeCell ref="J187:J196"/>
    <mergeCell ref="K187:K196"/>
    <mergeCell ref="G180:G182"/>
    <mergeCell ref="G197:G202"/>
    <mergeCell ref="H197:H202"/>
    <mergeCell ref="I197:I202"/>
    <mergeCell ref="J197:J202"/>
    <mergeCell ref="K197:K202"/>
    <mergeCell ref="M200:M202"/>
    <mergeCell ref="L168:L211"/>
    <mergeCell ref="H180:H186"/>
    <mergeCell ref="I180:I186"/>
    <mergeCell ref="J180:J182"/>
    <mergeCell ref="F203:F206"/>
    <mergeCell ref="J203:J206"/>
    <mergeCell ref="K203:K206"/>
    <mergeCell ref="N203:N206"/>
    <mergeCell ref="D207:D211"/>
    <mergeCell ref="E207:E211"/>
    <mergeCell ref="F207:F211"/>
    <mergeCell ref="G207:G208"/>
    <mergeCell ref="K208:K211"/>
    <mergeCell ref="G209:G210"/>
    <mergeCell ref="M165:M167"/>
    <mergeCell ref="D159:D167"/>
    <mergeCell ref="J157:J158"/>
    <mergeCell ref="G157:G158"/>
    <mergeCell ref="S10:S211"/>
    <mergeCell ref="T10:T211"/>
    <mergeCell ref="G132:G149"/>
    <mergeCell ref="J132:J143"/>
    <mergeCell ref="N136:N137"/>
    <mergeCell ref="J144:J149"/>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CF463"/>
  <sheetViews>
    <sheetView zoomScale="57" zoomScaleNormal="57" zoomScalePageLayoutView="0" workbookViewId="0" topLeftCell="A1">
      <selection activeCell="U252" sqref="U252:U256"/>
    </sheetView>
  </sheetViews>
  <sheetFormatPr defaultColWidth="11.421875" defaultRowHeight="12.75"/>
  <cols>
    <col min="1" max="1" width="11.421875" style="114" customWidth="1"/>
    <col min="2" max="18" width="11.421875" style="52" customWidth="1"/>
    <col min="19" max="19" width="18.8515625" style="172" customWidth="1"/>
    <col min="20" max="35" width="4.7109375" style="172" customWidth="1"/>
    <col min="36" max="36" width="11.421875" style="52" customWidth="1"/>
    <col min="37" max="37" width="11.421875" style="174" customWidth="1"/>
    <col min="38" max="83" width="11.421875" style="55" customWidth="1"/>
    <col min="84" max="16384" width="11.421875" style="52" customWidth="1"/>
  </cols>
  <sheetData>
    <row r="1" spans="1:84" s="49" customFormat="1" ht="12.75">
      <c r="A1" s="330" t="s">
        <v>181</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144"/>
    </row>
    <row r="2" spans="1:84" s="49" customFormat="1" ht="20.25">
      <c r="A2" s="332" t="s">
        <v>180</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144"/>
    </row>
    <row r="3" spans="1:84" s="49" customFormat="1" ht="20.25">
      <c r="A3" s="332" t="s">
        <v>41</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144"/>
    </row>
    <row r="4" spans="1:84" s="49" customFormat="1" ht="12.75">
      <c r="A4" s="328" t="s">
        <v>0</v>
      </c>
      <c r="B4" s="328"/>
      <c r="C4" s="328"/>
      <c r="D4" s="328"/>
      <c r="E4" s="330" t="s">
        <v>269</v>
      </c>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144"/>
    </row>
    <row r="5" spans="1:84" s="49" customFormat="1" ht="12.75">
      <c r="A5" s="328" t="s">
        <v>1</v>
      </c>
      <c r="B5" s="328"/>
      <c r="C5" s="328"/>
      <c r="D5" s="328"/>
      <c r="E5" s="330">
        <v>5380</v>
      </c>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144"/>
    </row>
    <row r="6" spans="1:84" s="49" customFormat="1" ht="12.75">
      <c r="A6" s="328" t="s">
        <v>2</v>
      </c>
      <c r="B6" s="328"/>
      <c r="C6" s="328"/>
      <c r="D6" s="328"/>
      <c r="E6" s="329">
        <v>41669</v>
      </c>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144"/>
    </row>
    <row r="7" spans="1:84" s="49" customFormat="1" ht="12.75">
      <c r="A7" s="328" t="s">
        <v>3</v>
      </c>
      <c r="B7" s="328"/>
      <c r="C7" s="328"/>
      <c r="D7" s="328"/>
      <c r="E7" s="330" t="s">
        <v>270</v>
      </c>
      <c r="F7" s="330"/>
      <c r="G7" s="330"/>
      <c r="H7" s="330"/>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330"/>
      <c r="AK7" s="330"/>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144"/>
    </row>
    <row r="8" spans="1:84" s="51" customFormat="1" ht="66" customHeight="1">
      <c r="A8" s="331" t="s">
        <v>4</v>
      </c>
      <c r="B8" s="255" t="s">
        <v>5</v>
      </c>
      <c r="C8" s="215" t="s">
        <v>6</v>
      </c>
      <c r="D8" s="255" t="s">
        <v>7</v>
      </c>
      <c r="E8" s="331" t="s">
        <v>8</v>
      </c>
      <c r="F8" s="331" t="s">
        <v>9</v>
      </c>
      <c r="G8" s="255" t="s">
        <v>11</v>
      </c>
      <c r="H8" s="215" t="s">
        <v>12</v>
      </c>
      <c r="I8" s="215" t="s">
        <v>10</v>
      </c>
      <c r="J8" s="255" t="s">
        <v>25</v>
      </c>
      <c r="K8" s="215" t="s">
        <v>26</v>
      </c>
      <c r="L8" s="215" t="s">
        <v>27</v>
      </c>
      <c r="M8" s="255" t="s">
        <v>38</v>
      </c>
      <c r="N8" s="255" t="s">
        <v>39</v>
      </c>
      <c r="O8" s="326" t="s">
        <v>40</v>
      </c>
      <c r="P8" s="326"/>
      <c r="Q8" s="326"/>
      <c r="R8" s="326"/>
      <c r="S8" s="325" t="s">
        <v>42</v>
      </c>
      <c r="T8" s="327" t="s">
        <v>43</v>
      </c>
      <c r="U8" s="327"/>
      <c r="V8" s="327" t="s">
        <v>16</v>
      </c>
      <c r="W8" s="327"/>
      <c r="X8" s="325" t="s">
        <v>17</v>
      </c>
      <c r="Y8" s="325" t="s">
        <v>18</v>
      </c>
      <c r="Z8" s="325" t="s">
        <v>19</v>
      </c>
      <c r="AA8" s="325" t="s">
        <v>20</v>
      </c>
      <c r="AB8" s="325" t="s">
        <v>21</v>
      </c>
      <c r="AC8" s="325" t="s">
        <v>22</v>
      </c>
      <c r="AD8" s="325" t="s">
        <v>23</v>
      </c>
      <c r="AE8" s="325" t="s">
        <v>24</v>
      </c>
      <c r="AF8" s="325" t="s">
        <v>46</v>
      </c>
      <c r="AG8" s="325" t="s">
        <v>15</v>
      </c>
      <c r="AH8" s="325" t="s">
        <v>47</v>
      </c>
      <c r="AI8" s="325" t="s">
        <v>48</v>
      </c>
      <c r="AJ8" s="256" t="s">
        <v>14</v>
      </c>
      <c r="AK8" s="255" t="s">
        <v>13</v>
      </c>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0"/>
    </row>
    <row r="9" spans="1:84" s="51" customFormat="1" ht="65.25" customHeight="1">
      <c r="A9" s="331"/>
      <c r="B9" s="255"/>
      <c r="C9" s="215"/>
      <c r="D9" s="255"/>
      <c r="E9" s="331"/>
      <c r="F9" s="331"/>
      <c r="G9" s="255"/>
      <c r="H9" s="215"/>
      <c r="I9" s="215"/>
      <c r="J9" s="255"/>
      <c r="K9" s="215"/>
      <c r="L9" s="215"/>
      <c r="M9" s="255"/>
      <c r="N9" s="255"/>
      <c r="O9" s="31" t="s">
        <v>31</v>
      </c>
      <c r="P9" s="31" t="s">
        <v>34</v>
      </c>
      <c r="Q9" s="31" t="s">
        <v>33</v>
      </c>
      <c r="R9" s="31" t="s">
        <v>32</v>
      </c>
      <c r="S9" s="325"/>
      <c r="T9" s="145" t="s">
        <v>44</v>
      </c>
      <c r="U9" s="145" t="s">
        <v>45</v>
      </c>
      <c r="V9" s="145" t="s">
        <v>44</v>
      </c>
      <c r="W9" s="145" t="s">
        <v>45</v>
      </c>
      <c r="X9" s="325"/>
      <c r="Y9" s="325"/>
      <c r="Z9" s="325"/>
      <c r="AA9" s="325"/>
      <c r="AB9" s="325"/>
      <c r="AC9" s="325"/>
      <c r="AD9" s="325"/>
      <c r="AE9" s="325"/>
      <c r="AF9" s="325"/>
      <c r="AG9" s="325"/>
      <c r="AH9" s="325"/>
      <c r="AI9" s="325"/>
      <c r="AJ9" s="256"/>
      <c r="AK9" s="255"/>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0"/>
    </row>
    <row r="10" spans="1:37" ht="299.25">
      <c r="A10" s="316">
        <v>3000000</v>
      </c>
      <c r="B10" s="304" t="s">
        <v>299</v>
      </c>
      <c r="C10" s="304">
        <v>7</v>
      </c>
      <c r="D10" s="320" t="s">
        <v>300</v>
      </c>
      <c r="E10" s="320"/>
      <c r="F10" s="320">
        <v>1</v>
      </c>
      <c r="G10" s="320" t="s">
        <v>73</v>
      </c>
      <c r="H10" s="320">
        <v>15</v>
      </c>
      <c r="I10" s="320" t="s">
        <v>75</v>
      </c>
      <c r="J10" s="320" t="s">
        <v>301</v>
      </c>
      <c r="K10" s="320" t="s">
        <v>302</v>
      </c>
      <c r="L10" s="320">
        <v>100</v>
      </c>
      <c r="M10" s="320" t="s">
        <v>303</v>
      </c>
      <c r="N10" s="32" t="s">
        <v>304</v>
      </c>
      <c r="O10" s="33">
        <v>0</v>
      </c>
      <c r="P10" s="33">
        <v>0</v>
      </c>
      <c r="Q10" s="33" t="s">
        <v>305</v>
      </c>
      <c r="R10" s="33" t="s">
        <v>305</v>
      </c>
      <c r="S10" s="35">
        <f>+T10+U10+V10+W10</f>
        <v>0</v>
      </c>
      <c r="T10" s="35"/>
      <c r="U10" s="35"/>
      <c r="V10" s="35"/>
      <c r="W10" s="35"/>
      <c r="X10" s="34"/>
      <c r="Y10" s="34"/>
      <c r="Z10" s="34"/>
      <c r="AA10" s="34"/>
      <c r="AB10" s="34"/>
      <c r="AC10" s="34"/>
      <c r="AD10" s="34"/>
      <c r="AE10" s="34"/>
      <c r="AF10" s="34"/>
      <c r="AG10" s="35"/>
      <c r="AH10" s="34"/>
      <c r="AI10" s="34"/>
      <c r="AJ10" s="315" t="s">
        <v>306</v>
      </c>
      <c r="AK10" s="319" t="s">
        <v>307</v>
      </c>
    </row>
    <row r="11" spans="1:37" ht="330">
      <c r="A11" s="316"/>
      <c r="B11" s="304"/>
      <c r="C11" s="304"/>
      <c r="D11" s="320"/>
      <c r="E11" s="320"/>
      <c r="F11" s="320"/>
      <c r="G11" s="320"/>
      <c r="H11" s="320"/>
      <c r="I11" s="320"/>
      <c r="J11" s="320"/>
      <c r="K11" s="320"/>
      <c r="L11" s="320"/>
      <c r="M11" s="320"/>
      <c r="N11" s="10" t="s">
        <v>308</v>
      </c>
      <c r="O11" s="33">
        <v>0</v>
      </c>
      <c r="P11" s="33">
        <v>0</v>
      </c>
      <c r="Q11" s="11" t="s">
        <v>309</v>
      </c>
      <c r="R11" s="33">
        <v>0</v>
      </c>
      <c r="S11" s="35">
        <f>+T11+U11+V11+W11</f>
        <v>0</v>
      </c>
      <c r="T11" s="35">
        <v>0</v>
      </c>
      <c r="U11" s="35">
        <v>0</v>
      </c>
      <c r="V11" s="35">
        <v>0</v>
      </c>
      <c r="W11" s="35">
        <v>0</v>
      </c>
      <c r="X11" s="34">
        <v>0</v>
      </c>
      <c r="Y11" s="34">
        <v>0</v>
      </c>
      <c r="Z11" s="34">
        <v>0</v>
      </c>
      <c r="AA11" s="34">
        <v>0</v>
      </c>
      <c r="AB11" s="34">
        <v>0</v>
      </c>
      <c r="AC11" s="34">
        <v>0</v>
      </c>
      <c r="AD11" s="34">
        <v>0</v>
      </c>
      <c r="AE11" s="34">
        <v>0</v>
      </c>
      <c r="AF11" s="34">
        <v>0</v>
      </c>
      <c r="AG11" s="35">
        <v>0</v>
      </c>
      <c r="AH11" s="34">
        <v>0</v>
      </c>
      <c r="AI11" s="34">
        <v>0</v>
      </c>
      <c r="AJ11" s="315"/>
      <c r="AK11" s="319"/>
    </row>
    <row r="12" spans="1:37" ht="299.25">
      <c r="A12" s="316"/>
      <c r="B12" s="304"/>
      <c r="C12" s="304"/>
      <c r="D12" s="320"/>
      <c r="E12" s="320"/>
      <c r="F12" s="320"/>
      <c r="G12" s="320"/>
      <c r="H12" s="320"/>
      <c r="I12" s="320"/>
      <c r="J12" s="320"/>
      <c r="K12" s="320"/>
      <c r="L12" s="320"/>
      <c r="M12" s="320"/>
      <c r="N12" s="32" t="s">
        <v>310</v>
      </c>
      <c r="O12" s="33">
        <v>0</v>
      </c>
      <c r="P12" s="33">
        <v>0</v>
      </c>
      <c r="Q12" s="33" t="s">
        <v>311</v>
      </c>
      <c r="R12" s="33" t="s">
        <v>311</v>
      </c>
      <c r="S12" s="35">
        <f>+T12+U12+V12+W12</f>
        <v>0</v>
      </c>
      <c r="T12" s="35">
        <v>0</v>
      </c>
      <c r="U12" s="35">
        <v>0</v>
      </c>
      <c r="V12" s="35">
        <v>0</v>
      </c>
      <c r="W12" s="35">
        <v>0</v>
      </c>
      <c r="X12" s="34">
        <v>0</v>
      </c>
      <c r="Y12" s="34">
        <v>0</v>
      </c>
      <c r="Z12" s="34">
        <v>0</v>
      </c>
      <c r="AA12" s="34">
        <v>0</v>
      </c>
      <c r="AB12" s="34">
        <v>0</v>
      </c>
      <c r="AC12" s="34">
        <v>0</v>
      </c>
      <c r="AD12" s="34">
        <v>0</v>
      </c>
      <c r="AE12" s="34">
        <v>0</v>
      </c>
      <c r="AF12" s="34">
        <v>0</v>
      </c>
      <c r="AG12" s="35">
        <v>0</v>
      </c>
      <c r="AH12" s="34">
        <v>0</v>
      </c>
      <c r="AI12" s="34">
        <v>0</v>
      </c>
      <c r="AJ12" s="315"/>
      <c r="AK12" s="319"/>
    </row>
    <row r="13" spans="1:37" ht="342">
      <c r="A13" s="316"/>
      <c r="B13" s="304"/>
      <c r="C13" s="304"/>
      <c r="D13" s="320"/>
      <c r="E13" s="320"/>
      <c r="F13" s="320"/>
      <c r="G13" s="320"/>
      <c r="H13" s="320"/>
      <c r="I13" s="320"/>
      <c r="J13" s="320"/>
      <c r="K13" s="320"/>
      <c r="L13" s="320"/>
      <c r="M13" s="320"/>
      <c r="N13" s="32" t="s">
        <v>312</v>
      </c>
      <c r="O13" s="33">
        <v>0</v>
      </c>
      <c r="P13" s="33">
        <v>0</v>
      </c>
      <c r="Q13" s="33" t="s">
        <v>313</v>
      </c>
      <c r="R13" s="33" t="s">
        <v>313</v>
      </c>
      <c r="S13" s="35">
        <f>+T13+U13+V13+W13</f>
        <v>0</v>
      </c>
      <c r="T13" s="35"/>
      <c r="U13" s="35"/>
      <c r="V13" s="35"/>
      <c r="W13" s="35"/>
      <c r="X13" s="34"/>
      <c r="Y13" s="34"/>
      <c r="Z13" s="34"/>
      <c r="AA13" s="34"/>
      <c r="AB13" s="34"/>
      <c r="AC13" s="34"/>
      <c r="AD13" s="34"/>
      <c r="AE13" s="34"/>
      <c r="AF13" s="34"/>
      <c r="AG13" s="35"/>
      <c r="AH13" s="34"/>
      <c r="AI13" s="34"/>
      <c r="AJ13" s="315"/>
      <c r="AK13" s="319"/>
    </row>
    <row r="14" spans="1:37" ht="299.25">
      <c r="A14" s="316"/>
      <c r="B14" s="304"/>
      <c r="C14" s="304"/>
      <c r="D14" s="320"/>
      <c r="E14" s="320"/>
      <c r="F14" s="320"/>
      <c r="G14" s="320"/>
      <c r="H14" s="320"/>
      <c r="I14" s="320"/>
      <c r="J14" s="320"/>
      <c r="K14" s="320"/>
      <c r="L14" s="320"/>
      <c r="M14" s="320"/>
      <c r="N14" s="32" t="s">
        <v>314</v>
      </c>
      <c r="O14" s="33" t="s">
        <v>315</v>
      </c>
      <c r="P14" s="33" t="s">
        <v>315</v>
      </c>
      <c r="Q14" s="33" t="s">
        <v>315</v>
      </c>
      <c r="R14" s="33" t="s">
        <v>315</v>
      </c>
      <c r="S14" s="35">
        <v>0</v>
      </c>
      <c r="T14" s="35"/>
      <c r="U14" s="35"/>
      <c r="V14" s="35"/>
      <c r="W14" s="35"/>
      <c r="X14" s="34"/>
      <c r="Y14" s="34"/>
      <c r="Z14" s="34"/>
      <c r="AA14" s="34"/>
      <c r="AB14" s="34"/>
      <c r="AC14" s="34"/>
      <c r="AD14" s="34"/>
      <c r="AE14" s="34"/>
      <c r="AF14" s="34"/>
      <c r="AG14" s="35"/>
      <c r="AH14" s="34"/>
      <c r="AI14" s="34"/>
      <c r="AJ14" s="315"/>
      <c r="AK14" s="319"/>
    </row>
    <row r="15" spans="1:37" ht="270.75">
      <c r="A15" s="316"/>
      <c r="B15" s="304"/>
      <c r="C15" s="304"/>
      <c r="D15" s="320"/>
      <c r="E15" s="320"/>
      <c r="F15" s="320"/>
      <c r="G15" s="320"/>
      <c r="H15" s="320"/>
      <c r="I15" s="320"/>
      <c r="J15" s="320"/>
      <c r="K15" s="320"/>
      <c r="L15" s="320"/>
      <c r="M15" s="320"/>
      <c r="N15" s="32" t="s">
        <v>316</v>
      </c>
      <c r="O15" s="33" t="s">
        <v>317</v>
      </c>
      <c r="P15" s="33" t="s">
        <v>317</v>
      </c>
      <c r="Q15" s="33" t="s">
        <v>317</v>
      </c>
      <c r="R15" s="33" t="s">
        <v>317</v>
      </c>
      <c r="S15" s="35">
        <f aca="true" t="shared" si="0" ref="S15:S26">+T15+U15+V15+W15</f>
        <v>0</v>
      </c>
      <c r="T15" s="35">
        <v>0</v>
      </c>
      <c r="U15" s="35">
        <v>0</v>
      </c>
      <c r="V15" s="35">
        <v>0</v>
      </c>
      <c r="W15" s="35">
        <v>0</v>
      </c>
      <c r="X15" s="34">
        <v>0</v>
      </c>
      <c r="Y15" s="34">
        <v>0</v>
      </c>
      <c r="Z15" s="34">
        <v>0</v>
      </c>
      <c r="AA15" s="34">
        <v>0</v>
      </c>
      <c r="AB15" s="34">
        <v>0</v>
      </c>
      <c r="AC15" s="34">
        <v>0</v>
      </c>
      <c r="AD15" s="34">
        <v>0</v>
      </c>
      <c r="AE15" s="34">
        <v>0</v>
      </c>
      <c r="AF15" s="34">
        <v>0</v>
      </c>
      <c r="AG15" s="35">
        <v>0</v>
      </c>
      <c r="AH15" s="34">
        <v>0</v>
      </c>
      <c r="AI15" s="34">
        <v>0</v>
      </c>
      <c r="AJ15" s="315"/>
      <c r="AK15" s="319"/>
    </row>
    <row r="16" spans="1:37" ht="285">
      <c r="A16" s="316"/>
      <c r="B16" s="304"/>
      <c r="C16" s="304"/>
      <c r="D16" s="320"/>
      <c r="E16" s="320"/>
      <c r="F16" s="320"/>
      <c r="G16" s="320" t="s">
        <v>76</v>
      </c>
      <c r="H16" s="323">
        <v>10</v>
      </c>
      <c r="I16" s="320" t="s">
        <v>77</v>
      </c>
      <c r="J16" s="320" t="s">
        <v>301</v>
      </c>
      <c r="K16" s="320"/>
      <c r="L16" s="320"/>
      <c r="M16" s="320" t="s">
        <v>318</v>
      </c>
      <c r="N16" s="32" t="s">
        <v>319</v>
      </c>
      <c r="O16" s="33" t="s">
        <v>320</v>
      </c>
      <c r="P16" s="33" t="s">
        <v>320</v>
      </c>
      <c r="Q16" s="33" t="s">
        <v>320</v>
      </c>
      <c r="R16" s="33" t="s">
        <v>320</v>
      </c>
      <c r="S16" s="35">
        <f t="shared" si="0"/>
        <v>0</v>
      </c>
      <c r="T16" s="35"/>
      <c r="U16" s="35"/>
      <c r="V16" s="35"/>
      <c r="W16" s="35"/>
      <c r="X16" s="34"/>
      <c r="Y16" s="34"/>
      <c r="Z16" s="34"/>
      <c r="AA16" s="34"/>
      <c r="AB16" s="34"/>
      <c r="AC16" s="34"/>
      <c r="AD16" s="34"/>
      <c r="AE16" s="34"/>
      <c r="AF16" s="34"/>
      <c r="AG16" s="35"/>
      <c r="AH16" s="34"/>
      <c r="AI16" s="34"/>
      <c r="AJ16" s="315"/>
      <c r="AK16" s="319"/>
    </row>
    <row r="17" spans="1:37" ht="213.75">
      <c r="A17" s="316"/>
      <c r="B17" s="304"/>
      <c r="C17" s="304"/>
      <c r="D17" s="320"/>
      <c r="E17" s="320"/>
      <c r="F17" s="320"/>
      <c r="G17" s="320"/>
      <c r="H17" s="323"/>
      <c r="I17" s="320"/>
      <c r="J17" s="320"/>
      <c r="K17" s="320"/>
      <c r="L17" s="320"/>
      <c r="M17" s="320"/>
      <c r="N17" s="32" t="s">
        <v>321</v>
      </c>
      <c r="O17" s="33" t="s">
        <v>322</v>
      </c>
      <c r="P17" s="33" t="s">
        <v>323</v>
      </c>
      <c r="Q17" s="33" t="s">
        <v>323</v>
      </c>
      <c r="R17" s="33" t="s">
        <v>323</v>
      </c>
      <c r="S17" s="35">
        <f t="shared" si="0"/>
        <v>0</v>
      </c>
      <c r="T17" s="35"/>
      <c r="U17" s="35"/>
      <c r="V17" s="35"/>
      <c r="W17" s="35"/>
      <c r="X17" s="34"/>
      <c r="Y17" s="34"/>
      <c r="Z17" s="34"/>
      <c r="AA17" s="34"/>
      <c r="AB17" s="34"/>
      <c r="AC17" s="34"/>
      <c r="AD17" s="34"/>
      <c r="AE17" s="34"/>
      <c r="AF17" s="34"/>
      <c r="AG17" s="35"/>
      <c r="AH17" s="34"/>
      <c r="AI17" s="34"/>
      <c r="AJ17" s="315"/>
      <c r="AK17" s="319"/>
    </row>
    <row r="18" spans="1:37" ht="327.75">
      <c r="A18" s="316"/>
      <c r="B18" s="304"/>
      <c r="C18" s="304"/>
      <c r="D18" s="320"/>
      <c r="E18" s="320"/>
      <c r="F18" s="320"/>
      <c r="G18" s="320" t="s">
        <v>324</v>
      </c>
      <c r="H18" s="323">
        <v>10</v>
      </c>
      <c r="I18" s="320">
        <v>1.3</v>
      </c>
      <c r="J18" s="320" t="s">
        <v>301</v>
      </c>
      <c r="K18" s="320"/>
      <c r="L18" s="320"/>
      <c r="M18" s="320" t="s">
        <v>325</v>
      </c>
      <c r="N18" s="32" t="s">
        <v>326</v>
      </c>
      <c r="O18" s="33">
        <v>0</v>
      </c>
      <c r="P18" s="33">
        <v>0</v>
      </c>
      <c r="Q18" s="33" t="s">
        <v>576</v>
      </c>
      <c r="R18" s="33" t="s">
        <v>576</v>
      </c>
      <c r="S18" s="35">
        <f t="shared" si="0"/>
        <v>0</v>
      </c>
      <c r="T18" s="35"/>
      <c r="U18" s="35"/>
      <c r="V18" s="35"/>
      <c r="W18" s="35"/>
      <c r="X18" s="34"/>
      <c r="Y18" s="34"/>
      <c r="Z18" s="34"/>
      <c r="AA18" s="34"/>
      <c r="AB18" s="34"/>
      <c r="AC18" s="34"/>
      <c r="AD18" s="34"/>
      <c r="AE18" s="34"/>
      <c r="AF18" s="34"/>
      <c r="AG18" s="35"/>
      <c r="AH18" s="34"/>
      <c r="AI18" s="34"/>
      <c r="AJ18" s="315"/>
      <c r="AK18" s="319"/>
    </row>
    <row r="19" spans="1:37" ht="156.75">
      <c r="A19" s="316"/>
      <c r="B19" s="304"/>
      <c r="C19" s="304"/>
      <c r="D19" s="320"/>
      <c r="E19" s="320"/>
      <c r="F19" s="320"/>
      <c r="G19" s="320"/>
      <c r="H19" s="323"/>
      <c r="I19" s="320"/>
      <c r="J19" s="320"/>
      <c r="K19" s="320"/>
      <c r="L19" s="320"/>
      <c r="M19" s="320"/>
      <c r="N19" s="32" t="s">
        <v>328</v>
      </c>
      <c r="O19" s="33" t="s">
        <v>329</v>
      </c>
      <c r="P19" s="33" t="s">
        <v>329</v>
      </c>
      <c r="Q19" s="33" t="s">
        <v>329</v>
      </c>
      <c r="R19" s="33" t="s">
        <v>329</v>
      </c>
      <c r="S19" s="35">
        <f t="shared" si="0"/>
        <v>0</v>
      </c>
      <c r="T19" s="35"/>
      <c r="U19" s="35"/>
      <c r="V19" s="35"/>
      <c r="W19" s="35"/>
      <c r="X19" s="34"/>
      <c r="Y19" s="34"/>
      <c r="Z19" s="34"/>
      <c r="AA19" s="34"/>
      <c r="AB19" s="34"/>
      <c r="AC19" s="34"/>
      <c r="AD19" s="34"/>
      <c r="AE19" s="34"/>
      <c r="AF19" s="34"/>
      <c r="AG19" s="35"/>
      <c r="AH19" s="34"/>
      <c r="AI19" s="34"/>
      <c r="AJ19" s="315"/>
      <c r="AK19" s="319"/>
    </row>
    <row r="20" spans="1:37" ht="270.75">
      <c r="A20" s="316"/>
      <c r="B20" s="304"/>
      <c r="C20" s="304"/>
      <c r="D20" s="320"/>
      <c r="E20" s="320"/>
      <c r="F20" s="320"/>
      <c r="G20" s="320"/>
      <c r="H20" s="323"/>
      <c r="I20" s="320"/>
      <c r="J20" s="320"/>
      <c r="K20" s="320"/>
      <c r="L20" s="320"/>
      <c r="M20" s="320"/>
      <c r="N20" s="32" t="s">
        <v>330</v>
      </c>
      <c r="O20" s="36" t="s">
        <v>331</v>
      </c>
      <c r="P20" s="36" t="s">
        <v>331</v>
      </c>
      <c r="Q20" s="36" t="s">
        <v>331</v>
      </c>
      <c r="R20" s="36" t="s">
        <v>331</v>
      </c>
      <c r="S20" s="35">
        <f t="shared" si="0"/>
        <v>0</v>
      </c>
      <c r="T20" s="35"/>
      <c r="U20" s="35"/>
      <c r="V20" s="35"/>
      <c r="W20" s="35"/>
      <c r="X20" s="34"/>
      <c r="Y20" s="34"/>
      <c r="Z20" s="34"/>
      <c r="AA20" s="34"/>
      <c r="AB20" s="34"/>
      <c r="AC20" s="34"/>
      <c r="AD20" s="34"/>
      <c r="AE20" s="34"/>
      <c r="AF20" s="34"/>
      <c r="AG20" s="35"/>
      <c r="AH20" s="34"/>
      <c r="AI20" s="34"/>
      <c r="AJ20" s="315"/>
      <c r="AK20" s="319"/>
    </row>
    <row r="21" spans="1:37" ht="142.5">
      <c r="A21" s="316"/>
      <c r="B21" s="304"/>
      <c r="C21" s="304"/>
      <c r="D21" s="320"/>
      <c r="E21" s="320"/>
      <c r="F21" s="320"/>
      <c r="G21" s="320" t="s">
        <v>80</v>
      </c>
      <c r="H21" s="323">
        <v>10</v>
      </c>
      <c r="I21" s="320">
        <v>1.4</v>
      </c>
      <c r="J21" s="320" t="s">
        <v>333</v>
      </c>
      <c r="K21" s="320"/>
      <c r="L21" s="320"/>
      <c r="M21" s="320" t="s">
        <v>577</v>
      </c>
      <c r="N21" s="32" t="s">
        <v>334</v>
      </c>
      <c r="O21" s="33">
        <v>0</v>
      </c>
      <c r="P21" s="33">
        <v>0</v>
      </c>
      <c r="Q21" s="33" t="s">
        <v>335</v>
      </c>
      <c r="R21" s="33">
        <v>0</v>
      </c>
      <c r="S21" s="35">
        <f t="shared" si="0"/>
        <v>200000</v>
      </c>
      <c r="T21" s="35">
        <v>200000</v>
      </c>
      <c r="U21" s="35">
        <v>0</v>
      </c>
      <c r="V21" s="35">
        <v>0</v>
      </c>
      <c r="W21" s="35">
        <v>0</v>
      </c>
      <c r="X21" s="34">
        <v>0</v>
      </c>
      <c r="Y21" s="34">
        <v>0</v>
      </c>
      <c r="Z21" s="34">
        <v>0</v>
      </c>
      <c r="AA21" s="34">
        <v>0</v>
      </c>
      <c r="AB21" s="34">
        <v>0</v>
      </c>
      <c r="AC21" s="34">
        <v>0</v>
      </c>
      <c r="AD21" s="34">
        <v>0</v>
      </c>
      <c r="AE21" s="34">
        <v>0</v>
      </c>
      <c r="AF21" s="34">
        <v>0</v>
      </c>
      <c r="AG21" s="35">
        <v>0</v>
      </c>
      <c r="AH21" s="34">
        <v>0</v>
      </c>
      <c r="AI21" s="34">
        <v>0</v>
      </c>
      <c r="AJ21" s="315"/>
      <c r="AK21" s="319"/>
    </row>
    <row r="22" spans="1:37" ht="142.5">
      <c r="A22" s="316"/>
      <c r="B22" s="304"/>
      <c r="C22" s="304"/>
      <c r="D22" s="320"/>
      <c r="E22" s="320"/>
      <c r="F22" s="320"/>
      <c r="G22" s="320"/>
      <c r="H22" s="323"/>
      <c r="I22" s="320"/>
      <c r="J22" s="320"/>
      <c r="K22" s="320"/>
      <c r="L22" s="320"/>
      <c r="M22" s="320"/>
      <c r="N22" s="32" t="s">
        <v>336</v>
      </c>
      <c r="O22" s="33">
        <v>0</v>
      </c>
      <c r="P22" s="33">
        <v>0</v>
      </c>
      <c r="Q22" s="33" t="s">
        <v>337</v>
      </c>
      <c r="R22" s="33">
        <v>0</v>
      </c>
      <c r="S22" s="35">
        <f t="shared" si="0"/>
        <v>3000000</v>
      </c>
      <c r="T22" s="35">
        <v>3000000</v>
      </c>
      <c r="U22" s="35">
        <v>0</v>
      </c>
      <c r="V22" s="35">
        <v>0</v>
      </c>
      <c r="W22" s="35">
        <v>0</v>
      </c>
      <c r="X22" s="34">
        <v>0</v>
      </c>
      <c r="Y22" s="34">
        <v>0</v>
      </c>
      <c r="Z22" s="34">
        <v>0</v>
      </c>
      <c r="AA22" s="34">
        <v>0</v>
      </c>
      <c r="AB22" s="34">
        <v>0</v>
      </c>
      <c r="AC22" s="34">
        <v>0</v>
      </c>
      <c r="AD22" s="34">
        <v>0</v>
      </c>
      <c r="AE22" s="34">
        <v>0</v>
      </c>
      <c r="AF22" s="34">
        <v>0</v>
      </c>
      <c r="AG22" s="35">
        <v>0</v>
      </c>
      <c r="AH22" s="34">
        <v>0</v>
      </c>
      <c r="AI22" s="34">
        <v>0</v>
      </c>
      <c r="AJ22" s="315"/>
      <c r="AK22" s="319"/>
    </row>
    <row r="23" spans="1:37" ht="156.75">
      <c r="A23" s="316"/>
      <c r="B23" s="304"/>
      <c r="C23" s="304"/>
      <c r="D23" s="320"/>
      <c r="E23" s="320"/>
      <c r="F23" s="320"/>
      <c r="G23" s="320"/>
      <c r="H23" s="323"/>
      <c r="I23" s="320"/>
      <c r="J23" s="320"/>
      <c r="K23" s="320"/>
      <c r="L23" s="320"/>
      <c r="M23" s="320"/>
      <c r="N23" s="32" t="s">
        <v>338</v>
      </c>
      <c r="O23" s="33">
        <v>0</v>
      </c>
      <c r="P23" s="33">
        <v>0</v>
      </c>
      <c r="Q23" s="33" t="s">
        <v>339</v>
      </c>
      <c r="R23" s="33">
        <v>0</v>
      </c>
      <c r="S23" s="35">
        <f t="shared" si="0"/>
        <v>2500000</v>
      </c>
      <c r="T23" s="35">
        <v>2500000</v>
      </c>
      <c r="U23" s="35">
        <v>0</v>
      </c>
      <c r="V23" s="35">
        <v>0</v>
      </c>
      <c r="W23" s="35">
        <v>0</v>
      </c>
      <c r="X23" s="34">
        <v>0</v>
      </c>
      <c r="Y23" s="34">
        <v>0</v>
      </c>
      <c r="Z23" s="34">
        <v>0</v>
      </c>
      <c r="AA23" s="34">
        <v>0</v>
      </c>
      <c r="AB23" s="34">
        <v>0</v>
      </c>
      <c r="AC23" s="34">
        <v>0</v>
      </c>
      <c r="AD23" s="34">
        <v>0</v>
      </c>
      <c r="AE23" s="34">
        <v>0</v>
      </c>
      <c r="AF23" s="34">
        <v>0</v>
      </c>
      <c r="AG23" s="35">
        <v>0</v>
      </c>
      <c r="AH23" s="34">
        <v>0</v>
      </c>
      <c r="AI23" s="34">
        <v>0</v>
      </c>
      <c r="AJ23" s="315"/>
      <c r="AK23" s="319"/>
    </row>
    <row r="24" spans="1:37" ht="228">
      <c r="A24" s="316"/>
      <c r="B24" s="304"/>
      <c r="C24" s="304"/>
      <c r="D24" s="320"/>
      <c r="E24" s="320"/>
      <c r="F24" s="320"/>
      <c r="G24" s="320"/>
      <c r="H24" s="323"/>
      <c r="I24" s="320"/>
      <c r="J24" s="320"/>
      <c r="K24" s="320"/>
      <c r="L24" s="320"/>
      <c r="M24" s="320"/>
      <c r="N24" s="32" t="s">
        <v>578</v>
      </c>
      <c r="O24" s="33" t="s">
        <v>341</v>
      </c>
      <c r="P24" s="33" t="s">
        <v>341</v>
      </c>
      <c r="Q24" s="33" t="s">
        <v>341</v>
      </c>
      <c r="R24" s="33" t="s">
        <v>341</v>
      </c>
      <c r="S24" s="35">
        <f t="shared" si="0"/>
        <v>0</v>
      </c>
      <c r="T24" s="35">
        <v>0</v>
      </c>
      <c r="U24" s="35">
        <v>0</v>
      </c>
      <c r="V24" s="35">
        <v>0</v>
      </c>
      <c r="W24" s="35">
        <v>0</v>
      </c>
      <c r="X24" s="35">
        <v>0</v>
      </c>
      <c r="Y24" s="35">
        <v>0</v>
      </c>
      <c r="Z24" s="35">
        <v>0</v>
      </c>
      <c r="AA24" s="35">
        <v>0</v>
      </c>
      <c r="AB24" s="35">
        <v>0</v>
      </c>
      <c r="AC24" s="35">
        <v>0</v>
      </c>
      <c r="AD24" s="35">
        <v>0</v>
      </c>
      <c r="AE24" s="35">
        <v>0</v>
      </c>
      <c r="AF24" s="35">
        <v>0</v>
      </c>
      <c r="AG24" s="35">
        <v>0</v>
      </c>
      <c r="AH24" s="35">
        <v>0</v>
      </c>
      <c r="AI24" s="35">
        <v>0</v>
      </c>
      <c r="AJ24" s="315"/>
      <c r="AK24" s="319"/>
    </row>
    <row r="25" spans="1:37" ht="82.5" customHeight="1">
      <c r="A25" s="316"/>
      <c r="B25" s="304"/>
      <c r="C25" s="304"/>
      <c r="D25" s="320"/>
      <c r="E25" s="320"/>
      <c r="F25" s="320"/>
      <c r="G25" s="320"/>
      <c r="H25" s="323"/>
      <c r="I25" s="320"/>
      <c r="J25" s="320"/>
      <c r="K25" s="320"/>
      <c r="L25" s="320"/>
      <c r="M25" s="320" t="s">
        <v>342</v>
      </c>
      <c r="N25" s="324" t="s">
        <v>343</v>
      </c>
      <c r="O25" s="304" t="s">
        <v>344</v>
      </c>
      <c r="P25" s="304">
        <v>0</v>
      </c>
      <c r="Q25" s="304" t="s">
        <v>344</v>
      </c>
      <c r="R25" s="304">
        <v>0</v>
      </c>
      <c r="S25" s="35">
        <f t="shared" si="0"/>
        <v>25137000</v>
      </c>
      <c r="T25" s="35">
        <v>0</v>
      </c>
      <c r="U25" s="35">
        <v>25137000</v>
      </c>
      <c r="V25" s="35">
        <v>0</v>
      </c>
      <c r="W25" s="35">
        <v>0</v>
      </c>
      <c r="X25" s="35">
        <v>0</v>
      </c>
      <c r="Y25" s="35">
        <v>0</v>
      </c>
      <c r="Z25" s="35">
        <v>0</v>
      </c>
      <c r="AA25" s="35">
        <v>0</v>
      </c>
      <c r="AB25" s="35">
        <v>0</v>
      </c>
      <c r="AC25" s="35">
        <v>0</v>
      </c>
      <c r="AD25" s="35">
        <v>0</v>
      </c>
      <c r="AE25" s="35">
        <v>0</v>
      </c>
      <c r="AF25" s="35">
        <v>0</v>
      </c>
      <c r="AG25" s="35">
        <f>+U25</f>
        <v>25137000</v>
      </c>
      <c r="AH25" s="35">
        <v>0</v>
      </c>
      <c r="AI25" s="35">
        <v>0</v>
      </c>
      <c r="AJ25" s="315"/>
      <c r="AK25" s="319"/>
    </row>
    <row r="26" spans="1:37" ht="75.75" customHeight="1">
      <c r="A26" s="316"/>
      <c r="B26" s="304"/>
      <c r="C26" s="304"/>
      <c r="D26" s="320"/>
      <c r="E26" s="320"/>
      <c r="F26" s="320"/>
      <c r="G26" s="320"/>
      <c r="H26" s="323"/>
      <c r="I26" s="320"/>
      <c r="J26" s="320"/>
      <c r="K26" s="320"/>
      <c r="L26" s="320"/>
      <c r="M26" s="320"/>
      <c r="N26" s="324"/>
      <c r="O26" s="304"/>
      <c r="P26" s="304"/>
      <c r="Q26" s="304"/>
      <c r="R26" s="304"/>
      <c r="S26" s="35">
        <f t="shared" si="0"/>
        <v>30429000</v>
      </c>
      <c r="T26" s="35">
        <v>0</v>
      </c>
      <c r="U26" s="35">
        <v>30429000</v>
      </c>
      <c r="V26" s="35">
        <v>0</v>
      </c>
      <c r="W26" s="35">
        <v>0</v>
      </c>
      <c r="X26" s="34">
        <v>0</v>
      </c>
      <c r="Y26" s="34">
        <v>0</v>
      </c>
      <c r="Z26" s="34">
        <v>0</v>
      </c>
      <c r="AA26" s="34">
        <v>0</v>
      </c>
      <c r="AB26" s="34">
        <v>0</v>
      </c>
      <c r="AC26" s="34">
        <v>0</v>
      </c>
      <c r="AD26" s="34">
        <v>0</v>
      </c>
      <c r="AE26" s="34">
        <v>0</v>
      </c>
      <c r="AF26" s="34">
        <v>0</v>
      </c>
      <c r="AG26" s="35">
        <f>+U26</f>
        <v>30429000</v>
      </c>
      <c r="AH26" s="34">
        <v>0</v>
      </c>
      <c r="AI26" s="34">
        <v>0</v>
      </c>
      <c r="AJ26" s="315"/>
      <c r="AK26" s="319"/>
    </row>
    <row r="27" spans="1:37" ht="228">
      <c r="A27" s="316"/>
      <c r="B27" s="304"/>
      <c r="C27" s="304"/>
      <c r="D27" s="320"/>
      <c r="E27" s="146"/>
      <c r="F27" s="320"/>
      <c r="G27" s="37" t="s">
        <v>579</v>
      </c>
      <c r="H27" s="38">
        <v>10</v>
      </c>
      <c r="I27" s="37">
        <v>1.5</v>
      </c>
      <c r="J27" s="37" t="s">
        <v>333</v>
      </c>
      <c r="K27" s="146"/>
      <c r="L27" s="146"/>
      <c r="M27" s="37" t="s">
        <v>345</v>
      </c>
      <c r="N27" s="32" t="s">
        <v>346</v>
      </c>
      <c r="O27" s="33" t="s">
        <v>347</v>
      </c>
      <c r="P27" s="33">
        <v>0</v>
      </c>
      <c r="Q27" s="33">
        <v>0</v>
      </c>
      <c r="R27" s="33">
        <v>0</v>
      </c>
      <c r="S27" s="35">
        <f>+T27+U27+V27+W27+X27+Y27+Z27+AA27+AB27+AC27+AD27+AE27+AF27+AG27+AH27+AI27</f>
        <v>6737946566.39</v>
      </c>
      <c r="T27" s="35">
        <f>94357999*1.05</f>
        <v>99075898.95</v>
      </c>
      <c r="U27" s="35">
        <v>0</v>
      </c>
      <c r="V27" s="35">
        <f>182172317+1132017911*1.05</f>
        <v>1370791123.55</v>
      </c>
      <c r="W27" s="35">
        <v>0</v>
      </c>
      <c r="X27" s="34">
        <f>3324925410.4+339165269.55+1.05</f>
        <v>3664090681.0000005</v>
      </c>
      <c r="Y27" s="34">
        <v>0</v>
      </c>
      <c r="Z27" s="44">
        <v>0</v>
      </c>
      <c r="AA27" s="34">
        <f>1213886333.58+1.05</f>
        <v>1213886334.6299999</v>
      </c>
      <c r="AB27" s="34">
        <f>390102527.21+1.05</f>
        <v>390102528.26</v>
      </c>
      <c r="AC27" s="34">
        <v>0</v>
      </c>
      <c r="AD27" s="34">
        <v>0</v>
      </c>
      <c r="AE27" s="34">
        <v>0</v>
      </c>
      <c r="AF27" s="34">
        <v>0</v>
      </c>
      <c r="AG27" s="35">
        <v>0</v>
      </c>
      <c r="AH27" s="34">
        <v>0</v>
      </c>
      <c r="AI27" s="34">
        <v>0</v>
      </c>
      <c r="AJ27" s="315"/>
      <c r="AK27" s="319"/>
    </row>
    <row r="28" spans="1:37" ht="256.5">
      <c r="A28" s="316"/>
      <c r="B28" s="304"/>
      <c r="C28" s="304"/>
      <c r="D28" s="320"/>
      <c r="E28" s="320"/>
      <c r="F28" s="320"/>
      <c r="G28" s="320" t="s">
        <v>84</v>
      </c>
      <c r="H28" s="323">
        <v>15</v>
      </c>
      <c r="I28" s="320">
        <v>1.6</v>
      </c>
      <c r="J28" s="320" t="s">
        <v>333</v>
      </c>
      <c r="K28" s="320"/>
      <c r="L28" s="320"/>
      <c r="M28" s="320" t="s">
        <v>348</v>
      </c>
      <c r="N28" s="32" t="s">
        <v>349</v>
      </c>
      <c r="O28" s="36" t="s">
        <v>350</v>
      </c>
      <c r="P28" s="36" t="s">
        <v>350</v>
      </c>
      <c r="Q28" s="36" t="s">
        <v>350</v>
      </c>
      <c r="R28" s="36" t="s">
        <v>350</v>
      </c>
      <c r="S28" s="35">
        <f aca="true" t="shared" si="1" ref="S28:S54">+T28+U28+V28+W28</f>
        <v>0</v>
      </c>
      <c r="T28" s="35">
        <v>0</v>
      </c>
      <c r="U28" s="35">
        <v>0</v>
      </c>
      <c r="V28" s="39">
        <v>0</v>
      </c>
      <c r="W28" s="35">
        <v>0</v>
      </c>
      <c r="X28" s="34">
        <v>0</v>
      </c>
      <c r="Y28" s="40">
        <v>0</v>
      </c>
      <c r="Z28" s="34">
        <v>0</v>
      </c>
      <c r="AA28" s="34">
        <v>0</v>
      </c>
      <c r="AB28" s="34">
        <v>0</v>
      </c>
      <c r="AC28" s="34">
        <v>0</v>
      </c>
      <c r="AD28" s="34">
        <v>0</v>
      </c>
      <c r="AE28" s="34">
        <v>0</v>
      </c>
      <c r="AF28" s="34">
        <v>0</v>
      </c>
      <c r="AG28" s="35">
        <v>0</v>
      </c>
      <c r="AH28" s="34">
        <v>0</v>
      </c>
      <c r="AI28" s="34">
        <v>0</v>
      </c>
      <c r="AJ28" s="315"/>
      <c r="AK28" s="319"/>
    </row>
    <row r="29" spans="1:37" ht="114.75">
      <c r="A29" s="316"/>
      <c r="B29" s="304"/>
      <c r="C29" s="304"/>
      <c r="D29" s="320"/>
      <c r="E29" s="320"/>
      <c r="F29" s="320"/>
      <c r="G29" s="320"/>
      <c r="H29" s="323"/>
      <c r="I29" s="320"/>
      <c r="J29" s="320"/>
      <c r="K29" s="320"/>
      <c r="L29" s="320"/>
      <c r="M29" s="320"/>
      <c r="N29" s="32" t="s">
        <v>351</v>
      </c>
      <c r="O29" s="36" t="s">
        <v>352</v>
      </c>
      <c r="P29" s="36" t="s">
        <v>352</v>
      </c>
      <c r="Q29" s="36" t="s">
        <v>352</v>
      </c>
      <c r="R29" s="36" t="s">
        <v>352</v>
      </c>
      <c r="S29" s="35">
        <f t="shared" si="1"/>
        <v>0</v>
      </c>
      <c r="T29" s="35">
        <v>0</v>
      </c>
      <c r="U29" s="35">
        <v>0</v>
      </c>
      <c r="V29" s="39">
        <v>0</v>
      </c>
      <c r="W29" s="35">
        <v>0</v>
      </c>
      <c r="X29" s="34">
        <v>0</v>
      </c>
      <c r="Y29" s="40">
        <v>0</v>
      </c>
      <c r="Z29" s="34">
        <v>0</v>
      </c>
      <c r="AA29" s="34">
        <v>0</v>
      </c>
      <c r="AB29" s="34">
        <v>0</v>
      </c>
      <c r="AC29" s="34">
        <v>0</v>
      </c>
      <c r="AD29" s="34">
        <v>0</v>
      </c>
      <c r="AE29" s="34">
        <v>0</v>
      </c>
      <c r="AF29" s="34">
        <v>0</v>
      </c>
      <c r="AG29" s="35">
        <v>0</v>
      </c>
      <c r="AH29" s="34">
        <v>0</v>
      </c>
      <c r="AI29" s="34">
        <v>0</v>
      </c>
      <c r="AJ29" s="315"/>
      <c r="AK29" s="319"/>
    </row>
    <row r="30" spans="1:37" ht="128.25">
      <c r="A30" s="316"/>
      <c r="B30" s="304"/>
      <c r="C30" s="304"/>
      <c r="D30" s="320"/>
      <c r="E30" s="320"/>
      <c r="F30" s="320"/>
      <c r="G30" s="320"/>
      <c r="H30" s="323"/>
      <c r="I30" s="320"/>
      <c r="J30" s="320"/>
      <c r="K30" s="320"/>
      <c r="L30" s="320"/>
      <c r="M30" s="320"/>
      <c r="N30" s="32" t="s">
        <v>353</v>
      </c>
      <c r="O30" s="33" t="s">
        <v>354</v>
      </c>
      <c r="P30" s="33" t="s">
        <v>354</v>
      </c>
      <c r="Q30" s="33" t="s">
        <v>354</v>
      </c>
      <c r="R30" s="33" t="s">
        <v>354</v>
      </c>
      <c r="S30" s="35">
        <f t="shared" si="1"/>
        <v>0</v>
      </c>
      <c r="T30" s="35">
        <v>0</v>
      </c>
      <c r="U30" s="35">
        <v>0</v>
      </c>
      <c r="V30" s="39">
        <v>0</v>
      </c>
      <c r="W30" s="35">
        <v>0</v>
      </c>
      <c r="X30" s="34">
        <v>0</v>
      </c>
      <c r="Y30" s="40">
        <v>0</v>
      </c>
      <c r="Z30" s="34">
        <v>0</v>
      </c>
      <c r="AA30" s="34">
        <v>0</v>
      </c>
      <c r="AB30" s="34">
        <v>0</v>
      </c>
      <c r="AC30" s="34">
        <v>0</v>
      </c>
      <c r="AD30" s="34">
        <v>0</v>
      </c>
      <c r="AE30" s="34">
        <v>0</v>
      </c>
      <c r="AF30" s="34">
        <v>0</v>
      </c>
      <c r="AG30" s="35">
        <v>0</v>
      </c>
      <c r="AH30" s="34">
        <v>0</v>
      </c>
      <c r="AI30" s="34">
        <v>0</v>
      </c>
      <c r="AJ30" s="315"/>
      <c r="AK30" s="319"/>
    </row>
    <row r="31" spans="1:37" ht="156.75">
      <c r="A31" s="316"/>
      <c r="B31" s="304"/>
      <c r="C31" s="304"/>
      <c r="D31" s="320"/>
      <c r="E31" s="320"/>
      <c r="F31" s="320"/>
      <c r="G31" s="320"/>
      <c r="H31" s="323"/>
      <c r="I31" s="320"/>
      <c r="J31" s="320"/>
      <c r="K31" s="320"/>
      <c r="L31" s="320"/>
      <c r="M31" s="320"/>
      <c r="N31" s="32" t="s">
        <v>355</v>
      </c>
      <c r="O31" s="33" t="s">
        <v>356</v>
      </c>
      <c r="P31" s="33" t="s">
        <v>356</v>
      </c>
      <c r="Q31" s="33" t="s">
        <v>356</v>
      </c>
      <c r="R31" s="33" t="s">
        <v>356</v>
      </c>
      <c r="S31" s="35">
        <f t="shared" si="1"/>
        <v>0</v>
      </c>
      <c r="T31" s="35">
        <v>0</v>
      </c>
      <c r="U31" s="35">
        <v>0</v>
      </c>
      <c r="V31" s="39">
        <v>0</v>
      </c>
      <c r="W31" s="35">
        <v>0</v>
      </c>
      <c r="X31" s="34">
        <v>0</v>
      </c>
      <c r="Y31" s="40">
        <v>0</v>
      </c>
      <c r="Z31" s="34">
        <v>0</v>
      </c>
      <c r="AA31" s="34">
        <v>0</v>
      </c>
      <c r="AB31" s="34">
        <v>0</v>
      </c>
      <c r="AC31" s="34">
        <v>0</v>
      </c>
      <c r="AD31" s="34">
        <v>0</v>
      </c>
      <c r="AE31" s="34">
        <v>0</v>
      </c>
      <c r="AF31" s="34">
        <v>0</v>
      </c>
      <c r="AG31" s="35">
        <v>0</v>
      </c>
      <c r="AH31" s="34">
        <v>0</v>
      </c>
      <c r="AI31" s="34">
        <v>0</v>
      </c>
      <c r="AJ31" s="315"/>
      <c r="AK31" s="319"/>
    </row>
    <row r="32" spans="1:37" ht="171">
      <c r="A32" s="316"/>
      <c r="B32" s="304"/>
      <c r="C32" s="304"/>
      <c r="D32" s="320"/>
      <c r="E32" s="320"/>
      <c r="F32" s="320"/>
      <c r="G32" s="320"/>
      <c r="H32" s="323"/>
      <c r="I32" s="320"/>
      <c r="J32" s="320"/>
      <c r="K32" s="320"/>
      <c r="L32" s="320"/>
      <c r="M32" s="320"/>
      <c r="N32" s="32" t="s">
        <v>357</v>
      </c>
      <c r="O32" s="33" t="s">
        <v>358</v>
      </c>
      <c r="P32" s="33" t="s">
        <v>358</v>
      </c>
      <c r="Q32" s="33" t="s">
        <v>358</v>
      </c>
      <c r="R32" s="33" t="s">
        <v>358</v>
      </c>
      <c r="S32" s="35">
        <f t="shared" si="1"/>
        <v>0</v>
      </c>
      <c r="T32" s="35">
        <v>0</v>
      </c>
      <c r="U32" s="35">
        <v>0</v>
      </c>
      <c r="V32" s="39">
        <v>0</v>
      </c>
      <c r="W32" s="35">
        <v>0</v>
      </c>
      <c r="X32" s="34">
        <v>0</v>
      </c>
      <c r="Y32" s="40">
        <v>0</v>
      </c>
      <c r="Z32" s="34">
        <v>0</v>
      </c>
      <c r="AA32" s="34">
        <v>0</v>
      </c>
      <c r="AB32" s="34">
        <v>0</v>
      </c>
      <c r="AC32" s="34">
        <v>0</v>
      </c>
      <c r="AD32" s="34">
        <v>0</v>
      </c>
      <c r="AE32" s="34">
        <v>0</v>
      </c>
      <c r="AF32" s="34">
        <v>0</v>
      </c>
      <c r="AG32" s="35">
        <v>0</v>
      </c>
      <c r="AH32" s="34">
        <v>0</v>
      </c>
      <c r="AI32" s="34">
        <v>0</v>
      </c>
      <c r="AJ32" s="315"/>
      <c r="AK32" s="319"/>
    </row>
    <row r="33" spans="1:37" ht="171">
      <c r="A33" s="316"/>
      <c r="B33" s="304"/>
      <c r="C33" s="304"/>
      <c r="D33" s="320"/>
      <c r="E33" s="320"/>
      <c r="F33" s="320"/>
      <c r="G33" s="320"/>
      <c r="H33" s="323"/>
      <c r="I33" s="320"/>
      <c r="J33" s="320"/>
      <c r="K33" s="320"/>
      <c r="L33" s="320"/>
      <c r="M33" s="320"/>
      <c r="N33" s="32" t="s">
        <v>359</v>
      </c>
      <c r="O33" s="33" t="s">
        <v>360</v>
      </c>
      <c r="P33" s="33" t="s">
        <v>360</v>
      </c>
      <c r="Q33" s="33" t="s">
        <v>360</v>
      </c>
      <c r="R33" s="33" t="s">
        <v>360</v>
      </c>
      <c r="S33" s="35">
        <f t="shared" si="1"/>
        <v>0</v>
      </c>
      <c r="T33" s="35">
        <v>0</v>
      </c>
      <c r="U33" s="35">
        <v>0</v>
      </c>
      <c r="V33" s="39">
        <v>0</v>
      </c>
      <c r="W33" s="35">
        <v>0</v>
      </c>
      <c r="X33" s="34">
        <v>0</v>
      </c>
      <c r="Y33" s="40">
        <v>0</v>
      </c>
      <c r="Z33" s="34">
        <v>0</v>
      </c>
      <c r="AA33" s="34">
        <v>0</v>
      </c>
      <c r="AB33" s="34">
        <v>0</v>
      </c>
      <c r="AC33" s="34">
        <v>0</v>
      </c>
      <c r="AD33" s="34">
        <v>0</v>
      </c>
      <c r="AE33" s="34">
        <v>0</v>
      </c>
      <c r="AF33" s="34">
        <v>0</v>
      </c>
      <c r="AG33" s="35">
        <v>0</v>
      </c>
      <c r="AH33" s="34">
        <v>0</v>
      </c>
      <c r="AI33" s="34">
        <v>0</v>
      </c>
      <c r="AJ33" s="315"/>
      <c r="AK33" s="319"/>
    </row>
    <row r="34" spans="1:37" ht="128.25">
      <c r="A34" s="316"/>
      <c r="B34" s="304"/>
      <c r="C34" s="304"/>
      <c r="D34" s="320"/>
      <c r="E34" s="320"/>
      <c r="F34" s="320"/>
      <c r="G34" s="320"/>
      <c r="H34" s="323"/>
      <c r="I34" s="320"/>
      <c r="J34" s="320"/>
      <c r="K34" s="320"/>
      <c r="L34" s="320"/>
      <c r="M34" s="320"/>
      <c r="N34" s="32" t="s">
        <v>361</v>
      </c>
      <c r="O34" s="33" t="s">
        <v>362</v>
      </c>
      <c r="P34" s="33" t="s">
        <v>362</v>
      </c>
      <c r="Q34" s="33" t="s">
        <v>362</v>
      </c>
      <c r="R34" s="33" t="s">
        <v>362</v>
      </c>
      <c r="S34" s="35">
        <f t="shared" si="1"/>
        <v>0</v>
      </c>
      <c r="T34" s="35">
        <v>0</v>
      </c>
      <c r="U34" s="35">
        <v>0</v>
      </c>
      <c r="V34" s="39">
        <v>0</v>
      </c>
      <c r="W34" s="35">
        <v>0</v>
      </c>
      <c r="X34" s="34">
        <v>0</v>
      </c>
      <c r="Y34" s="40">
        <v>0</v>
      </c>
      <c r="Z34" s="34">
        <v>0</v>
      </c>
      <c r="AA34" s="34">
        <v>0</v>
      </c>
      <c r="AB34" s="34">
        <v>0</v>
      </c>
      <c r="AC34" s="34">
        <v>0</v>
      </c>
      <c r="AD34" s="34">
        <v>0</v>
      </c>
      <c r="AE34" s="34">
        <v>0</v>
      </c>
      <c r="AF34" s="34">
        <v>0</v>
      </c>
      <c r="AG34" s="35">
        <v>0</v>
      </c>
      <c r="AH34" s="34">
        <v>0</v>
      </c>
      <c r="AI34" s="34">
        <v>0</v>
      </c>
      <c r="AJ34" s="315"/>
      <c r="AK34" s="319"/>
    </row>
    <row r="35" spans="1:37" ht="128.25">
      <c r="A35" s="316"/>
      <c r="B35" s="304"/>
      <c r="C35" s="304"/>
      <c r="D35" s="320"/>
      <c r="E35" s="320"/>
      <c r="F35" s="320"/>
      <c r="G35" s="320"/>
      <c r="H35" s="323"/>
      <c r="I35" s="320"/>
      <c r="J35" s="320"/>
      <c r="K35" s="320"/>
      <c r="L35" s="320"/>
      <c r="M35" s="320"/>
      <c r="N35" s="32" t="s">
        <v>363</v>
      </c>
      <c r="O35" s="33" t="s">
        <v>364</v>
      </c>
      <c r="P35" s="33" t="s">
        <v>364</v>
      </c>
      <c r="Q35" s="33" t="s">
        <v>364</v>
      </c>
      <c r="R35" s="33" t="s">
        <v>364</v>
      </c>
      <c r="S35" s="35">
        <f t="shared" si="1"/>
        <v>0</v>
      </c>
      <c r="T35" s="35">
        <v>0</v>
      </c>
      <c r="U35" s="35">
        <v>0</v>
      </c>
      <c r="V35" s="39">
        <v>0</v>
      </c>
      <c r="W35" s="35">
        <v>0</v>
      </c>
      <c r="X35" s="34">
        <v>0</v>
      </c>
      <c r="Y35" s="40">
        <v>0</v>
      </c>
      <c r="Z35" s="34">
        <v>0</v>
      </c>
      <c r="AA35" s="34">
        <v>0</v>
      </c>
      <c r="AB35" s="34">
        <v>0</v>
      </c>
      <c r="AC35" s="34">
        <v>0</v>
      </c>
      <c r="AD35" s="34">
        <v>0</v>
      </c>
      <c r="AE35" s="34">
        <v>0</v>
      </c>
      <c r="AF35" s="34">
        <v>0</v>
      </c>
      <c r="AG35" s="35">
        <v>0</v>
      </c>
      <c r="AH35" s="34">
        <v>0</v>
      </c>
      <c r="AI35" s="34">
        <v>0</v>
      </c>
      <c r="AJ35" s="315"/>
      <c r="AK35" s="319"/>
    </row>
    <row r="36" spans="1:37" ht="185.25">
      <c r="A36" s="316"/>
      <c r="B36" s="304"/>
      <c r="C36" s="304"/>
      <c r="D36" s="320"/>
      <c r="E36" s="320"/>
      <c r="F36" s="320"/>
      <c r="G36" s="320"/>
      <c r="H36" s="323"/>
      <c r="I36" s="320"/>
      <c r="J36" s="320"/>
      <c r="K36" s="320"/>
      <c r="L36" s="320"/>
      <c r="M36" s="320"/>
      <c r="N36" s="32" t="s">
        <v>365</v>
      </c>
      <c r="O36" s="33" t="s">
        <v>366</v>
      </c>
      <c r="P36" s="33" t="s">
        <v>366</v>
      </c>
      <c r="Q36" s="33" t="s">
        <v>366</v>
      </c>
      <c r="R36" s="33" t="s">
        <v>366</v>
      </c>
      <c r="S36" s="35">
        <f t="shared" si="1"/>
        <v>0</v>
      </c>
      <c r="T36" s="35">
        <v>0</v>
      </c>
      <c r="U36" s="35">
        <v>0</v>
      </c>
      <c r="V36" s="39">
        <v>0</v>
      </c>
      <c r="W36" s="35">
        <v>0</v>
      </c>
      <c r="X36" s="34">
        <v>0</v>
      </c>
      <c r="Y36" s="40">
        <v>0</v>
      </c>
      <c r="Z36" s="34">
        <v>0</v>
      </c>
      <c r="AA36" s="34">
        <v>0</v>
      </c>
      <c r="AB36" s="34">
        <v>0</v>
      </c>
      <c r="AC36" s="34">
        <v>0</v>
      </c>
      <c r="AD36" s="34">
        <v>0</v>
      </c>
      <c r="AE36" s="34">
        <v>0</v>
      </c>
      <c r="AF36" s="34">
        <v>0</v>
      </c>
      <c r="AG36" s="35">
        <v>0</v>
      </c>
      <c r="AH36" s="34">
        <v>0</v>
      </c>
      <c r="AI36" s="34">
        <v>0</v>
      </c>
      <c r="AJ36" s="315"/>
      <c r="AK36" s="319"/>
    </row>
    <row r="37" spans="1:37" ht="228">
      <c r="A37" s="316"/>
      <c r="B37" s="304"/>
      <c r="C37" s="304"/>
      <c r="D37" s="320"/>
      <c r="E37" s="320"/>
      <c r="F37" s="320"/>
      <c r="G37" s="320" t="s">
        <v>86</v>
      </c>
      <c r="H37" s="320">
        <v>10</v>
      </c>
      <c r="I37" s="320">
        <v>1.7</v>
      </c>
      <c r="J37" s="320" t="s">
        <v>333</v>
      </c>
      <c r="K37" s="320"/>
      <c r="L37" s="320"/>
      <c r="M37" s="320" t="s">
        <v>367</v>
      </c>
      <c r="N37" s="32" t="s">
        <v>368</v>
      </c>
      <c r="O37" s="33" t="s">
        <v>369</v>
      </c>
      <c r="P37" s="33" t="s">
        <v>369</v>
      </c>
      <c r="Q37" s="33" t="s">
        <v>369</v>
      </c>
      <c r="R37" s="33" t="s">
        <v>369</v>
      </c>
      <c r="S37" s="35">
        <f t="shared" si="1"/>
        <v>0</v>
      </c>
      <c r="T37" s="35">
        <v>0</v>
      </c>
      <c r="U37" s="35">
        <v>0</v>
      </c>
      <c r="V37" s="39">
        <v>0</v>
      </c>
      <c r="W37" s="35">
        <v>0</v>
      </c>
      <c r="X37" s="34">
        <v>0</v>
      </c>
      <c r="Y37" s="40">
        <v>0</v>
      </c>
      <c r="Z37" s="34">
        <v>0</v>
      </c>
      <c r="AA37" s="34">
        <v>0</v>
      </c>
      <c r="AB37" s="34">
        <v>0</v>
      </c>
      <c r="AC37" s="34">
        <v>0</v>
      </c>
      <c r="AD37" s="34">
        <v>0</v>
      </c>
      <c r="AE37" s="34">
        <v>0</v>
      </c>
      <c r="AF37" s="34">
        <v>0</v>
      </c>
      <c r="AG37" s="35">
        <v>0</v>
      </c>
      <c r="AH37" s="34">
        <v>0</v>
      </c>
      <c r="AI37" s="34">
        <v>0</v>
      </c>
      <c r="AJ37" s="315"/>
      <c r="AK37" s="319"/>
    </row>
    <row r="38" spans="1:37" ht="384.75">
      <c r="A38" s="316"/>
      <c r="B38" s="304"/>
      <c r="C38" s="304"/>
      <c r="D38" s="320"/>
      <c r="E38" s="320"/>
      <c r="F38" s="320"/>
      <c r="G38" s="320"/>
      <c r="H38" s="320"/>
      <c r="I38" s="320"/>
      <c r="J38" s="320"/>
      <c r="K38" s="320"/>
      <c r="L38" s="320"/>
      <c r="M38" s="320"/>
      <c r="N38" s="32" t="s">
        <v>370</v>
      </c>
      <c r="O38" s="33" t="s">
        <v>371</v>
      </c>
      <c r="P38" s="33" t="s">
        <v>371</v>
      </c>
      <c r="Q38" s="33" t="s">
        <v>371</v>
      </c>
      <c r="R38" s="33" t="s">
        <v>371</v>
      </c>
      <c r="S38" s="35">
        <f t="shared" si="1"/>
        <v>0</v>
      </c>
      <c r="T38" s="35">
        <v>0</v>
      </c>
      <c r="U38" s="35">
        <v>0</v>
      </c>
      <c r="V38" s="39">
        <v>0</v>
      </c>
      <c r="W38" s="35">
        <v>0</v>
      </c>
      <c r="X38" s="34">
        <v>0</v>
      </c>
      <c r="Y38" s="40">
        <v>0</v>
      </c>
      <c r="Z38" s="34">
        <v>0</v>
      </c>
      <c r="AA38" s="34">
        <v>0</v>
      </c>
      <c r="AB38" s="34">
        <v>0</v>
      </c>
      <c r="AC38" s="34">
        <v>0</v>
      </c>
      <c r="AD38" s="34">
        <v>0</v>
      </c>
      <c r="AE38" s="34">
        <v>0</v>
      </c>
      <c r="AF38" s="34">
        <v>0</v>
      </c>
      <c r="AG38" s="35">
        <v>0</v>
      </c>
      <c r="AH38" s="34">
        <v>0</v>
      </c>
      <c r="AI38" s="34">
        <v>0</v>
      </c>
      <c r="AJ38" s="315"/>
      <c r="AK38" s="319"/>
    </row>
    <row r="39" spans="1:37" ht="256.5">
      <c r="A39" s="316"/>
      <c r="B39" s="304"/>
      <c r="C39" s="304"/>
      <c r="D39" s="320"/>
      <c r="E39" s="320"/>
      <c r="F39" s="320"/>
      <c r="G39" s="320" t="s">
        <v>580</v>
      </c>
      <c r="H39" s="320">
        <v>10</v>
      </c>
      <c r="I39" s="320">
        <v>1.8</v>
      </c>
      <c r="J39" s="320" t="s">
        <v>333</v>
      </c>
      <c r="K39" s="320"/>
      <c r="L39" s="320"/>
      <c r="M39" s="320" t="s">
        <v>373</v>
      </c>
      <c r="N39" s="32" t="s">
        <v>374</v>
      </c>
      <c r="O39" s="33" t="s">
        <v>375</v>
      </c>
      <c r="P39" s="33">
        <v>0</v>
      </c>
      <c r="Q39" s="33">
        <v>0</v>
      </c>
      <c r="R39" s="33">
        <v>0</v>
      </c>
      <c r="S39" s="35">
        <f t="shared" si="1"/>
        <v>0</v>
      </c>
      <c r="T39" s="35">
        <v>0</v>
      </c>
      <c r="U39" s="35">
        <v>0</v>
      </c>
      <c r="V39" s="39">
        <v>0</v>
      </c>
      <c r="W39" s="35">
        <v>0</v>
      </c>
      <c r="X39" s="34">
        <v>0</v>
      </c>
      <c r="Y39" s="40">
        <v>0</v>
      </c>
      <c r="Z39" s="34">
        <v>0</v>
      </c>
      <c r="AA39" s="34">
        <v>0</v>
      </c>
      <c r="AB39" s="34">
        <v>0</v>
      </c>
      <c r="AC39" s="34">
        <v>0</v>
      </c>
      <c r="AD39" s="34">
        <v>0</v>
      </c>
      <c r="AE39" s="34">
        <v>0</v>
      </c>
      <c r="AF39" s="34">
        <v>0</v>
      </c>
      <c r="AG39" s="35">
        <v>0</v>
      </c>
      <c r="AH39" s="34">
        <v>0</v>
      </c>
      <c r="AI39" s="34">
        <v>0</v>
      </c>
      <c r="AJ39" s="315"/>
      <c r="AK39" s="319"/>
    </row>
    <row r="40" spans="1:37" ht="370.5">
      <c r="A40" s="316"/>
      <c r="B40" s="304"/>
      <c r="C40" s="304"/>
      <c r="D40" s="320"/>
      <c r="E40" s="320"/>
      <c r="F40" s="320"/>
      <c r="G40" s="320"/>
      <c r="H40" s="320"/>
      <c r="I40" s="320"/>
      <c r="J40" s="320"/>
      <c r="K40" s="320"/>
      <c r="L40" s="320"/>
      <c r="M40" s="320"/>
      <c r="N40" s="32" t="s">
        <v>376</v>
      </c>
      <c r="O40" s="33" t="s">
        <v>377</v>
      </c>
      <c r="P40" s="33" t="s">
        <v>378</v>
      </c>
      <c r="Q40" s="33" t="s">
        <v>378</v>
      </c>
      <c r="R40" s="33" t="s">
        <v>377</v>
      </c>
      <c r="S40" s="35">
        <f t="shared" si="1"/>
        <v>0</v>
      </c>
      <c r="T40" s="35">
        <v>0</v>
      </c>
      <c r="U40" s="35">
        <v>0</v>
      </c>
      <c r="V40" s="39">
        <v>0</v>
      </c>
      <c r="W40" s="35">
        <v>0</v>
      </c>
      <c r="X40" s="34">
        <v>0</v>
      </c>
      <c r="Y40" s="40">
        <v>0</v>
      </c>
      <c r="Z40" s="34">
        <v>0</v>
      </c>
      <c r="AA40" s="34">
        <v>0</v>
      </c>
      <c r="AB40" s="34">
        <v>0</v>
      </c>
      <c r="AC40" s="34">
        <v>0</v>
      </c>
      <c r="AD40" s="34">
        <v>0</v>
      </c>
      <c r="AE40" s="34">
        <v>0</v>
      </c>
      <c r="AF40" s="34">
        <v>0</v>
      </c>
      <c r="AG40" s="35">
        <v>0</v>
      </c>
      <c r="AH40" s="34">
        <v>0</v>
      </c>
      <c r="AI40" s="34">
        <v>0</v>
      </c>
      <c r="AJ40" s="315"/>
      <c r="AK40" s="319"/>
    </row>
    <row r="41" spans="1:37" ht="327.75">
      <c r="A41" s="316"/>
      <c r="B41" s="304"/>
      <c r="C41" s="304"/>
      <c r="D41" s="320"/>
      <c r="E41" s="320"/>
      <c r="F41" s="320"/>
      <c r="G41" s="320"/>
      <c r="H41" s="320"/>
      <c r="I41" s="320"/>
      <c r="J41" s="320"/>
      <c r="K41" s="320"/>
      <c r="L41" s="320"/>
      <c r="M41" s="320"/>
      <c r="N41" s="32" t="s">
        <v>379</v>
      </c>
      <c r="O41" s="33">
        <v>0</v>
      </c>
      <c r="P41" s="33" t="s">
        <v>380</v>
      </c>
      <c r="Q41" s="33" t="s">
        <v>380</v>
      </c>
      <c r="R41" s="33" t="s">
        <v>380</v>
      </c>
      <c r="S41" s="35">
        <f t="shared" si="1"/>
        <v>0</v>
      </c>
      <c r="T41" s="35">
        <v>0</v>
      </c>
      <c r="U41" s="35">
        <v>0</v>
      </c>
      <c r="V41" s="39">
        <v>0</v>
      </c>
      <c r="W41" s="35">
        <v>0</v>
      </c>
      <c r="X41" s="34">
        <v>0</v>
      </c>
      <c r="Y41" s="40">
        <v>0</v>
      </c>
      <c r="Z41" s="34">
        <v>0</v>
      </c>
      <c r="AA41" s="34">
        <v>0</v>
      </c>
      <c r="AB41" s="34">
        <v>0</v>
      </c>
      <c r="AC41" s="34">
        <v>0</v>
      </c>
      <c r="AD41" s="34">
        <v>0</v>
      </c>
      <c r="AE41" s="34">
        <v>0</v>
      </c>
      <c r="AF41" s="34">
        <v>0</v>
      </c>
      <c r="AG41" s="35">
        <v>0</v>
      </c>
      <c r="AH41" s="34">
        <v>0</v>
      </c>
      <c r="AI41" s="34">
        <v>0</v>
      </c>
      <c r="AJ41" s="315"/>
      <c r="AK41" s="319"/>
    </row>
    <row r="42" spans="1:37" ht="256.5">
      <c r="A42" s="316"/>
      <c r="B42" s="304"/>
      <c r="C42" s="304"/>
      <c r="D42" s="320"/>
      <c r="E42" s="320"/>
      <c r="F42" s="320"/>
      <c r="G42" s="320"/>
      <c r="H42" s="320"/>
      <c r="I42" s="320"/>
      <c r="J42" s="320"/>
      <c r="K42" s="320"/>
      <c r="L42" s="320"/>
      <c r="M42" s="320"/>
      <c r="N42" s="32" t="s">
        <v>381</v>
      </c>
      <c r="O42" s="33">
        <v>0</v>
      </c>
      <c r="P42" s="33">
        <v>0</v>
      </c>
      <c r="Q42" s="33">
        <v>0</v>
      </c>
      <c r="R42" s="33" t="s">
        <v>382</v>
      </c>
      <c r="S42" s="35">
        <f t="shared" si="1"/>
        <v>0</v>
      </c>
      <c r="T42" s="35">
        <v>0</v>
      </c>
      <c r="U42" s="35">
        <v>0</v>
      </c>
      <c r="V42" s="39">
        <v>0</v>
      </c>
      <c r="W42" s="35">
        <v>0</v>
      </c>
      <c r="X42" s="34">
        <v>0</v>
      </c>
      <c r="Y42" s="40">
        <v>0</v>
      </c>
      <c r="Z42" s="34">
        <v>0</v>
      </c>
      <c r="AA42" s="34">
        <v>0</v>
      </c>
      <c r="AB42" s="34">
        <v>0</v>
      </c>
      <c r="AC42" s="34">
        <v>0</v>
      </c>
      <c r="AD42" s="34">
        <v>0</v>
      </c>
      <c r="AE42" s="34">
        <v>0</v>
      </c>
      <c r="AF42" s="34">
        <v>0</v>
      </c>
      <c r="AG42" s="35">
        <v>0</v>
      </c>
      <c r="AH42" s="34">
        <v>0</v>
      </c>
      <c r="AI42" s="34">
        <v>0</v>
      </c>
      <c r="AJ42" s="315"/>
      <c r="AK42" s="319"/>
    </row>
    <row r="43" spans="1:37" ht="185.25">
      <c r="A43" s="316"/>
      <c r="B43" s="304"/>
      <c r="C43" s="304"/>
      <c r="D43" s="320"/>
      <c r="E43" s="321"/>
      <c r="F43" s="320"/>
      <c r="G43" s="320" t="s">
        <v>90</v>
      </c>
      <c r="H43" s="321">
        <v>10</v>
      </c>
      <c r="I43" s="322">
        <v>1.9</v>
      </c>
      <c r="J43" s="320" t="s">
        <v>333</v>
      </c>
      <c r="K43" s="321"/>
      <c r="L43" s="321"/>
      <c r="M43" s="320" t="s">
        <v>384</v>
      </c>
      <c r="N43" s="32" t="s">
        <v>385</v>
      </c>
      <c r="O43" s="33">
        <v>0</v>
      </c>
      <c r="P43" s="33">
        <v>0</v>
      </c>
      <c r="Q43" s="33" t="s">
        <v>386</v>
      </c>
      <c r="R43" s="33" t="s">
        <v>387</v>
      </c>
      <c r="S43" s="35">
        <f t="shared" si="1"/>
        <v>0</v>
      </c>
      <c r="T43" s="35">
        <v>0</v>
      </c>
      <c r="U43" s="35">
        <v>0</v>
      </c>
      <c r="V43" s="39">
        <v>0</v>
      </c>
      <c r="W43" s="35">
        <v>0</v>
      </c>
      <c r="X43" s="34">
        <v>0</v>
      </c>
      <c r="Y43" s="40">
        <v>0</v>
      </c>
      <c r="Z43" s="34">
        <v>0</v>
      </c>
      <c r="AA43" s="34">
        <v>0</v>
      </c>
      <c r="AB43" s="34">
        <v>0</v>
      </c>
      <c r="AC43" s="34">
        <v>0</v>
      </c>
      <c r="AD43" s="34">
        <v>0</v>
      </c>
      <c r="AE43" s="34">
        <v>0</v>
      </c>
      <c r="AF43" s="34">
        <v>0</v>
      </c>
      <c r="AG43" s="35">
        <v>0</v>
      </c>
      <c r="AH43" s="34">
        <v>0</v>
      </c>
      <c r="AI43" s="34">
        <v>0</v>
      </c>
      <c r="AJ43" s="315"/>
      <c r="AK43" s="319"/>
    </row>
    <row r="44" spans="1:37" ht="128.25">
      <c r="A44" s="316"/>
      <c r="B44" s="304"/>
      <c r="C44" s="304"/>
      <c r="D44" s="320"/>
      <c r="E44" s="321"/>
      <c r="F44" s="320"/>
      <c r="G44" s="320"/>
      <c r="H44" s="321"/>
      <c r="I44" s="322"/>
      <c r="J44" s="320"/>
      <c r="K44" s="321"/>
      <c r="L44" s="321"/>
      <c r="M44" s="320"/>
      <c r="N44" s="32" t="s">
        <v>388</v>
      </c>
      <c r="O44" s="33">
        <v>0</v>
      </c>
      <c r="P44" s="33">
        <v>0</v>
      </c>
      <c r="Q44" s="33" t="s">
        <v>389</v>
      </c>
      <c r="R44" s="33" t="s">
        <v>389</v>
      </c>
      <c r="S44" s="35">
        <f t="shared" si="1"/>
        <v>0</v>
      </c>
      <c r="T44" s="35">
        <v>0</v>
      </c>
      <c r="U44" s="35">
        <v>0</v>
      </c>
      <c r="V44" s="39">
        <v>0</v>
      </c>
      <c r="W44" s="35">
        <v>0</v>
      </c>
      <c r="X44" s="34">
        <v>0</v>
      </c>
      <c r="Y44" s="40">
        <v>0</v>
      </c>
      <c r="Z44" s="34">
        <v>0</v>
      </c>
      <c r="AA44" s="34">
        <v>0</v>
      </c>
      <c r="AB44" s="34">
        <v>0</v>
      </c>
      <c r="AC44" s="34">
        <v>0</v>
      </c>
      <c r="AD44" s="34">
        <v>0</v>
      </c>
      <c r="AE44" s="34">
        <v>0</v>
      </c>
      <c r="AF44" s="34">
        <v>0</v>
      </c>
      <c r="AG44" s="35">
        <v>0</v>
      </c>
      <c r="AH44" s="34">
        <v>0</v>
      </c>
      <c r="AI44" s="34">
        <v>0</v>
      </c>
      <c r="AJ44" s="315"/>
      <c r="AK44" s="319"/>
    </row>
    <row r="45" spans="1:37" ht="327.75">
      <c r="A45" s="316"/>
      <c r="B45" s="304"/>
      <c r="C45" s="304"/>
      <c r="D45" s="287" t="s">
        <v>390</v>
      </c>
      <c r="E45" s="287"/>
      <c r="F45" s="287">
        <v>2</v>
      </c>
      <c r="G45" s="287" t="s">
        <v>391</v>
      </c>
      <c r="H45" s="287">
        <v>40</v>
      </c>
      <c r="I45" s="287">
        <v>2.1</v>
      </c>
      <c r="J45" s="287" t="s">
        <v>392</v>
      </c>
      <c r="K45" s="287"/>
      <c r="L45" s="287"/>
      <c r="M45" s="287" t="s">
        <v>393</v>
      </c>
      <c r="N45" s="14" t="s">
        <v>581</v>
      </c>
      <c r="O45" s="13" t="s">
        <v>395</v>
      </c>
      <c r="P45" s="13" t="s">
        <v>395</v>
      </c>
      <c r="Q45" s="13" t="s">
        <v>395</v>
      </c>
      <c r="R45" s="13" t="s">
        <v>395</v>
      </c>
      <c r="S45" s="42">
        <f t="shared" si="1"/>
        <v>0</v>
      </c>
      <c r="T45" s="42">
        <v>0</v>
      </c>
      <c r="U45" s="42">
        <v>0</v>
      </c>
      <c r="V45" s="42">
        <v>0</v>
      </c>
      <c r="W45" s="42">
        <v>0</v>
      </c>
      <c r="X45" s="41">
        <v>0</v>
      </c>
      <c r="Y45" s="41">
        <v>0</v>
      </c>
      <c r="Z45" s="41">
        <v>0</v>
      </c>
      <c r="AA45" s="41">
        <v>0</v>
      </c>
      <c r="AB45" s="41">
        <v>0</v>
      </c>
      <c r="AC45" s="41">
        <v>0</v>
      </c>
      <c r="AD45" s="41">
        <v>0</v>
      </c>
      <c r="AE45" s="41">
        <v>0</v>
      </c>
      <c r="AF45" s="41">
        <v>0</v>
      </c>
      <c r="AG45" s="42">
        <v>0</v>
      </c>
      <c r="AH45" s="41">
        <v>0</v>
      </c>
      <c r="AI45" s="41">
        <v>0</v>
      </c>
      <c r="AJ45" s="315"/>
      <c r="AK45" s="319"/>
    </row>
    <row r="46" spans="1:37" ht="399">
      <c r="A46" s="316"/>
      <c r="B46" s="304"/>
      <c r="C46" s="304"/>
      <c r="D46" s="287"/>
      <c r="E46" s="287"/>
      <c r="F46" s="287"/>
      <c r="G46" s="287"/>
      <c r="H46" s="287"/>
      <c r="I46" s="287"/>
      <c r="J46" s="287"/>
      <c r="K46" s="287"/>
      <c r="L46" s="287"/>
      <c r="M46" s="287"/>
      <c r="N46" s="14" t="s">
        <v>582</v>
      </c>
      <c r="O46" s="13" t="s">
        <v>397</v>
      </c>
      <c r="P46" s="13" t="s">
        <v>397</v>
      </c>
      <c r="Q46" s="13" t="s">
        <v>397</v>
      </c>
      <c r="R46" s="13" t="s">
        <v>397</v>
      </c>
      <c r="S46" s="42">
        <f t="shared" si="1"/>
        <v>900000000</v>
      </c>
      <c r="T46" s="42">
        <v>0</v>
      </c>
      <c r="U46" s="42">
        <v>900000000</v>
      </c>
      <c r="V46" s="42">
        <v>0</v>
      </c>
      <c r="W46" s="42">
        <v>0</v>
      </c>
      <c r="X46" s="41">
        <v>0</v>
      </c>
      <c r="Y46" s="41">
        <v>0</v>
      </c>
      <c r="Z46" s="41">
        <v>0</v>
      </c>
      <c r="AA46" s="41">
        <v>0</v>
      </c>
      <c r="AB46" s="41">
        <v>0</v>
      </c>
      <c r="AC46" s="41">
        <v>0</v>
      </c>
      <c r="AD46" s="41">
        <v>0</v>
      </c>
      <c r="AE46" s="41">
        <v>0</v>
      </c>
      <c r="AF46" s="41">
        <v>0</v>
      </c>
      <c r="AG46" s="42">
        <v>0</v>
      </c>
      <c r="AH46" s="41">
        <v>0</v>
      </c>
      <c r="AI46" s="41">
        <v>0</v>
      </c>
      <c r="AJ46" s="315"/>
      <c r="AK46" s="319"/>
    </row>
    <row r="47" spans="1:37" ht="228">
      <c r="A47" s="316"/>
      <c r="B47" s="304"/>
      <c r="C47" s="304"/>
      <c r="D47" s="287"/>
      <c r="E47" s="287"/>
      <c r="F47" s="287"/>
      <c r="G47" s="287"/>
      <c r="H47" s="287"/>
      <c r="I47" s="287"/>
      <c r="J47" s="287"/>
      <c r="K47" s="287"/>
      <c r="L47" s="287"/>
      <c r="M47" s="287"/>
      <c r="N47" s="14" t="s">
        <v>398</v>
      </c>
      <c r="O47" s="13">
        <v>0</v>
      </c>
      <c r="P47" s="13" t="s">
        <v>399</v>
      </c>
      <c r="Q47" s="13" t="s">
        <v>399</v>
      </c>
      <c r="R47" s="13" t="s">
        <v>399</v>
      </c>
      <c r="S47" s="42">
        <f t="shared" si="1"/>
        <v>0</v>
      </c>
      <c r="T47" s="42">
        <v>0</v>
      </c>
      <c r="U47" s="42">
        <v>0</v>
      </c>
      <c r="V47" s="42">
        <v>0</v>
      </c>
      <c r="W47" s="42">
        <v>0</v>
      </c>
      <c r="X47" s="41">
        <v>0</v>
      </c>
      <c r="Y47" s="41">
        <v>0</v>
      </c>
      <c r="Z47" s="41">
        <v>0</v>
      </c>
      <c r="AA47" s="41">
        <v>0</v>
      </c>
      <c r="AB47" s="41">
        <v>0</v>
      </c>
      <c r="AC47" s="41">
        <v>0</v>
      </c>
      <c r="AD47" s="41">
        <v>0</v>
      </c>
      <c r="AE47" s="41">
        <v>0</v>
      </c>
      <c r="AF47" s="41">
        <v>0</v>
      </c>
      <c r="AG47" s="42">
        <v>0</v>
      </c>
      <c r="AH47" s="41">
        <v>0</v>
      </c>
      <c r="AI47" s="41">
        <v>0</v>
      </c>
      <c r="AJ47" s="315"/>
      <c r="AK47" s="319"/>
    </row>
    <row r="48" spans="1:37" ht="409.5">
      <c r="A48" s="316"/>
      <c r="B48" s="304"/>
      <c r="C48" s="304"/>
      <c r="D48" s="287"/>
      <c r="E48" s="287"/>
      <c r="F48" s="287"/>
      <c r="G48" s="287" t="s">
        <v>400</v>
      </c>
      <c r="H48" s="287">
        <v>30</v>
      </c>
      <c r="I48" s="287">
        <v>2.2</v>
      </c>
      <c r="J48" s="287" t="s">
        <v>392</v>
      </c>
      <c r="K48" s="287"/>
      <c r="L48" s="287"/>
      <c r="M48" s="287" t="s">
        <v>583</v>
      </c>
      <c r="N48" s="14" t="s">
        <v>402</v>
      </c>
      <c r="O48" s="13">
        <v>0</v>
      </c>
      <c r="P48" s="13">
        <v>0</v>
      </c>
      <c r="Q48" s="13" t="s">
        <v>403</v>
      </c>
      <c r="R48" s="13">
        <v>0</v>
      </c>
      <c r="S48" s="42">
        <f t="shared" si="1"/>
        <v>31008600</v>
      </c>
      <c r="T48" s="42">
        <v>0</v>
      </c>
      <c r="U48" s="42">
        <f>29532000*1.05</f>
        <v>31008600</v>
      </c>
      <c r="V48" s="42">
        <v>0</v>
      </c>
      <c r="W48" s="42">
        <v>0</v>
      </c>
      <c r="X48" s="41">
        <v>0</v>
      </c>
      <c r="Y48" s="41">
        <v>0</v>
      </c>
      <c r="Z48" s="41">
        <v>0</v>
      </c>
      <c r="AA48" s="41">
        <v>0</v>
      </c>
      <c r="AB48" s="41">
        <v>0</v>
      </c>
      <c r="AC48" s="41">
        <v>0</v>
      </c>
      <c r="AD48" s="41">
        <v>0</v>
      </c>
      <c r="AE48" s="41">
        <v>0</v>
      </c>
      <c r="AF48" s="41">
        <v>0</v>
      </c>
      <c r="AG48" s="42">
        <v>0</v>
      </c>
      <c r="AH48" s="41">
        <v>0</v>
      </c>
      <c r="AI48" s="41">
        <v>0</v>
      </c>
      <c r="AJ48" s="315"/>
      <c r="AK48" s="319"/>
    </row>
    <row r="49" spans="1:37" ht="256.5">
      <c r="A49" s="316"/>
      <c r="B49" s="304"/>
      <c r="C49" s="304"/>
      <c r="D49" s="287"/>
      <c r="E49" s="287"/>
      <c r="F49" s="287"/>
      <c r="G49" s="287"/>
      <c r="H49" s="287"/>
      <c r="I49" s="287"/>
      <c r="J49" s="287"/>
      <c r="K49" s="287"/>
      <c r="L49" s="287"/>
      <c r="M49" s="287"/>
      <c r="N49" s="14" t="s">
        <v>584</v>
      </c>
      <c r="O49" s="13">
        <v>0</v>
      </c>
      <c r="P49" s="13">
        <v>0</v>
      </c>
      <c r="Q49" s="13" t="s">
        <v>405</v>
      </c>
      <c r="R49" s="13" t="s">
        <v>405</v>
      </c>
      <c r="S49" s="42">
        <f t="shared" si="1"/>
        <v>0</v>
      </c>
      <c r="T49" s="42">
        <v>0</v>
      </c>
      <c r="U49" s="42">
        <v>0</v>
      </c>
      <c r="V49" s="42">
        <v>0</v>
      </c>
      <c r="W49" s="42">
        <v>0</v>
      </c>
      <c r="X49" s="41">
        <v>0</v>
      </c>
      <c r="Y49" s="41">
        <v>0</v>
      </c>
      <c r="Z49" s="41">
        <v>0</v>
      </c>
      <c r="AA49" s="41">
        <v>0</v>
      </c>
      <c r="AB49" s="41">
        <v>0</v>
      </c>
      <c r="AC49" s="41">
        <v>0</v>
      </c>
      <c r="AD49" s="41">
        <v>0</v>
      </c>
      <c r="AE49" s="41">
        <v>0</v>
      </c>
      <c r="AF49" s="41">
        <v>0</v>
      </c>
      <c r="AG49" s="42">
        <v>0</v>
      </c>
      <c r="AH49" s="41">
        <v>0</v>
      </c>
      <c r="AI49" s="41">
        <v>0</v>
      </c>
      <c r="AJ49" s="315"/>
      <c r="AK49" s="319"/>
    </row>
    <row r="50" spans="1:37" ht="409.5">
      <c r="A50" s="316"/>
      <c r="B50" s="304"/>
      <c r="C50" s="304"/>
      <c r="D50" s="287"/>
      <c r="E50" s="287"/>
      <c r="F50" s="287"/>
      <c r="G50" s="287"/>
      <c r="H50" s="287"/>
      <c r="I50" s="287"/>
      <c r="J50" s="287"/>
      <c r="K50" s="287"/>
      <c r="L50" s="287"/>
      <c r="M50" s="287"/>
      <c r="N50" s="14" t="s">
        <v>585</v>
      </c>
      <c r="O50" s="13" t="s">
        <v>407</v>
      </c>
      <c r="P50" s="13" t="s">
        <v>407</v>
      </c>
      <c r="Q50" s="13" t="s">
        <v>407</v>
      </c>
      <c r="R50" s="13" t="s">
        <v>407</v>
      </c>
      <c r="S50" s="42">
        <f t="shared" si="1"/>
        <v>0</v>
      </c>
      <c r="T50" s="42">
        <v>0</v>
      </c>
      <c r="U50" s="42">
        <v>0</v>
      </c>
      <c r="V50" s="42">
        <v>0</v>
      </c>
      <c r="W50" s="42">
        <v>0</v>
      </c>
      <c r="X50" s="41">
        <v>0</v>
      </c>
      <c r="Y50" s="41">
        <v>0</v>
      </c>
      <c r="Z50" s="41">
        <v>0</v>
      </c>
      <c r="AA50" s="41">
        <v>0</v>
      </c>
      <c r="AB50" s="41">
        <v>0</v>
      </c>
      <c r="AC50" s="41">
        <v>0</v>
      </c>
      <c r="AD50" s="41">
        <v>0</v>
      </c>
      <c r="AE50" s="41">
        <v>0</v>
      </c>
      <c r="AF50" s="41">
        <v>0</v>
      </c>
      <c r="AG50" s="42">
        <v>0</v>
      </c>
      <c r="AH50" s="41">
        <v>0</v>
      </c>
      <c r="AI50" s="41">
        <v>0</v>
      </c>
      <c r="AJ50" s="315"/>
      <c r="AK50" s="319"/>
    </row>
    <row r="51" spans="1:37" ht="270.75">
      <c r="A51" s="316"/>
      <c r="B51" s="304"/>
      <c r="C51" s="304"/>
      <c r="D51" s="287"/>
      <c r="E51" s="287"/>
      <c r="F51" s="287"/>
      <c r="G51" s="287"/>
      <c r="H51" s="287"/>
      <c r="I51" s="287"/>
      <c r="J51" s="287"/>
      <c r="K51" s="287"/>
      <c r="L51" s="287"/>
      <c r="M51" s="287"/>
      <c r="N51" s="14" t="s">
        <v>408</v>
      </c>
      <c r="O51" s="13">
        <v>0</v>
      </c>
      <c r="P51" s="12">
        <v>0</v>
      </c>
      <c r="Q51" s="13" t="s">
        <v>409</v>
      </c>
      <c r="R51" s="13" t="s">
        <v>410</v>
      </c>
      <c r="S51" s="42">
        <f t="shared" si="1"/>
        <v>0</v>
      </c>
      <c r="T51" s="42">
        <v>0</v>
      </c>
      <c r="U51" s="42">
        <v>0</v>
      </c>
      <c r="V51" s="42">
        <v>0</v>
      </c>
      <c r="W51" s="42">
        <v>0</v>
      </c>
      <c r="X51" s="41">
        <v>0</v>
      </c>
      <c r="Y51" s="41">
        <v>0</v>
      </c>
      <c r="Z51" s="41">
        <v>0</v>
      </c>
      <c r="AA51" s="41">
        <v>0</v>
      </c>
      <c r="AB51" s="41">
        <v>0</v>
      </c>
      <c r="AC51" s="41">
        <v>0</v>
      </c>
      <c r="AD51" s="41">
        <v>0</v>
      </c>
      <c r="AE51" s="41">
        <v>0</v>
      </c>
      <c r="AF51" s="41">
        <v>0</v>
      </c>
      <c r="AG51" s="42">
        <v>0</v>
      </c>
      <c r="AH51" s="41">
        <v>0</v>
      </c>
      <c r="AI51" s="41">
        <v>0</v>
      </c>
      <c r="AJ51" s="315"/>
      <c r="AK51" s="319"/>
    </row>
    <row r="52" spans="1:37" ht="142.5">
      <c r="A52" s="316"/>
      <c r="B52" s="304"/>
      <c r="C52" s="304"/>
      <c r="D52" s="287"/>
      <c r="E52" s="287"/>
      <c r="F52" s="287"/>
      <c r="G52" s="287" t="s">
        <v>411</v>
      </c>
      <c r="H52" s="287">
        <v>30</v>
      </c>
      <c r="I52" s="287">
        <v>2.3</v>
      </c>
      <c r="J52" s="287" t="s">
        <v>392</v>
      </c>
      <c r="K52" s="287"/>
      <c r="L52" s="287"/>
      <c r="M52" s="287" t="s">
        <v>412</v>
      </c>
      <c r="N52" s="14" t="s">
        <v>413</v>
      </c>
      <c r="O52" s="13">
        <v>0</v>
      </c>
      <c r="P52" s="13" t="s">
        <v>378</v>
      </c>
      <c r="Q52" s="13" t="s">
        <v>378</v>
      </c>
      <c r="R52" s="13" t="s">
        <v>378</v>
      </c>
      <c r="S52" s="42">
        <f t="shared" si="1"/>
        <v>0</v>
      </c>
      <c r="T52" s="42"/>
      <c r="U52" s="42"/>
      <c r="V52" s="42"/>
      <c r="W52" s="42"/>
      <c r="X52" s="41"/>
      <c r="Y52" s="41"/>
      <c r="Z52" s="41"/>
      <c r="AA52" s="41"/>
      <c r="AB52" s="41"/>
      <c r="AC52" s="41"/>
      <c r="AD52" s="41"/>
      <c r="AE52" s="41"/>
      <c r="AF52" s="41"/>
      <c r="AG52" s="42"/>
      <c r="AH52" s="41"/>
      <c r="AI52" s="41"/>
      <c r="AJ52" s="315"/>
      <c r="AK52" s="319"/>
    </row>
    <row r="53" spans="1:37" ht="156.75">
      <c r="A53" s="316"/>
      <c r="B53" s="304"/>
      <c r="C53" s="304"/>
      <c r="D53" s="287"/>
      <c r="E53" s="287"/>
      <c r="F53" s="287"/>
      <c r="G53" s="287"/>
      <c r="H53" s="287"/>
      <c r="I53" s="287"/>
      <c r="J53" s="287"/>
      <c r="K53" s="287"/>
      <c r="L53" s="287"/>
      <c r="M53" s="287"/>
      <c r="N53" s="14" t="s">
        <v>414</v>
      </c>
      <c r="O53" s="13">
        <v>0</v>
      </c>
      <c r="P53" s="13" t="s">
        <v>378</v>
      </c>
      <c r="Q53" s="13" t="s">
        <v>378</v>
      </c>
      <c r="R53" s="13" t="s">
        <v>378</v>
      </c>
      <c r="S53" s="42">
        <f t="shared" si="1"/>
        <v>0</v>
      </c>
      <c r="T53" s="42"/>
      <c r="U53" s="42"/>
      <c r="V53" s="42"/>
      <c r="W53" s="42"/>
      <c r="X53" s="41"/>
      <c r="Y53" s="41"/>
      <c r="Z53" s="41"/>
      <c r="AA53" s="41"/>
      <c r="AB53" s="41"/>
      <c r="AC53" s="41"/>
      <c r="AD53" s="41"/>
      <c r="AE53" s="41"/>
      <c r="AF53" s="41"/>
      <c r="AG53" s="42"/>
      <c r="AH53" s="41"/>
      <c r="AI53" s="41"/>
      <c r="AJ53" s="315"/>
      <c r="AK53" s="319"/>
    </row>
    <row r="54" spans="1:37" ht="356.25">
      <c r="A54" s="316"/>
      <c r="B54" s="304"/>
      <c r="C54" s="304"/>
      <c r="D54" s="287"/>
      <c r="E54" s="287"/>
      <c r="F54" s="287"/>
      <c r="G54" s="287"/>
      <c r="H54" s="287"/>
      <c r="I54" s="287"/>
      <c r="J54" s="287"/>
      <c r="K54" s="287"/>
      <c r="L54" s="287"/>
      <c r="M54" s="287"/>
      <c r="N54" s="14" t="s">
        <v>415</v>
      </c>
      <c r="O54" s="13" t="s">
        <v>586</v>
      </c>
      <c r="P54" s="13" t="s">
        <v>586</v>
      </c>
      <c r="Q54" s="13" t="s">
        <v>586</v>
      </c>
      <c r="R54" s="13" t="s">
        <v>586</v>
      </c>
      <c r="S54" s="42">
        <f t="shared" si="1"/>
        <v>0</v>
      </c>
      <c r="T54" s="42"/>
      <c r="U54" s="42"/>
      <c r="V54" s="42"/>
      <c r="W54" s="42"/>
      <c r="X54" s="41"/>
      <c r="Y54" s="41"/>
      <c r="Z54" s="41"/>
      <c r="AA54" s="41"/>
      <c r="AB54" s="41"/>
      <c r="AC54" s="41"/>
      <c r="AD54" s="41"/>
      <c r="AE54" s="41"/>
      <c r="AF54" s="41"/>
      <c r="AG54" s="42"/>
      <c r="AH54" s="41"/>
      <c r="AI54" s="41"/>
      <c r="AJ54" s="315"/>
      <c r="AK54" s="319"/>
    </row>
    <row r="55" spans="1:37" ht="123.75">
      <c r="A55" s="316"/>
      <c r="B55" s="304"/>
      <c r="C55" s="304"/>
      <c r="D55" s="288" t="s">
        <v>602</v>
      </c>
      <c r="E55" s="301"/>
      <c r="F55" s="301">
        <v>3</v>
      </c>
      <c r="G55" s="301" t="s">
        <v>418</v>
      </c>
      <c r="H55" s="303"/>
      <c r="I55" s="310" t="s">
        <v>419</v>
      </c>
      <c r="J55" s="301" t="s">
        <v>420</v>
      </c>
      <c r="K55" s="301"/>
      <c r="L55" s="301"/>
      <c r="M55" s="15" t="s">
        <v>421</v>
      </c>
      <c r="N55" s="19" t="s">
        <v>422</v>
      </c>
      <c r="O55" s="15">
        <v>3</v>
      </c>
      <c r="P55" s="15">
        <v>3</v>
      </c>
      <c r="Q55" s="15">
        <v>3</v>
      </c>
      <c r="R55" s="16">
        <v>3</v>
      </c>
      <c r="S55" s="298">
        <v>61930000</v>
      </c>
      <c r="T55" s="298" t="s">
        <v>590</v>
      </c>
      <c r="U55" s="299">
        <v>1</v>
      </c>
      <c r="V55" s="313" t="s">
        <v>591</v>
      </c>
      <c r="W55" s="314"/>
      <c r="X55" s="314"/>
      <c r="Y55" s="314"/>
      <c r="Z55" s="147"/>
      <c r="AA55" s="147"/>
      <c r="AB55" s="147"/>
      <c r="AC55" s="147"/>
      <c r="AD55" s="147"/>
      <c r="AE55" s="147"/>
      <c r="AF55" s="147"/>
      <c r="AG55" s="147"/>
      <c r="AH55" s="147"/>
      <c r="AI55" s="147"/>
      <c r="AJ55" s="315"/>
      <c r="AK55" s="319"/>
    </row>
    <row r="56" spans="1:37" ht="101.25">
      <c r="A56" s="316"/>
      <c r="B56" s="304"/>
      <c r="C56" s="304"/>
      <c r="D56" s="289"/>
      <c r="E56" s="301"/>
      <c r="F56" s="301"/>
      <c r="G56" s="301"/>
      <c r="H56" s="303"/>
      <c r="I56" s="310"/>
      <c r="J56" s="301"/>
      <c r="K56" s="301"/>
      <c r="L56" s="301"/>
      <c r="M56" s="15" t="s">
        <v>423</v>
      </c>
      <c r="N56" s="19" t="s">
        <v>424</v>
      </c>
      <c r="O56" s="15">
        <v>2</v>
      </c>
      <c r="P56" s="15">
        <v>1</v>
      </c>
      <c r="Q56" s="15">
        <v>2</v>
      </c>
      <c r="R56" s="16">
        <v>2</v>
      </c>
      <c r="S56" s="298"/>
      <c r="T56" s="298"/>
      <c r="U56" s="299"/>
      <c r="V56" s="314"/>
      <c r="W56" s="314"/>
      <c r="X56" s="314"/>
      <c r="Y56" s="314"/>
      <c r="Z56" s="147"/>
      <c r="AA56" s="147"/>
      <c r="AB56" s="147"/>
      <c r="AC56" s="147"/>
      <c r="AD56" s="147"/>
      <c r="AE56" s="147"/>
      <c r="AF56" s="147"/>
      <c r="AG56" s="147"/>
      <c r="AH56" s="147"/>
      <c r="AI56" s="147"/>
      <c r="AJ56" s="315"/>
      <c r="AK56" s="319"/>
    </row>
    <row r="57" spans="1:37" ht="213.75">
      <c r="A57" s="316"/>
      <c r="B57" s="304"/>
      <c r="C57" s="304"/>
      <c r="D57" s="289"/>
      <c r="E57" s="301"/>
      <c r="F57" s="301"/>
      <c r="G57" s="301"/>
      <c r="H57" s="303"/>
      <c r="I57" s="310"/>
      <c r="J57" s="301"/>
      <c r="K57" s="301"/>
      <c r="L57" s="301"/>
      <c r="M57" s="15" t="s">
        <v>425</v>
      </c>
      <c r="N57" s="19" t="s">
        <v>426</v>
      </c>
      <c r="O57" s="15">
        <v>600</v>
      </c>
      <c r="P57" s="15">
        <v>0</v>
      </c>
      <c r="Q57" s="15">
        <v>0</v>
      </c>
      <c r="R57" s="16">
        <v>0</v>
      </c>
      <c r="S57" s="298"/>
      <c r="T57" s="298"/>
      <c r="U57" s="299"/>
      <c r="V57" s="314"/>
      <c r="W57" s="314"/>
      <c r="X57" s="314"/>
      <c r="Y57" s="314"/>
      <c r="Z57" s="147"/>
      <c r="AA57" s="147"/>
      <c r="AB57" s="147"/>
      <c r="AC57" s="147"/>
      <c r="AD57" s="147"/>
      <c r="AE57" s="147"/>
      <c r="AF57" s="147"/>
      <c r="AG57" s="147"/>
      <c r="AH57" s="147"/>
      <c r="AI57" s="147"/>
      <c r="AJ57" s="315"/>
      <c r="AK57" s="319"/>
    </row>
    <row r="58" spans="1:37" ht="135">
      <c r="A58" s="316"/>
      <c r="B58" s="304"/>
      <c r="C58" s="304"/>
      <c r="D58" s="289"/>
      <c r="E58" s="301"/>
      <c r="F58" s="301"/>
      <c r="G58" s="301"/>
      <c r="H58" s="303"/>
      <c r="I58" s="310"/>
      <c r="J58" s="301"/>
      <c r="K58" s="301"/>
      <c r="L58" s="301"/>
      <c r="M58" s="15" t="s">
        <v>427</v>
      </c>
      <c r="N58" s="19" t="s">
        <v>428</v>
      </c>
      <c r="O58" s="15">
        <v>12</v>
      </c>
      <c r="P58" s="15">
        <v>13</v>
      </c>
      <c r="Q58" s="15">
        <v>12</v>
      </c>
      <c r="R58" s="16">
        <v>13</v>
      </c>
      <c r="S58" s="298"/>
      <c r="T58" s="298"/>
      <c r="U58" s="299"/>
      <c r="V58" s="314"/>
      <c r="W58" s="314"/>
      <c r="X58" s="314"/>
      <c r="Y58" s="314"/>
      <c r="Z58" s="147"/>
      <c r="AA58" s="147"/>
      <c r="AB58" s="147"/>
      <c r="AC58" s="147"/>
      <c r="AD58" s="147"/>
      <c r="AE58" s="147"/>
      <c r="AF58" s="147"/>
      <c r="AG58" s="147"/>
      <c r="AH58" s="147"/>
      <c r="AI58" s="147"/>
      <c r="AJ58" s="315"/>
      <c r="AK58" s="319"/>
    </row>
    <row r="59" spans="1:37" ht="123.75">
      <c r="A59" s="316"/>
      <c r="B59" s="304"/>
      <c r="C59" s="304"/>
      <c r="D59" s="289"/>
      <c r="E59" s="301"/>
      <c r="F59" s="301"/>
      <c r="G59" s="301"/>
      <c r="H59" s="303"/>
      <c r="I59" s="310"/>
      <c r="J59" s="301"/>
      <c r="K59" s="301"/>
      <c r="L59" s="301"/>
      <c r="M59" s="15" t="s">
        <v>429</v>
      </c>
      <c r="N59" s="19" t="s">
        <v>430</v>
      </c>
      <c r="O59" s="15">
        <v>12</v>
      </c>
      <c r="P59" s="15">
        <v>13</v>
      </c>
      <c r="Q59" s="15">
        <v>12</v>
      </c>
      <c r="R59" s="16">
        <v>13</v>
      </c>
      <c r="S59" s="298"/>
      <c r="T59" s="298"/>
      <c r="U59" s="299"/>
      <c r="V59" s="314"/>
      <c r="W59" s="314"/>
      <c r="X59" s="314"/>
      <c r="Y59" s="314"/>
      <c r="Z59" s="147"/>
      <c r="AA59" s="147"/>
      <c r="AB59" s="147"/>
      <c r="AC59" s="147"/>
      <c r="AD59" s="147"/>
      <c r="AE59" s="147"/>
      <c r="AF59" s="147"/>
      <c r="AG59" s="147"/>
      <c r="AH59" s="147"/>
      <c r="AI59" s="147"/>
      <c r="AJ59" s="315"/>
      <c r="AK59" s="319"/>
    </row>
    <row r="60" spans="1:37" ht="78.75">
      <c r="A60" s="316"/>
      <c r="B60" s="304"/>
      <c r="C60" s="304"/>
      <c r="D60" s="289"/>
      <c r="E60" s="301"/>
      <c r="F60" s="301"/>
      <c r="G60" s="301"/>
      <c r="H60" s="303"/>
      <c r="I60" s="310"/>
      <c r="J60" s="301"/>
      <c r="K60" s="301"/>
      <c r="L60" s="301"/>
      <c r="M60" s="15" t="s">
        <v>431</v>
      </c>
      <c r="N60" s="19" t="s">
        <v>432</v>
      </c>
      <c r="O60" s="15">
        <v>10</v>
      </c>
      <c r="P60" s="15">
        <v>9</v>
      </c>
      <c r="Q60" s="15">
        <v>10</v>
      </c>
      <c r="R60" s="16">
        <v>9</v>
      </c>
      <c r="S60" s="298"/>
      <c r="T60" s="298"/>
      <c r="U60" s="299"/>
      <c r="V60" s="314"/>
      <c r="W60" s="314"/>
      <c r="X60" s="314"/>
      <c r="Y60" s="314"/>
      <c r="Z60" s="147"/>
      <c r="AA60" s="147"/>
      <c r="AB60" s="147"/>
      <c r="AC60" s="147"/>
      <c r="AD60" s="147"/>
      <c r="AE60" s="147"/>
      <c r="AF60" s="147"/>
      <c r="AG60" s="147"/>
      <c r="AH60" s="147"/>
      <c r="AI60" s="147"/>
      <c r="AJ60" s="315"/>
      <c r="AK60" s="319"/>
    </row>
    <row r="61" spans="1:37" ht="157.5">
      <c r="A61" s="316"/>
      <c r="B61" s="304"/>
      <c r="C61" s="304"/>
      <c r="D61" s="289"/>
      <c r="E61" s="301"/>
      <c r="F61" s="301"/>
      <c r="G61" s="301"/>
      <c r="H61" s="303"/>
      <c r="I61" s="310"/>
      <c r="J61" s="301"/>
      <c r="K61" s="301"/>
      <c r="L61" s="301"/>
      <c r="M61" s="15" t="s">
        <v>433</v>
      </c>
      <c r="N61" s="19" t="s">
        <v>434</v>
      </c>
      <c r="O61" s="15">
        <v>7</v>
      </c>
      <c r="P61" s="15">
        <v>8</v>
      </c>
      <c r="Q61" s="15">
        <v>8</v>
      </c>
      <c r="R61" s="16">
        <v>7</v>
      </c>
      <c r="S61" s="298"/>
      <c r="T61" s="298"/>
      <c r="U61" s="299"/>
      <c r="V61" s="314"/>
      <c r="W61" s="314"/>
      <c r="X61" s="314"/>
      <c r="Y61" s="314"/>
      <c r="Z61" s="147"/>
      <c r="AA61" s="147"/>
      <c r="AB61" s="147"/>
      <c r="AC61" s="147"/>
      <c r="AD61" s="147"/>
      <c r="AE61" s="147"/>
      <c r="AF61" s="147"/>
      <c r="AG61" s="147"/>
      <c r="AH61" s="147"/>
      <c r="AI61" s="147"/>
      <c r="AJ61" s="315"/>
      <c r="AK61" s="319"/>
    </row>
    <row r="62" spans="1:37" ht="292.5">
      <c r="A62" s="316"/>
      <c r="B62" s="304"/>
      <c r="C62" s="304"/>
      <c r="D62" s="289"/>
      <c r="E62" s="301"/>
      <c r="F62" s="301"/>
      <c r="G62" s="301"/>
      <c r="H62" s="303"/>
      <c r="I62" s="310"/>
      <c r="J62" s="301"/>
      <c r="K62" s="301"/>
      <c r="L62" s="301"/>
      <c r="M62" s="15" t="s">
        <v>435</v>
      </c>
      <c r="N62" s="19" t="s">
        <v>436</v>
      </c>
      <c r="O62" s="15">
        <v>2</v>
      </c>
      <c r="P62" s="15">
        <v>3</v>
      </c>
      <c r="Q62" s="15">
        <v>3</v>
      </c>
      <c r="R62" s="16">
        <v>2</v>
      </c>
      <c r="S62" s="298">
        <v>23544000</v>
      </c>
      <c r="T62" s="298" t="s">
        <v>592</v>
      </c>
      <c r="U62" s="299">
        <v>1</v>
      </c>
      <c r="V62" s="271" t="s">
        <v>593</v>
      </c>
      <c r="W62" s="292"/>
      <c r="X62" s="292"/>
      <c r="Y62" s="292"/>
      <c r="Z62" s="147"/>
      <c r="AA62" s="147"/>
      <c r="AB62" s="147"/>
      <c r="AC62" s="147"/>
      <c r="AD62" s="147"/>
      <c r="AE62" s="147"/>
      <c r="AF62" s="147"/>
      <c r="AG62" s="147"/>
      <c r="AH62" s="147"/>
      <c r="AI62" s="147"/>
      <c r="AJ62" s="315"/>
      <c r="AK62" s="319"/>
    </row>
    <row r="63" spans="1:37" ht="123.75">
      <c r="A63" s="316"/>
      <c r="B63" s="304"/>
      <c r="C63" s="304"/>
      <c r="D63" s="289"/>
      <c r="E63" s="301"/>
      <c r="F63" s="301"/>
      <c r="G63" s="301" t="s">
        <v>437</v>
      </c>
      <c r="H63" s="303"/>
      <c r="I63" s="310" t="s">
        <v>438</v>
      </c>
      <c r="J63" s="301" t="s">
        <v>420</v>
      </c>
      <c r="K63" s="301"/>
      <c r="L63" s="301"/>
      <c r="M63" s="15" t="s">
        <v>439</v>
      </c>
      <c r="N63" s="148" t="s">
        <v>440</v>
      </c>
      <c r="O63" s="15">
        <v>3</v>
      </c>
      <c r="P63" s="15">
        <v>3</v>
      </c>
      <c r="Q63" s="15">
        <v>3</v>
      </c>
      <c r="R63" s="16">
        <v>3</v>
      </c>
      <c r="S63" s="298"/>
      <c r="T63" s="298"/>
      <c r="U63" s="299"/>
      <c r="V63" s="292"/>
      <c r="W63" s="292"/>
      <c r="X63" s="292"/>
      <c r="Y63" s="292"/>
      <c r="Z63" s="147"/>
      <c r="AA63" s="147"/>
      <c r="AB63" s="147"/>
      <c r="AC63" s="147"/>
      <c r="AD63" s="147"/>
      <c r="AE63" s="147"/>
      <c r="AF63" s="147"/>
      <c r="AG63" s="147"/>
      <c r="AH63" s="147"/>
      <c r="AI63" s="147"/>
      <c r="AJ63" s="315"/>
      <c r="AK63" s="319"/>
    </row>
    <row r="64" spans="1:37" ht="146.25">
      <c r="A64" s="316"/>
      <c r="B64" s="304"/>
      <c r="C64" s="304"/>
      <c r="D64" s="289"/>
      <c r="E64" s="301"/>
      <c r="F64" s="301"/>
      <c r="G64" s="301"/>
      <c r="H64" s="303"/>
      <c r="I64" s="310"/>
      <c r="J64" s="301"/>
      <c r="K64" s="301"/>
      <c r="L64" s="301"/>
      <c r="M64" s="15" t="s">
        <v>441</v>
      </c>
      <c r="N64" s="148" t="s">
        <v>442</v>
      </c>
      <c r="O64" s="15">
        <v>3</v>
      </c>
      <c r="P64" s="15">
        <v>3</v>
      </c>
      <c r="Q64" s="15">
        <v>3</v>
      </c>
      <c r="R64" s="16">
        <v>3</v>
      </c>
      <c r="S64" s="298"/>
      <c r="T64" s="298"/>
      <c r="U64" s="299"/>
      <c r="V64" s="292"/>
      <c r="W64" s="292"/>
      <c r="X64" s="292"/>
      <c r="Y64" s="292"/>
      <c r="Z64" s="147"/>
      <c r="AA64" s="147"/>
      <c r="AB64" s="147"/>
      <c r="AC64" s="147"/>
      <c r="AD64" s="147"/>
      <c r="AE64" s="147"/>
      <c r="AF64" s="147"/>
      <c r="AG64" s="147"/>
      <c r="AH64" s="147"/>
      <c r="AI64" s="147"/>
      <c r="AJ64" s="315"/>
      <c r="AK64" s="319"/>
    </row>
    <row r="65" spans="1:37" ht="123.75">
      <c r="A65" s="316"/>
      <c r="B65" s="304"/>
      <c r="C65" s="304"/>
      <c r="D65" s="289"/>
      <c r="E65" s="301"/>
      <c r="F65" s="301"/>
      <c r="G65" s="301"/>
      <c r="H65" s="303"/>
      <c r="I65" s="310"/>
      <c r="J65" s="301"/>
      <c r="K65" s="301"/>
      <c r="L65" s="301"/>
      <c r="M65" s="15" t="s">
        <v>443</v>
      </c>
      <c r="N65" s="148" t="s">
        <v>444</v>
      </c>
      <c r="O65" s="15">
        <v>0</v>
      </c>
      <c r="P65" s="15">
        <v>0</v>
      </c>
      <c r="Q65" s="15">
        <v>0</v>
      </c>
      <c r="R65" s="16">
        <v>2</v>
      </c>
      <c r="S65" s="298"/>
      <c r="T65" s="298"/>
      <c r="U65" s="299"/>
      <c r="V65" s="292"/>
      <c r="W65" s="292"/>
      <c r="X65" s="292"/>
      <c r="Y65" s="292"/>
      <c r="Z65" s="147"/>
      <c r="AA65" s="147"/>
      <c r="AB65" s="147"/>
      <c r="AC65" s="147"/>
      <c r="AD65" s="147"/>
      <c r="AE65" s="147"/>
      <c r="AF65" s="147"/>
      <c r="AG65" s="147"/>
      <c r="AH65" s="147"/>
      <c r="AI65" s="147"/>
      <c r="AJ65" s="315"/>
      <c r="AK65" s="319"/>
    </row>
    <row r="66" spans="1:37" ht="180">
      <c r="A66" s="316"/>
      <c r="B66" s="304"/>
      <c r="C66" s="304"/>
      <c r="D66" s="289"/>
      <c r="E66" s="301"/>
      <c r="F66" s="301"/>
      <c r="G66" s="301"/>
      <c r="H66" s="303"/>
      <c r="I66" s="310"/>
      <c r="J66" s="301"/>
      <c r="K66" s="301"/>
      <c r="L66" s="301"/>
      <c r="M66" s="15" t="s">
        <v>445</v>
      </c>
      <c r="N66" s="148" t="s">
        <v>446</v>
      </c>
      <c r="O66" s="15">
        <v>2</v>
      </c>
      <c r="P66" s="15">
        <v>3</v>
      </c>
      <c r="Q66" s="15">
        <v>3</v>
      </c>
      <c r="R66" s="16">
        <v>2</v>
      </c>
      <c r="S66" s="298">
        <v>21400000</v>
      </c>
      <c r="T66" s="298" t="s">
        <v>594</v>
      </c>
      <c r="U66" s="299">
        <v>1</v>
      </c>
      <c r="V66" s="271" t="s">
        <v>595</v>
      </c>
      <c r="W66" s="292"/>
      <c r="X66" s="292"/>
      <c r="Y66" s="292"/>
      <c r="Z66" s="147"/>
      <c r="AA66" s="147"/>
      <c r="AB66" s="147"/>
      <c r="AC66" s="147"/>
      <c r="AD66" s="147"/>
      <c r="AE66" s="147"/>
      <c r="AF66" s="147"/>
      <c r="AG66" s="147"/>
      <c r="AH66" s="147"/>
      <c r="AI66" s="147"/>
      <c r="AJ66" s="315"/>
      <c r="AK66" s="319"/>
    </row>
    <row r="67" spans="1:37" ht="101.25">
      <c r="A67" s="316"/>
      <c r="B67" s="304"/>
      <c r="C67" s="304"/>
      <c r="D67" s="289"/>
      <c r="E67" s="301"/>
      <c r="F67" s="301"/>
      <c r="G67" s="301"/>
      <c r="H67" s="303"/>
      <c r="I67" s="310"/>
      <c r="J67" s="301"/>
      <c r="K67" s="301"/>
      <c r="L67" s="301"/>
      <c r="M67" s="15" t="s">
        <v>447</v>
      </c>
      <c r="N67" s="15" t="s">
        <v>448</v>
      </c>
      <c r="O67" s="15">
        <v>1</v>
      </c>
      <c r="P67" s="15">
        <v>0</v>
      </c>
      <c r="Q67" s="15">
        <v>1</v>
      </c>
      <c r="R67" s="15">
        <v>1</v>
      </c>
      <c r="S67" s="298"/>
      <c r="T67" s="298"/>
      <c r="U67" s="299"/>
      <c r="V67" s="292"/>
      <c r="W67" s="292"/>
      <c r="X67" s="292"/>
      <c r="Y67" s="292"/>
      <c r="Z67" s="147"/>
      <c r="AA67" s="147"/>
      <c r="AB67" s="147"/>
      <c r="AC67" s="147"/>
      <c r="AD67" s="147"/>
      <c r="AE67" s="147"/>
      <c r="AF67" s="147"/>
      <c r="AG67" s="147"/>
      <c r="AH67" s="147"/>
      <c r="AI67" s="147"/>
      <c r="AJ67" s="315"/>
      <c r="AK67" s="319"/>
    </row>
    <row r="68" spans="1:37" ht="135">
      <c r="A68" s="316"/>
      <c r="B68" s="304"/>
      <c r="C68" s="304"/>
      <c r="D68" s="289"/>
      <c r="E68" s="301"/>
      <c r="F68" s="301"/>
      <c r="G68" s="301" t="s">
        <v>449</v>
      </c>
      <c r="H68" s="303"/>
      <c r="I68" s="310" t="s">
        <v>450</v>
      </c>
      <c r="J68" s="301" t="s">
        <v>420</v>
      </c>
      <c r="K68" s="301"/>
      <c r="L68" s="301"/>
      <c r="M68" s="48" t="s">
        <v>451</v>
      </c>
      <c r="N68" s="48" t="s">
        <v>452</v>
      </c>
      <c r="O68" s="18">
        <v>13</v>
      </c>
      <c r="P68" s="18">
        <v>13</v>
      </c>
      <c r="Q68" s="18">
        <v>13</v>
      </c>
      <c r="R68" s="18">
        <v>13</v>
      </c>
      <c r="S68" s="298"/>
      <c r="T68" s="298"/>
      <c r="U68" s="299"/>
      <c r="V68" s="292"/>
      <c r="W68" s="292"/>
      <c r="X68" s="292"/>
      <c r="Y68" s="292"/>
      <c r="Z68" s="147"/>
      <c r="AA68" s="147"/>
      <c r="AB68" s="147"/>
      <c r="AC68" s="147"/>
      <c r="AD68" s="147"/>
      <c r="AE68" s="147"/>
      <c r="AF68" s="147"/>
      <c r="AG68" s="147"/>
      <c r="AH68" s="147"/>
      <c r="AI68" s="147"/>
      <c r="AJ68" s="315"/>
      <c r="AK68" s="319"/>
    </row>
    <row r="69" spans="1:37" ht="168.75">
      <c r="A69" s="316"/>
      <c r="B69" s="304"/>
      <c r="C69" s="304"/>
      <c r="D69" s="289"/>
      <c r="E69" s="301"/>
      <c r="F69" s="301"/>
      <c r="G69" s="301"/>
      <c r="H69" s="303"/>
      <c r="I69" s="310"/>
      <c r="J69" s="301"/>
      <c r="K69" s="301"/>
      <c r="L69" s="301"/>
      <c r="M69" s="48" t="s">
        <v>453</v>
      </c>
      <c r="N69" s="48" t="s">
        <v>454</v>
      </c>
      <c r="O69" s="19">
        <v>8</v>
      </c>
      <c r="P69" s="20">
        <v>7</v>
      </c>
      <c r="Q69" s="20">
        <v>7</v>
      </c>
      <c r="R69" s="20">
        <v>8</v>
      </c>
      <c r="S69" s="298"/>
      <c r="T69" s="298"/>
      <c r="U69" s="299"/>
      <c r="V69" s="292"/>
      <c r="W69" s="292"/>
      <c r="X69" s="292"/>
      <c r="Y69" s="292"/>
      <c r="Z69" s="147"/>
      <c r="AA69" s="147"/>
      <c r="AB69" s="147"/>
      <c r="AC69" s="147"/>
      <c r="AD69" s="147"/>
      <c r="AE69" s="147"/>
      <c r="AF69" s="147"/>
      <c r="AG69" s="147"/>
      <c r="AH69" s="147"/>
      <c r="AI69" s="147"/>
      <c r="AJ69" s="315"/>
      <c r="AK69" s="319"/>
    </row>
    <row r="70" spans="1:37" ht="45">
      <c r="A70" s="316"/>
      <c r="B70" s="304"/>
      <c r="C70" s="304"/>
      <c r="D70" s="289"/>
      <c r="E70" s="301"/>
      <c r="F70" s="301"/>
      <c r="G70" s="301"/>
      <c r="H70" s="303"/>
      <c r="I70" s="310"/>
      <c r="J70" s="301"/>
      <c r="K70" s="301"/>
      <c r="L70" s="301"/>
      <c r="M70" s="48" t="s">
        <v>455</v>
      </c>
      <c r="N70" s="48" t="s">
        <v>456</v>
      </c>
      <c r="O70" s="21" t="s">
        <v>457</v>
      </c>
      <c r="P70" s="19">
        <v>0</v>
      </c>
      <c r="Q70" s="19">
        <v>1</v>
      </c>
      <c r="R70" s="19">
        <v>1</v>
      </c>
      <c r="S70" s="298">
        <v>67460000</v>
      </c>
      <c r="T70" s="300" t="s">
        <v>596</v>
      </c>
      <c r="U70" s="299">
        <v>1</v>
      </c>
      <c r="V70" s="271" t="s">
        <v>597</v>
      </c>
      <c r="W70" s="292"/>
      <c r="X70" s="292"/>
      <c r="Y70" s="292"/>
      <c r="Z70" s="147"/>
      <c r="AA70" s="147"/>
      <c r="AB70" s="147"/>
      <c r="AC70" s="147"/>
      <c r="AD70" s="147"/>
      <c r="AE70" s="147"/>
      <c r="AF70" s="147"/>
      <c r="AG70" s="147"/>
      <c r="AH70" s="147"/>
      <c r="AI70" s="147"/>
      <c r="AJ70" s="315"/>
      <c r="AK70" s="319"/>
    </row>
    <row r="71" spans="1:37" ht="45">
      <c r="A71" s="316"/>
      <c r="B71" s="304"/>
      <c r="C71" s="304"/>
      <c r="D71" s="289"/>
      <c r="E71" s="301"/>
      <c r="F71" s="301"/>
      <c r="G71" s="301"/>
      <c r="H71" s="303"/>
      <c r="I71" s="310"/>
      <c r="J71" s="301"/>
      <c r="K71" s="301"/>
      <c r="L71" s="301"/>
      <c r="M71" s="48" t="s">
        <v>458</v>
      </c>
      <c r="N71" s="48" t="s">
        <v>459</v>
      </c>
      <c r="O71" s="21" t="s">
        <v>460</v>
      </c>
      <c r="P71" s="19">
        <v>3</v>
      </c>
      <c r="Q71" s="19">
        <v>3</v>
      </c>
      <c r="R71" s="19">
        <v>3</v>
      </c>
      <c r="S71" s="298"/>
      <c r="T71" s="300"/>
      <c r="U71" s="299"/>
      <c r="V71" s="292"/>
      <c r="W71" s="292"/>
      <c r="X71" s="292"/>
      <c r="Y71" s="292"/>
      <c r="Z71" s="147"/>
      <c r="AA71" s="147"/>
      <c r="AB71" s="147"/>
      <c r="AC71" s="147"/>
      <c r="AD71" s="147"/>
      <c r="AE71" s="147"/>
      <c r="AF71" s="147"/>
      <c r="AG71" s="147"/>
      <c r="AH71" s="147"/>
      <c r="AI71" s="147"/>
      <c r="AJ71" s="315"/>
      <c r="AK71" s="319"/>
    </row>
    <row r="72" spans="1:37" ht="360">
      <c r="A72" s="316"/>
      <c r="B72" s="304"/>
      <c r="C72" s="304"/>
      <c r="D72" s="289"/>
      <c r="E72" s="301"/>
      <c r="F72" s="301"/>
      <c r="G72" s="301"/>
      <c r="H72" s="303"/>
      <c r="I72" s="310"/>
      <c r="J72" s="301"/>
      <c r="K72" s="301"/>
      <c r="L72" s="301"/>
      <c r="M72" s="48" t="s">
        <v>461</v>
      </c>
      <c r="N72" s="48" t="s">
        <v>462</v>
      </c>
      <c r="O72" s="19">
        <v>3</v>
      </c>
      <c r="P72" s="19">
        <v>3</v>
      </c>
      <c r="Q72" s="19">
        <v>3</v>
      </c>
      <c r="R72" s="19">
        <v>3</v>
      </c>
      <c r="S72" s="298"/>
      <c r="T72" s="300"/>
      <c r="U72" s="299"/>
      <c r="V72" s="292"/>
      <c r="W72" s="292"/>
      <c r="X72" s="292"/>
      <c r="Y72" s="292"/>
      <c r="Z72" s="147"/>
      <c r="AA72" s="147"/>
      <c r="AB72" s="147"/>
      <c r="AC72" s="147"/>
      <c r="AD72" s="147"/>
      <c r="AE72" s="147"/>
      <c r="AF72" s="147"/>
      <c r="AG72" s="147"/>
      <c r="AH72" s="147"/>
      <c r="AI72" s="147"/>
      <c r="AJ72" s="315"/>
      <c r="AK72" s="319"/>
    </row>
    <row r="73" spans="1:37" ht="191.25">
      <c r="A73" s="316"/>
      <c r="B73" s="304"/>
      <c r="C73" s="304"/>
      <c r="D73" s="289"/>
      <c r="E73" s="301"/>
      <c r="F73" s="301"/>
      <c r="G73" s="301"/>
      <c r="H73" s="303"/>
      <c r="I73" s="310"/>
      <c r="J73" s="301"/>
      <c r="K73" s="301"/>
      <c r="L73" s="301"/>
      <c r="M73" s="48" t="s">
        <v>463</v>
      </c>
      <c r="N73" s="48" t="s">
        <v>464</v>
      </c>
      <c r="O73" s="15">
        <v>0</v>
      </c>
      <c r="P73" s="15">
        <v>0</v>
      </c>
      <c r="Q73" s="15">
        <v>1</v>
      </c>
      <c r="R73" s="15">
        <v>0</v>
      </c>
      <c r="S73" s="298"/>
      <c r="T73" s="300"/>
      <c r="U73" s="299"/>
      <c r="V73" s="292"/>
      <c r="W73" s="292"/>
      <c r="X73" s="292"/>
      <c r="Y73" s="292"/>
      <c r="Z73" s="147"/>
      <c r="AA73" s="147"/>
      <c r="AB73" s="147"/>
      <c r="AC73" s="147"/>
      <c r="AD73" s="147"/>
      <c r="AE73" s="147"/>
      <c r="AF73" s="147"/>
      <c r="AG73" s="147"/>
      <c r="AH73" s="147"/>
      <c r="AI73" s="147"/>
      <c r="AJ73" s="315"/>
      <c r="AK73" s="319"/>
    </row>
    <row r="74" spans="1:37" ht="225">
      <c r="A74" s="316"/>
      <c r="B74" s="304"/>
      <c r="C74" s="304"/>
      <c r="D74" s="289"/>
      <c r="E74" s="301"/>
      <c r="F74" s="301"/>
      <c r="G74" s="301" t="s">
        <v>465</v>
      </c>
      <c r="H74" s="303"/>
      <c r="I74" s="310" t="s">
        <v>466</v>
      </c>
      <c r="J74" s="301" t="s">
        <v>467</v>
      </c>
      <c r="K74" s="301"/>
      <c r="L74" s="301"/>
      <c r="M74" s="48" t="s">
        <v>468</v>
      </c>
      <c r="N74" s="48" t="s">
        <v>469</v>
      </c>
      <c r="O74" s="15">
        <v>0</v>
      </c>
      <c r="P74" s="15">
        <v>0</v>
      </c>
      <c r="Q74" s="15">
        <v>1</v>
      </c>
      <c r="R74" s="15">
        <v>0</v>
      </c>
      <c r="S74" s="298"/>
      <c r="T74" s="300"/>
      <c r="U74" s="299"/>
      <c r="V74" s="292"/>
      <c r="W74" s="292"/>
      <c r="X74" s="292"/>
      <c r="Y74" s="292"/>
      <c r="Z74" s="147"/>
      <c r="AA74" s="147"/>
      <c r="AB74" s="147"/>
      <c r="AC74" s="147"/>
      <c r="AD74" s="147"/>
      <c r="AE74" s="147"/>
      <c r="AF74" s="147"/>
      <c r="AG74" s="147"/>
      <c r="AH74" s="147"/>
      <c r="AI74" s="147"/>
      <c r="AJ74" s="315"/>
      <c r="AK74" s="319"/>
    </row>
    <row r="75" spans="1:37" ht="101.25">
      <c r="A75" s="316"/>
      <c r="B75" s="304"/>
      <c r="C75" s="304"/>
      <c r="D75" s="289"/>
      <c r="E75" s="301"/>
      <c r="F75" s="301"/>
      <c r="G75" s="301"/>
      <c r="H75" s="303"/>
      <c r="I75" s="310"/>
      <c r="J75" s="301"/>
      <c r="K75" s="301"/>
      <c r="L75" s="301"/>
      <c r="M75" s="48" t="s">
        <v>470</v>
      </c>
      <c r="N75" s="48" t="s">
        <v>471</v>
      </c>
      <c r="O75" s="15">
        <v>0</v>
      </c>
      <c r="P75" s="15">
        <v>0</v>
      </c>
      <c r="Q75" s="15">
        <v>0</v>
      </c>
      <c r="R75" s="15">
        <v>2000</v>
      </c>
      <c r="S75" s="298"/>
      <c r="T75" s="300"/>
      <c r="U75" s="299"/>
      <c r="V75" s="292"/>
      <c r="W75" s="292"/>
      <c r="X75" s="292"/>
      <c r="Y75" s="292"/>
      <c r="Z75" s="147"/>
      <c r="AA75" s="147"/>
      <c r="AB75" s="147"/>
      <c r="AC75" s="147"/>
      <c r="AD75" s="147"/>
      <c r="AE75" s="147"/>
      <c r="AF75" s="147"/>
      <c r="AG75" s="147"/>
      <c r="AH75" s="147"/>
      <c r="AI75" s="147"/>
      <c r="AJ75" s="315"/>
      <c r="AK75" s="319"/>
    </row>
    <row r="76" spans="1:37" ht="157.5">
      <c r="A76" s="316"/>
      <c r="B76" s="304"/>
      <c r="C76" s="304"/>
      <c r="D76" s="289"/>
      <c r="E76" s="301"/>
      <c r="F76" s="301"/>
      <c r="G76" s="301"/>
      <c r="H76" s="303"/>
      <c r="I76" s="310"/>
      <c r="J76" s="301"/>
      <c r="K76" s="301"/>
      <c r="L76" s="301"/>
      <c r="M76" s="48" t="s">
        <v>472</v>
      </c>
      <c r="N76" s="48" t="s">
        <v>473</v>
      </c>
      <c r="O76" s="15">
        <v>3</v>
      </c>
      <c r="P76" s="15">
        <v>3</v>
      </c>
      <c r="Q76" s="15">
        <v>3</v>
      </c>
      <c r="R76" s="15">
        <v>3</v>
      </c>
      <c r="S76" s="298"/>
      <c r="T76" s="298"/>
      <c r="U76" s="299" t="e">
        <f>T76/S76</f>
        <v>#DIV/0!</v>
      </c>
      <c r="V76" s="291"/>
      <c r="W76" s="291"/>
      <c r="X76" s="291"/>
      <c r="Y76" s="291"/>
      <c r="Z76" s="147"/>
      <c r="AA76" s="147"/>
      <c r="AB76" s="147"/>
      <c r="AC76" s="147"/>
      <c r="AD76" s="147"/>
      <c r="AE76" s="147"/>
      <c r="AF76" s="147"/>
      <c r="AG76" s="147"/>
      <c r="AH76" s="147"/>
      <c r="AI76" s="147"/>
      <c r="AJ76" s="315"/>
      <c r="AK76" s="319"/>
    </row>
    <row r="77" spans="1:37" ht="247.5">
      <c r="A77" s="316"/>
      <c r="B77" s="304"/>
      <c r="C77" s="304"/>
      <c r="D77" s="289"/>
      <c r="E77" s="301"/>
      <c r="F77" s="301"/>
      <c r="G77" s="301"/>
      <c r="H77" s="303"/>
      <c r="I77" s="310"/>
      <c r="J77" s="301"/>
      <c r="K77" s="301"/>
      <c r="L77" s="301"/>
      <c r="M77" s="48" t="s">
        <v>474</v>
      </c>
      <c r="N77" s="48" t="s">
        <v>475</v>
      </c>
      <c r="O77" s="15">
        <v>0</v>
      </c>
      <c r="P77" s="15">
        <v>0</v>
      </c>
      <c r="Q77" s="15">
        <v>0</v>
      </c>
      <c r="R77" s="15">
        <v>1</v>
      </c>
      <c r="S77" s="298"/>
      <c r="T77" s="298"/>
      <c r="U77" s="299"/>
      <c r="V77" s="291"/>
      <c r="W77" s="291"/>
      <c r="X77" s="291"/>
      <c r="Y77" s="291"/>
      <c r="Z77" s="147"/>
      <c r="AA77" s="147"/>
      <c r="AB77" s="147"/>
      <c r="AC77" s="147"/>
      <c r="AD77" s="147"/>
      <c r="AE77" s="147"/>
      <c r="AF77" s="147"/>
      <c r="AG77" s="147"/>
      <c r="AH77" s="147"/>
      <c r="AI77" s="147"/>
      <c r="AJ77" s="315"/>
      <c r="AK77" s="319"/>
    </row>
    <row r="78" spans="1:37" ht="101.25">
      <c r="A78" s="316"/>
      <c r="B78" s="304"/>
      <c r="C78" s="304"/>
      <c r="D78" s="289"/>
      <c r="E78" s="301"/>
      <c r="F78" s="301"/>
      <c r="G78" s="301" t="s">
        <v>418</v>
      </c>
      <c r="H78" s="303"/>
      <c r="I78" s="310" t="s">
        <v>419</v>
      </c>
      <c r="J78" s="301" t="s">
        <v>467</v>
      </c>
      <c r="K78" s="301"/>
      <c r="L78" s="301"/>
      <c r="M78" s="48" t="s">
        <v>477</v>
      </c>
      <c r="N78" s="48" t="s">
        <v>478</v>
      </c>
      <c r="O78" s="15">
        <v>4</v>
      </c>
      <c r="P78" s="15">
        <v>4</v>
      </c>
      <c r="Q78" s="15">
        <v>4</v>
      </c>
      <c r="R78" s="15">
        <v>3</v>
      </c>
      <c r="S78" s="298"/>
      <c r="T78" s="298"/>
      <c r="U78" s="299"/>
      <c r="V78" s="291"/>
      <c r="W78" s="291"/>
      <c r="X78" s="291"/>
      <c r="Y78" s="291"/>
      <c r="Z78" s="147"/>
      <c r="AA78" s="147"/>
      <c r="AB78" s="147"/>
      <c r="AC78" s="147"/>
      <c r="AD78" s="147"/>
      <c r="AE78" s="147"/>
      <c r="AF78" s="147"/>
      <c r="AG78" s="147"/>
      <c r="AH78" s="147"/>
      <c r="AI78" s="147"/>
      <c r="AJ78" s="315"/>
      <c r="AK78" s="319"/>
    </row>
    <row r="79" spans="1:37" ht="90">
      <c r="A79" s="316"/>
      <c r="B79" s="304"/>
      <c r="C79" s="304"/>
      <c r="D79" s="289"/>
      <c r="E79" s="301"/>
      <c r="F79" s="301"/>
      <c r="G79" s="301"/>
      <c r="H79" s="303"/>
      <c r="I79" s="310"/>
      <c r="J79" s="301"/>
      <c r="K79" s="301"/>
      <c r="L79" s="301"/>
      <c r="M79" s="48" t="s">
        <v>479</v>
      </c>
      <c r="N79" s="48" t="s">
        <v>480</v>
      </c>
      <c r="O79" s="15">
        <v>4</v>
      </c>
      <c r="P79" s="15">
        <v>4</v>
      </c>
      <c r="Q79" s="15">
        <v>4</v>
      </c>
      <c r="R79" s="15">
        <v>3</v>
      </c>
      <c r="S79" s="298"/>
      <c r="T79" s="298"/>
      <c r="U79" s="299"/>
      <c r="V79" s="291"/>
      <c r="W79" s="291"/>
      <c r="X79" s="291"/>
      <c r="Y79" s="291"/>
      <c r="Z79" s="147"/>
      <c r="AA79" s="147"/>
      <c r="AB79" s="147"/>
      <c r="AC79" s="147"/>
      <c r="AD79" s="147"/>
      <c r="AE79" s="147"/>
      <c r="AF79" s="147"/>
      <c r="AG79" s="147"/>
      <c r="AH79" s="147"/>
      <c r="AI79" s="147"/>
      <c r="AJ79" s="315"/>
      <c r="AK79" s="319"/>
    </row>
    <row r="80" spans="1:37" ht="112.5">
      <c r="A80" s="316"/>
      <c r="B80" s="304"/>
      <c r="C80" s="304"/>
      <c r="D80" s="289"/>
      <c r="E80" s="301"/>
      <c r="F80" s="301"/>
      <c r="G80" s="301"/>
      <c r="H80" s="303"/>
      <c r="I80" s="310"/>
      <c r="J80" s="301"/>
      <c r="K80" s="301"/>
      <c r="L80" s="301"/>
      <c r="M80" s="48" t="s">
        <v>481</v>
      </c>
      <c r="N80" s="48" t="s">
        <v>482</v>
      </c>
      <c r="O80" s="15">
        <v>4</v>
      </c>
      <c r="P80" s="15">
        <v>4</v>
      </c>
      <c r="Q80" s="15">
        <v>4</v>
      </c>
      <c r="R80" s="15">
        <v>3</v>
      </c>
      <c r="S80" s="298"/>
      <c r="T80" s="298"/>
      <c r="U80" s="299"/>
      <c r="V80" s="291"/>
      <c r="W80" s="291"/>
      <c r="X80" s="291"/>
      <c r="Y80" s="291"/>
      <c r="Z80" s="147"/>
      <c r="AA80" s="147"/>
      <c r="AB80" s="147"/>
      <c r="AC80" s="147"/>
      <c r="AD80" s="147"/>
      <c r="AE80" s="147"/>
      <c r="AF80" s="147"/>
      <c r="AG80" s="147"/>
      <c r="AH80" s="147"/>
      <c r="AI80" s="147"/>
      <c r="AJ80" s="315"/>
      <c r="AK80" s="319"/>
    </row>
    <row r="81" spans="1:37" ht="135">
      <c r="A81" s="316"/>
      <c r="B81" s="304"/>
      <c r="C81" s="304"/>
      <c r="D81" s="289"/>
      <c r="E81" s="301"/>
      <c r="F81" s="301"/>
      <c r="G81" s="301"/>
      <c r="H81" s="303"/>
      <c r="I81" s="310"/>
      <c r="J81" s="301"/>
      <c r="K81" s="301"/>
      <c r="L81" s="301"/>
      <c r="M81" s="48" t="s">
        <v>483</v>
      </c>
      <c r="N81" s="15" t="s">
        <v>484</v>
      </c>
      <c r="O81" s="19">
        <v>0</v>
      </c>
      <c r="P81" s="19">
        <v>10</v>
      </c>
      <c r="Q81" s="19">
        <v>10</v>
      </c>
      <c r="R81" s="19">
        <v>10</v>
      </c>
      <c r="S81" s="298"/>
      <c r="T81" s="298"/>
      <c r="U81" s="299"/>
      <c r="V81" s="291"/>
      <c r="W81" s="291"/>
      <c r="X81" s="291"/>
      <c r="Y81" s="291"/>
      <c r="Z81" s="147"/>
      <c r="AA81" s="147"/>
      <c r="AB81" s="147"/>
      <c r="AC81" s="147"/>
      <c r="AD81" s="147"/>
      <c r="AE81" s="147"/>
      <c r="AF81" s="147"/>
      <c r="AG81" s="147"/>
      <c r="AH81" s="147"/>
      <c r="AI81" s="147"/>
      <c r="AJ81" s="315"/>
      <c r="AK81" s="319"/>
    </row>
    <row r="82" spans="1:37" ht="90">
      <c r="A82" s="316"/>
      <c r="B82" s="304"/>
      <c r="C82" s="304"/>
      <c r="D82" s="289"/>
      <c r="E82" s="301"/>
      <c r="F82" s="301"/>
      <c r="G82" s="301" t="s">
        <v>437</v>
      </c>
      <c r="H82" s="303"/>
      <c r="I82" s="310" t="s">
        <v>438</v>
      </c>
      <c r="J82" s="301" t="s">
        <v>467</v>
      </c>
      <c r="K82" s="301"/>
      <c r="L82" s="309"/>
      <c r="M82" s="48" t="s">
        <v>485</v>
      </c>
      <c r="N82" s="47" t="s">
        <v>486</v>
      </c>
      <c r="O82" s="15">
        <v>4</v>
      </c>
      <c r="P82" s="15">
        <v>4</v>
      </c>
      <c r="Q82" s="15">
        <v>4</v>
      </c>
      <c r="R82" s="15">
        <v>3</v>
      </c>
      <c r="S82" s="298"/>
      <c r="T82" s="298"/>
      <c r="U82" s="299"/>
      <c r="V82" s="291"/>
      <c r="W82" s="291"/>
      <c r="X82" s="291"/>
      <c r="Y82" s="291"/>
      <c r="Z82" s="147"/>
      <c r="AA82" s="147"/>
      <c r="AB82" s="147"/>
      <c r="AC82" s="147"/>
      <c r="AD82" s="147"/>
      <c r="AE82" s="147"/>
      <c r="AF82" s="147"/>
      <c r="AG82" s="147"/>
      <c r="AH82" s="147"/>
      <c r="AI82" s="147"/>
      <c r="AJ82" s="315"/>
      <c r="AK82" s="319"/>
    </row>
    <row r="83" spans="1:37" ht="202.5">
      <c r="A83" s="316"/>
      <c r="B83" s="304"/>
      <c r="C83" s="304"/>
      <c r="D83" s="289"/>
      <c r="E83" s="301"/>
      <c r="F83" s="301"/>
      <c r="G83" s="301"/>
      <c r="H83" s="303"/>
      <c r="I83" s="310"/>
      <c r="J83" s="301"/>
      <c r="K83" s="301"/>
      <c r="L83" s="309"/>
      <c r="M83" s="48" t="s">
        <v>487</v>
      </c>
      <c r="N83" s="47" t="s">
        <v>488</v>
      </c>
      <c r="O83" s="18">
        <v>4</v>
      </c>
      <c r="P83" s="18">
        <v>4</v>
      </c>
      <c r="Q83" s="18">
        <v>4</v>
      </c>
      <c r="R83" s="18">
        <v>3</v>
      </c>
      <c r="S83" s="298">
        <v>35300000</v>
      </c>
      <c r="T83" s="298" t="s">
        <v>598</v>
      </c>
      <c r="U83" s="299">
        <v>1</v>
      </c>
      <c r="V83" s="271" t="s">
        <v>595</v>
      </c>
      <c r="W83" s="292"/>
      <c r="X83" s="292"/>
      <c r="Y83" s="292"/>
      <c r="Z83" s="147"/>
      <c r="AA83" s="147"/>
      <c r="AB83" s="147"/>
      <c r="AC83" s="147"/>
      <c r="AD83" s="147"/>
      <c r="AE83" s="147"/>
      <c r="AF83" s="147"/>
      <c r="AG83" s="147"/>
      <c r="AH83" s="147"/>
      <c r="AI83" s="147"/>
      <c r="AJ83" s="315"/>
      <c r="AK83" s="319"/>
    </row>
    <row r="84" spans="1:37" ht="202.5">
      <c r="A84" s="316"/>
      <c r="B84" s="304"/>
      <c r="C84" s="304"/>
      <c r="D84" s="289"/>
      <c r="E84" s="301"/>
      <c r="F84" s="301"/>
      <c r="G84" s="301" t="s">
        <v>449</v>
      </c>
      <c r="H84" s="303"/>
      <c r="I84" s="310" t="s">
        <v>450</v>
      </c>
      <c r="J84" s="301" t="s">
        <v>420</v>
      </c>
      <c r="K84" s="301"/>
      <c r="L84" s="309"/>
      <c r="M84" s="48" t="s">
        <v>489</v>
      </c>
      <c r="N84" s="48" t="s">
        <v>490</v>
      </c>
      <c r="O84" s="15">
        <v>12</v>
      </c>
      <c r="P84" s="15">
        <v>12</v>
      </c>
      <c r="Q84" s="15">
        <v>13</v>
      </c>
      <c r="R84" s="15">
        <v>13</v>
      </c>
      <c r="S84" s="298"/>
      <c r="T84" s="298"/>
      <c r="U84" s="299"/>
      <c r="V84" s="292"/>
      <c r="W84" s="292"/>
      <c r="X84" s="292"/>
      <c r="Y84" s="292"/>
      <c r="Z84" s="147"/>
      <c r="AA84" s="147"/>
      <c r="AB84" s="147"/>
      <c r="AC84" s="147"/>
      <c r="AD84" s="147"/>
      <c r="AE84" s="147"/>
      <c r="AF84" s="147"/>
      <c r="AG84" s="147"/>
      <c r="AH84" s="147"/>
      <c r="AI84" s="147"/>
      <c r="AJ84" s="315"/>
      <c r="AK84" s="319"/>
    </row>
    <row r="85" spans="1:37" ht="90">
      <c r="A85" s="316"/>
      <c r="B85" s="304"/>
      <c r="C85" s="304"/>
      <c r="D85" s="289"/>
      <c r="E85" s="301"/>
      <c r="F85" s="301"/>
      <c r="G85" s="301"/>
      <c r="H85" s="303"/>
      <c r="I85" s="310"/>
      <c r="J85" s="301"/>
      <c r="K85" s="301"/>
      <c r="L85" s="309"/>
      <c r="M85" s="48" t="s">
        <v>491</v>
      </c>
      <c r="N85" s="48" t="s">
        <v>492</v>
      </c>
      <c r="O85" s="22">
        <v>7</v>
      </c>
      <c r="P85" s="22">
        <v>8</v>
      </c>
      <c r="Q85" s="22">
        <v>8</v>
      </c>
      <c r="R85" s="22">
        <v>7</v>
      </c>
      <c r="S85" s="298"/>
      <c r="T85" s="298"/>
      <c r="U85" s="299"/>
      <c r="V85" s="292"/>
      <c r="W85" s="292"/>
      <c r="X85" s="292"/>
      <c r="Y85" s="292"/>
      <c r="Z85" s="147"/>
      <c r="AA85" s="147"/>
      <c r="AB85" s="147"/>
      <c r="AC85" s="147"/>
      <c r="AD85" s="147"/>
      <c r="AE85" s="147"/>
      <c r="AF85" s="147"/>
      <c r="AG85" s="147"/>
      <c r="AH85" s="147"/>
      <c r="AI85" s="147"/>
      <c r="AJ85" s="315"/>
      <c r="AK85" s="319"/>
    </row>
    <row r="86" spans="1:37" ht="180">
      <c r="A86" s="316"/>
      <c r="B86" s="304"/>
      <c r="C86" s="304"/>
      <c r="D86" s="289"/>
      <c r="E86" s="301"/>
      <c r="F86" s="301"/>
      <c r="G86" s="301" t="s">
        <v>465</v>
      </c>
      <c r="H86" s="303"/>
      <c r="I86" s="310"/>
      <c r="J86" s="301" t="s">
        <v>467</v>
      </c>
      <c r="K86" s="301"/>
      <c r="L86" s="309"/>
      <c r="M86" s="48" t="s">
        <v>493</v>
      </c>
      <c r="N86" s="47" t="s">
        <v>494</v>
      </c>
      <c r="O86" s="18">
        <v>3</v>
      </c>
      <c r="P86" s="18">
        <v>3</v>
      </c>
      <c r="Q86" s="18">
        <v>3</v>
      </c>
      <c r="R86" s="18">
        <v>3</v>
      </c>
      <c r="S86" s="298"/>
      <c r="T86" s="298"/>
      <c r="U86" s="299"/>
      <c r="V86" s="292"/>
      <c r="W86" s="292"/>
      <c r="X86" s="292"/>
      <c r="Y86" s="292"/>
      <c r="Z86" s="147"/>
      <c r="AA86" s="147"/>
      <c r="AB86" s="147"/>
      <c r="AC86" s="147"/>
      <c r="AD86" s="147"/>
      <c r="AE86" s="147"/>
      <c r="AF86" s="147"/>
      <c r="AG86" s="147"/>
      <c r="AH86" s="147"/>
      <c r="AI86" s="147"/>
      <c r="AJ86" s="315"/>
      <c r="AK86" s="319"/>
    </row>
    <row r="87" spans="1:37" ht="247.5">
      <c r="A87" s="316"/>
      <c r="B87" s="304"/>
      <c r="C87" s="304"/>
      <c r="D87" s="289"/>
      <c r="E87" s="301"/>
      <c r="F87" s="301"/>
      <c r="G87" s="301"/>
      <c r="H87" s="303"/>
      <c r="I87" s="310"/>
      <c r="J87" s="301"/>
      <c r="K87" s="301"/>
      <c r="L87" s="309"/>
      <c r="M87" s="48" t="s">
        <v>474</v>
      </c>
      <c r="N87" s="48" t="s">
        <v>475</v>
      </c>
      <c r="O87" s="15">
        <v>0</v>
      </c>
      <c r="P87" s="15">
        <v>0</v>
      </c>
      <c r="Q87" s="15">
        <v>0</v>
      </c>
      <c r="R87" s="15">
        <v>1</v>
      </c>
      <c r="S87" s="298"/>
      <c r="T87" s="298"/>
      <c r="U87" s="299"/>
      <c r="V87" s="292"/>
      <c r="W87" s="292"/>
      <c r="X87" s="292"/>
      <c r="Y87" s="292"/>
      <c r="Z87" s="147"/>
      <c r="AA87" s="147"/>
      <c r="AB87" s="147"/>
      <c r="AC87" s="147"/>
      <c r="AD87" s="147"/>
      <c r="AE87" s="147"/>
      <c r="AF87" s="147"/>
      <c r="AG87" s="147"/>
      <c r="AH87" s="147"/>
      <c r="AI87" s="147"/>
      <c r="AJ87" s="315"/>
      <c r="AK87" s="319"/>
    </row>
    <row r="88" spans="1:37" ht="180">
      <c r="A88" s="316"/>
      <c r="B88" s="304"/>
      <c r="C88" s="304"/>
      <c r="D88" s="289"/>
      <c r="E88" s="301"/>
      <c r="F88" s="301"/>
      <c r="G88" s="301" t="s">
        <v>418</v>
      </c>
      <c r="H88" s="303"/>
      <c r="I88" s="310" t="s">
        <v>103</v>
      </c>
      <c r="J88" s="311" t="s">
        <v>420</v>
      </c>
      <c r="K88" s="301"/>
      <c r="L88" s="309"/>
      <c r="M88" s="48" t="s">
        <v>496</v>
      </c>
      <c r="N88" s="19" t="s">
        <v>497</v>
      </c>
      <c r="O88" s="15">
        <v>600</v>
      </c>
      <c r="P88" s="15">
        <v>0</v>
      </c>
      <c r="Q88" s="15">
        <v>0</v>
      </c>
      <c r="R88" s="15">
        <v>0</v>
      </c>
      <c r="S88" s="298"/>
      <c r="T88" s="298"/>
      <c r="U88" s="299"/>
      <c r="V88" s="292"/>
      <c r="W88" s="292"/>
      <c r="X88" s="292"/>
      <c r="Y88" s="292"/>
      <c r="Z88" s="147"/>
      <c r="AA88" s="147"/>
      <c r="AB88" s="147"/>
      <c r="AC88" s="147"/>
      <c r="AD88" s="147"/>
      <c r="AE88" s="147"/>
      <c r="AF88" s="147"/>
      <c r="AG88" s="147"/>
      <c r="AH88" s="147"/>
      <c r="AI88" s="147"/>
      <c r="AJ88" s="315"/>
      <c r="AK88" s="319"/>
    </row>
    <row r="89" spans="1:37" ht="135">
      <c r="A89" s="316"/>
      <c r="B89" s="304"/>
      <c r="C89" s="304"/>
      <c r="D89" s="289"/>
      <c r="E89" s="301"/>
      <c r="F89" s="301"/>
      <c r="G89" s="301"/>
      <c r="H89" s="303"/>
      <c r="I89" s="310"/>
      <c r="J89" s="311"/>
      <c r="K89" s="301"/>
      <c r="L89" s="309"/>
      <c r="M89" s="48" t="s">
        <v>498</v>
      </c>
      <c r="N89" s="19" t="s">
        <v>499</v>
      </c>
      <c r="O89" s="15">
        <v>20</v>
      </c>
      <c r="P89" s="15">
        <v>20</v>
      </c>
      <c r="Q89" s="15">
        <v>20</v>
      </c>
      <c r="R89" s="15">
        <v>20</v>
      </c>
      <c r="S89" s="298"/>
      <c r="T89" s="298"/>
      <c r="U89" s="299" t="e">
        <f>T89/S89</f>
        <v>#DIV/0!</v>
      </c>
      <c r="V89" s="291"/>
      <c r="W89" s="291"/>
      <c r="X89" s="291"/>
      <c r="Y89" s="291"/>
      <c r="Z89" s="147"/>
      <c r="AA89" s="147"/>
      <c r="AB89" s="147"/>
      <c r="AC89" s="147"/>
      <c r="AD89" s="147"/>
      <c r="AE89" s="147"/>
      <c r="AF89" s="147"/>
      <c r="AG89" s="147"/>
      <c r="AH89" s="147"/>
      <c r="AI89" s="147"/>
      <c r="AJ89" s="315"/>
      <c r="AK89" s="319"/>
    </row>
    <row r="90" spans="1:37" ht="135">
      <c r="A90" s="316"/>
      <c r="B90" s="304"/>
      <c r="C90" s="304"/>
      <c r="D90" s="289"/>
      <c r="E90" s="301"/>
      <c r="F90" s="301"/>
      <c r="G90" s="301"/>
      <c r="H90" s="303"/>
      <c r="I90" s="310"/>
      <c r="J90" s="311"/>
      <c r="K90" s="301"/>
      <c r="L90" s="309"/>
      <c r="M90" s="48" t="s">
        <v>500</v>
      </c>
      <c r="N90" s="19" t="s">
        <v>499</v>
      </c>
      <c r="O90" s="15">
        <v>20</v>
      </c>
      <c r="P90" s="15">
        <v>20</v>
      </c>
      <c r="Q90" s="15">
        <v>20</v>
      </c>
      <c r="R90" s="15">
        <v>20</v>
      </c>
      <c r="S90" s="298"/>
      <c r="T90" s="298"/>
      <c r="U90" s="299"/>
      <c r="V90" s="291"/>
      <c r="W90" s="291"/>
      <c r="X90" s="291"/>
      <c r="Y90" s="291"/>
      <c r="Z90" s="147"/>
      <c r="AA90" s="147"/>
      <c r="AB90" s="147"/>
      <c r="AC90" s="147"/>
      <c r="AD90" s="147"/>
      <c r="AE90" s="147"/>
      <c r="AF90" s="147"/>
      <c r="AG90" s="147"/>
      <c r="AH90" s="147"/>
      <c r="AI90" s="147"/>
      <c r="AJ90" s="315"/>
      <c r="AK90" s="319"/>
    </row>
    <row r="91" spans="1:37" ht="101.25">
      <c r="A91" s="316"/>
      <c r="B91" s="304"/>
      <c r="C91" s="304"/>
      <c r="D91" s="289"/>
      <c r="E91" s="301"/>
      <c r="F91" s="301"/>
      <c r="G91" s="15" t="s">
        <v>437</v>
      </c>
      <c r="H91" s="23"/>
      <c r="I91" s="28" t="s">
        <v>105</v>
      </c>
      <c r="J91" s="19" t="s">
        <v>467</v>
      </c>
      <c r="K91" s="15"/>
      <c r="L91" s="48"/>
      <c r="M91" s="48" t="s">
        <v>501</v>
      </c>
      <c r="N91" s="48" t="s">
        <v>502</v>
      </c>
      <c r="O91" s="19">
        <v>95</v>
      </c>
      <c r="P91" s="19">
        <v>95</v>
      </c>
      <c r="Q91" s="18">
        <v>95</v>
      </c>
      <c r="R91" s="19">
        <v>95</v>
      </c>
      <c r="S91" s="298"/>
      <c r="T91" s="298"/>
      <c r="U91" s="299"/>
      <c r="V91" s="291"/>
      <c r="W91" s="291"/>
      <c r="X91" s="291"/>
      <c r="Y91" s="291"/>
      <c r="Z91" s="147"/>
      <c r="AA91" s="147"/>
      <c r="AB91" s="147"/>
      <c r="AC91" s="147"/>
      <c r="AD91" s="147"/>
      <c r="AE91" s="147"/>
      <c r="AF91" s="147"/>
      <c r="AG91" s="147"/>
      <c r="AH91" s="147"/>
      <c r="AI91" s="147"/>
      <c r="AJ91" s="315"/>
      <c r="AK91" s="319"/>
    </row>
    <row r="92" spans="1:37" ht="202.5">
      <c r="A92" s="316"/>
      <c r="B92" s="304"/>
      <c r="C92" s="304"/>
      <c r="D92" s="289"/>
      <c r="E92" s="301"/>
      <c r="F92" s="301"/>
      <c r="G92" s="301" t="s">
        <v>449</v>
      </c>
      <c r="H92" s="303"/>
      <c r="I92" s="310"/>
      <c r="J92" s="311" t="s">
        <v>503</v>
      </c>
      <c r="K92" s="301"/>
      <c r="L92" s="309"/>
      <c r="M92" s="48" t="s">
        <v>489</v>
      </c>
      <c r="N92" s="48" t="s">
        <v>490</v>
      </c>
      <c r="O92" s="15">
        <v>12</v>
      </c>
      <c r="P92" s="15">
        <v>12</v>
      </c>
      <c r="Q92" s="15">
        <v>13</v>
      </c>
      <c r="R92" s="15">
        <v>13</v>
      </c>
      <c r="S92" s="298"/>
      <c r="T92" s="298"/>
      <c r="U92" s="299"/>
      <c r="V92" s="291"/>
      <c r="W92" s="291"/>
      <c r="X92" s="291"/>
      <c r="Y92" s="291"/>
      <c r="Z92" s="147"/>
      <c r="AA92" s="147"/>
      <c r="AB92" s="147"/>
      <c r="AC92" s="147"/>
      <c r="AD92" s="147"/>
      <c r="AE92" s="147"/>
      <c r="AF92" s="147"/>
      <c r="AG92" s="147"/>
      <c r="AH92" s="147"/>
      <c r="AI92" s="147"/>
      <c r="AJ92" s="315"/>
      <c r="AK92" s="319"/>
    </row>
    <row r="93" spans="1:37" ht="90">
      <c r="A93" s="316"/>
      <c r="B93" s="304"/>
      <c r="C93" s="304"/>
      <c r="D93" s="289"/>
      <c r="E93" s="301"/>
      <c r="F93" s="301"/>
      <c r="G93" s="301"/>
      <c r="H93" s="303"/>
      <c r="I93" s="310"/>
      <c r="J93" s="311"/>
      <c r="K93" s="301"/>
      <c r="L93" s="309"/>
      <c r="M93" s="48" t="s">
        <v>504</v>
      </c>
      <c r="N93" s="48" t="s">
        <v>505</v>
      </c>
      <c r="O93" s="22">
        <v>7</v>
      </c>
      <c r="P93" s="22">
        <v>8</v>
      </c>
      <c r="Q93" s="22">
        <v>8</v>
      </c>
      <c r="R93" s="22">
        <v>7</v>
      </c>
      <c r="S93" s="298"/>
      <c r="T93" s="298"/>
      <c r="U93" s="299"/>
      <c r="V93" s="291"/>
      <c r="W93" s="291"/>
      <c r="X93" s="291"/>
      <c r="Y93" s="291"/>
      <c r="Z93" s="147"/>
      <c r="AA93" s="147"/>
      <c r="AB93" s="147"/>
      <c r="AC93" s="147"/>
      <c r="AD93" s="147"/>
      <c r="AE93" s="147"/>
      <c r="AF93" s="147"/>
      <c r="AG93" s="147"/>
      <c r="AH93" s="147"/>
      <c r="AI93" s="147"/>
      <c r="AJ93" s="315"/>
      <c r="AK93" s="319"/>
    </row>
    <row r="94" spans="1:37" ht="123.75">
      <c r="A94" s="316"/>
      <c r="B94" s="304"/>
      <c r="C94" s="304"/>
      <c r="D94" s="289"/>
      <c r="E94" s="301"/>
      <c r="F94" s="301"/>
      <c r="G94" s="301" t="s">
        <v>465</v>
      </c>
      <c r="H94" s="303"/>
      <c r="I94" s="310" t="s">
        <v>109</v>
      </c>
      <c r="J94" s="311" t="s">
        <v>467</v>
      </c>
      <c r="K94" s="301"/>
      <c r="L94" s="309"/>
      <c r="M94" s="48" t="s">
        <v>506</v>
      </c>
      <c r="N94" s="48" t="s">
        <v>507</v>
      </c>
      <c r="O94" s="19">
        <v>3</v>
      </c>
      <c r="P94" s="19">
        <v>3</v>
      </c>
      <c r="Q94" s="18">
        <v>3</v>
      </c>
      <c r="R94" s="19">
        <v>3</v>
      </c>
      <c r="S94" s="298"/>
      <c r="T94" s="298"/>
      <c r="U94" s="299"/>
      <c r="V94" s="291"/>
      <c r="W94" s="291"/>
      <c r="X94" s="291"/>
      <c r="Y94" s="291"/>
      <c r="Z94" s="147"/>
      <c r="AA94" s="147"/>
      <c r="AB94" s="147"/>
      <c r="AC94" s="147"/>
      <c r="AD94" s="147"/>
      <c r="AE94" s="147"/>
      <c r="AF94" s="147"/>
      <c r="AG94" s="147"/>
      <c r="AH94" s="147"/>
      <c r="AI94" s="147"/>
      <c r="AJ94" s="315"/>
      <c r="AK94" s="319"/>
    </row>
    <row r="95" spans="1:37" ht="247.5">
      <c r="A95" s="316"/>
      <c r="B95" s="304"/>
      <c r="C95" s="304"/>
      <c r="D95" s="289"/>
      <c r="E95" s="301"/>
      <c r="F95" s="301"/>
      <c r="G95" s="301"/>
      <c r="H95" s="303"/>
      <c r="I95" s="310"/>
      <c r="J95" s="311"/>
      <c r="K95" s="301"/>
      <c r="L95" s="309"/>
      <c r="M95" s="48" t="s">
        <v>474</v>
      </c>
      <c r="N95" s="48" t="s">
        <v>475</v>
      </c>
      <c r="O95" s="15">
        <v>1</v>
      </c>
      <c r="P95" s="15">
        <v>0</v>
      </c>
      <c r="Q95" s="15">
        <v>1</v>
      </c>
      <c r="R95" s="15">
        <v>0</v>
      </c>
      <c r="S95" s="298"/>
      <c r="T95" s="298"/>
      <c r="U95" s="299"/>
      <c r="V95" s="291"/>
      <c r="W95" s="291"/>
      <c r="X95" s="291"/>
      <c r="Y95" s="291"/>
      <c r="Z95" s="147"/>
      <c r="AA95" s="147"/>
      <c r="AB95" s="147"/>
      <c r="AC95" s="147"/>
      <c r="AD95" s="147"/>
      <c r="AE95" s="147"/>
      <c r="AF95" s="147"/>
      <c r="AG95" s="147"/>
      <c r="AH95" s="147"/>
      <c r="AI95" s="147"/>
      <c r="AJ95" s="315"/>
      <c r="AK95" s="319"/>
    </row>
    <row r="96" spans="1:37" ht="123.75">
      <c r="A96" s="316"/>
      <c r="B96" s="304"/>
      <c r="C96" s="304"/>
      <c r="D96" s="289"/>
      <c r="E96" s="301"/>
      <c r="F96" s="301"/>
      <c r="G96" s="301" t="s">
        <v>418</v>
      </c>
      <c r="H96" s="23"/>
      <c r="I96" s="310" t="s">
        <v>103</v>
      </c>
      <c r="J96" s="301" t="s">
        <v>508</v>
      </c>
      <c r="K96" s="301"/>
      <c r="L96" s="301"/>
      <c r="M96" s="312" t="s">
        <v>509</v>
      </c>
      <c r="N96" s="15" t="s">
        <v>510</v>
      </c>
      <c r="O96" s="24">
        <v>1</v>
      </c>
      <c r="P96" s="24">
        <v>1</v>
      </c>
      <c r="Q96" s="24">
        <v>1</v>
      </c>
      <c r="R96" s="24">
        <v>1</v>
      </c>
      <c r="S96" s="298"/>
      <c r="T96" s="298"/>
      <c r="U96" s="299"/>
      <c r="V96" s="291"/>
      <c r="W96" s="291"/>
      <c r="X96" s="291"/>
      <c r="Y96" s="291"/>
      <c r="Z96" s="147"/>
      <c r="AA96" s="147"/>
      <c r="AB96" s="147"/>
      <c r="AC96" s="147"/>
      <c r="AD96" s="147"/>
      <c r="AE96" s="147"/>
      <c r="AF96" s="147"/>
      <c r="AG96" s="147"/>
      <c r="AH96" s="147"/>
      <c r="AI96" s="147"/>
      <c r="AJ96" s="315"/>
      <c r="AK96" s="319"/>
    </row>
    <row r="97" spans="1:37" ht="360">
      <c r="A97" s="316"/>
      <c r="B97" s="304"/>
      <c r="C97" s="304"/>
      <c r="D97" s="289"/>
      <c r="E97" s="301"/>
      <c r="F97" s="301"/>
      <c r="G97" s="301"/>
      <c r="H97" s="23"/>
      <c r="I97" s="310"/>
      <c r="J97" s="301"/>
      <c r="K97" s="301"/>
      <c r="L97" s="301"/>
      <c r="M97" s="312"/>
      <c r="N97" s="15" t="s">
        <v>511</v>
      </c>
      <c r="O97" s="24">
        <v>1</v>
      </c>
      <c r="P97" s="24">
        <v>2</v>
      </c>
      <c r="Q97" s="24">
        <v>1</v>
      </c>
      <c r="R97" s="24">
        <v>2</v>
      </c>
      <c r="S97" s="298"/>
      <c r="T97" s="298"/>
      <c r="U97" s="299"/>
      <c r="V97" s="291"/>
      <c r="W97" s="291"/>
      <c r="X97" s="291"/>
      <c r="Y97" s="291"/>
      <c r="Z97" s="147"/>
      <c r="AA97" s="147"/>
      <c r="AB97" s="147"/>
      <c r="AC97" s="147"/>
      <c r="AD97" s="147"/>
      <c r="AE97" s="147"/>
      <c r="AF97" s="147"/>
      <c r="AG97" s="147"/>
      <c r="AH97" s="147"/>
      <c r="AI97" s="147"/>
      <c r="AJ97" s="315"/>
      <c r="AK97" s="319"/>
    </row>
    <row r="98" spans="1:37" ht="168.75">
      <c r="A98" s="316"/>
      <c r="B98" s="304"/>
      <c r="C98" s="304"/>
      <c r="D98" s="289"/>
      <c r="E98" s="301"/>
      <c r="F98" s="301"/>
      <c r="G98" s="301"/>
      <c r="H98" s="23"/>
      <c r="I98" s="310"/>
      <c r="J98" s="301"/>
      <c r="K98" s="301"/>
      <c r="L98" s="301"/>
      <c r="M98" s="150" t="s">
        <v>512</v>
      </c>
      <c r="N98" s="15" t="s">
        <v>513</v>
      </c>
      <c r="O98" s="24">
        <v>2</v>
      </c>
      <c r="P98" s="25">
        <v>3</v>
      </c>
      <c r="Q98" s="24">
        <v>3</v>
      </c>
      <c r="R98" s="24">
        <v>2</v>
      </c>
      <c r="S98" s="298"/>
      <c r="T98" s="298"/>
      <c r="U98" s="299"/>
      <c r="V98" s="291"/>
      <c r="W98" s="291"/>
      <c r="X98" s="291"/>
      <c r="Y98" s="291"/>
      <c r="Z98" s="147"/>
      <c r="AA98" s="147"/>
      <c r="AB98" s="147"/>
      <c r="AC98" s="147"/>
      <c r="AD98" s="147"/>
      <c r="AE98" s="147"/>
      <c r="AF98" s="147"/>
      <c r="AG98" s="147"/>
      <c r="AH98" s="147"/>
      <c r="AI98" s="147"/>
      <c r="AJ98" s="315"/>
      <c r="AK98" s="319"/>
    </row>
    <row r="99" spans="1:37" ht="123.75">
      <c r="A99" s="316"/>
      <c r="B99" s="304"/>
      <c r="C99" s="304"/>
      <c r="D99" s="289"/>
      <c r="E99" s="301"/>
      <c r="F99" s="301"/>
      <c r="G99" s="301"/>
      <c r="H99" s="23"/>
      <c r="I99" s="310"/>
      <c r="J99" s="301"/>
      <c r="K99" s="303"/>
      <c r="L99" s="303"/>
      <c r="M99" s="15" t="s">
        <v>514</v>
      </c>
      <c r="N99" s="15" t="s">
        <v>515</v>
      </c>
      <c r="O99" s="24">
        <v>1</v>
      </c>
      <c r="P99" s="24">
        <v>1</v>
      </c>
      <c r="Q99" s="24">
        <v>1</v>
      </c>
      <c r="R99" s="24">
        <v>1</v>
      </c>
      <c r="S99" s="298"/>
      <c r="T99" s="298"/>
      <c r="U99" s="299" t="e">
        <f>T99/S99</f>
        <v>#DIV/0!</v>
      </c>
      <c r="V99" s="291"/>
      <c r="W99" s="291"/>
      <c r="X99" s="291"/>
      <c r="Y99" s="291"/>
      <c r="Z99" s="147"/>
      <c r="AA99" s="147"/>
      <c r="AB99" s="147"/>
      <c r="AC99" s="147"/>
      <c r="AD99" s="147"/>
      <c r="AE99" s="147"/>
      <c r="AF99" s="147"/>
      <c r="AG99" s="147"/>
      <c r="AH99" s="147"/>
      <c r="AI99" s="147"/>
      <c r="AJ99" s="315"/>
      <c r="AK99" s="319"/>
    </row>
    <row r="100" spans="1:37" ht="78.75">
      <c r="A100" s="316"/>
      <c r="B100" s="304"/>
      <c r="C100" s="304"/>
      <c r="D100" s="289"/>
      <c r="E100" s="301"/>
      <c r="F100" s="301"/>
      <c r="G100" s="301" t="s">
        <v>449</v>
      </c>
      <c r="H100" s="23"/>
      <c r="I100" s="310" t="s">
        <v>105</v>
      </c>
      <c r="J100" s="301" t="s">
        <v>508</v>
      </c>
      <c r="K100" s="301"/>
      <c r="L100" s="301"/>
      <c r="M100" s="312" t="s">
        <v>516</v>
      </c>
      <c r="N100" s="15" t="s">
        <v>517</v>
      </c>
      <c r="O100" s="26">
        <v>0</v>
      </c>
      <c r="P100" s="26">
        <v>0</v>
      </c>
      <c r="Q100" s="26">
        <v>1</v>
      </c>
      <c r="R100" s="26">
        <v>0</v>
      </c>
      <c r="S100" s="298"/>
      <c r="T100" s="298"/>
      <c r="U100" s="299"/>
      <c r="V100" s="291"/>
      <c r="W100" s="291"/>
      <c r="X100" s="291"/>
      <c r="Y100" s="291"/>
      <c r="Z100" s="147"/>
      <c r="AA100" s="147"/>
      <c r="AB100" s="147"/>
      <c r="AC100" s="147"/>
      <c r="AD100" s="147"/>
      <c r="AE100" s="147"/>
      <c r="AF100" s="147"/>
      <c r="AG100" s="147"/>
      <c r="AH100" s="147"/>
      <c r="AI100" s="147"/>
      <c r="AJ100" s="315"/>
      <c r="AK100" s="319"/>
    </row>
    <row r="101" spans="1:37" ht="112.5">
      <c r="A101" s="316"/>
      <c r="B101" s="304"/>
      <c r="C101" s="304"/>
      <c r="D101" s="289"/>
      <c r="E101" s="301"/>
      <c r="F101" s="301"/>
      <c r="G101" s="301"/>
      <c r="H101" s="23"/>
      <c r="I101" s="310"/>
      <c r="J101" s="301"/>
      <c r="K101" s="301"/>
      <c r="L101" s="301"/>
      <c r="M101" s="312"/>
      <c r="N101" s="15" t="s">
        <v>518</v>
      </c>
      <c r="O101" s="26">
        <v>0</v>
      </c>
      <c r="P101" s="26">
        <v>1</v>
      </c>
      <c r="Q101" s="26">
        <v>0</v>
      </c>
      <c r="R101" s="26">
        <v>1</v>
      </c>
      <c r="S101" s="298"/>
      <c r="T101" s="298"/>
      <c r="U101" s="299"/>
      <c r="V101" s="291"/>
      <c r="W101" s="291"/>
      <c r="X101" s="291"/>
      <c r="Y101" s="291"/>
      <c r="Z101" s="147"/>
      <c r="AA101" s="147"/>
      <c r="AB101" s="147"/>
      <c r="AC101" s="147"/>
      <c r="AD101" s="147"/>
      <c r="AE101" s="147"/>
      <c r="AF101" s="147"/>
      <c r="AG101" s="147"/>
      <c r="AH101" s="147"/>
      <c r="AI101" s="147"/>
      <c r="AJ101" s="315"/>
      <c r="AK101" s="319"/>
    </row>
    <row r="102" spans="1:37" ht="225">
      <c r="A102" s="316"/>
      <c r="B102" s="304"/>
      <c r="C102" s="304"/>
      <c r="D102" s="289"/>
      <c r="E102" s="301"/>
      <c r="F102" s="301"/>
      <c r="G102" s="301"/>
      <c r="H102" s="23"/>
      <c r="I102" s="310"/>
      <c r="J102" s="301"/>
      <c r="K102" s="301"/>
      <c r="L102" s="301"/>
      <c r="M102" s="150" t="s">
        <v>519</v>
      </c>
      <c r="N102" s="15" t="s">
        <v>520</v>
      </c>
      <c r="O102" s="26">
        <v>10</v>
      </c>
      <c r="P102" s="26">
        <v>20</v>
      </c>
      <c r="Q102" s="26">
        <v>20</v>
      </c>
      <c r="R102" s="26">
        <v>30</v>
      </c>
      <c r="S102" s="298"/>
      <c r="T102" s="298"/>
      <c r="U102" s="299"/>
      <c r="V102" s="291"/>
      <c r="W102" s="291"/>
      <c r="X102" s="291"/>
      <c r="Y102" s="291"/>
      <c r="Z102" s="147"/>
      <c r="AA102" s="147"/>
      <c r="AB102" s="147"/>
      <c r="AC102" s="147"/>
      <c r="AD102" s="147"/>
      <c r="AE102" s="147"/>
      <c r="AF102" s="147"/>
      <c r="AG102" s="147"/>
      <c r="AH102" s="147"/>
      <c r="AI102" s="147"/>
      <c r="AJ102" s="315"/>
      <c r="AK102" s="319"/>
    </row>
    <row r="103" spans="1:37" ht="281.25">
      <c r="A103" s="316"/>
      <c r="B103" s="304"/>
      <c r="C103" s="304"/>
      <c r="D103" s="289"/>
      <c r="E103" s="301"/>
      <c r="F103" s="301"/>
      <c r="G103" s="301" t="s">
        <v>437</v>
      </c>
      <c r="H103" s="23" t="s">
        <v>521</v>
      </c>
      <c r="I103" s="310" t="s">
        <v>107</v>
      </c>
      <c r="J103" s="301" t="s">
        <v>522</v>
      </c>
      <c r="K103" s="301"/>
      <c r="L103" s="301"/>
      <c r="M103" s="151" t="s">
        <v>523</v>
      </c>
      <c r="N103" s="15" t="s">
        <v>524</v>
      </c>
      <c r="O103" s="26">
        <v>30</v>
      </c>
      <c r="P103" s="26">
        <v>30</v>
      </c>
      <c r="Q103" s="26">
        <v>30</v>
      </c>
      <c r="R103" s="26">
        <v>30</v>
      </c>
      <c r="S103" s="298"/>
      <c r="T103" s="298"/>
      <c r="U103" s="299"/>
      <c r="V103" s="291"/>
      <c r="W103" s="291"/>
      <c r="X103" s="291"/>
      <c r="Y103" s="291"/>
      <c r="Z103" s="147"/>
      <c r="AA103" s="147"/>
      <c r="AB103" s="147"/>
      <c r="AC103" s="147"/>
      <c r="AD103" s="147"/>
      <c r="AE103" s="147"/>
      <c r="AF103" s="147"/>
      <c r="AG103" s="147"/>
      <c r="AH103" s="147"/>
      <c r="AI103" s="147"/>
      <c r="AJ103" s="315"/>
      <c r="AK103" s="319"/>
    </row>
    <row r="104" spans="1:37" ht="247.5">
      <c r="A104" s="316"/>
      <c r="B104" s="304"/>
      <c r="C104" s="304"/>
      <c r="D104" s="289"/>
      <c r="E104" s="301"/>
      <c r="F104" s="301"/>
      <c r="G104" s="301"/>
      <c r="H104" s="23"/>
      <c r="I104" s="310"/>
      <c r="J104" s="301"/>
      <c r="K104" s="301"/>
      <c r="L104" s="301"/>
      <c r="M104" s="312" t="s">
        <v>525</v>
      </c>
      <c r="N104" s="15" t="s">
        <v>526</v>
      </c>
      <c r="O104" s="26">
        <v>20</v>
      </c>
      <c r="P104" s="26">
        <v>20</v>
      </c>
      <c r="Q104" s="26">
        <v>20</v>
      </c>
      <c r="R104" s="26">
        <v>20</v>
      </c>
      <c r="S104" s="298"/>
      <c r="T104" s="298"/>
      <c r="U104" s="299"/>
      <c r="V104" s="291"/>
      <c r="W104" s="291"/>
      <c r="X104" s="291"/>
      <c r="Y104" s="291"/>
      <c r="Z104" s="147"/>
      <c r="AA104" s="147"/>
      <c r="AB104" s="147"/>
      <c r="AC104" s="147"/>
      <c r="AD104" s="147"/>
      <c r="AE104" s="147"/>
      <c r="AF104" s="147"/>
      <c r="AG104" s="147"/>
      <c r="AH104" s="147"/>
      <c r="AI104" s="147"/>
      <c r="AJ104" s="315"/>
      <c r="AK104" s="319"/>
    </row>
    <row r="105" spans="1:37" ht="213.75">
      <c r="A105" s="316"/>
      <c r="B105" s="304"/>
      <c r="C105" s="304"/>
      <c r="D105" s="289"/>
      <c r="E105" s="301"/>
      <c r="F105" s="301"/>
      <c r="G105" s="301"/>
      <c r="H105" s="23"/>
      <c r="I105" s="310"/>
      <c r="J105" s="301"/>
      <c r="K105" s="301"/>
      <c r="L105" s="301"/>
      <c r="M105" s="312"/>
      <c r="N105" s="15" t="s">
        <v>527</v>
      </c>
      <c r="O105" s="26">
        <v>20</v>
      </c>
      <c r="P105" s="26">
        <v>20</v>
      </c>
      <c r="Q105" s="26">
        <v>20</v>
      </c>
      <c r="R105" s="26">
        <v>20</v>
      </c>
      <c r="S105" s="298"/>
      <c r="T105" s="298"/>
      <c r="U105" s="299"/>
      <c r="V105" s="46"/>
      <c r="W105" s="46"/>
      <c r="X105" s="46"/>
      <c r="Y105" s="46"/>
      <c r="Z105" s="147"/>
      <c r="AA105" s="147"/>
      <c r="AB105" s="147"/>
      <c r="AC105" s="147"/>
      <c r="AD105" s="147"/>
      <c r="AE105" s="147"/>
      <c r="AF105" s="147"/>
      <c r="AG105" s="147"/>
      <c r="AH105" s="147"/>
      <c r="AI105" s="147"/>
      <c r="AJ105" s="315"/>
      <c r="AK105" s="319"/>
    </row>
    <row r="106" spans="1:37" ht="225">
      <c r="A106" s="316"/>
      <c r="B106" s="304"/>
      <c r="C106" s="304"/>
      <c r="D106" s="289"/>
      <c r="E106" s="301"/>
      <c r="F106" s="301"/>
      <c r="G106" s="301"/>
      <c r="H106" s="23"/>
      <c r="I106" s="45"/>
      <c r="J106" s="301"/>
      <c r="K106" s="24"/>
      <c r="L106" s="24"/>
      <c r="M106" s="312"/>
      <c r="N106" s="15" t="s">
        <v>528</v>
      </c>
      <c r="O106" s="26">
        <v>20</v>
      </c>
      <c r="P106" s="26">
        <v>20</v>
      </c>
      <c r="Q106" s="26">
        <v>20</v>
      </c>
      <c r="R106" s="26">
        <v>20</v>
      </c>
      <c r="S106" s="298"/>
      <c r="T106" s="298"/>
      <c r="U106" s="299"/>
      <c r="V106" s="291"/>
      <c r="W106" s="291"/>
      <c r="X106" s="291"/>
      <c r="Y106" s="291"/>
      <c r="Z106" s="147"/>
      <c r="AA106" s="147"/>
      <c r="AB106" s="147"/>
      <c r="AC106" s="147"/>
      <c r="AD106" s="147"/>
      <c r="AE106" s="147"/>
      <c r="AF106" s="147"/>
      <c r="AG106" s="147"/>
      <c r="AH106" s="147"/>
      <c r="AI106" s="147"/>
      <c r="AJ106" s="315"/>
      <c r="AK106" s="319"/>
    </row>
    <row r="107" spans="1:37" ht="236.25">
      <c r="A107" s="316"/>
      <c r="B107" s="304"/>
      <c r="C107" s="304"/>
      <c r="D107" s="289"/>
      <c r="E107" s="301"/>
      <c r="F107" s="301"/>
      <c r="G107" s="301"/>
      <c r="H107" s="23"/>
      <c r="I107" s="45"/>
      <c r="J107" s="301"/>
      <c r="K107" s="24"/>
      <c r="L107" s="24"/>
      <c r="M107" s="312"/>
      <c r="N107" s="15" t="s">
        <v>529</v>
      </c>
      <c r="O107" s="26">
        <v>20</v>
      </c>
      <c r="P107" s="26">
        <v>20</v>
      </c>
      <c r="Q107" s="26">
        <v>20</v>
      </c>
      <c r="R107" s="26">
        <v>20</v>
      </c>
      <c r="S107" s="43">
        <v>253625000</v>
      </c>
      <c r="T107" s="43" t="s">
        <v>599</v>
      </c>
      <c r="U107" s="152">
        <v>1</v>
      </c>
      <c r="V107" s="271" t="s">
        <v>600</v>
      </c>
      <c r="W107" s="292"/>
      <c r="X107" s="292"/>
      <c r="Y107" s="292"/>
      <c r="Z107" s="147"/>
      <c r="AA107" s="147"/>
      <c r="AB107" s="147"/>
      <c r="AC107" s="147"/>
      <c r="AD107" s="147"/>
      <c r="AE107" s="147"/>
      <c r="AF107" s="147"/>
      <c r="AG107" s="147"/>
      <c r="AH107" s="147"/>
      <c r="AI107" s="147"/>
      <c r="AJ107" s="315"/>
      <c r="AK107" s="319"/>
    </row>
    <row r="108" spans="1:37" ht="45">
      <c r="A108" s="316"/>
      <c r="B108" s="304"/>
      <c r="C108" s="304"/>
      <c r="D108" s="289"/>
      <c r="E108" s="301"/>
      <c r="F108" s="301"/>
      <c r="G108" s="301"/>
      <c r="H108" s="23"/>
      <c r="I108" s="45"/>
      <c r="J108" s="301"/>
      <c r="K108" s="24"/>
      <c r="L108" s="24"/>
      <c r="M108" s="312"/>
      <c r="N108" s="15" t="s">
        <v>530</v>
      </c>
      <c r="O108" s="27">
        <v>0</v>
      </c>
      <c r="P108" s="27">
        <v>2000</v>
      </c>
      <c r="Q108" s="27">
        <v>0</v>
      </c>
      <c r="R108" s="27">
        <v>2000</v>
      </c>
      <c r="S108" s="147"/>
      <c r="T108" s="147"/>
      <c r="U108" s="147"/>
      <c r="V108" s="147"/>
      <c r="W108" s="147"/>
      <c r="X108" s="147"/>
      <c r="Y108" s="147"/>
      <c r="Z108" s="147"/>
      <c r="AA108" s="147"/>
      <c r="AB108" s="147"/>
      <c r="AC108" s="147"/>
      <c r="AD108" s="147"/>
      <c r="AE108" s="147"/>
      <c r="AF108" s="147"/>
      <c r="AG108" s="147"/>
      <c r="AH108" s="147"/>
      <c r="AI108" s="147"/>
      <c r="AJ108" s="315"/>
      <c r="AK108" s="319"/>
    </row>
    <row r="109" spans="1:37" ht="45">
      <c r="A109" s="316"/>
      <c r="B109" s="304"/>
      <c r="C109" s="304"/>
      <c r="D109" s="289"/>
      <c r="E109" s="301"/>
      <c r="F109" s="301"/>
      <c r="G109" s="301"/>
      <c r="H109" s="23"/>
      <c r="I109" s="45"/>
      <c r="J109" s="301"/>
      <c r="K109" s="24"/>
      <c r="L109" s="24"/>
      <c r="M109" s="312"/>
      <c r="N109" s="15" t="s">
        <v>531</v>
      </c>
      <c r="O109" s="27">
        <v>0</v>
      </c>
      <c r="P109" s="27">
        <v>0</v>
      </c>
      <c r="Q109" s="27">
        <v>100</v>
      </c>
      <c r="R109" s="27">
        <v>0</v>
      </c>
      <c r="S109" s="147"/>
      <c r="T109" s="147"/>
      <c r="U109" s="147"/>
      <c r="V109" s="147"/>
      <c r="W109" s="147"/>
      <c r="X109" s="147"/>
      <c r="Y109" s="147"/>
      <c r="Z109" s="147"/>
      <c r="AA109" s="147"/>
      <c r="AB109" s="147"/>
      <c r="AC109" s="147"/>
      <c r="AD109" s="147"/>
      <c r="AE109" s="147"/>
      <c r="AF109" s="147"/>
      <c r="AG109" s="147"/>
      <c r="AH109" s="147"/>
      <c r="AI109" s="147"/>
      <c r="AJ109" s="315"/>
      <c r="AK109" s="319"/>
    </row>
    <row r="110" spans="1:37" ht="225">
      <c r="A110" s="316"/>
      <c r="B110" s="304"/>
      <c r="C110" s="304"/>
      <c r="D110" s="289"/>
      <c r="E110" s="301"/>
      <c r="F110" s="301"/>
      <c r="G110" s="301" t="s">
        <v>532</v>
      </c>
      <c r="H110" s="23"/>
      <c r="I110" s="28" t="s">
        <v>109</v>
      </c>
      <c r="J110" s="301" t="s">
        <v>533</v>
      </c>
      <c r="K110" s="301"/>
      <c r="L110" s="301"/>
      <c r="M110" s="149" t="s">
        <v>534</v>
      </c>
      <c r="N110" s="15" t="s">
        <v>535</v>
      </c>
      <c r="O110" s="26">
        <v>1</v>
      </c>
      <c r="P110" s="26">
        <v>2</v>
      </c>
      <c r="Q110" s="26">
        <v>2</v>
      </c>
      <c r="R110" s="26">
        <v>1</v>
      </c>
      <c r="S110" s="147"/>
      <c r="T110" s="147"/>
      <c r="U110" s="147"/>
      <c r="V110" s="147"/>
      <c r="W110" s="147"/>
      <c r="X110" s="147"/>
      <c r="Y110" s="147"/>
      <c r="Z110" s="147"/>
      <c r="AA110" s="147"/>
      <c r="AB110" s="147"/>
      <c r="AC110" s="147"/>
      <c r="AD110" s="147"/>
      <c r="AE110" s="147"/>
      <c r="AF110" s="147"/>
      <c r="AG110" s="147"/>
      <c r="AH110" s="147"/>
      <c r="AI110" s="147"/>
      <c r="AJ110" s="315"/>
      <c r="AK110" s="319"/>
    </row>
    <row r="111" spans="1:37" ht="123.75">
      <c r="A111" s="316"/>
      <c r="B111" s="304"/>
      <c r="C111" s="304"/>
      <c r="D111" s="289"/>
      <c r="E111" s="301"/>
      <c r="F111" s="301"/>
      <c r="G111" s="301"/>
      <c r="H111" s="23"/>
      <c r="I111" s="28"/>
      <c r="J111" s="301"/>
      <c r="K111" s="24"/>
      <c r="L111" s="24"/>
      <c r="M111" s="312" t="s">
        <v>536</v>
      </c>
      <c r="N111" s="15" t="s">
        <v>537</v>
      </c>
      <c r="O111" s="26">
        <v>3</v>
      </c>
      <c r="P111" s="26">
        <v>3</v>
      </c>
      <c r="Q111" s="26">
        <v>3</v>
      </c>
      <c r="R111" s="26">
        <v>3</v>
      </c>
      <c r="S111" s="147"/>
      <c r="T111" s="147"/>
      <c r="U111" s="147"/>
      <c r="V111" s="147"/>
      <c r="W111" s="147"/>
      <c r="X111" s="147"/>
      <c r="Y111" s="147"/>
      <c r="Z111" s="147"/>
      <c r="AA111" s="147"/>
      <c r="AB111" s="147"/>
      <c r="AC111" s="147"/>
      <c r="AD111" s="147"/>
      <c r="AE111" s="147"/>
      <c r="AF111" s="147"/>
      <c r="AG111" s="147"/>
      <c r="AH111" s="147"/>
      <c r="AI111" s="147"/>
      <c r="AJ111" s="315"/>
      <c r="AK111" s="319"/>
    </row>
    <row r="112" spans="1:37" ht="112.5">
      <c r="A112" s="316"/>
      <c r="B112" s="304"/>
      <c r="C112" s="304"/>
      <c r="D112" s="289"/>
      <c r="E112" s="301"/>
      <c r="F112" s="301"/>
      <c r="G112" s="301"/>
      <c r="H112" s="23"/>
      <c r="I112" s="28"/>
      <c r="J112" s="301"/>
      <c r="K112" s="24"/>
      <c r="L112" s="24"/>
      <c r="M112" s="312"/>
      <c r="N112" s="15" t="s">
        <v>538</v>
      </c>
      <c r="O112" s="26">
        <v>3</v>
      </c>
      <c r="P112" s="26">
        <v>3</v>
      </c>
      <c r="Q112" s="26">
        <v>3</v>
      </c>
      <c r="R112" s="26">
        <v>3</v>
      </c>
      <c r="S112" s="147"/>
      <c r="T112" s="147"/>
      <c r="U112" s="147"/>
      <c r="V112" s="147"/>
      <c r="W112" s="147"/>
      <c r="X112" s="147"/>
      <c r="Y112" s="147"/>
      <c r="Z112" s="147"/>
      <c r="AA112" s="147"/>
      <c r="AB112" s="147"/>
      <c r="AC112" s="147"/>
      <c r="AD112" s="147"/>
      <c r="AE112" s="147"/>
      <c r="AF112" s="147"/>
      <c r="AG112" s="147"/>
      <c r="AH112" s="147"/>
      <c r="AI112" s="147"/>
      <c r="AJ112" s="315"/>
      <c r="AK112" s="319"/>
    </row>
    <row r="113" spans="1:37" ht="180">
      <c r="A113" s="316"/>
      <c r="B113" s="304"/>
      <c r="C113" s="304"/>
      <c r="D113" s="289"/>
      <c r="E113" s="301"/>
      <c r="F113" s="301"/>
      <c r="G113" s="301"/>
      <c r="H113" s="23"/>
      <c r="I113" s="28"/>
      <c r="J113" s="301"/>
      <c r="K113" s="24"/>
      <c r="L113" s="24"/>
      <c r="M113" s="312"/>
      <c r="N113" s="15" t="s">
        <v>539</v>
      </c>
      <c r="O113" s="26">
        <v>10</v>
      </c>
      <c r="P113" s="26">
        <v>15</v>
      </c>
      <c r="Q113" s="26">
        <v>15</v>
      </c>
      <c r="R113" s="26">
        <v>10</v>
      </c>
      <c r="S113" s="147"/>
      <c r="T113" s="147"/>
      <c r="U113" s="147"/>
      <c r="V113" s="147"/>
      <c r="W113" s="147"/>
      <c r="X113" s="147"/>
      <c r="Y113" s="147"/>
      <c r="Z113" s="147"/>
      <c r="AA113" s="147"/>
      <c r="AB113" s="147"/>
      <c r="AC113" s="147"/>
      <c r="AD113" s="147"/>
      <c r="AE113" s="147"/>
      <c r="AF113" s="147"/>
      <c r="AG113" s="147"/>
      <c r="AH113" s="147"/>
      <c r="AI113" s="147"/>
      <c r="AJ113" s="315"/>
      <c r="AK113" s="319"/>
    </row>
    <row r="114" spans="1:37" ht="101.25">
      <c r="A114" s="316"/>
      <c r="B114" s="304"/>
      <c r="C114" s="304"/>
      <c r="D114" s="289"/>
      <c r="E114" s="301"/>
      <c r="F114" s="301"/>
      <c r="G114" s="301"/>
      <c r="H114" s="23"/>
      <c r="I114" s="28"/>
      <c r="J114" s="301"/>
      <c r="K114" s="24"/>
      <c r="L114" s="24"/>
      <c r="M114" s="312"/>
      <c r="N114" s="15" t="s">
        <v>540</v>
      </c>
      <c r="O114" s="26">
        <v>25</v>
      </c>
      <c r="P114" s="26">
        <v>25</v>
      </c>
      <c r="Q114" s="26">
        <v>25</v>
      </c>
      <c r="R114" s="26">
        <v>25</v>
      </c>
      <c r="S114" s="147"/>
      <c r="T114" s="147"/>
      <c r="U114" s="147"/>
      <c r="V114" s="147"/>
      <c r="W114" s="147"/>
      <c r="X114" s="147"/>
      <c r="Y114" s="147"/>
      <c r="Z114" s="147"/>
      <c r="AA114" s="147"/>
      <c r="AB114" s="147"/>
      <c r="AC114" s="147"/>
      <c r="AD114" s="147"/>
      <c r="AE114" s="147"/>
      <c r="AF114" s="147"/>
      <c r="AG114" s="147"/>
      <c r="AH114" s="147"/>
      <c r="AI114" s="147"/>
      <c r="AJ114" s="315"/>
      <c r="AK114" s="319"/>
    </row>
    <row r="115" spans="1:37" ht="180">
      <c r="A115" s="316"/>
      <c r="B115" s="304"/>
      <c r="C115" s="304"/>
      <c r="D115" s="289"/>
      <c r="E115" s="301"/>
      <c r="F115" s="301"/>
      <c r="G115" s="301"/>
      <c r="H115" s="23"/>
      <c r="I115" s="28"/>
      <c r="J115" s="301"/>
      <c r="K115" s="24"/>
      <c r="L115" s="24"/>
      <c r="M115" s="312" t="s">
        <v>541</v>
      </c>
      <c r="N115" s="15" t="s">
        <v>542</v>
      </c>
      <c r="O115" s="26">
        <v>2</v>
      </c>
      <c r="P115" s="26">
        <v>3</v>
      </c>
      <c r="Q115" s="26">
        <v>3</v>
      </c>
      <c r="R115" s="26">
        <v>2</v>
      </c>
      <c r="S115" s="147"/>
      <c r="T115" s="147"/>
      <c r="U115" s="147"/>
      <c r="V115" s="147"/>
      <c r="W115" s="147"/>
      <c r="X115" s="147"/>
      <c r="Y115" s="147"/>
      <c r="Z115" s="147"/>
      <c r="AA115" s="147"/>
      <c r="AB115" s="147"/>
      <c r="AC115" s="147"/>
      <c r="AD115" s="147"/>
      <c r="AE115" s="147"/>
      <c r="AF115" s="147"/>
      <c r="AG115" s="147"/>
      <c r="AH115" s="147"/>
      <c r="AI115" s="147"/>
      <c r="AJ115" s="315"/>
      <c r="AK115" s="319"/>
    </row>
    <row r="116" spans="1:37" ht="67.5">
      <c r="A116" s="316"/>
      <c r="B116" s="304"/>
      <c r="C116" s="304"/>
      <c r="D116" s="289"/>
      <c r="E116" s="301"/>
      <c r="F116" s="301"/>
      <c r="G116" s="301"/>
      <c r="H116" s="23"/>
      <c r="I116" s="28"/>
      <c r="J116" s="301"/>
      <c r="K116" s="24"/>
      <c r="L116" s="24"/>
      <c r="M116" s="312"/>
      <c r="N116" s="15" t="s">
        <v>543</v>
      </c>
      <c r="O116" s="26">
        <v>0</v>
      </c>
      <c r="P116" s="26">
        <v>1</v>
      </c>
      <c r="Q116" s="26">
        <v>0</v>
      </c>
      <c r="R116" s="26">
        <v>1</v>
      </c>
      <c r="S116" s="147"/>
      <c r="T116" s="147"/>
      <c r="U116" s="147"/>
      <c r="V116" s="147"/>
      <c r="W116" s="147"/>
      <c r="X116" s="147"/>
      <c r="Y116" s="147"/>
      <c r="Z116" s="147"/>
      <c r="AA116" s="147"/>
      <c r="AB116" s="147"/>
      <c r="AC116" s="147"/>
      <c r="AD116" s="147"/>
      <c r="AE116" s="147"/>
      <c r="AF116" s="147"/>
      <c r="AG116" s="147"/>
      <c r="AH116" s="147"/>
      <c r="AI116" s="147"/>
      <c r="AJ116" s="315"/>
      <c r="AK116" s="319"/>
    </row>
    <row r="117" spans="1:37" ht="101.25">
      <c r="A117" s="316"/>
      <c r="B117" s="304"/>
      <c r="C117" s="304"/>
      <c r="D117" s="289"/>
      <c r="E117" s="301"/>
      <c r="F117" s="301"/>
      <c r="G117" s="301"/>
      <c r="H117" s="23"/>
      <c r="I117" s="28"/>
      <c r="J117" s="301"/>
      <c r="K117" s="301"/>
      <c r="L117" s="301"/>
      <c r="M117" s="312"/>
      <c r="N117" s="15" t="s">
        <v>544</v>
      </c>
      <c r="O117" s="26">
        <v>1</v>
      </c>
      <c r="P117" s="26">
        <v>1</v>
      </c>
      <c r="Q117" s="26">
        <v>1</v>
      </c>
      <c r="R117" s="26">
        <v>1</v>
      </c>
      <c r="S117" s="147"/>
      <c r="T117" s="147"/>
      <c r="U117" s="147"/>
      <c r="V117" s="147"/>
      <c r="W117" s="147"/>
      <c r="X117" s="147"/>
      <c r="Y117" s="147"/>
      <c r="Z117" s="147"/>
      <c r="AA117" s="147"/>
      <c r="AB117" s="147"/>
      <c r="AC117" s="147"/>
      <c r="AD117" s="147"/>
      <c r="AE117" s="147"/>
      <c r="AF117" s="147"/>
      <c r="AG117" s="147"/>
      <c r="AH117" s="147"/>
      <c r="AI117" s="147"/>
      <c r="AJ117" s="315"/>
      <c r="AK117" s="319"/>
    </row>
    <row r="118" spans="1:37" ht="56.25">
      <c r="A118" s="316"/>
      <c r="B118" s="304"/>
      <c r="C118" s="304"/>
      <c r="D118" s="289"/>
      <c r="E118" s="301"/>
      <c r="F118" s="301"/>
      <c r="G118" s="301"/>
      <c r="H118" s="23"/>
      <c r="I118" s="28"/>
      <c r="J118" s="301"/>
      <c r="K118" s="24"/>
      <c r="L118" s="24"/>
      <c r="M118" s="312" t="s">
        <v>545</v>
      </c>
      <c r="N118" s="15" t="s">
        <v>546</v>
      </c>
      <c r="O118" s="26">
        <v>0</v>
      </c>
      <c r="P118" s="26">
        <v>0</v>
      </c>
      <c r="Q118" s="26">
        <v>1</v>
      </c>
      <c r="R118" s="26">
        <v>0</v>
      </c>
      <c r="S118" s="147"/>
      <c r="T118" s="147"/>
      <c r="U118" s="147"/>
      <c r="V118" s="147"/>
      <c r="W118" s="147"/>
      <c r="X118" s="147"/>
      <c r="Y118" s="147"/>
      <c r="Z118" s="147"/>
      <c r="AA118" s="147"/>
      <c r="AB118" s="147"/>
      <c r="AC118" s="147"/>
      <c r="AD118" s="147"/>
      <c r="AE118" s="147"/>
      <c r="AF118" s="147"/>
      <c r="AG118" s="147"/>
      <c r="AH118" s="147"/>
      <c r="AI118" s="147"/>
      <c r="AJ118" s="315"/>
      <c r="AK118" s="319"/>
    </row>
    <row r="119" spans="1:37" ht="78.75">
      <c r="A119" s="316"/>
      <c r="B119" s="304"/>
      <c r="C119" s="304"/>
      <c r="D119" s="289"/>
      <c r="E119" s="301"/>
      <c r="F119" s="301"/>
      <c r="G119" s="301"/>
      <c r="H119" s="23"/>
      <c r="I119" s="28"/>
      <c r="J119" s="301"/>
      <c r="K119" s="24"/>
      <c r="L119" s="24"/>
      <c r="M119" s="312"/>
      <c r="N119" s="15" t="s">
        <v>547</v>
      </c>
      <c r="O119" s="24">
        <v>1</v>
      </c>
      <c r="P119" s="24">
        <v>2</v>
      </c>
      <c r="Q119" s="24">
        <v>1</v>
      </c>
      <c r="R119" s="24">
        <v>2</v>
      </c>
      <c r="S119" s="147"/>
      <c r="T119" s="147"/>
      <c r="U119" s="147"/>
      <c r="V119" s="147"/>
      <c r="W119" s="147"/>
      <c r="X119" s="147"/>
      <c r="Y119" s="147"/>
      <c r="Z119" s="147"/>
      <c r="AA119" s="147"/>
      <c r="AB119" s="147"/>
      <c r="AC119" s="147"/>
      <c r="AD119" s="147"/>
      <c r="AE119" s="147"/>
      <c r="AF119" s="147"/>
      <c r="AG119" s="147"/>
      <c r="AH119" s="147"/>
      <c r="AI119" s="147"/>
      <c r="AJ119" s="315"/>
      <c r="AK119" s="319"/>
    </row>
    <row r="120" spans="1:37" ht="135">
      <c r="A120" s="316"/>
      <c r="B120" s="304"/>
      <c r="C120" s="304"/>
      <c r="D120" s="289"/>
      <c r="E120" s="301"/>
      <c r="F120" s="301"/>
      <c r="G120" s="301"/>
      <c r="H120" s="23"/>
      <c r="I120" s="28"/>
      <c r="J120" s="301"/>
      <c r="K120" s="24"/>
      <c r="L120" s="24"/>
      <c r="M120" s="312" t="s">
        <v>548</v>
      </c>
      <c r="N120" s="15" t="s">
        <v>549</v>
      </c>
      <c r="O120" s="26">
        <v>0</v>
      </c>
      <c r="P120" s="26">
        <v>1</v>
      </c>
      <c r="Q120" s="26">
        <v>0</v>
      </c>
      <c r="R120" s="26">
        <v>1</v>
      </c>
      <c r="S120" s="147"/>
      <c r="T120" s="147"/>
      <c r="U120" s="147"/>
      <c r="V120" s="147"/>
      <c r="W120" s="147"/>
      <c r="X120" s="147"/>
      <c r="Y120" s="147"/>
      <c r="Z120" s="147"/>
      <c r="AA120" s="147"/>
      <c r="AB120" s="147"/>
      <c r="AC120" s="147"/>
      <c r="AD120" s="147"/>
      <c r="AE120" s="147"/>
      <c r="AF120" s="147"/>
      <c r="AG120" s="147"/>
      <c r="AH120" s="147"/>
      <c r="AI120" s="147"/>
      <c r="AJ120" s="315"/>
      <c r="AK120" s="319"/>
    </row>
    <row r="121" spans="1:37" ht="146.25">
      <c r="A121" s="316"/>
      <c r="B121" s="304"/>
      <c r="C121" s="304"/>
      <c r="D121" s="289"/>
      <c r="E121" s="301"/>
      <c r="F121" s="301"/>
      <c r="G121" s="301"/>
      <c r="H121" s="23"/>
      <c r="I121" s="28"/>
      <c r="J121" s="301"/>
      <c r="K121" s="24"/>
      <c r="L121" s="24"/>
      <c r="M121" s="312"/>
      <c r="N121" s="15" t="s">
        <v>550</v>
      </c>
      <c r="O121" s="26">
        <v>500</v>
      </c>
      <c r="P121" s="26">
        <v>500</v>
      </c>
      <c r="Q121" s="26">
        <v>500</v>
      </c>
      <c r="R121" s="26">
        <v>500</v>
      </c>
      <c r="S121" s="147"/>
      <c r="T121" s="147"/>
      <c r="U121" s="147"/>
      <c r="V121" s="147"/>
      <c r="W121" s="147"/>
      <c r="X121" s="147"/>
      <c r="Y121" s="147"/>
      <c r="Z121" s="147"/>
      <c r="AA121" s="147"/>
      <c r="AB121" s="147"/>
      <c r="AC121" s="147"/>
      <c r="AD121" s="147"/>
      <c r="AE121" s="147"/>
      <c r="AF121" s="147"/>
      <c r="AG121" s="147"/>
      <c r="AH121" s="147"/>
      <c r="AI121" s="147"/>
      <c r="AJ121" s="315"/>
      <c r="AK121" s="319"/>
    </row>
    <row r="122" spans="1:37" ht="123.75">
      <c r="A122" s="316"/>
      <c r="B122" s="304"/>
      <c r="C122" s="304"/>
      <c r="D122" s="289"/>
      <c r="E122" s="301"/>
      <c r="F122" s="301"/>
      <c r="G122" s="301" t="s">
        <v>418</v>
      </c>
      <c r="H122" s="303"/>
      <c r="I122" s="303" t="s">
        <v>103</v>
      </c>
      <c r="J122" s="301" t="s">
        <v>467</v>
      </c>
      <c r="K122" s="301"/>
      <c r="L122" s="301"/>
      <c r="M122" s="15" t="s">
        <v>552</v>
      </c>
      <c r="N122" s="15" t="s">
        <v>553</v>
      </c>
      <c r="O122" s="15">
        <v>4</v>
      </c>
      <c r="P122" s="15">
        <v>4</v>
      </c>
      <c r="Q122" s="15">
        <v>4</v>
      </c>
      <c r="R122" s="15">
        <v>3</v>
      </c>
      <c r="S122" s="147"/>
      <c r="T122" s="147"/>
      <c r="U122" s="147"/>
      <c r="V122" s="147"/>
      <c r="W122" s="147"/>
      <c r="X122" s="147"/>
      <c r="Y122" s="147"/>
      <c r="Z122" s="147"/>
      <c r="AA122" s="147"/>
      <c r="AB122" s="147"/>
      <c r="AC122" s="147"/>
      <c r="AD122" s="147"/>
      <c r="AE122" s="147"/>
      <c r="AF122" s="147"/>
      <c r="AG122" s="147"/>
      <c r="AH122" s="147"/>
      <c r="AI122" s="147"/>
      <c r="AJ122" s="315"/>
      <c r="AK122" s="319"/>
    </row>
    <row r="123" spans="1:37" ht="135">
      <c r="A123" s="316"/>
      <c r="B123" s="304"/>
      <c r="C123" s="304"/>
      <c r="D123" s="289"/>
      <c r="E123" s="301"/>
      <c r="F123" s="301"/>
      <c r="G123" s="301"/>
      <c r="H123" s="303"/>
      <c r="I123" s="303"/>
      <c r="J123" s="301"/>
      <c r="K123" s="301"/>
      <c r="L123" s="301"/>
      <c r="M123" s="15" t="s">
        <v>554</v>
      </c>
      <c r="N123" s="15" t="s">
        <v>555</v>
      </c>
      <c r="O123" s="15">
        <v>2</v>
      </c>
      <c r="P123" s="15">
        <v>3</v>
      </c>
      <c r="Q123" s="15">
        <v>3</v>
      </c>
      <c r="R123" s="15">
        <v>2</v>
      </c>
      <c r="S123" s="147"/>
      <c r="T123" s="147"/>
      <c r="U123" s="147"/>
      <c r="V123" s="147"/>
      <c r="W123" s="147"/>
      <c r="X123" s="147"/>
      <c r="Y123" s="147"/>
      <c r="Z123" s="147"/>
      <c r="AA123" s="147"/>
      <c r="AB123" s="147"/>
      <c r="AC123" s="147"/>
      <c r="AD123" s="147"/>
      <c r="AE123" s="147"/>
      <c r="AF123" s="147"/>
      <c r="AG123" s="147"/>
      <c r="AH123" s="147"/>
      <c r="AI123" s="147"/>
      <c r="AJ123" s="315"/>
      <c r="AK123" s="319"/>
    </row>
    <row r="124" spans="1:37" ht="168.75">
      <c r="A124" s="316"/>
      <c r="B124" s="304"/>
      <c r="C124" s="304"/>
      <c r="D124" s="289"/>
      <c r="E124" s="301"/>
      <c r="F124" s="301"/>
      <c r="G124" s="301"/>
      <c r="H124" s="303"/>
      <c r="I124" s="303"/>
      <c r="J124" s="301"/>
      <c r="K124" s="301"/>
      <c r="L124" s="301"/>
      <c r="M124" s="15" t="s">
        <v>556</v>
      </c>
      <c r="N124" s="15" t="s">
        <v>557</v>
      </c>
      <c r="O124" s="15">
        <v>2</v>
      </c>
      <c r="P124" s="15">
        <v>3</v>
      </c>
      <c r="Q124" s="15">
        <v>3</v>
      </c>
      <c r="R124" s="15">
        <v>2</v>
      </c>
      <c r="S124" s="147"/>
      <c r="T124" s="147"/>
      <c r="U124" s="147"/>
      <c r="V124" s="147"/>
      <c r="W124" s="147"/>
      <c r="X124" s="147"/>
      <c r="Y124" s="147"/>
      <c r="Z124" s="147"/>
      <c r="AA124" s="147"/>
      <c r="AB124" s="147"/>
      <c r="AC124" s="147"/>
      <c r="AD124" s="147"/>
      <c r="AE124" s="147"/>
      <c r="AF124" s="147"/>
      <c r="AG124" s="147"/>
      <c r="AH124" s="147"/>
      <c r="AI124" s="147"/>
      <c r="AJ124" s="315"/>
      <c r="AK124" s="319"/>
    </row>
    <row r="125" spans="1:37" ht="135">
      <c r="A125" s="316"/>
      <c r="B125" s="304"/>
      <c r="C125" s="304"/>
      <c r="D125" s="289"/>
      <c r="E125" s="301"/>
      <c r="F125" s="301"/>
      <c r="G125" s="301"/>
      <c r="H125" s="303"/>
      <c r="I125" s="303"/>
      <c r="J125" s="301"/>
      <c r="K125" s="301"/>
      <c r="L125" s="301"/>
      <c r="M125" s="15" t="s">
        <v>558</v>
      </c>
      <c r="N125" s="15" t="s">
        <v>559</v>
      </c>
      <c r="O125" s="15">
        <v>0</v>
      </c>
      <c r="P125" s="15">
        <v>0</v>
      </c>
      <c r="Q125" s="15">
        <v>0</v>
      </c>
      <c r="R125" s="15">
        <v>1000</v>
      </c>
      <c r="S125" s="147"/>
      <c r="T125" s="147"/>
      <c r="U125" s="147"/>
      <c r="V125" s="147"/>
      <c r="W125" s="147"/>
      <c r="X125" s="147"/>
      <c r="Y125" s="147"/>
      <c r="Z125" s="147"/>
      <c r="AA125" s="147"/>
      <c r="AB125" s="147"/>
      <c r="AC125" s="147"/>
      <c r="AD125" s="147"/>
      <c r="AE125" s="147"/>
      <c r="AF125" s="147"/>
      <c r="AG125" s="147"/>
      <c r="AH125" s="147"/>
      <c r="AI125" s="147"/>
      <c r="AJ125" s="315"/>
      <c r="AK125" s="319"/>
    </row>
    <row r="126" spans="1:37" ht="135">
      <c r="A126" s="316"/>
      <c r="B126" s="304"/>
      <c r="C126" s="304"/>
      <c r="D126" s="289"/>
      <c r="E126" s="301"/>
      <c r="F126" s="301"/>
      <c r="G126" s="301"/>
      <c r="H126" s="303"/>
      <c r="I126" s="303"/>
      <c r="J126" s="301"/>
      <c r="K126" s="301"/>
      <c r="L126" s="301"/>
      <c r="M126" s="15" t="s">
        <v>560</v>
      </c>
      <c r="N126" s="15" t="s">
        <v>561</v>
      </c>
      <c r="O126" s="15">
        <v>2</v>
      </c>
      <c r="P126" s="15">
        <v>3</v>
      </c>
      <c r="Q126" s="15">
        <v>3</v>
      </c>
      <c r="R126" s="15">
        <v>0</v>
      </c>
      <c r="S126" s="147"/>
      <c r="T126" s="147"/>
      <c r="U126" s="147"/>
      <c r="V126" s="147"/>
      <c r="W126" s="147"/>
      <c r="X126" s="147"/>
      <c r="Y126" s="147"/>
      <c r="Z126" s="147"/>
      <c r="AA126" s="147"/>
      <c r="AB126" s="147"/>
      <c r="AC126" s="147"/>
      <c r="AD126" s="147"/>
      <c r="AE126" s="147"/>
      <c r="AF126" s="147"/>
      <c r="AG126" s="147"/>
      <c r="AH126" s="147"/>
      <c r="AI126" s="147"/>
      <c r="AJ126" s="315"/>
      <c r="AK126" s="319"/>
    </row>
    <row r="127" spans="1:37" ht="123.75">
      <c r="A127" s="316"/>
      <c r="B127" s="304"/>
      <c r="C127" s="304"/>
      <c r="D127" s="289"/>
      <c r="E127" s="301"/>
      <c r="F127" s="301"/>
      <c r="G127" s="301" t="s">
        <v>437</v>
      </c>
      <c r="H127" s="303"/>
      <c r="I127" s="310" t="s">
        <v>105</v>
      </c>
      <c r="J127" s="301" t="s">
        <v>467</v>
      </c>
      <c r="K127" s="301"/>
      <c r="L127" s="301"/>
      <c r="M127" s="15" t="s">
        <v>562</v>
      </c>
      <c r="N127" s="15" t="s">
        <v>563</v>
      </c>
      <c r="O127" s="15">
        <v>4</v>
      </c>
      <c r="P127" s="15">
        <v>4</v>
      </c>
      <c r="Q127" s="15">
        <v>4</v>
      </c>
      <c r="R127" s="15">
        <v>3</v>
      </c>
      <c r="S127" s="147"/>
      <c r="T127" s="147"/>
      <c r="U127" s="147"/>
      <c r="V127" s="147"/>
      <c r="W127" s="147"/>
      <c r="X127" s="147"/>
      <c r="Y127" s="147"/>
      <c r="Z127" s="147"/>
      <c r="AA127" s="147"/>
      <c r="AB127" s="147"/>
      <c r="AC127" s="147"/>
      <c r="AD127" s="147"/>
      <c r="AE127" s="147"/>
      <c r="AF127" s="147"/>
      <c r="AG127" s="147"/>
      <c r="AH127" s="147"/>
      <c r="AI127" s="147"/>
      <c r="AJ127" s="315"/>
      <c r="AK127" s="319"/>
    </row>
    <row r="128" spans="1:37" ht="78.75">
      <c r="A128" s="316"/>
      <c r="B128" s="304"/>
      <c r="C128" s="304"/>
      <c r="D128" s="289"/>
      <c r="E128" s="301"/>
      <c r="F128" s="301"/>
      <c r="G128" s="301"/>
      <c r="H128" s="303"/>
      <c r="I128" s="310"/>
      <c r="J128" s="301"/>
      <c r="K128" s="301"/>
      <c r="L128" s="301"/>
      <c r="M128" s="15" t="s">
        <v>564</v>
      </c>
      <c r="N128" s="15" t="s">
        <v>565</v>
      </c>
      <c r="O128" s="15">
        <v>3</v>
      </c>
      <c r="P128" s="15">
        <v>3</v>
      </c>
      <c r="Q128" s="15">
        <v>3</v>
      </c>
      <c r="R128" s="15">
        <v>3</v>
      </c>
      <c r="S128" s="147"/>
      <c r="T128" s="147"/>
      <c r="U128" s="147"/>
      <c r="V128" s="147"/>
      <c r="W128" s="147"/>
      <c r="X128" s="147"/>
      <c r="Y128" s="147"/>
      <c r="Z128" s="147"/>
      <c r="AA128" s="147"/>
      <c r="AB128" s="147"/>
      <c r="AC128" s="147"/>
      <c r="AD128" s="147"/>
      <c r="AE128" s="147"/>
      <c r="AF128" s="147"/>
      <c r="AG128" s="147"/>
      <c r="AH128" s="147"/>
      <c r="AI128" s="147"/>
      <c r="AJ128" s="315"/>
      <c r="AK128" s="319"/>
    </row>
    <row r="129" spans="1:37" ht="247.5">
      <c r="A129" s="316"/>
      <c r="B129" s="304"/>
      <c r="C129" s="304"/>
      <c r="D129" s="289"/>
      <c r="E129" s="301"/>
      <c r="F129" s="301"/>
      <c r="G129" s="301" t="s">
        <v>449</v>
      </c>
      <c r="H129" s="303"/>
      <c r="I129" s="310" t="s">
        <v>107</v>
      </c>
      <c r="J129" s="311" t="s">
        <v>503</v>
      </c>
      <c r="K129" s="301"/>
      <c r="L129" s="309"/>
      <c r="M129" s="48" t="s">
        <v>489</v>
      </c>
      <c r="N129" s="48" t="s">
        <v>566</v>
      </c>
      <c r="O129" s="15">
        <v>12</v>
      </c>
      <c r="P129" s="15">
        <v>12</v>
      </c>
      <c r="Q129" s="15">
        <v>13</v>
      </c>
      <c r="R129" s="15">
        <v>13</v>
      </c>
      <c r="S129" s="147"/>
      <c r="T129" s="147"/>
      <c r="U129" s="147"/>
      <c r="V129" s="147"/>
      <c r="W129" s="147"/>
      <c r="X129" s="147"/>
      <c r="Y129" s="147"/>
      <c r="Z129" s="147"/>
      <c r="AA129" s="147"/>
      <c r="AB129" s="147"/>
      <c r="AC129" s="147"/>
      <c r="AD129" s="147"/>
      <c r="AE129" s="147"/>
      <c r="AF129" s="147"/>
      <c r="AG129" s="147"/>
      <c r="AH129" s="147"/>
      <c r="AI129" s="147"/>
      <c r="AJ129" s="315"/>
      <c r="AK129" s="319"/>
    </row>
    <row r="130" spans="1:37" ht="90">
      <c r="A130" s="316"/>
      <c r="B130" s="304"/>
      <c r="C130" s="304"/>
      <c r="D130" s="289"/>
      <c r="E130" s="301"/>
      <c r="F130" s="301"/>
      <c r="G130" s="301"/>
      <c r="H130" s="303"/>
      <c r="I130" s="310"/>
      <c r="J130" s="311"/>
      <c r="K130" s="301"/>
      <c r="L130" s="309"/>
      <c r="M130" s="48" t="s">
        <v>504</v>
      </c>
      <c r="N130" s="48" t="s">
        <v>505</v>
      </c>
      <c r="O130" s="19">
        <v>3</v>
      </c>
      <c r="P130" s="19">
        <v>2</v>
      </c>
      <c r="Q130" s="19">
        <v>3</v>
      </c>
      <c r="R130" s="19">
        <v>2</v>
      </c>
      <c r="S130" s="147"/>
      <c r="T130" s="147"/>
      <c r="U130" s="147"/>
      <c r="V130" s="147"/>
      <c r="W130" s="147"/>
      <c r="X130" s="147"/>
      <c r="Y130" s="147"/>
      <c r="Z130" s="147"/>
      <c r="AA130" s="147"/>
      <c r="AB130" s="147"/>
      <c r="AC130" s="147"/>
      <c r="AD130" s="147"/>
      <c r="AE130" s="147"/>
      <c r="AF130" s="147"/>
      <c r="AG130" s="147"/>
      <c r="AH130" s="147"/>
      <c r="AI130" s="147"/>
      <c r="AJ130" s="315"/>
      <c r="AK130" s="319"/>
    </row>
    <row r="131" spans="1:37" ht="123.75">
      <c r="A131" s="316"/>
      <c r="B131" s="304"/>
      <c r="C131" s="304"/>
      <c r="D131" s="289"/>
      <c r="E131" s="301"/>
      <c r="F131" s="301"/>
      <c r="G131" s="301" t="s">
        <v>465</v>
      </c>
      <c r="H131" s="303"/>
      <c r="I131" s="310" t="s">
        <v>466</v>
      </c>
      <c r="J131" s="301" t="s">
        <v>467</v>
      </c>
      <c r="K131" s="301"/>
      <c r="L131" s="309"/>
      <c r="M131" s="48" t="s">
        <v>506</v>
      </c>
      <c r="N131" s="48" t="s">
        <v>507</v>
      </c>
      <c r="O131" s="19">
        <v>3</v>
      </c>
      <c r="P131" s="19">
        <v>3</v>
      </c>
      <c r="Q131" s="18">
        <v>3</v>
      </c>
      <c r="R131" s="19">
        <v>3</v>
      </c>
      <c r="S131" s="147"/>
      <c r="T131" s="147"/>
      <c r="U131" s="147"/>
      <c r="V131" s="147"/>
      <c r="W131" s="147"/>
      <c r="X131" s="147"/>
      <c r="Y131" s="147"/>
      <c r="Z131" s="147"/>
      <c r="AA131" s="147"/>
      <c r="AB131" s="147"/>
      <c r="AC131" s="147"/>
      <c r="AD131" s="147"/>
      <c r="AE131" s="147"/>
      <c r="AF131" s="147"/>
      <c r="AG131" s="147"/>
      <c r="AH131" s="147"/>
      <c r="AI131" s="147"/>
      <c r="AJ131" s="315"/>
      <c r="AK131" s="319"/>
    </row>
    <row r="132" spans="1:37" ht="236.25">
      <c r="A132" s="316"/>
      <c r="B132" s="304"/>
      <c r="C132" s="304"/>
      <c r="D132" s="289"/>
      <c r="E132" s="301"/>
      <c r="F132" s="301"/>
      <c r="G132" s="301"/>
      <c r="H132" s="303"/>
      <c r="I132" s="310"/>
      <c r="J132" s="301"/>
      <c r="K132" s="301"/>
      <c r="L132" s="309"/>
      <c r="M132" s="48" t="s">
        <v>474</v>
      </c>
      <c r="N132" s="48" t="s">
        <v>475</v>
      </c>
      <c r="O132" s="15">
        <v>1</v>
      </c>
      <c r="P132" s="15">
        <v>0</v>
      </c>
      <c r="Q132" s="15">
        <v>1</v>
      </c>
      <c r="R132" s="15">
        <v>0</v>
      </c>
      <c r="S132" s="147"/>
      <c r="T132" s="147"/>
      <c r="U132" s="147"/>
      <c r="V132" s="147"/>
      <c r="W132" s="147"/>
      <c r="X132" s="147"/>
      <c r="Y132" s="147"/>
      <c r="Z132" s="147"/>
      <c r="AA132" s="147"/>
      <c r="AB132" s="147"/>
      <c r="AC132" s="147"/>
      <c r="AD132" s="147"/>
      <c r="AE132" s="147"/>
      <c r="AF132" s="147"/>
      <c r="AG132" s="147"/>
      <c r="AH132" s="147"/>
      <c r="AI132" s="147"/>
      <c r="AJ132" s="315"/>
      <c r="AK132" s="319"/>
    </row>
    <row r="133" spans="1:37" ht="67.5">
      <c r="A133" s="316"/>
      <c r="B133" s="304"/>
      <c r="C133" s="304"/>
      <c r="D133" s="289"/>
      <c r="E133" s="303"/>
      <c r="F133" s="301"/>
      <c r="G133" s="301" t="s">
        <v>418</v>
      </c>
      <c r="H133" s="301"/>
      <c r="I133" s="301" t="s">
        <v>109</v>
      </c>
      <c r="J133" s="301" t="s">
        <v>467</v>
      </c>
      <c r="K133" s="302"/>
      <c r="L133" s="302"/>
      <c r="M133" s="15" t="s">
        <v>568</v>
      </c>
      <c r="N133" s="15" t="s">
        <v>569</v>
      </c>
      <c r="O133" s="29">
        <v>3</v>
      </c>
      <c r="P133" s="29">
        <v>4</v>
      </c>
      <c r="Q133" s="29">
        <v>4</v>
      </c>
      <c r="R133" s="29">
        <v>4</v>
      </c>
      <c r="S133" s="147"/>
      <c r="T133" s="147"/>
      <c r="U133" s="147"/>
      <c r="V133" s="147"/>
      <c r="W133" s="147"/>
      <c r="X133" s="147"/>
      <c r="Y133" s="147"/>
      <c r="Z133" s="147"/>
      <c r="AA133" s="147"/>
      <c r="AB133" s="147"/>
      <c r="AC133" s="147"/>
      <c r="AD133" s="147"/>
      <c r="AE133" s="147"/>
      <c r="AF133" s="147"/>
      <c r="AG133" s="147"/>
      <c r="AH133" s="147"/>
      <c r="AI133" s="147"/>
      <c r="AJ133" s="315"/>
      <c r="AK133" s="319"/>
    </row>
    <row r="134" spans="1:37" ht="90">
      <c r="A134" s="316"/>
      <c r="B134" s="304"/>
      <c r="C134" s="304"/>
      <c r="D134" s="289"/>
      <c r="E134" s="303"/>
      <c r="F134" s="301"/>
      <c r="G134" s="301"/>
      <c r="H134" s="301"/>
      <c r="I134" s="301"/>
      <c r="J134" s="301"/>
      <c r="K134" s="302"/>
      <c r="L134" s="302"/>
      <c r="M134" s="15" t="s">
        <v>570</v>
      </c>
      <c r="N134" s="15" t="s">
        <v>571</v>
      </c>
      <c r="O134" s="29">
        <v>4</v>
      </c>
      <c r="P134" s="29">
        <v>4</v>
      </c>
      <c r="Q134" s="29">
        <v>4</v>
      </c>
      <c r="R134" s="29">
        <v>3</v>
      </c>
      <c r="S134" s="147"/>
      <c r="T134" s="147"/>
      <c r="U134" s="147"/>
      <c r="V134" s="147"/>
      <c r="W134" s="147"/>
      <c r="X134" s="147"/>
      <c r="Y134" s="147"/>
      <c r="Z134" s="147"/>
      <c r="AA134" s="147"/>
      <c r="AB134" s="147"/>
      <c r="AC134" s="147"/>
      <c r="AD134" s="147"/>
      <c r="AE134" s="147"/>
      <c r="AF134" s="147"/>
      <c r="AG134" s="147"/>
      <c r="AH134" s="147"/>
      <c r="AI134" s="147"/>
      <c r="AJ134" s="315"/>
      <c r="AK134" s="319"/>
    </row>
    <row r="135" spans="1:37" ht="135">
      <c r="A135" s="316"/>
      <c r="B135" s="304"/>
      <c r="C135" s="304"/>
      <c r="D135" s="289"/>
      <c r="E135" s="303"/>
      <c r="F135" s="301"/>
      <c r="G135" s="301"/>
      <c r="H135" s="301"/>
      <c r="I135" s="301"/>
      <c r="J135" s="301"/>
      <c r="K135" s="302"/>
      <c r="L135" s="302"/>
      <c r="M135" s="15" t="s">
        <v>572</v>
      </c>
      <c r="N135" s="15" t="s">
        <v>573</v>
      </c>
      <c r="O135" s="30">
        <v>4</v>
      </c>
      <c r="P135" s="30">
        <v>4</v>
      </c>
      <c r="Q135" s="30">
        <v>4</v>
      </c>
      <c r="R135" s="30">
        <v>3</v>
      </c>
      <c r="S135" s="147"/>
      <c r="T135" s="147"/>
      <c r="U135" s="147"/>
      <c r="V135" s="147"/>
      <c r="W135" s="147"/>
      <c r="X135" s="147"/>
      <c r="Y135" s="147"/>
      <c r="Z135" s="147"/>
      <c r="AA135" s="147"/>
      <c r="AB135" s="147"/>
      <c r="AC135" s="147"/>
      <c r="AD135" s="147"/>
      <c r="AE135" s="147"/>
      <c r="AF135" s="147"/>
      <c r="AG135" s="147"/>
      <c r="AH135" s="147"/>
      <c r="AI135" s="147"/>
      <c r="AJ135" s="315"/>
      <c r="AK135" s="319"/>
    </row>
    <row r="136" spans="1:37" ht="123.75">
      <c r="A136" s="316"/>
      <c r="B136" s="304"/>
      <c r="C136" s="304"/>
      <c r="D136" s="289"/>
      <c r="E136" s="303"/>
      <c r="F136" s="301"/>
      <c r="G136" s="301" t="s">
        <v>449</v>
      </c>
      <c r="H136" s="301"/>
      <c r="I136" s="301"/>
      <c r="J136" s="301" t="s">
        <v>467</v>
      </c>
      <c r="K136" s="302"/>
      <c r="L136" s="302"/>
      <c r="M136" s="48" t="s">
        <v>506</v>
      </c>
      <c r="N136" s="48" t="s">
        <v>507</v>
      </c>
      <c r="O136" s="15">
        <v>12</v>
      </c>
      <c r="P136" s="15">
        <v>12</v>
      </c>
      <c r="Q136" s="15">
        <v>13</v>
      </c>
      <c r="R136" s="15">
        <v>13</v>
      </c>
      <c r="S136" s="147"/>
      <c r="T136" s="147"/>
      <c r="U136" s="147"/>
      <c r="V136" s="147"/>
      <c r="W136" s="147"/>
      <c r="X136" s="147"/>
      <c r="Y136" s="147"/>
      <c r="Z136" s="147"/>
      <c r="AA136" s="147"/>
      <c r="AB136" s="147"/>
      <c r="AC136" s="147"/>
      <c r="AD136" s="147"/>
      <c r="AE136" s="147"/>
      <c r="AF136" s="147"/>
      <c r="AG136" s="147"/>
      <c r="AH136" s="147"/>
      <c r="AI136" s="147"/>
      <c r="AJ136" s="315"/>
      <c r="AK136" s="319"/>
    </row>
    <row r="137" spans="1:37" ht="236.25">
      <c r="A137" s="316"/>
      <c r="B137" s="304"/>
      <c r="C137" s="304"/>
      <c r="D137" s="289"/>
      <c r="E137" s="303"/>
      <c r="F137" s="301"/>
      <c r="G137" s="301"/>
      <c r="H137" s="301"/>
      <c r="I137" s="301"/>
      <c r="J137" s="301"/>
      <c r="K137" s="302"/>
      <c r="L137" s="302"/>
      <c r="M137" s="48" t="s">
        <v>474</v>
      </c>
      <c r="N137" s="48" t="s">
        <v>475</v>
      </c>
      <c r="O137" s="19">
        <v>3</v>
      </c>
      <c r="P137" s="19">
        <v>2</v>
      </c>
      <c r="Q137" s="19">
        <v>3</v>
      </c>
      <c r="R137" s="19">
        <v>2</v>
      </c>
      <c r="S137" s="147"/>
      <c r="T137" s="147"/>
      <c r="U137" s="147"/>
      <c r="V137" s="147"/>
      <c r="W137" s="147"/>
      <c r="X137" s="147"/>
      <c r="Y137" s="147"/>
      <c r="Z137" s="147"/>
      <c r="AA137" s="147"/>
      <c r="AB137" s="147"/>
      <c r="AC137" s="147"/>
      <c r="AD137" s="147"/>
      <c r="AE137" s="147"/>
      <c r="AF137" s="147"/>
      <c r="AG137" s="147"/>
      <c r="AH137" s="147"/>
      <c r="AI137" s="147"/>
      <c r="AJ137" s="315"/>
      <c r="AK137" s="319"/>
    </row>
    <row r="138" spans="1:37" ht="123.75">
      <c r="A138" s="316"/>
      <c r="B138" s="304"/>
      <c r="C138" s="304"/>
      <c r="D138" s="289"/>
      <c r="E138" s="303"/>
      <c r="F138" s="301"/>
      <c r="G138" s="301" t="s">
        <v>465</v>
      </c>
      <c r="H138" s="301"/>
      <c r="I138" s="301" t="s">
        <v>103</v>
      </c>
      <c r="J138" s="301" t="s">
        <v>574</v>
      </c>
      <c r="K138" s="302"/>
      <c r="L138" s="302"/>
      <c r="M138" s="48" t="s">
        <v>506</v>
      </c>
      <c r="N138" s="48" t="s">
        <v>507</v>
      </c>
      <c r="O138" s="19">
        <v>3</v>
      </c>
      <c r="P138" s="19">
        <v>3</v>
      </c>
      <c r="Q138" s="18">
        <v>3</v>
      </c>
      <c r="R138" s="19">
        <v>3</v>
      </c>
      <c r="S138" s="147"/>
      <c r="T138" s="147"/>
      <c r="U138" s="147"/>
      <c r="V138" s="147"/>
      <c r="W138" s="147"/>
      <c r="X138" s="147"/>
      <c r="Y138" s="147"/>
      <c r="Z138" s="147"/>
      <c r="AA138" s="147"/>
      <c r="AB138" s="147"/>
      <c r="AC138" s="147"/>
      <c r="AD138" s="147"/>
      <c r="AE138" s="147"/>
      <c r="AF138" s="147"/>
      <c r="AG138" s="147"/>
      <c r="AH138" s="147"/>
      <c r="AI138" s="147"/>
      <c r="AJ138" s="315"/>
      <c r="AK138" s="319"/>
    </row>
    <row r="139" spans="1:37" ht="236.25">
      <c r="A139" s="316"/>
      <c r="B139" s="304"/>
      <c r="C139" s="304"/>
      <c r="D139" s="289"/>
      <c r="E139" s="303"/>
      <c r="F139" s="301"/>
      <c r="G139" s="301"/>
      <c r="H139" s="301"/>
      <c r="I139" s="301"/>
      <c r="J139" s="301"/>
      <c r="K139" s="302"/>
      <c r="L139" s="302"/>
      <c r="M139" s="48" t="s">
        <v>474</v>
      </c>
      <c r="N139" s="48" t="s">
        <v>475</v>
      </c>
      <c r="O139" s="15">
        <v>1</v>
      </c>
      <c r="P139" s="15">
        <v>0</v>
      </c>
      <c r="Q139" s="15">
        <v>1</v>
      </c>
      <c r="R139" s="15">
        <v>0</v>
      </c>
      <c r="S139" s="147"/>
      <c r="T139" s="147"/>
      <c r="U139" s="147"/>
      <c r="V139" s="147"/>
      <c r="W139" s="147"/>
      <c r="X139" s="147"/>
      <c r="Y139" s="147"/>
      <c r="Z139" s="147"/>
      <c r="AA139" s="147"/>
      <c r="AB139" s="147"/>
      <c r="AC139" s="147"/>
      <c r="AD139" s="147"/>
      <c r="AE139" s="147"/>
      <c r="AF139" s="147"/>
      <c r="AG139" s="147"/>
      <c r="AH139" s="147"/>
      <c r="AI139" s="147"/>
      <c r="AJ139" s="315"/>
      <c r="AK139" s="319"/>
    </row>
    <row r="140" spans="1:37" ht="67.5" customHeight="1">
      <c r="A140" s="316"/>
      <c r="B140" s="304"/>
      <c r="C140" s="304"/>
      <c r="D140" s="289"/>
      <c r="E140" s="31"/>
      <c r="F140" s="301"/>
      <c r="G140" s="301" t="s">
        <v>465</v>
      </c>
      <c r="H140" s="24"/>
      <c r="I140" s="24"/>
      <c r="J140" s="301" t="s">
        <v>588</v>
      </c>
      <c r="K140" s="25"/>
      <c r="L140" s="25"/>
      <c r="M140" s="153">
        <v>57</v>
      </c>
      <c r="N140" s="48" t="s">
        <v>589</v>
      </c>
      <c r="O140" s="15"/>
      <c r="P140" s="15"/>
      <c r="Q140" s="15"/>
      <c r="R140" s="15"/>
      <c r="S140" s="293" t="s">
        <v>601</v>
      </c>
      <c r="T140" s="147"/>
      <c r="U140" s="293" t="s">
        <v>601</v>
      </c>
      <c r="V140" s="147"/>
      <c r="W140" s="147"/>
      <c r="X140" s="147"/>
      <c r="Y140" s="147"/>
      <c r="Z140" s="147"/>
      <c r="AA140" s="147"/>
      <c r="AB140" s="147"/>
      <c r="AC140" s="147"/>
      <c r="AD140" s="147"/>
      <c r="AE140" s="147"/>
      <c r="AF140" s="147"/>
      <c r="AG140" s="147"/>
      <c r="AH140" s="147"/>
      <c r="AI140" s="147"/>
      <c r="AJ140" s="315"/>
      <c r="AK140" s="319"/>
    </row>
    <row r="141" spans="1:37" ht="157.5">
      <c r="A141" s="316"/>
      <c r="B141" s="304"/>
      <c r="C141" s="304"/>
      <c r="D141" s="289"/>
      <c r="E141" s="31"/>
      <c r="F141" s="301"/>
      <c r="G141" s="301"/>
      <c r="H141" s="24"/>
      <c r="I141" s="24"/>
      <c r="J141" s="301"/>
      <c r="K141" s="25"/>
      <c r="L141" s="25"/>
      <c r="M141" s="153">
        <v>1</v>
      </c>
      <c r="N141" s="48" t="s">
        <v>587</v>
      </c>
      <c r="O141" s="15"/>
      <c r="P141" s="15"/>
      <c r="Q141" s="15"/>
      <c r="R141" s="15">
        <v>1</v>
      </c>
      <c r="S141" s="294"/>
      <c r="T141" s="154"/>
      <c r="U141" s="294"/>
      <c r="V141" s="147"/>
      <c r="W141" s="147"/>
      <c r="X141" s="147"/>
      <c r="Y141" s="147"/>
      <c r="Z141" s="147"/>
      <c r="AA141" s="147"/>
      <c r="AB141" s="147"/>
      <c r="AC141" s="147"/>
      <c r="AD141" s="147"/>
      <c r="AE141" s="147"/>
      <c r="AF141" s="147"/>
      <c r="AG141" s="147"/>
      <c r="AH141" s="147"/>
      <c r="AI141" s="147"/>
      <c r="AJ141" s="315"/>
      <c r="AK141" s="319"/>
    </row>
    <row r="142" spans="1:37" ht="153">
      <c r="A142" s="316"/>
      <c r="B142" s="304"/>
      <c r="C142" s="304"/>
      <c r="D142" s="289"/>
      <c r="E142" s="31"/>
      <c r="F142" s="24"/>
      <c r="G142" s="180" t="s">
        <v>629</v>
      </c>
      <c r="H142" s="226">
        <v>0.15</v>
      </c>
      <c r="I142" s="180">
        <v>3.2</v>
      </c>
      <c r="J142" s="180" t="s">
        <v>630</v>
      </c>
      <c r="K142" s="188" t="s">
        <v>275</v>
      </c>
      <c r="L142" s="188">
        <v>0.8771</v>
      </c>
      <c r="M142" s="177" t="s">
        <v>631</v>
      </c>
      <c r="N142" s="135" t="s">
        <v>632</v>
      </c>
      <c r="O142" s="56">
        <v>8</v>
      </c>
      <c r="P142" s="56">
        <v>10</v>
      </c>
      <c r="Q142" s="56">
        <v>11</v>
      </c>
      <c r="R142" s="56">
        <v>11</v>
      </c>
      <c r="S142" s="295" t="s">
        <v>644</v>
      </c>
      <c r="T142" s="295" t="s">
        <v>644</v>
      </c>
      <c r="U142" s="295"/>
      <c r="V142" s="295"/>
      <c r="W142" s="155"/>
      <c r="X142" s="155"/>
      <c r="Y142" s="155"/>
      <c r="Z142" s="155"/>
      <c r="AA142" s="155"/>
      <c r="AB142" s="155"/>
      <c r="AC142" s="155"/>
      <c r="AD142" s="155"/>
      <c r="AE142" s="155"/>
      <c r="AF142" s="155"/>
      <c r="AG142" s="155"/>
      <c r="AH142" s="155"/>
      <c r="AI142" s="155"/>
      <c r="AJ142" s="315"/>
      <c r="AK142" s="319"/>
    </row>
    <row r="143" spans="1:37" ht="76.5">
      <c r="A143" s="316"/>
      <c r="B143" s="304"/>
      <c r="C143" s="304"/>
      <c r="D143" s="289"/>
      <c r="E143" s="31"/>
      <c r="F143" s="24"/>
      <c r="G143" s="181"/>
      <c r="H143" s="227"/>
      <c r="I143" s="181"/>
      <c r="J143" s="181"/>
      <c r="K143" s="189"/>
      <c r="L143" s="189"/>
      <c r="M143" s="178"/>
      <c r="N143" s="135" t="s">
        <v>633</v>
      </c>
      <c r="O143" s="56">
        <v>975</v>
      </c>
      <c r="P143" s="56">
        <v>975</v>
      </c>
      <c r="Q143" s="56">
        <v>975</v>
      </c>
      <c r="R143" s="56">
        <v>975</v>
      </c>
      <c r="S143" s="296"/>
      <c r="T143" s="296"/>
      <c r="U143" s="296"/>
      <c r="V143" s="296"/>
      <c r="W143" s="155"/>
      <c r="X143" s="155"/>
      <c r="Y143" s="155"/>
      <c r="Z143" s="155"/>
      <c r="AA143" s="155"/>
      <c r="AB143" s="155"/>
      <c r="AC143" s="155"/>
      <c r="AD143" s="155"/>
      <c r="AE143" s="155"/>
      <c r="AF143" s="155"/>
      <c r="AG143" s="155"/>
      <c r="AH143" s="155"/>
      <c r="AI143" s="155"/>
      <c r="AJ143" s="315"/>
      <c r="AK143" s="319"/>
    </row>
    <row r="144" spans="1:37" ht="63.75">
      <c r="A144" s="316"/>
      <c r="B144" s="304"/>
      <c r="C144" s="304"/>
      <c r="D144" s="289"/>
      <c r="E144" s="31"/>
      <c r="F144" s="24"/>
      <c r="G144" s="181"/>
      <c r="H144" s="227"/>
      <c r="I144" s="181"/>
      <c r="J144" s="181"/>
      <c r="K144" s="189"/>
      <c r="L144" s="189"/>
      <c r="M144" s="179"/>
      <c r="N144" s="135" t="s">
        <v>634</v>
      </c>
      <c r="O144" s="56">
        <v>187</v>
      </c>
      <c r="P144" s="56">
        <v>187</v>
      </c>
      <c r="Q144" s="56">
        <v>187</v>
      </c>
      <c r="R144" s="56">
        <v>189</v>
      </c>
      <c r="S144" s="297"/>
      <c r="T144" s="297"/>
      <c r="U144" s="297"/>
      <c r="V144" s="297"/>
      <c r="W144" s="155"/>
      <c r="X144" s="155"/>
      <c r="Y144" s="155"/>
      <c r="Z144" s="155"/>
      <c r="AA144" s="155"/>
      <c r="AB144" s="155"/>
      <c r="AC144" s="155"/>
      <c r="AD144" s="155"/>
      <c r="AE144" s="155"/>
      <c r="AF144" s="155"/>
      <c r="AG144" s="155"/>
      <c r="AH144" s="155"/>
      <c r="AI144" s="155"/>
      <c r="AJ144" s="315"/>
      <c r="AK144" s="319"/>
    </row>
    <row r="145" spans="1:37" ht="165.75">
      <c r="A145" s="316"/>
      <c r="B145" s="304"/>
      <c r="C145" s="304"/>
      <c r="D145" s="289"/>
      <c r="E145" s="31"/>
      <c r="F145" s="24"/>
      <c r="G145" s="181"/>
      <c r="H145" s="227"/>
      <c r="I145" s="181"/>
      <c r="J145" s="181"/>
      <c r="K145" s="189"/>
      <c r="L145" s="189"/>
      <c r="M145" s="177" t="s">
        <v>635</v>
      </c>
      <c r="N145" s="135" t="s">
        <v>636</v>
      </c>
      <c r="O145" s="56">
        <v>0</v>
      </c>
      <c r="P145" s="56">
        <v>0</v>
      </c>
      <c r="Q145" s="56">
        <v>0</v>
      </c>
      <c r="R145" s="56">
        <v>1</v>
      </c>
      <c r="S145" s="295" t="s">
        <v>645</v>
      </c>
      <c r="T145" s="305">
        <v>0</v>
      </c>
      <c r="U145" s="305">
        <f>H142*1.1</f>
        <v>0.165</v>
      </c>
      <c r="V145" s="295" t="s">
        <v>645</v>
      </c>
      <c r="W145" s="155"/>
      <c r="X145" s="155"/>
      <c r="Y145" s="155"/>
      <c r="Z145" s="155"/>
      <c r="AA145" s="155"/>
      <c r="AB145" s="155"/>
      <c r="AC145" s="155"/>
      <c r="AD145" s="155"/>
      <c r="AE145" s="155"/>
      <c r="AF145" s="155"/>
      <c r="AG145" s="155"/>
      <c r="AH145" s="155"/>
      <c r="AI145" s="155"/>
      <c r="AJ145" s="315"/>
      <c r="AK145" s="319"/>
    </row>
    <row r="146" spans="1:37" ht="114.75">
      <c r="A146" s="316"/>
      <c r="B146" s="304"/>
      <c r="C146" s="304"/>
      <c r="D146" s="289"/>
      <c r="E146" s="31"/>
      <c r="F146" s="24"/>
      <c r="G146" s="181"/>
      <c r="H146" s="227"/>
      <c r="I146" s="181"/>
      <c r="J146" s="181"/>
      <c r="K146" s="189"/>
      <c r="L146" s="189"/>
      <c r="M146" s="178"/>
      <c r="N146" s="135" t="s">
        <v>637</v>
      </c>
      <c r="O146" s="56">
        <v>1</v>
      </c>
      <c r="P146" s="56">
        <v>2</v>
      </c>
      <c r="Q146" s="56">
        <v>1</v>
      </c>
      <c r="R146" s="56">
        <v>1</v>
      </c>
      <c r="S146" s="296"/>
      <c r="T146" s="305"/>
      <c r="U146" s="305"/>
      <c r="V146" s="296"/>
      <c r="W146" s="155"/>
      <c r="X146" s="155"/>
      <c r="Y146" s="155"/>
      <c r="Z146" s="155"/>
      <c r="AA146" s="155"/>
      <c r="AB146" s="155"/>
      <c r="AC146" s="155"/>
      <c r="AD146" s="155"/>
      <c r="AE146" s="155"/>
      <c r="AF146" s="155"/>
      <c r="AG146" s="155"/>
      <c r="AH146" s="155"/>
      <c r="AI146" s="155"/>
      <c r="AJ146" s="315"/>
      <c r="AK146" s="319"/>
    </row>
    <row r="147" spans="1:37" ht="63.75">
      <c r="A147" s="316"/>
      <c r="B147" s="304"/>
      <c r="C147" s="304"/>
      <c r="D147" s="289"/>
      <c r="E147" s="31"/>
      <c r="F147" s="24"/>
      <c r="G147" s="181"/>
      <c r="H147" s="227"/>
      <c r="I147" s="181"/>
      <c r="J147" s="181"/>
      <c r="K147" s="189"/>
      <c r="L147" s="189"/>
      <c r="M147" s="179"/>
      <c r="N147" s="135" t="s">
        <v>638</v>
      </c>
      <c r="O147" s="56">
        <v>1</v>
      </c>
      <c r="P147" s="56">
        <v>1</v>
      </c>
      <c r="Q147" s="56">
        <v>1</v>
      </c>
      <c r="R147" s="56">
        <v>1</v>
      </c>
      <c r="S147" s="297"/>
      <c r="T147" s="305"/>
      <c r="U147" s="305"/>
      <c r="V147" s="297"/>
      <c r="W147" s="305">
        <v>0</v>
      </c>
      <c r="X147" s="305">
        <v>0</v>
      </c>
      <c r="Y147" s="305">
        <v>0</v>
      </c>
      <c r="Z147" s="305">
        <v>0</v>
      </c>
      <c r="AA147" s="305">
        <v>0</v>
      </c>
      <c r="AB147" s="305">
        <v>0</v>
      </c>
      <c r="AC147" s="305">
        <v>0</v>
      </c>
      <c r="AD147" s="305">
        <v>0</v>
      </c>
      <c r="AE147" s="305">
        <v>0</v>
      </c>
      <c r="AF147" s="305">
        <v>0</v>
      </c>
      <c r="AG147" s="305">
        <v>0</v>
      </c>
      <c r="AH147" s="305">
        <f>U145*1.1</f>
        <v>0.18150000000000002</v>
      </c>
      <c r="AI147" s="305">
        <v>0</v>
      </c>
      <c r="AJ147" s="315"/>
      <c r="AK147" s="319"/>
    </row>
    <row r="148" spans="1:37" ht="63.75">
      <c r="A148" s="316"/>
      <c r="B148" s="304"/>
      <c r="C148" s="304"/>
      <c r="D148" s="289"/>
      <c r="E148" s="31"/>
      <c r="F148" s="24"/>
      <c r="G148" s="181"/>
      <c r="H148" s="227"/>
      <c r="I148" s="181"/>
      <c r="J148" s="181"/>
      <c r="K148" s="189"/>
      <c r="L148" s="189"/>
      <c r="M148" s="177" t="s">
        <v>639</v>
      </c>
      <c r="N148" s="138" t="s">
        <v>640</v>
      </c>
      <c r="O148" s="56">
        <v>8</v>
      </c>
      <c r="P148" s="56">
        <v>8</v>
      </c>
      <c r="Q148" s="56">
        <v>8</v>
      </c>
      <c r="R148" s="56">
        <v>8</v>
      </c>
      <c r="S148" s="295" t="s">
        <v>645</v>
      </c>
      <c r="T148" s="305">
        <v>0</v>
      </c>
      <c r="U148" s="305"/>
      <c r="V148" s="295" t="s">
        <v>645</v>
      </c>
      <c r="W148" s="305"/>
      <c r="X148" s="305"/>
      <c r="Y148" s="305"/>
      <c r="Z148" s="305"/>
      <c r="AA148" s="305"/>
      <c r="AB148" s="305"/>
      <c r="AC148" s="305"/>
      <c r="AD148" s="305"/>
      <c r="AE148" s="305"/>
      <c r="AF148" s="305"/>
      <c r="AG148" s="305"/>
      <c r="AH148" s="305"/>
      <c r="AI148" s="305"/>
      <c r="AJ148" s="315"/>
      <c r="AK148" s="319"/>
    </row>
    <row r="149" spans="1:37" ht="127.5">
      <c r="A149" s="316"/>
      <c r="B149" s="304"/>
      <c r="C149" s="304"/>
      <c r="D149" s="289"/>
      <c r="E149" s="31"/>
      <c r="F149" s="24"/>
      <c r="G149" s="181"/>
      <c r="H149" s="227"/>
      <c r="I149" s="181"/>
      <c r="J149" s="181"/>
      <c r="K149" s="189"/>
      <c r="L149" s="189"/>
      <c r="M149" s="178"/>
      <c r="N149" s="73" t="s">
        <v>641</v>
      </c>
      <c r="O149" s="56">
        <v>0</v>
      </c>
      <c r="P149" s="56">
        <v>1</v>
      </c>
      <c r="Q149" s="56">
        <v>0</v>
      </c>
      <c r="R149" s="56">
        <v>1</v>
      </c>
      <c r="S149" s="296"/>
      <c r="T149" s="305"/>
      <c r="U149" s="305"/>
      <c r="V149" s="296"/>
      <c r="W149" s="305"/>
      <c r="X149" s="305"/>
      <c r="Y149" s="305"/>
      <c r="Z149" s="305"/>
      <c r="AA149" s="305"/>
      <c r="AB149" s="305"/>
      <c r="AC149" s="305"/>
      <c r="AD149" s="305"/>
      <c r="AE149" s="305"/>
      <c r="AF149" s="305"/>
      <c r="AG149" s="305"/>
      <c r="AH149" s="305"/>
      <c r="AI149" s="305"/>
      <c r="AJ149" s="315"/>
      <c r="AK149" s="319"/>
    </row>
    <row r="150" spans="1:37" ht="140.25">
      <c r="A150" s="316"/>
      <c r="B150" s="304"/>
      <c r="C150" s="304"/>
      <c r="D150" s="290"/>
      <c r="E150" s="31"/>
      <c r="F150" s="24"/>
      <c r="G150" s="181"/>
      <c r="H150" s="227"/>
      <c r="I150" s="181"/>
      <c r="J150" s="181"/>
      <c r="K150" s="189"/>
      <c r="L150" s="189"/>
      <c r="M150" s="179"/>
      <c r="N150" s="135" t="s">
        <v>642</v>
      </c>
      <c r="O150" s="56">
        <v>240</v>
      </c>
      <c r="P150" s="56">
        <v>240</v>
      </c>
      <c r="Q150" s="56">
        <v>240</v>
      </c>
      <c r="R150" s="56">
        <v>240</v>
      </c>
      <c r="S150" s="297"/>
      <c r="T150" s="305"/>
      <c r="U150" s="305"/>
      <c r="V150" s="297"/>
      <c r="W150" s="305"/>
      <c r="X150" s="305"/>
      <c r="Y150" s="305"/>
      <c r="Z150" s="305"/>
      <c r="AA150" s="305"/>
      <c r="AB150" s="305"/>
      <c r="AC150" s="305"/>
      <c r="AD150" s="305"/>
      <c r="AE150" s="305"/>
      <c r="AF150" s="305"/>
      <c r="AG150" s="305"/>
      <c r="AH150" s="305"/>
      <c r="AI150" s="305"/>
      <c r="AJ150" s="315"/>
      <c r="AK150" s="319"/>
    </row>
    <row r="151" spans="1:37" ht="114.75">
      <c r="A151" s="316"/>
      <c r="B151" s="304"/>
      <c r="C151" s="304"/>
      <c r="D151" s="180" t="s">
        <v>604</v>
      </c>
      <c r="E151" s="131"/>
      <c r="F151" s="131"/>
      <c r="G151" s="180" t="s">
        <v>605</v>
      </c>
      <c r="H151" s="131"/>
      <c r="I151" s="131"/>
      <c r="J151" s="180" t="s">
        <v>606</v>
      </c>
      <c r="K151" s="131"/>
      <c r="L151" s="131"/>
      <c r="M151" s="131">
        <v>1</v>
      </c>
      <c r="N151" s="56" t="s">
        <v>607</v>
      </c>
      <c r="O151" s="131"/>
      <c r="P151" s="131"/>
      <c r="Q151" s="131"/>
      <c r="R151" s="131">
        <v>1</v>
      </c>
      <c r="S151" s="306">
        <v>1512531813</v>
      </c>
      <c r="T151" s="131"/>
      <c r="U151" s="155"/>
      <c r="V151" s="156"/>
      <c r="W151" s="155"/>
      <c r="X151" s="155"/>
      <c r="Y151" s="155"/>
      <c r="Z151" s="155"/>
      <c r="AA151" s="155"/>
      <c r="AB151" s="155"/>
      <c r="AC151" s="155"/>
      <c r="AD151" s="155"/>
      <c r="AE151" s="155"/>
      <c r="AF151" s="155"/>
      <c r="AG151" s="155"/>
      <c r="AH151" s="155"/>
      <c r="AI151" s="155"/>
      <c r="AJ151" s="315"/>
      <c r="AK151" s="319"/>
    </row>
    <row r="152" spans="1:37" ht="153">
      <c r="A152" s="316"/>
      <c r="B152" s="304"/>
      <c r="C152" s="304"/>
      <c r="D152" s="181"/>
      <c r="E152" s="131"/>
      <c r="F152" s="131"/>
      <c r="G152" s="181"/>
      <c r="H152" s="131"/>
      <c r="I152" s="131"/>
      <c r="J152" s="181"/>
      <c r="K152" s="131"/>
      <c r="L152" s="131"/>
      <c r="M152" s="131">
        <v>1</v>
      </c>
      <c r="N152" s="56" t="s">
        <v>608</v>
      </c>
      <c r="O152" s="131"/>
      <c r="P152" s="131"/>
      <c r="Q152" s="131"/>
      <c r="R152" s="131">
        <v>1</v>
      </c>
      <c r="S152" s="307"/>
      <c r="T152" s="131"/>
      <c r="U152" s="155"/>
      <c r="V152" s="156"/>
      <c r="W152" s="155"/>
      <c r="X152" s="155"/>
      <c r="Y152" s="155"/>
      <c r="Z152" s="155"/>
      <c r="AA152" s="155"/>
      <c r="AB152" s="155"/>
      <c r="AC152" s="155"/>
      <c r="AD152" s="155"/>
      <c r="AE152" s="155"/>
      <c r="AF152" s="155"/>
      <c r="AG152" s="155"/>
      <c r="AH152" s="155"/>
      <c r="AI152" s="155"/>
      <c r="AJ152" s="315"/>
      <c r="AK152" s="319"/>
    </row>
    <row r="153" spans="1:37" ht="153">
      <c r="A153" s="316"/>
      <c r="B153" s="304"/>
      <c r="C153" s="304"/>
      <c r="D153" s="181"/>
      <c r="E153" s="131"/>
      <c r="F153" s="131"/>
      <c r="G153" s="181"/>
      <c r="H153" s="131"/>
      <c r="I153" s="131"/>
      <c r="J153" s="181"/>
      <c r="K153" s="131"/>
      <c r="L153" s="131"/>
      <c r="M153" s="131">
        <v>60</v>
      </c>
      <c r="N153" s="56" t="s">
        <v>609</v>
      </c>
      <c r="O153" s="131"/>
      <c r="P153" s="131">
        <v>30</v>
      </c>
      <c r="Q153" s="131">
        <v>30</v>
      </c>
      <c r="R153" s="131"/>
      <c r="S153" s="307"/>
      <c r="T153" s="131"/>
      <c r="U153" s="155"/>
      <c r="V153" s="156"/>
      <c r="W153" s="155"/>
      <c r="X153" s="155"/>
      <c r="Y153" s="155"/>
      <c r="Z153" s="155"/>
      <c r="AA153" s="155"/>
      <c r="AB153" s="155"/>
      <c r="AC153" s="155"/>
      <c r="AD153" s="155"/>
      <c r="AE153" s="155"/>
      <c r="AF153" s="155"/>
      <c r="AG153" s="155"/>
      <c r="AH153" s="155"/>
      <c r="AI153" s="155"/>
      <c r="AJ153" s="315"/>
      <c r="AK153" s="319"/>
    </row>
    <row r="154" spans="1:37" ht="63.75">
      <c r="A154" s="316"/>
      <c r="B154" s="304"/>
      <c r="C154" s="304"/>
      <c r="D154" s="181"/>
      <c r="E154" s="131"/>
      <c r="F154" s="131"/>
      <c r="G154" s="181"/>
      <c r="H154" s="131"/>
      <c r="I154" s="131"/>
      <c r="J154" s="181"/>
      <c r="K154" s="131"/>
      <c r="L154" s="131"/>
      <c r="M154" s="131">
        <v>60</v>
      </c>
      <c r="N154" s="56" t="s">
        <v>610</v>
      </c>
      <c r="O154" s="131">
        <v>10</v>
      </c>
      <c r="P154" s="131">
        <v>20</v>
      </c>
      <c r="Q154" s="131">
        <v>20</v>
      </c>
      <c r="R154" s="131">
        <v>10</v>
      </c>
      <c r="S154" s="307"/>
      <c r="T154" s="131"/>
      <c r="U154" s="155"/>
      <c r="V154" s="156"/>
      <c r="W154" s="155"/>
      <c r="X154" s="155"/>
      <c r="Y154" s="155"/>
      <c r="Z154" s="155"/>
      <c r="AA154" s="155"/>
      <c r="AB154" s="155"/>
      <c r="AC154" s="155"/>
      <c r="AD154" s="155"/>
      <c r="AE154" s="155"/>
      <c r="AF154" s="155"/>
      <c r="AG154" s="155"/>
      <c r="AH154" s="155"/>
      <c r="AI154" s="155"/>
      <c r="AJ154" s="315"/>
      <c r="AK154" s="319"/>
    </row>
    <row r="155" spans="1:37" ht="25.5">
      <c r="A155" s="316"/>
      <c r="B155" s="304"/>
      <c r="C155" s="304"/>
      <c r="D155" s="181"/>
      <c r="E155" s="131"/>
      <c r="F155" s="131"/>
      <c r="G155" s="181"/>
      <c r="H155" s="131"/>
      <c r="I155" s="131"/>
      <c r="J155" s="181"/>
      <c r="K155" s="131"/>
      <c r="L155" s="131"/>
      <c r="M155" s="56" t="s">
        <v>611</v>
      </c>
      <c r="N155" s="180" t="s">
        <v>612</v>
      </c>
      <c r="O155" s="131">
        <v>108009</v>
      </c>
      <c r="P155" s="131">
        <v>108009</v>
      </c>
      <c r="Q155" s="131">
        <v>108009</v>
      </c>
      <c r="R155" s="131">
        <v>108009</v>
      </c>
      <c r="S155" s="307"/>
      <c r="T155" s="131"/>
      <c r="U155" s="155"/>
      <c r="V155" s="156"/>
      <c r="W155" s="155"/>
      <c r="X155" s="155"/>
      <c r="Y155" s="155"/>
      <c r="Z155" s="155"/>
      <c r="AA155" s="155"/>
      <c r="AB155" s="155"/>
      <c r="AC155" s="155"/>
      <c r="AD155" s="155"/>
      <c r="AE155" s="155"/>
      <c r="AF155" s="155"/>
      <c r="AG155" s="155"/>
      <c r="AH155" s="155"/>
      <c r="AI155" s="155"/>
      <c r="AJ155" s="315"/>
      <c r="AK155" s="319"/>
    </row>
    <row r="156" spans="1:37" ht="38.25">
      <c r="A156" s="316"/>
      <c r="B156" s="304"/>
      <c r="C156" s="304"/>
      <c r="D156" s="181"/>
      <c r="E156" s="131"/>
      <c r="F156" s="131"/>
      <c r="G156" s="181"/>
      <c r="H156" s="131"/>
      <c r="I156" s="131"/>
      <c r="J156" s="181"/>
      <c r="K156" s="131"/>
      <c r="L156" s="131"/>
      <c r="M156" s="56" t="s">
        <v>613</v>
      </c>
      <c r="N156" s="182"/>
      <c r="O156" s="131">
        <v>62700</v>
      </c>
      <c r="P156" s="131">
        <v>62700</v>
      </c>
      <c r="Q156" s="131">
        <v>62700</v>
      </c>
      <c r="R156" s="131">
        <v>62700</v>
      </c>
      <c r="S156" s="307"/>
      <c r="T156" s="131"/>
      <c r="U156" s="155"/>
      <c r="V156" s="156"/>
      <c r="W156" s="155"/>
      <c r="X156" s="155"/>
      <c r="Y156" s="155"/>
      <c r="Z156" s="155"/>
      <c r="AA156" s="155"/>
      <c r="AB156" s="155"/>
      <c r="AC156" s="155"/>
      <c r="AD156" s="155"/>
      <c r="AE156" s="155"/>
      <c r="AF156" s="155"/>
      <c r="AG156" s="155"/>
      <c r="AH156" s="155"/>
      <c r="AI156" s="155"/>
      <c r="AJ156" s="315"/>
      <c r="AK156" s="319"/>
    </row>
    <row r="157" spans="1:37" ht="89.25">
      <c r="A157" s="316"/>
      <c r="B157" s="304"/>
      <c r="C157" s="304"/>
      <c r="D157" s="181"/>
      <c r="E157" s="131"/>
      <c r="F157" s="131"/>
      <c r="G157" s="181"/>
      <c r="H157" s="131"/>
      <c r="I157" s="131"/>
      <c r="J157" s="181"/>
      <c r="K157" s="131"/>
      <c r="L157" s="131"/>
      <c r="M157" s="56" t="s">
        <v>614</v>
      </c>
      <c r="N157" s="56" t="s">
        <v>615</v>
      </c>
      <c r="O157" s="56">
        <v>20</v>
      </c>
      <c r="P157" s="131">
        <v>30</v>
      </c>
      <c r="Q157" s="131">
        <v>30</v>
      </c>
      <c r="R157" s="131">
        <v>30</v>
      </c>
      <c r="S157" s="307"/>
      <c r="T157" s="131"/>
      <c r="U157" s="155"/>
      <c r="V157" s="156"/>
      <c r="W157" s="155"/>
      <c r="X157" s="155"/>
      <c r="Y157" s="155"/>
      <c r="Z157" s="155"/>
      <c r="AA157" s="155"/>
      <c r="AB157" s="155"/>
      <c r="AC157" s="155"/>
      <c r="AD157" s="155"/>
      <c r="AE157" s="155"/>
      <c r="AF157" s="155"/>
      <c r="AG157" s="155"/>
      <c r="AH157" s="155"/>
      <c r="AI157" s="155"/>
      <c r="AJ157" s="315"/>
      <c r="AK157" s="319"/>
    </row>
    <row r="158" spans="1:37" ht="89.25">
      <c r="A158" s="316"/>
      <c r="B158" s="304"/>
      <c r="C158" s="304"/>
      <c r="D158" s="181"/>
      <c r="E158" s="131"/>
      <c r="F158" s="131"/>
      <c r="G158" s="181"/>
      <c r="H158" s="131"/>
      <c r="I158" s="131"/>
      <c r="J158" s="181"/>
      <c r="K158" s="131"/>
      <c r="L158" s="131"/>
      <c r="M158" s="56" t="s">
        <v>616</v>
      </c>
      <c r="N158" s="56" t="s">
        <v>617</v>
      </c>
      <c r="O158" s="131">
        <v>3</v>
      </c>
      <c r="P158" s="131">
        <v>3</v>
      </c>
      <c r="Q158" s="131">
        <v>3</v>
      </c>
      <c r="R158" s="131">
        <v>3</v>
      </c>
      <c r="S158" s="307"/>
      <c r="T158" s="131"/>
      <c r="U158" s="155"/>
      <c r="V158" s="156"/>
      <c r="W158" s="155"/>
      <c r="X158" s="155"/>
      <c r="Y158" s="155"/>
      <c r="Z158" s="155"/>
      <c r="AA158" s="155"/>
      <c r="AB158" s="155"/>
      <c r="AC158" s="155"/>
      <c r="AD158" s="155"/>
      <c r="AE158" s="155"/>
      <c r="AF158" s="155"/>
      <c r="AG158" s="155"/>
      <c r="AH158" s="155"/>
      <c r="AI158" s="155"/>
      <c r="AJ158" s="315"/>
      <c r="AK158" s="319"/>
    </row>
    <row r="159" spans="1:37" ht="89.25">
      <c r="A159" s="316"/>
      <c r="B159" s="304"/>
      <c r="C159" s="304"/>
      <c r="D159" s="181"/>
      <c r="E159" s="131"/>
      <c r="F159" s="131"/>
      <c r="G159" s="181"/>
      <c r="H159" s="131"/>
      <c r="I159" s="131"/>
      <c r="J159" s="181"/>
      <c r="K159" s="131"/>
      <c r="L159" s="131"/>
      <c r="M159" s="131">
        <v>110</v>
      </c>
      <c r="N159" s="56" t="s">
        <v>618</v>
      </c>
      <c r="O159" s="56">
        <v>20</v>
      </c>
      <c r="P159" s="131">
        <v>30</v>
      </c>
      <c r="Q159" s="131">
        <v>30</v>
      </c>
      <c r="R159" s="131">
        <v>30</v>
      </c>
      <c r="S159" s="307"/>
      <c r="T159" s="131"/>
      <c r="U159" s="155"/>
      <c r="V159" s="156"/>
      <c r="W159" s="155"/>
      <c r="X159" s="155"/>
      <c r="Y159" s="155"/>
      <c r="Z159" s="155"/>
      <c r="AA159" s="155"/>
      <c r="AB159" s="155"/>
      <c r="AC159" s="155"/>
      <c r="AD159" s="155"/>
      <c r="AE159" s="155"/>
      <c r="AF159" s="155"/>
      <c r="AG159" s="155"/>
      <c r="AH159" s="155"/>
      <c r="AI159" s="155"/>
      <c r="AJ159" s="315"/>
      <c r="AK159" s="319"/>
    </row>
    <row r="160" spans="1:37" ht="63.75">
      <c r="A160" s="316"/>
      <c r="B160" s="304"/>
      <c r="C160" s="304"/>
      <c r="D160" s="181"/>
      <c r="E160" s="131"/>
      <c r="F160" s="131"/>
      <c r="G160" s="181"/>
      <c r="H160" s="131"/>
      <c r="I160" s="131"/>
      <c r="J160" s="181"/>
      <c r="K160" s="131"/>
      <c r="L160" s="131"/>
      <c r="M160" s="56" t="s">
        <v>619</v>
      </c>
      <c r="N160" s="56" t="s">
        <v>610</v>
      </c>
      <c r="O160" s="131">
        <v>10</v>
      </c>
      <c r="P160" s="131">
        <v>20</v>
      </c>
      <c r="Q160" s="131">
        <v>20</v>
      </c>
      <c r="R160" s="131">
        <v>10</v>
      </c>
      <c r="S160" s="307"/>
      <c r="T160" s="131"/>
      <c r="U160" s="155"/>
      <c r="V160" s="156"/>
      <c r="W160" s="155"/>
      <c r="X160" s="155"/>
      <c r="Y160" s="155"/>
      <c r="Z160" s="155"/>
      <c r="AA160" s="155"/>
      <c r="AB160" s="155"/>
      <c r="AC160" s="155"/>
      <c r="AD160" s="155"/>
      <c r="AE160" s="155"/>
      <c r="AF160" s="155"/>
      <c r="AG160" s="155"/>
      <c r="AH160" s="155"/>
      <c r="AI160" s="155"/>
      <c r="AJ160" s="315"/>
      <c r="AK160" s="319"/>
    </row>
    <row r="161" spans="1:37" ht="76.5">
      <c r="A161" s="316"/>
      <c r="B161" s="304"/>
      <c r="C161" s="304"/>
      <c r="D161" s="181"/>
      <c r="E161" s="131"/>
      <c r="F161" s="131"/>
      <c r="G161" s="181"/>
      <c r="H161" s="131"/>
      <c r="I161" s="131"/>
      <c r="J161" s="181"/>
      <c r="K161" s="131"/>
      <c r="L161" s="131"/>
      <c r="M161" s="131">
        <v>1</v>
      </c>
      <c r="N161" s="56" t="s">
        <v>620</v>
      </c>
      <c r="O161" s="131">
        <v>166680</v>
      </c>
      <c r="P161" s="131">
        <v>166680</v>
      </c>
      <c r="Q161" s="131">
        <v>166680</v>
      </c>
      <c r="R161" s="131">
        <v>166680</v>
      </c>
      <c r="S161" s="307"/>
      <c r="T161" s="131"/>
      <c r="U161" s="155"/>
      <c r="V161" s="156"/>
      <c r="W161" s="155"/>
      <c r="X161" s="155"/>
      <c r="Y161" s="155"/>
      <c r="Z161" s="155"/>
      <c r="AA161" s="155"/>
      <c r="AB161" s="155"/>
      <c r="AC161" s="155"/>
      <c r="AD161" s="155"/>
      <c r="AE161" s="155"/>
      <c r="AF161" s="155"/>
      <c r="AG161" s="155"/>
      <c r="AH161" s="155"/>
      <c r="AI161" s="155"/>
      <c r="AJ161" s="315"/>
      <c r="AK161" s="319"/>
    </row>
    <row r="162" spans="1:37" ht="140.25">
      <c r="A162" s="316"/>
      <c r="B162" s="304"/>
      <c r="C162" s="304"/>
      <c r="D162" s="181"/>
      <c r="E162" s="131"/>
      <c r="F162" s="131"/>
      <c r="G162" s="181"/>
      <c r="H162" s="131"/>
      <c r="I162" s="131"/>
      <c r="J162" s="182"/>
      <c r="K162" s="131"/>
      <c r="L162" s="131"/>
      <c r="M162" s="131">
        <v>32</v>
      </c>
      <c r="N162" s="56" t="s">
        <v>621</v>
      </c>
      <c r="O162" s="131"/>
      <c r="P162" s="131"/>
      <c r="Q162" s="131"/>
      <c r="R162" s="131">
        <v>1</v>
      </c>
      <c r="S162" s="308"/>
      <c r="T162" s="131"/>
      <c r="U162" s="155"/>
      <c r="V162" s="156"/>
      <c r="W162" s="155"/>
      <c r="X162" s="155"/>
      <c r="Y162" s="155"/>
      <c r="Z162" s="155"/>
      <c r="AA162" s="155"/>
      <c r="AB162" s="155"/>
      <c r="AC162" s="155"/>
      <c r="AD162" s="155"/>
      <c r="AE162" s="155"/>
      <c r="AF162" s="155"/>
      <c r="AG162" s="155"/>
      <c r="AH162" s="155"/>
      <c r="AI162" s="155"/>
      <c r="AJ162" s="315"/>
      <c r="AK162" s="319"/>
    </row>
    <row r="163" spans="1:37" ht="127.5">
      <c r="A163" s="316"/>
      <c r="B163" s="304"/>
      <c r="C163" s="304"/>
      <c r="D163" s="181"/>
      <c r="E163" s="131"/>
      <c r="F163" s="131"/>
      <c r="G163" s="181"/>
      <c r="H163" s="131"/>
      <c r="I163" s="131"/>
      <c r="J163" s="180" t="s">
        <v>622</v>
      </c>
      <c r="K163" s="131"/>
      <c r="L163" s="131"/>
      <c r="M163" s="131">
        <v>80</v>
      </c>
      <c r="N163" s="56" t="s">
        <v>623</v>
      </c>
      <c r="O163" s="131">
        <v>8</v>
      </c>
      <c r="P163" s="131">
        <v>8</v>
      </c>
      <c r="Q163" s="131">
        <v>8</v>
      </c>
      <c r="R163" s="131">
        <v>8</v>
      </c>
      <c r="S163" s="180" t="s">
        <v>228</v>
      </c>
      <c r="T163" s="131"/>
      <c r="U163" s="155"/>
      <c r="V163" s="156"/>
      <c r="W163" s="155"/>
      <c r="X163" s="155"/>
      <c r="Y163" s="155"/>
      <c r="Z163" s="155"/>
      <c r="AA163" s="155"/>
      <c r="AB163" s="155"/>
      <c r="AC163" s="155"/>
      <c r="AD163" s="155"/>
      <c r="AE163" s="155"/>
      <c r="AF163" s="155"/>
      <c r="AG163" s="155"/>
      <c r="AH163" s="155"/>
      <c r="AI163" s="155"/>
      <c r="AJ163" s="315"/>
      <c r="AK163" s="319"/>
    </row>
    <row r="164" spans="1:37" ht="76.5">
      <c r="A164" s="316"/>
      <c r="B164" s="304"/>
      <c r="C164" s="304"/>
      <c r="D164" s="181"/>
      <c r="E164" s="131"/>
      <c r="F164" s="131"/>
      <c r="G164" s="181"/>
      <c r="H164" s="131"/>
      <c r="I164" s="131"/>
      <c r="J164" s="181"/>
      <c r="K164" s="131"/>
      <c r="L164" s="131"/>
      <c r="M164" s="131">
        <v>80</v>
      </c>
      <c r="N164" s="56" t="s">
        <v>624</v>
      </c>
      <c r="O164" s="131">
        <v>20</v>
      </c>
      <c r="P164" s="131">
        <v>20</v>
      </c>
      <c r="Q164" s="131">
        <v>20</v>
      </c>
      <c r="R164" s="131">
        <v>20</v>
      </c>
      <c r="S164" s="317"/>
      <c r="T164" s="131"/>
      <c r="U164" s="155"/>
      <c r="V164" s="156"/>
      <c r="W164" s="155"/>
      <c r="X164" s="155"/>
      <c r="Y164" s="155"/>
      <c r="Z164" s="155"/>
      <c r="AA164" s="155"/>
      <c r="AB164" s="155"/>
      <c r="AC164" s="155"/>
      <c r="AD164" s="155"/>
      <c r="AE164" s="155"/>
      <c r="AF164" s="155"/>
      <c r="AG164" s="155"/>
      <c r="AH164" s="155"/>
      <c r="AI164" s="155"/>
      <c r="AJ164" s="315"/>
      <c r="AK164" s="319"/>
    </row>
    <row r="165" spans="1:37" ht="153">
      <c r="A165" s="316"/>
      <c r="B165" s="304"/>
      <c r="C165" s="304"/>
      <c r="D165" s="181"/>
      <c r="E165" s="131"/>
      <c r="F165" s="131"/>
      <c r="G165" s="181"/>
      <c r="H165" s="131"/>
      <c r="I165" s="131"/>
      <c r="J165" s="181"/>
      <c r="K165" s="131"/>
      <c r="L165" s="131"/>
      <c r="M165" s="131">
        <v>30</v>
      </c>
      <c r="N165" s="56" t="s">
        <v>625</v>
      </c>
      <c r="O165" s="131">
        <v>20</v>
      </c>
      <c r="P165" s="131">
        <v>20</v>
      </c>
      <c r="Q165" s="131">
        <v>20</v>
      </c>
      <c r="R165" s="131">
        <v>20</v>
      </c>
      <c r="S165" s="317"/>
      <c r="T165" s="131"/>
      <c r="U165" s="155"/>
      <c r="V165" s="156"/>
      <c r="W165" s="155"/>
      <c r="X165" s="155"/>
      <c r="Y165" s="155"/>
      <c r="Z165" s="155"/>
      <c r="AA165" s="155"/>
      <c r="AB165" s="155"/>
      <c r="AC165" s="155"/>
      <c r="AD165" s="155"/>
      <c r="AE165" s="155"/>
      <c r="AF165" s="155"/>
      <c r="AG165" s="155"/>
      <c r="AH165" s="155"/>
      <c r="AI165" s="155"/>
      <c r="AJ165" s="315"/>
      <c r="AK165" s="319"/>
    </row>
    <row r="166" spans="1:37" ht="127.5">
      <c r="A166" s="316"/>
      <c r="B166" s="304"/>
      <c r="C166" s="304"/>
      <c r="D166" s="181"/>
      <c r="E166" s="131"/>
      <c r="F166" s="131"/>
      <c r="G166" s="181"/>
      <c r="H166" s="131"/>
      <c r="I166" s="131"/>
      <c r="J166" s="181"/>
      <c r="K166" s="131"/>
      <c r="L166" s="131"/>
      <c r="M166" s="131">
        <v>1</v>
      </c>
      <c r="N166" s="56" t="s">
        <v>626</v>
      </c>
      <c r="O166" s="131">
        <v>5</v>
      </c>
      <c r="P166" s="131">
        <v>10</v>
      </c>
      <c r="Q166" s="131">
        <v>10</v>
      </c>
      <c r="R166" s="131">
        <v>5</v>
      </c>
      <c r="S166" s="317"/>
      <c r="T166" s="131"/>
      <c r="U166" s="155"/>
      <c r="V166" s="156"/>
      <c r="W166" s="155"/>
      <c r="X166" s="155"/>
      <c r="Y166" s="155"/>
      <c r="Z166" s="155"/>
      <c r="AA166" s="155"/>
      <c r="AB166" s="155"/>
      <c r="AC166" s="155"/>
      <c r="AD166" s="155"/>
      <c r="AE166" s="155"/>
      <c r="AF166" s="155"/>
      <c r="AG166" s="155"/>
      <c r="AH166" s="155"/>
      <c r="AI166" s="155"/>
      <c r="AJ166" s="315"/>
      <c r="AK166" s="319"/>
    </row>
    <row r="167" spans="1:37" ht="63.75">
      <c r="A167" s="316"/>
      <c r="B167" s="304"/>
      <c r="C167" s="304"/>
      <c r="D167" s="182"/>
      <c r="E167" s="131"/>
      <c r="F167" s="131"/>
      <c r="G167" s="181"/>
      <c r="H167" s="131"/>
      <c r="I167" s="131"/>
      <c r="J167" s="181"/>
      <c r="K167" s="131"/>
      <c r="L167" s="131"/>
      <c r="M167" s="131"/>
      <c r="N167" s="56" t="s">
        <v>627</v>
      </c>
      <c r="O167" s="131"/>
      <c r="P167" s="131"/>
      <c r="Q167" s="131"/>
      <c r="R167" s="131">
        <v>1</v>
      </c>
      <c r="S167" s="317"/>
      <c r="T167" s="131"/>
      <c r="U167" s="155"/>
      <c r="V167" s="156"/>
      <c r="W167" s="155"/>
      <c r="X167" s="155"/>
      <c r="Y167" s="155"/>
      <c r="Z167" s="155"/>
      <c r="AA167" s="155"/>
      <c r="AB167" s="155"/>
      <c r="AC167" s="155"/>
      <c r="AD167" s="155"/>
      <c r="AE167" s="155"/>
      <c r="AF167" s="155"/>
      <c r="AG167" s="155"/>
      <c r="AH167" s="155"/>
      <c r="AI167" s="155"/>
      <c r="AJ167" s="315"/>
      <c r="AK167" s="319"/>
    </row>
    <row r="168" spans="1:37" ht="51">
      <c r="A168" s="316"/>
      <c r="B168" s="304"/>
      <c r="C168" s="304"/>
      <c r="D168" s="131"/>
      <c r="E168" s="131"/>
      <c r="F168" s="131"/>
      <c r="G168" s="182"/>
      <c r="H168" s="131"/>
      <c r="I168" s="131"/>
      <c r="J168" s="182"/>
      <c r="K168" s="131"/>
      <c r="L168" s="131"/>
      <c r="M168" s="131"/>
      <c r="N168" s="56" t="s">
        <v>628</v>
      </c>
      <c r="O168" s="131"/>
      <c r="P168" s="131"/>
      <c r="Q168" s="131"/>
      <c r="R168" s="131"/>
      <c r="S168" s="318"/>
      <c r="T168" s="131"/>
      <c r="U168" s="155"/>
      <c r="V168" s="156"/>
      <c r="W168" s="155"/>
      <c r="X168" s="155"/>
      <c r="Y168" s="155"/>
      <c r="Z168" s="155"/>
      <c r="AA168" s="155"/>
      <c r="AB168" s="155"/>
      <c r="AC168" s="155"/>
      <c r="AD168" s="155"/>
      <c r="AE168" s="155"/>
      <c r="AF168" s="155"/>
      <c r="AG168" s="155"/>
      <c r="AH168" s="155"/>
      <c r="AI168" s="155"/>
      <c r="AJ168" s="315"/>
      <c r="AK168" s="319"/>
    </row>
    <row r="169" spans="1:37" ht="12.75">
      <c r="A169" s="316"/>
      <c r="B169" s="304"/>
      <c r="C169" s="304"/>
      <c r="D169" s="17"/>
      <c r="E169" s="31"/>
      <c r="F169" s="24"/>
      <c r="G169" s="62"/>
      <c r="H169" s="129"/>
      <c r="I169" s="62"/>
      <c r="J169" s="62"/>
      <c r="K169" s="136"/>
      <c r="L169" s="136"/>
      <c r="M169" s="137"/>
      <c r="N169" s="135"/>
      <c r="O169" s="56"/>
      <c r="P169" s="56"/>
      <c r="Q169" s="56"/>
      <c r="R169" s="56"/>
      <c r="S169" s="156"/>
      <c r="T169" s="155"/>
      <c r="U169" s="155"/>
      <c r="V169" s="156"/>
      <c r="W169" s="155"/>
      <c r="X169" s="155"/>
      <c r="Y169" s="155"/>
      <c r="Z169" s="155"/>
      <c r="AA169" s="155"/>
      <c r="AB169" s="155"/>
      <c r="AC169" s="155"/>
      <c r="AD169" s="155"/>
      <c r="AE169" s="155"/>
      <c r="AF169" s="155"/>
      <c r="AG169" s="155"/>
      <c r="AH169" s="155"/>
      <c r="AI169" s="155"/>
      <c r="AJ169" s="315"/>
      <c r="AK169" s="319"/>
    </row>
    <row r="170" spans="1:37" ht="12.75">
      <c r="A170" s="316"/>
      <c r="B170" s="304"/>
      <c r="C170" s="304"/>
      <c r="D170" s="17"/>
      <c r="E170" s="31"/>
      <c r="F170" s="24"/>
      <c r="G170" s="62"/>
      <c r="H170" s="129"/>
      <c r="I170" s="62"/>
      <c r="J170" s="62"/>
      <c r="K170" s="136"/>
      <c r="L170" s="136"/>
      <c r="M170" s="137"/>
      <c r="N170" s="135"/>
      <c r="O170" s="56"/>
      <c r="P170" s="56"/>
      <c r="Q170" s="56"/>
      <c r="R170" s="56"/>
      <c r="S170" s="156"/>
      <c r="T170" s="155"/>
      <c r="U170" s="155"/>
      <c r="V170" s="156"/>
      <c r="W170" s="155"/>
      <c r="X170" s="155"/>
      <c r="Y170" s="155"/>
      <c r="Z170" s="155"/>
      <c r="AA170" s="155"/>
      <c r="AB170" s="155"/>
      <c r="AC170" s="155"/>
      <c r="AD170" s="155"/>
      <c r="AE170" s="155"/>
      <c r="AF170" s="155"/>
      <c r="AG170" s="155"/>
      <c r="AH170" s="155"/>
      <c r="AI170" s="155"/>
      <c r="AJ170" s="315"/>
      <c r="AK170" s="319"/>
    </row>
    <row r="171" spans="1:37" ht="12.75">
      <c r="A171" s="316"/>
      <c r="B171" s="304"/>
      <c r="C171" s="304"/>
      <c r="D171" s="17"/>
      <c r="E171" s="31"/>
      <c r="F171" s="24"/>
      <c r="G171" s="62"/>
      <c r="H171" s="129"/>
      <c r="I171" s="62"/>
      <c r="J171" s="62"/>
      <c r="K171" s="136"/>
      <c r="L171" s="136"/>
      <c r="M171" s="137"/>
      <c r="N171" s="135"/>
      <c r="O171" s="56"/>
      <c r="P171" s="56"/>
      <c r="Q171" s="56"/>
      <c r="R171" s="56"/>
      <c r="S171" s="156"/>
      <c r="T171" s="155"/>
      <c r="U171" s="155"/>
      <c r="V171" s="156"/>
      <c r="W171" s="155"/>
      <c r="X171" s="155"/>
      <c r="Y171" s="155"/>
      <c r="Z171" s="155"/>
      <c r="AA171" s="155"/>
      <c r="AB171" s="155"/>
      <c r="AC171" s="155"/>
      <c r="AD171" s="155"/>
      <c r="AE171" s="155"/>
      <c r="AF171" s="155"/>
      <c r="AG171" s="155"/>
      <c r="AH171" s="155"/>
      <c r="AI171" s="155"/>
      <c r="AJ171" s="315"/>
      <c r="AK171" s="319"/>
    </row>
    <row r="172" spans="1:37" ht="12.75">
      <c r="A172" s="316"/>
      <c r="B172" s="304"/>
      <c r="C172" s="304"/>
      <c r="D172" s="17"/>
      <c r="E172" s="31"/>
      <c r="F172" s="24"/>
      <c r="G172" s="62"/>
      <c r="H172" s="129"/>
      <c r="I172" s="62"/>
      <c r="J172" s="62"/>
      <c r="K172" s="136"/>
      <c r="L172" s="136"/>
      <c r="M172" s="137"/>
      <c r="N172" s="135"/>
      <c r="O172" s="56"/>
      <c r="P172" s="56"/>
      <c r="Q172" s="56"/>
      <c r="R172" s="56"/>
      <c r="S172" s="156"/>
      <c r="T172" s="155"/>
      <c r="U172" s="155"/>
      <c r="V172" s="156"/>
      <c r="W172" s="155"/>
      <c r="X172" s="155"/>
      <c r="Y172" s="155"/>
      <c r="Z172" s="155"/>
      <c r="AA172" s="155"/>
      <c r="AB172" s="155"/>
      <c r="AC172" s="155"/>
      <c r="AD172" s="155"/>
      <c r="AE172" s="155"/>
      <c r="AF172" s="155"/>
      <c r="AG172" s="155"/>
      <c r="AH172" s="155"/>
      <c r="AI172" s="155"/>
      <c r="AJ172" s="315"/>
      <c r="AK172" s="319"/>
    </row>
    <row r="173" spans="1:37" ht="12.75">
      <c r="A173" s="316"/>
      <c r="B173" s="304"/>
      <c r="C173" s="304"/>
      <c r="D173" s="17"/>
      <c r="E173" s="31"/>
      <c r="F173" s="24"/>
      <c r="G173" s="62"/>
      <c r="H173" s="129"/>
      <c r="I173" s="62"/>
      <c r="J173" s="62"/>
      <c r="K173" s="136"/>
      <c r="L173" s="136"/>
      <c r="M173" s="137"/>
      <c r="N173" s="135"/>
      <c r="O173" s="56"/>
      <c r="P173" s="56"/>
      <c r="Q173" s="56"/>
      <c r="R173" s="56"/>
      <c r="S173" s="156"/>
      <c r="T173" s="155"/>
      <c r="U173" s="155"/>
      <c r="V173" s="156"/>
      <c r="W173" s="155"/>
      <c r="X173" s="155"/>
      <c r="Y173" s="155"/>
      <c r="Z173" s="155"/>
      <c r="AA173" s="155"/>
      <c r="AB173" s="155"/>
      <c r="AC173" s="155"/>
      <c r="AD173" s="155"/>
      <c r="AE173" s="155"/>
      <c r="AF173" s="155"/>
      <c r="AG173" s="155"/>
      <c r="AH173" s="155"/>
      <c r="AI173" s="155"/>
      <c r="AJ173" s="315"/>
      <c r="AK173" s="319"/>
    </row>
    <row r="174" spans="1:37" ht="12.75">
      <c r="A174" s="316"/>
      <c r="B174" s="304"/>
      <c r="C174" s="304"/>
      <c r="D174" s="17"/>
      <c r="E174" s="31"/>
      <c r="F174" s="24"/>
      <c r="G174" s="62"/>
      <c r="H174" s="129"/>
      <c r="I174" s="62"/>
      <c r="J174" s="62"/>
      <c r="K174" s="136"/>
      <c r="L174" s="136"/>
      <c r="M174" s="137"/>
      <c r="N174" s="135"/>
      <c r="O174" s="56"/>
      <c r="P174" s="56"/>
      <c r="Q174" s="56"/>
      <c r="R174" s="56"/>
      <c r="S174" s="156"/>
      <c r="T174" s="155"/>
      <c r="U174" s="155"/>
      <c r="V174" s="156"/>
      <c r="W174" s="155"/>
      <c r="X174" s="155"/>
      <c r="Y174" s="155"/>
      <c r="Z174" s="155"/>
      <c r="AA174" s="155"/>
      <c r="AB174" s="155"/>
      <c r="AC174" s="155"/>
      <c r="AD174" s="155"/>
      <c r="AE174" s="155"/>
      <c r="AF174" s="155"/>
      <c r="AG174" s="155"/>
      <c r="AH174" s="155"/>
      <c r="AI174" s="155"/>
      <c r="AJ174" s="315"/>
      <c r="AK174" s="319"/>
    </row>
    <row r="175" spans="1:37" ht="12.75">
      <c r="A175" s="316"/>
      <c r="B175" s="304"/>
      <c r="C175" s="304"/>
      <c r="D175" s="17"/>
      <c r="E175" s="31"/>
      <c r="F175" s="24"/>
      <c r="G175" s="62"/>
      <c r="H175" s="129"/>
      <c r="I175" s="62"/>
      <c r="J175" s="62"/>
      <c r="K175" s="136"/>
      <c r="L175" s="136"/>
      <c r="M175" s="137"/>
      <c r="N175" s="135"/>
      <c r="O175" s="56"/>
      <c r="P175" s="56"/>
      <c r="Q175" s="56"/>
      <c r="R175" s="56"/>
      <c r="S175" s="156"/>
      <c r="T175" s="155"/>
      <c r="U175" s="155"/>
      <c r="V175" s="156"/>
      <c r="W175" s="155"/>
      <c r="X175" s="155"/>
      <c r="Y175" s="155"/>
      <c r="Z175" s="155"/>
      <c r="AA175" s="155"/>
      <c r="AB175" s="155"/>
      <c r="AC175" s="155"/>
      <c r="AD175" s="155"/>
      <c r="AE175" s="155"/>
      <c r="AF175" s="155"/>
      <c r="AG175" s="155"/>
      <c r="AH175" s="155"/>
      <c r="AI175" s="155"/>
      <c r="AJ175" s="315"/>
      <c r="AK175" s="319"/>
    </row>
    <row r="176" spans="1:37" ht="12.75">
      <c r="A176" s="316"/>
      <c r="B176" s="304"/>
      <c r="C176" s="304"/>
      <c r="D176" s="17"/>
      <c r="E176" s="31"/>
      <c r="F176" s="24"/>
      <c r="G176" s="62"/>
      <c r="H176" s="129"/>
      <c r="I176" s="62"/>
      <c r="J176" s="62"/>
      <c r="K176" s="136"/>
      <c r="L176" s="136"/>
      <c r="M176" s="137"/>
      <c r="N176" s="135"/>
      <c r="O176" s="56"/>
      <c r="P176" s="56"/>
      <c r="Q176" s="56"/>
      <c r="R176" s="56"/>
      <c r="S176" s="156"/>
      <c r="T176" s="155"/>
      <c r="U176" s="155"/>
      <c r="V176" s="156"/>
      <c r="W176" s="155"/>
      <c r="X176" s="155"/>
      <c r="Y176" s="155"/>
      <c r="Z176" s="155"/>
      <c r="AA176" s="155"/>
      <c r="AB176" s="155"/>
      <c r="AC176" s="155"/>
      <c r="AD176" s="155"/>
      <c r="AE176" s="155"/>
      <c r="AF176" s="155"/>
      <c r="AG176" s="155"/>
      <c r="AH176" s="155"/>
      <c r="AI176" s="155"/>
      <c r="AJ176" s="315"/>
      <c r="AK176" s="319"/>
    </row>
    <row r="177" spans="1:37" ht="153" customHeight="1">
      <c r="A177" s="316"/>
      <c r="B177" s="304"/>
      <c r="C177" s="304"/>
      <c r="D177" s="214" t="s">
        <v>183</v>
      </c>
      <c r="E177" s="157"/>
      <c r="F177" s="270">
        <v>3</v>
      </c>
      <c r="G177" s="186" t="s">
        <v>212</v>
      </c>
      <c r="H177" s="140"/>
      <c r="I177" s="140"/>
      <c r="J177" s="186" t="s">
        <v>214</v>
      </c>
      <c r="K177" s="140"/>
      <c r="L177" s="140"/>
      <c r="M177" s="56">
        <v>550</v>
      </c>
      <c r="N177" s="56" t="s">
        <v>215</v>
      </c>
      <c r="O177" s="24">
        <v>150</v>
      </c>
      <c r="P177" s="24">
        <v>150</v>
      </c>
      <c r="Q177" s="24">
        <v>150</v>
      </c>
      <c r="R177" s="24">
        <v>100</v>
      </c>
      <c r="S177" s="140" t="s">
        <v>224</v>
      </c>
      <c r="T177" s="140"/>
      <c r="U177" s="140" t="s">
        <v>224</v>
      </c>
      <c r="V177" s="24"/>
      <c r="W177" s="24"/>
      <c r="X177" s="158"/>
      <c r="Y177" s="158"/>
      <c r="Z177" s="158"/>
      <c r="AA177" s="158"/>
      <c r="AB177" s="158"/>
      <c r="AC177" s="158"/>
      <c r="AD177" s="158"/>
      <c r="AE177" s="158"/>
      <c r="AF177" s="158"/>
      <c r="AG177" s="158"/>
      <c r="AH177" s="158"/>
      <c r="AI177" s="158"/>
      <c r="AJ177" s="315"/>
      <c r="AK177" s="319"/>
    </row>
    <row r="178" spans="1:37" ht="127.5">
      <c r="A178" s="316"/>
      <c r="B178" s="304"/>
      <c r="C178" s="304"/>
      <c r="D178" s="214"/>
      <c r="E178" s="157"/>
      <c r="F178" s="270"/>
      <c r="G178" s="186"/>
      <c r="H178" s="140"/>
      <c r="I178" s="140"/>
      <c r="J178" s="186"/>
      <c r="K178" s="140"/>
      <c r="L178" s="140"/>
      <c r="M178" s="56">
        <v>4444</v>
      </c>
      <c r="N178" s="56" t="s">
        <v>216</v>
      </c>
      <c r="O178" s="24">
        <v>1111</v>
      </c>
      <c r="P178" s="24">
        <v>1111</v>
      </c>
      <c r="Q178" s="24">
        <v>1111</v>
      </c>
      <c r="R178" s="24">
        <v>1111</v>
      </c>
      <c r="S178" s="140" t="s">
        <v>225</v>
      </c>
      <c r="T178" s="140"/>
      <c r="U178" s="140" t="s">
        <v>225</v>
      </c>
      <c r="V178" s="24"/>
      <c r="W178" s="24"/>
      <c r="X178" s="158"/>
      <c r="Y178" s="158"/>
      <c r="Z178" s="158"/>
      <c r="AA178" s="158"/>
      <c r="AB178" s="158"/>
      <c r="AC178" s="158"/>
      <c r="AD178" s="158"/>
      <c r="AE178" s="158"/>
      <c r="AF178" s="158"/>
      <c r="AG178" s="158"/>
      <c r="AH178" s="158"/>
      <c r="AI178" s="158"/>
      <c r="AJ178" s="315"/>
      <c r="AK178" s="319"/>
    </row>
    <row r="179" spans="1:37" ht="89.25">
      <c r="A179" s="316"/>
      <c r="B179" s="304"/>
      <c r="C179" s="304"/>
      <c r="D179" s="214"/>
      <c r="E179" s="157"/>
      <c r="F179" s="270"/>
      <c r="G179" s="186" t="s">
        <v>213</v>
      </c>
      <c r="H179" s="140"/>
      <c r="I179" s="140"/>
      <c r="J179" s="186"/>
      <c r="K179" s="140"/>
      <c r="L179" s="140"/>
      <c r="M179" s="56">
        <v>1</v>
      </c>
      <c r="N179" s="56" t="s">
        <v>217</v>
      </c>
      <c r="O179" s="24"/>
      <c r="P179" s="24">
        <v>1</v>
      </c>
      <c r="Q179" s="24"/>
      <c r="R179" s="24"/>
      <c r="S179" s="140" t="s">
        <v>226</v>
      </c>
      <c r="T179" s="159"/>
      <c r="U179" s="140" t="s">
        <v>226</v>
      </c>
      <c r="V179" s="24"/>
      <c r="W179" s="24"/>
      <c r="X179" s="158"/>
      <c r="Y179" s="158"/>
      <c r="Z179" s="158"/>
      <c r="AA179" s="158"/>
      <c r="AB179" s="158"/>
      <c r="AC179" s="158"/>
      <c r="AD179" s="158"/>
      <c r="AE179" s="158"/>
      <c r="AF179" s="158"/>
      <c r="AG179" s="158"/>
      <c r="AH179" s="158"/>
      <c r="AI179" s="158"/>
      <c r="AJ179" s="315"/>
      <c r="AK179" s="319"/>
    </row>
    <row r="180" spans="1:37" ht="76.5">
      <c r="A180" s="316"/>
      <c r="B180" s="304"/>
      <c r="C180" s="304"/>
      <c r="D180" s="214"/>
      <c r="E180" s="157"/>
      <c r="F180" s="270"/>
      <c r="G180" s="186"/>
      <c r="H180" s="140"/>
      <c r="I180" s="140"/>
      <c r="J180" s="186"/>
      <c r="K180" s="140"/>
      <c r="L180" s="140"/>
      <c r="M180" s="56">
        <v>1</v>
      </c>
      <c r="N180" s="56" t="s">
        <v>218</v>
      </c>
      <c r="O180" s="24"/>
      <c r="P180" s="24">
        <v>1</v>
      </c>
      <c r="Q180" s="24"/>
      <c r="R180" s="24"/>
      <c r="S180" s="140" t="s">
        <v>227</v>
      </c>
      <c r="T180" s="159"/>
      <c r="U180" s="140" t="s">
        <v>227</v>
      </c>
      <c r="V180" s="24"/>
      <c r="W180" s="24"/>
      <c r="X180" s="158"/>
      <c r="Y180" s="158"/>
      <c r="Z180" s="158"/>
      <c r="AA180" s="158"/>
      <c r="AB180" s="158"/>
      <c r="AC180" s="158"/>
      <c r="AD180" s="158"/>
      <c r="AE180" s="158"/>
      <c r="AF180" s="158"/>
      <c r="AG180" s="158"/>
      <c r="AH180" s="158"/>
      <c r="AI180" s="158"/>
      <c r="AJ180" s="315"/>
      <c r="AK180" s="319"/>
    </row>
    <row r="181" spans="1:37" ht="63.75">
      <c r="A181" s="316"/>
      <c r="B181" s="304"/>
      <c r="C181" s="304"/>
      <c r="D181" s="214"/>
      <c r="E181" s="157"/>
      <c r="F181" s="270"/>
      <c r="G181" s="186"/>
      <c r="H181" s="140"/>
      <c r="I181" s="140"/>
      <c r="J181" s="186"/>
      <c r="K181" s="140"/>
      <c r="L181" s="140"/>
      <c r="M181" s="56">
        <v>30</v>
      </c>
      <c r="N181" s="56" t="s">
        <v>223</v>
      </c>
      <c r="O181" s="24"/>
      <c r="P181" s="24"/>
      <c r="Q181" s="24">
        <v>30</v>
      </c>
      <c r="R181" s="24"/>
      <c r="S181" s="140" t="s">
        <v>228</v>
      </c>
      <c r="T181" s="159"/>
      <c r="U181" s="140" t="s">
        <v>228</v>
      </c>
      <c r="V181" s="24"/>
      <c r="W181" s="24"/>
      <c r="X181" s="158"/>
      <c r="Y181" s="158"/>
      <c r="Z181" s="158"/>
      <c r="AA181" s="158"/>
      <c r="AB181" s="158"/>
      <c r="AC181" s="158"/>
      <c r="AD181" s="158"/>
      <c r="AE181" s="158"/>
      <c r="AF181" s="158"/>
      <c r="AG181" s="158"/>
      <c r="AH181" s="158"/>
      <c r="AI181" s="158"/>
      <c r="AJ181" s="315"/>
      <c r="AK181" s="319"/>
    </row>
    <row r="182" spans="1:37" ht="114.75">
      <c r="A182" s="316"/>
      <c r="B182" s="304"/>
      <c r="C182" s="304"/>
      <c r="D182" s="214"/>
      <c r="E182" s="157"/>
      <c r="F182" s="270"/>
      <c r="G182" s="186"/>
      <c r="H182" s="140"/>
      <c r="I182" s="140"/>
      <c r="J182" s="186"/>
      <c r="K182" s="140"/>
      <c r="L182" s="140"/>
      <c r="M182" s="56">
        <v>10</v>
      </c>
      <c r="N182" s="56" t="s">
        <v>219</v>
      </c>
      <c r="O182" s="24">
        <v>2</v>
      </c>
      <c r="P182" s="24">
        <v>2</v>
      </c>
      <c r="Q182" s="24">
        <v>4</v>
      </c>
      <c r="R182" s="24">
        <v>2</v>
      </c>
      <c r="S182" s="140" t="s">
        <v>227</v>
      </c>
      <c r="T182" s="159"/>
      <c r="U182" s="140" t="s">
        <v>227</v>
      </c>
      <c r="V182" s="24"/>
      <c r="W182" s="24"/>
      <c r="X182" s="158"/>
      <c r="Y182" s="158"/>
      <c r="Z182" s="158"/>
      <c r="AA182" s="158"/>
      <c r="AB182" s="158"/>
      <c r="AC182" s="158"/>
      <c r="AD182" s="158"/>
      <c r="AE182" s="158"/>
      <c r="AF182" s="158"/>
      <c r="AG182" s="158"/>
      <c r="AH182" s="158"/>
      <c r="AI182" s="158"/>
      <c r="AJ182" s="315"/>
      <c r="AK182" s="319"/>
    </row>
    <row r="183" spans="1:37" ht="89.25">
      <c r="A183" s="316"/>
      <c r="B183" s="304"/>
      <c r="C183" s="304"/>
      <c r="D183" s="214"/>
      <c r="E183" s="157"/>
      <c r="F183" s="270"/>
      <c r="G183" s="186" t="s">
        <v>211</v>
      </c>
      <c r="H183" s="140"/>
      <c r="I183" s="140"/>
      <c r="J183" s="56" t="s">
        <v>220</v>
      </c>
      <c r="K183" s="140"/>
      <c r="L183" s="140"/>
      <c r="M183" s="56">
        <v>88</v>
      </c>
      <c r="N183" s="56" t="s">
        <v>221</v>
      </c>
      <c r="O183" s="24">
        <v>22</v>
      </c>
      <c r="P183" s="24">
        <v>22</v>
      </c>
      <c r="Q183" s="24">
        <v>22</v>
      </c>
      <c r="R183" s="24">
        <v>22</v>
      </c>
      <c r="S183" s="140" t="s">
        <v>227</v>
      </c>
      <c r="T183" s="159"/>
      <c r="U183" s="140" t="s">
        <v>227</v>
      </c>
      <c r="V183" s="24"/>
      <c r="W183" s="24"/>
      <c r="X183" s="158"/>
      <c r="Y183" s="158"/>
      <c r="Z183" s="158"/>
      <c r="AA183" s="158"/>
      <c r="AB183" s="158"/>
      <c r="AC183" s="158"/>
      <c r="AD183" s="158"/>
      <c r="AE183" s="158"/>
      <c r="AF183" s="158"/>
      <c r="AG183" s="158"/>
      <c r="AH183" s="158"/>
      <c r="AI183" s="158"/>
      <c r="AJ183" s="315"/>
      <c r="AK183" s="319"/>
    </row>
    <row r="184" spans="1:37" ht="127.5">
      <c r="A184" s="316"/>
      <c r="B184" s="304"/>
      <c r="C184" s="304"/>
      <c r="D184" s="214"/>
      <c r="E184" s="157"/>
      <c r="F184" s="270"/>
      <c r="G184" s="186"/>
      <c r="H184" s="140"/>
      <c r="I184" s="140"/>
      <c r="J184" s="186" t="s">
        <v>214</v>
      </c>
      <c r="K184" s="140"/>
      <c r="L184" s="140"/>
      <c r="M184" s="56">
        <v>100</v>
      </c>
      <c r="N184" s="56" t="s">
        <v>298</v>
      </c>
      <c r="O184" s="24">
        <v>25</v>
      </c>
      <c r="P184" s="24">
        <v>25</v>
      </c>
      <c r="Q184" s="24">
        <v>25</v>
      </c>
      <c r="R184" s="24">
        <v>25</v>
      </c>
      <c r="S184" s="140">
        <v>96000000</v>
      </c>
      <c r="T184" s="159"/>
      <c r="U184" s="140"/>
      <c r="V184" s="24"/>
      <c r="W184" s="24"/>
      <c r="X184" s="158"/>
      <c r="Y184" s="158"/>
      <c r="Z184" s="158"/>
      <c r="AA184" s="158"/>
      <c r="AB184" s="158"/>
      <c r="AC184" s="158"/>
      <c r="AD184" s="158"/>
      <c r="AE184" s="158"/>
      <c r="AF184" s="158"/>
      <c r="AG184" s="158"/>
      <c r="AH184" s="158"/>
      <c r="AI184" s="158"/>
      <c r="AJ184" s="315"/>
      <c r="AK184" s="319"/>
    </row>
    <row r="185" spans="1:37" ht="140.25">
      <c r="A185" s="316"/>
      <c r="B185" s="304"/>
      <c r="C185" s="304"/>
      <c r="D185" s="214"/>
      <c r="E185" s="157"/>
      <c r="F185" s="270"/>
      <c r="G185" s="186"/>
      <c r="H185" s="140"/>
      <c r="I185" s="140"/>
      <c r="J185" s="186"/>
      <c r="K185" s="140"/>
      <c r="L185" s="140"/>
      <c r="M185" s="56">
        <v>4000</v>
      </c>
      <c r="N185" s="56" t="s">
        <v>222</v>
      </c>
      <c r="O185" s="24">
        <v>1000</v>
      </c>
      <c r="P185" s="24">
        <v>1000</v>
      </c>
      <c r="Q185" s="24">
        <v>1000</v>
      </c>
      <c r="R185" s="24">
        <v>1000</v>
      </c>
      <c r="S185" s="140" t="s">
        <v>229</v>
      </c>
      <c r="T185" s="159"/>
      <c r="U185" s="140" t="s">
        <v>229</v>
      </c>
      <c r="V185" s="24"/>
      <c r="W185" s="24"/>
      <c r="X185" s="158"/>
      <c r="Y185" s="158"/>
      <c r="Z185" s="158"/>
      <c r="AA185" s="158"/>
      <c r="AB185" s="158"/>
      <c r="AC185" s="158"/>
      <c r="AD185" s="158"/>
      <c r="AE185" s="158"/>
      <c r="AF185" s="158"/>
      <c r="AG185" s="158"/>
      <c r="AH185" s="158"/>
      <c r="AI185" s="158"/>
      <c r="AJ185" s="315"/>
      <c r="AK185" s="319"/>
    </row>
    <row r="186" spans="1:37" ht="127.5">
      <c r="A186" s="316"/>
      <c r="B186" s="304"/>
      <c r="C186" s="304"/>
      <c r="D186" s="214"/>
      <c r="E186" s="285">
        <v>0.2</v>
      </c>
      <c r="F186" s="270"/>
      <c r="G186" s="204" t="s">
        <v>186</v>
      </c>
      <c r="H186" s="286"/>
      <c r="I186" s="270">
        <v>4.3</v>
      </c>
      <c r="J186" s="204" t="s">
        <v>187</v>
      </c>
      <c r="K186" s="214"/>
      <c r="L186" s="214"/>
      <c r="M186" s="139" t="s">
        <v>188</v>
      </c>
      <c r="N186" s="139" t="s">
        <v>189</v>
      </c>
      <c r="O186" s="160">
        <v>1</v>
      </c>
      <c r="P186" s="160"/>
      <c r="Q186" s="160">
        <v>1</v>
      </c>
      <c r="R186" s="160"/>
      <c r="S186" s="284" t="s">
        <v>232</v>
      </c>
      <c r="T186" s="284"/>
      <c r="U186" s="284" t="s">
        <v>232</v>
      </c>
      <c r="V186" s="284">
        <v>0</v>
      </c>
      <c r="W186" s="284">
        <v>0</v>
      </c>
      <c r="X186" s="284">
        <v>0</v>
      </c>
      <c r="Y186" s="284">
        <v>0</v>
      </c>
      <c r="Z186" s="284">
        <v>0</v>
      </c>
      <c r="AA186" s="284">
        <v>0</v>
      </c>
      <c r="AB186" s="284">
        <v>0</v>
      </c>
      <c r="AC186" s="284">
        <v>0</v>
      </c>
      <c r="AD186" s="284">
        <v>0</v>
      </c>
      <c r="AE186" s="284">
        <v>0</v>
      </c>
      <c r="AF186" s="284">
        <v>0</v>
      </c>
      <c r="AG186" s="284">
        <v>0</v>
      </c>
      <c r="AH186" s="284">
        <v>0</v>
      </c>
      <c r="AI186" s="284">
        <v>0</v>
      </c>
      <c r="AJ186" s="315"/>
      <c r="AK186" s="319"/>
    </row>
    <row r="187" spans="1:37" ht="102">
      <c r="A187" s="316"/>
      <c r="B187" s="304"/>
      <c r="C187" s="304"/>
      <c r="D187" s="214"/>
      <c r="E187" s="285"/>
      <c r="F187" s="270"/>
      <c r="G187" s="204"/>
      <c r="H187" s="286"/>
      <c r="I187" s="270"/>
      <c r="J187" s="204"/>
      <c r="K187" s="214"/>
      <c r="L187" s="214"/>
      <c r="M187" s="139" t="s">
        <v>191</v>
      </c>
      <c r="N187" s="139" t="s">
        <v>192</v>
      </c>
      <c r="O187" s="160">
        <v>30</v>
      </c>
      <c r="P187" s="160">
        <v>33</v>
      </c>
      <c r="Q187" s="160">
        <v>33</v>
      </c>
      <c r="R187" s="160">
        <v>33</v>
      </c>
      <c r="S187" s="284"/>
      <c r="T187" s="284"/>
      <c r="U187" s="284"/>
      <c r="V187" s="284"/>
      <c r="W187" s="284"/>
      <c r="X187" s="284"/>
      <c r="Y187" s="284"/>
      <c r="Z187" s="284"/>
      <c r="AA187" s="284"/>
      <c r="AB187" s="284"/>
      <c r="AC187" s="284"/>
      <c r="AD187" s="284"/>
      <c r="AE187" s="284"/>
      <c r="AF187" s="284"/>
      <c r="AG187" s="284"/>
      <c r="AH187" s="284"/>
      <c r="AI187" s="284"/>
      <c r="AJ187" s="315"/>
      <c r="AK187" s="319"/>
    </row>
    <row r="188" spans="1:37" ht="191.25">
      <c r="A188" s="316"/>
      <c r="B188" s="304"/>
      <c r="C188" s="304"/>
      <c r="D188" s="214"/>
      <c r="E188" s="285"/>
      <c r="F188" s="270"/>
      <c r="G188" s="204"/>
      <c r="H188" s="286"/>
      <c r="I188" s="270"/>
      <c r="J188" s="204" t="s">
        <v>193</v>
      </c>
      <c r="K188" s="214"/>
      <c r="L188" s="214"/>
      <c r="M188" s="139" t="s">
        <v>194</v>
      </c>
      <c r="N188" s="139" t="s">
        <v>195</v>
      </c>
      <c r="O188" s="160">
        <v>1</v>
      </c>
      <c r="P188" s="160"/>
      <c r="Q188" s="160">
        <v>1</v>
      </c>
      <c r="R188" s="160"/>
      <c r="S188" s="284"/>
      <c r="T188" s="284"/>
      <c r="U188" s="284"/>
      <c r="V188" s="284"/>
      <c r="W188" s="284"/>
      <c r="X188" s="284"/>
      <c r="Y188" s="284"/>
      <c r="Z188" s="284"/>
      <c r="AA188" s="284"/>
      <c r="AB188" s="284"/>
      <c r="AC188" s="284"/>
      <c r="AD188" s="284"/>
      <c r="AE188" s="284"/>
      <c r="AF188" s="284"/>
      <c r="AG188" s="284"/>
      <c r="AH188" s="284"/>
      <c r="AI188" s="284"/>
      <c r="AJ188" s="315"/>
      <c r="AK188" s="319"/>
    </row>
    <row r="189" spans="1:37" ht="267.75">
      <c r="A189" s="316"/>
      <c r="B189" s="304"/>
      <c r="C189" s="304"/>
      <c r="D189" s="214"/>
      <c r="E189" s="285"/>
      <c r="F189" s="270"/>
      <c r="G189" s="204"/>
      <c r="H189" s="286"/>
      <c r="I189" s="270"/>
      <c r="J189" s="204"/>
      <c r="K189" s="214"/>
      <c r="L189" s="214"/>
      <c r="M189" s="139" t="s">
        <v>196</v>
      </c>
      <c r="N189" s="139" t="s">
        <v>197</v>
      </c>
      <c r="O189" s="160">
        <v>3</v>
      </c>
      <c r="P189" s="160">
        <v>3</v>
      </c>
      <c r="Q189" s="160">
        <v>3</v>
      </c>
      <c r="R189" s="160">
        <v>3</v>
      </c>
      <c r="S189" s="284"/>
      <c r="T189" s="284"/>
      <c r="U189" s="284"/>
      <c r="V189" s="284"/>
      <c r="W189" s="284"/>
      <c r="X189" s="284"/>
      <c r="Y189" s="284"/>
      <c r="Z189" s="284"/>
      <c r="AA189" s="284"/>
      <c r="AB189" s="284"/>
      <c r="AC189" s="284"/>
      <c r="AD189" s="284"/>
      <c r="AE189" s="284"/>
      <c r="AF189" s="284"/>
      <c r="AG189" s="284"/>
      <c r="AH189" s="284"/>
      <c r="AI189" s="284"/>
      <c r="AJ189" s="315"/>
      <c r="AK189" s="319"/>
    </row>
    <row r="190" spans="1:37" ht="89.25">
      <c r="A190" s="316"/>
      <c r="B190" s="304"/>
      <c r="C190" s="304"/>
      <c r="D190" s="214"/>
      <c r="E190" s="161"/>
      <c r="F190" s="270"/>
      <c r="G190" s="278" t="s">
        <v>198</v>
      </c>
      <c r="H190" s="161"/>
      <c r="I190" s="161"/>
      <c r="J190" s="278" t="s">
        <v>199</v>
      </c>
      <c r="K190" s="162"/>
      <c r="L190" s="162"/>
      <c r="M190" s="97">
        <v>4</v>
      </c>
      <c r="N190" s="97" t="s">
        <v>200</v>
      </c>
      <c r="O190" s="97">
        <v>1</v>
      </c>
      <c r="P190" s="97">
        <v>1</v>
      </c>
      <c r="Q190" s="97">
        <v>1</v>
      </c>
      <c r="R190" s="97">
        <v>1</v>
      </c>
      <c r="S190" s="154"/>
      <c r="T190" s="163"/>
      <c r="U190" s="154"/>
      <c r="V190" s="49"/>
      <c r="W190" s="49"/>
      <c r="X190" s="49"/>
      <c r="Y190" s="49"/>
      <c r="Z190" s="49"/>
      <c r="AA190" s="49"/>
      <c r="AB190" s="49"/>
      <c r="AC190" s="49"/>
      <c r="AD190" s="49"/>
      <c r="AE190" s="49"/>
      <c r="AF190" s="49"/>
      <c r="AG190" s="49"/>
      <c r="AH190" s="49"/>
      <c r="AI190" s="49"/>
      <c r="AJ190" s="315"/>
      <c r="AK190" s="319"/>
    </row>
    <row r="191" spans="1:37" ht="127.5">
      <c r="A191" s="316"/>
      <c r="B191" s="304"/>
      <c r="C191" s="304"/>
      <c r="D191" s="214"/>
      <c r="E191" s="161"/>
      <c r="F191" s="270"/>
      <c r="G191" s="278"/>
      <c r="H191" s="161"/>
      <c r="I191" s="161"/>
      <c r="J191" s="278"/>
      <c r="K191" s="162"/>
      <c r="L191" s="162"/>
      <c r="M191" s="97">
        <v>200</v>
      </c>
      <c r="N191" s="97" t="s">
        <v>201</v>
      </c>
      <c r="O191" s="97">
        <v>40</v>
      </c>
      <c r="P191" s="97">
        <v>60</v>
      </c>
      <c r="Q191" s="97">
        <v>60</v>
      </c>
      <c r="R191" s="97">
        <v>40</v>
      </c>
      <c r="S191" s="163" t="s">
        <v>233</v>
      </c>
      <c r="T191" s="163"/>
      <c r="U191" s="163" t="s">
        <v>233</v>
      </c>
      <c r="V191" s="49"/>
      <c r="W191" s="49"/>
      <c r="X191" s="49"/>
      <c r="Y191" s="49"/>
      <c r="Z191" s="49"/>
      <c r="AA191" s="49"/>
      <c r="AB191" s="49"/>
      <c r="AC191" s="49"/>
      <c r="AD191" s="49"/>
      <c r="AE191" s="49"/>
      <c r="AF191" s="49"/>
      <c r="AG191" s="49"/>
      <c r="AH191" s="49"/>
      <c r="AI191" s="49"/>
      <c r="AJ191" s="315"/>
      <c r="AK191" s="319"/>
    </row>
    <row r="192" spans="1:37" ht="102">
      <c r="A192" s="316"/>
      <c r="B192" s="304"/>
      <c r="C192" s="304"/>
      <c r="D192" s="214"/>
      <c r="E192" s="161"/>
      <c r="F192" s="270"/>
      <c r="G192" s="278"/>
      <c r="H192" s="161"/>
      <c r="I192" s="161"/>
      <c r="J192" s="278"/>
      <c r="K192" s="162"/>
      <c r="L192" s="162"/>
      <c r="M192" s="97">
        <v>1</v>
      </c>
      <c r="N192" s="97" t="s">
        <v>202</v>
      </c>
      <c r="O192" s="97"/>
      <c r="P192" s="97"/>
      <c r="Q192" s="97"/>
      <c r="R192" s="97">
        <v>1</v>
      </c>
      <c r="S192" s="163" t="s">
        <v>234</v>
      </c>
      <c r="T192" s="163"/>
      <c r="U192" s="163" t="s">
        <v>234</v>
      </c>
      <c r="V192" s="49"/>
      <c r="W192" s="49"/>
      <c r="X192" s="49"/>
      <c r="Y192" s="49"/>
      <c r="Z192" s="49"/>
      <c r="AA192" s="49"/>
      <c r="AB192" s="49"/>
      <c r="AC192" s="49"/>
      <c r="AD192" s="49"/>
      <c r="AE192" s="49"/>
      <c r="AF192" s="49"/>
      <c r="AG192" s="49"/>
      <c r="AH192" s="49"/>
      <c r="AI192" s="49"/>
      <c r="AJ192" s="315"/>
      <c r="AK192" s="319"/>
    </row>
    <row r="193" spans="1:37" ht="102">
      <c r="A193" s="316"/>
      <c r="B193" s="304"/>
      <c r="C193" s="304"/>
      <c r="D193" s="214"/>
      <c r="E193" s="161"/>
      <c r="F193" s="270"/>
      <c r="G193" s="278" t="s">
        <v>203</v>
      </c>
      <c r="H193" s="161"/>
      <c r="I193" s="161"/>
      <c r="J193" s="278" t="s">
        <v>204</v>
      </c>
      <c r="K193" s="162"/>
      <c r="L193" s="162"/>
      <c r="M193" s="97">
        <v>400</v>
      </c>
      <c r="N193" s="97" t="s">
        <v>205</v>
      </c>
      <c r="O193" s="97"/>
      <c r="P193" s="97">
        <v>200</v>
      </c>
      <c r="Q193" s="97"/>
      <c r="R193" s="97">
        <v>200</v>
      </c>
      <c r="S193" s="163" t="s">
        <v>235</v>
      </c>
      <c r="T193" s="163"/>
      <c r="U193" s="163" t="s">
        <v>235</v>
      </c>
      <c r="V193" s="49"/>
      <c r="W193" s="49"/>
      <c r="X193" s="49"/>
      <c r="Y193" s="49"/>
      <c r="Z193" s="49"/>
      <c r="AA193" s="49"/>
      <c r="AB193" s="49"/>
      <c r="AC193" s="49"/>
      <c r="AD193" s="49"/>
      <c r="AE193" s="49"/>
      <c r="AF193" s="49"/>
      <c r="AG193" s="49"/>
      <c r="AH193" s="49"/>
      <c r="AI193" s="49"/>
      <c r="AJ193" s="315"/>
      <c r="AK193" s="319"/>
    </row>
    <row r="194" spans="1:37" ht="102">
      <c r="A194" s="316"/>
      <c r="B194" s="304"/>
      <c r="C194" s="304"/>
      <c r="D194" s="214"/>
      <c r="E194" s="161"/>
      <c r="F194" s="270"/>
      <c r="G194" s="278"/>
      <c r="H194" s="161"/>
      <c r="I194" s="161"/>
      <c r="J194" s="278"/>
      <c r="K194" s="162"/>
      <c r="L194" s="162"/>
      <c r="M194" s="97">
        <v>100</v>
      </c>
      <c r="N194" s="97" t="s">
        <v>207</v>
      </c>
      <c r="O194" s="97">
        <v>25</v>
      </c>
      <c r="P194" s="97">
        <v>25</v>
      </c>
      <c r="Q194" s="97">
        <v>25</v>
      </c>
      <c r="R194" s="97">
        <v>25</v>
      </c>
      <c r="S194" s="163" t="s">
        <v>236</v>
      </c>
      <c r="T194" s="163"/>
      <c r="U194" s="163" t="s">
        <v>236</v>
      </c>
      <c r="V194" s="49"/>
      <c r="W194" s="49"/>
      <c r="X194" s="49"/>
      <c r="Y194" s="49"/>
      <c r="Z194" s="49"/>
      <c r="AA194" s="49"/>
      <c r="AB194" s="49"/>
      <c r="AC194" s="49"/>
      <c r="AD194" s="49"/>
      <c r="AE194" s="49"/>
      <c r="AF194" s="49"/>
      <c r="AG194" s="49"/>
      <c r="AH194" s="49"/>
      <c r="AI194" s="49"/>
      <c r="AJ194" s="315"/>
      <c r="AK194" s="319"/>
    </row>
    <row r="195" spans="1:37" ht="204">
      <c r="A195" s="316"/>
      <c r="B195" s="304"/>
      <c r="C195" s="304"/>
      <c r="D195" s="214"/>
      <c r="E195" s="161"/>
      <c r="F195" s="270"/>
      <c r="G195" s="278"/>
      <c r="H195" s="161"/>
      <c r="I195" s="161"/>
      <c r="J195" s="97" t="s">
        <v>206</v>
      </c>
      <c r="K195" s="162"/>
      <c r="L195" s="162"/>
      <c r="M195" s="97">
        <v>100</v>
      </c>
      <c r="N195" s="97" t="s">
        <v>208</v>
      </c>
      <c r="O195" s="97">
        <v>25</v>
      </c>
      <c r="P195" s="97">
        <v>25</v>
      </c>
      <c r="Q195" s="97">
        <v>25</v>
      </c>
      <c r="R195" s="97">
        <v>25</v>
      </c>
      <c r="S195" s="163" t="s">
        <v>228</v>
      </c>
      <c r="T195" s="163"/>
      <c r="U195" s="163" t="s">
        <v>228</v>
      </c>
      <c r="V195" s="49"/>
      <c r="W195" s="49"/>
      <c r="X195" s="49"/>
      <c r="Y195" s="49"/>
      <c r="Z195" s="49"/>
      <c r="AA195" s="49"/>
      <c r="AB195" s="49"/>
      <c r="AC195" s="49"/>
      <c r="AD195" s="49"/>
      <c r="AE195" s="49"/>
      <c r="AF195" s="49"/>
      <c r="AG195" s="49"/>
      <c r="AH195" s="49"/>
      <c r="AI195" s="49"/>
      <c r="AJ195" s="315"/>
      <c r="AK195" s="319"/>
    </row>
    <row r="196" spans="1:37" ht="178.5">
      <c r="A196" s="316"/>
      <c r="B196" s="304"/>
      <c r="C196" s="304"/>
      <c r="D196" s="214"/>
      <c r="E196" s="161"/>
      <c r="F196" s="270"/>
      <c r="G196" s="97" t="s">
        <v>209</v>
      </c>
      <c r="H196" s="161"/>
      <c r="I196" s="161"/>
      <c r="J196" s="97" t="s">
        <v>210</v>
      </c>
      <c r="K196" s="162"/>
      <c r="L196" s="162"/>
      <c r="M196" s="97">
        <v>80</v>
      </c>
      <c r="N196" s="97" t="s">
        <v>230</v>
      </c>
      <c r="O196" s="97"/>
      <c r="P196" s="97">
        <v>25</v>
      </c>
      <c r="Q196" s="97">
        <v>25</v>
      </c>
      <c r="R196" s="97">
        <v>30</v>
      </c>
      <c r="S196" s="164"/>
      <c r="T196" s="164"/>
      <c r="U196" s="154"/>
      <c r="V196" s="49"/>
      <c r="W196" s="49"/>
      <c r="X196" s="49"/>
      <c r="Y196" s="49"/>
      <c r="Z196" s="49"/>
      <c r="AA196" s="49"/>
      <c r="AB196" s="49"/>
      <c r="AC196" s="49"/>
      <c r="AD196" s="49"/>
      <c r="AE196" s="49"/>
      <c r="AF196" s="49"/>
      <c r="AG196" s="49"/>
      <c r="AH196" s="49"/>
      <c r="AI196" s="49"/>
      <c r="AJ196" s="315"/>
      <c r="AK196" s="319"/>
    </row>
    <row r="197" spans="1:37" ht="96">
      <c r="A197" s="316"/>
      <c r="B197" s="304"/>
      <c r="C197" s="304"/>
      <c r="D197" s="214"/>
      <c r="E197" s="56"/>
      <c r="F197" s="270"/>
      <c r="G197" s="186" t="s">
        <v>237</v>
      </c>
      <c r="H197" s="56"/>
      <c r="I197" s="56"/>
      <c r="J197" s="186" t="s">
        <v>238</v>
      </c>
      <c r="K197" s="56"/>
      <c r="L197" s="56"/>
      <c r="M197" s="165">
        <v>1</v>
      </c>
      <c r="N197" s="165" t="s">
        <v>239</v>
      </c>
      <c r="O197" s="56"/>
      <c r="P197" s="56"/>
      <c r="Q197" s="56"/>
      <c r="R197" s="56">
        <v>1</v>
      </c>
      <c r="S197" s="184" t="s">
        <v>251</v>
      </c>
      <c r="T197" s="154"/>
      <c r="U197" s="184" t="s">
        <v>251</v>
      </c>
      <c r="V197" s="49"/>
      <c r="W197" s="49"/>
      <c r="X197" s="49"/>
      <c r="Y197" s="49"/>
      <c r="Z197" s="49"/>
      <c r="AA197" s="49"/>
      <c r="AB197" s="49"/>
      <c r="AC197" s="49"/>
      <c r="AD197" s="49"/>
      <c r="AE197" s="49"/>
      <c r="AF197" s="49"/>
      <c r="AG197" s="49"/>
      <c r="AH197" s="49"/>
      <c r="AI197" s="49"/>
      <c r="AJ197" s="315"/>
      <c r="AK197" s="319"/>
    </row>
    <row r="198" spans="1:37" ht="144">
      <c r="A198" s="316"/>
      <c r="B198" s="304"/>
      <c r="C198" s="304"/>
      <c r="D198" s="214"/>
      <c r="E198" s="56"/>
      <c r="F198" s="270"/>
      <c r="G198" s="186"/>
      <c r="H198" s="56"/>
      <c r="I198" s="56"/>
      <c r="J198" s="186"/>
      <c r="K198" s="56"/>
      <c r="L198" s="56"/>
      <c r="M198" s="165">
        <v>1</v>
      </c>
      <c r="N198" s="165" t="s">
        <v>240</v>
      </c>
      <c r="O198" s="56"/>
      <c r="P198" s="56"/>
      <c r="Q198" s="56"/>
      <c r="R198" s="56">
        <v>1</v>
      </c>
      <c r="S198" s="184"/>
      <c r="T198" s="154"/>
      <c r="U198" s="184"/>
      <c r="V198" s="49"/>
      <c r="W198" s="49"/>
      <c r="X198" s="49"/>
      <c r="Y198" s="49"/>
      <c r="Z198" s="49"/>
      <c r="AA198" s="49"/>
      <c r="AB198" s="49"/>
      <c r="AC198" s="49"/>
      <c r="AD198" s="49"/>
      <c r="AE198" s="49"/>
      <c r="AF198" s="49"/>
      <c r="AG198" s="49"/>
      <c r="AH198" s="49"/>
      <c r="AI198" s="49"/>
      <c r="AJ198" s="315"/>
      <c r="AK198" s="319"/>
    </row>
    <row r="199" spans="1:37" ht="132">
      <c r="A199" s="316"/>
      <c r="B199" s="304"/>
      <c r="C199" s="304"/>
      <c r="D199" s="214"/>
      <c r="E199" s="56"/>
      <c r="F199" s="270"/>
      <c r="G199" s="186"/>
      <c r="H199" s="56"/>
      <c r="I199" s="56"/>
      <c r="J199" s="186"/>
      <c r="K199" s="56"/>
      <c r="L199" s="56"/>
      <c r="M199" s="165" t="s">
        <v>241</v>
      </c>
      <c r="N199" s="165" t="s">
        <v>242</v>
      </c>
      <c r="O199" s="56">
        <v>3</v>
      </c>
      <c r="P199" s="56">
        <v>3</v>
      </c>
      <c r="Q199" s="56">
        <v>3</v>
      </c>
      <c r="R199" s="56">
        <v>3</v>
      </c>
      <c r="S199" s="184"/>
      <c r="T199" s="154"/>
      <c r="U199" s="184"/>
      <c r="V199" s="49"/>
      <c r="W199" s="49"/>
      <c r="X199" s="49"/>
      <c r="Y199" s="49"/>
      <c r="Z199" s="49"/>
      <c r="AA199" s="49"/>
      <c r="AB199" s="49"/>
      <c r="AC199" s="49"/>
      <c r="AD199" s="49"/>
      <c r="AE199" s="49"/>
      <c r="AF199" s="49"/>
      <c r="AG199" s="49"/>
      <c r="AH199" s="49"/>
      <c r="AI199" s="49"/>
      <c r="AJ199" s="315"/>
      <c r="AK199" s="319"/>
    </row>
    <row r="200" spans="1:37" ht="108">
      <c r="A200" s="316"/>
      <c r="B200" s="304"/>
      <c r="C200" s="304"/>
      <c r="D200" s="214"/>
      <c r="E200" s="56"/>
      <c r="F200" s="270"/>
      <c r="G200" s="186"/>
      <c r="H200" s="56"/>
      <c r="I200" s="56"/>
      <c r="J200" s="186"/>
      <c r="K200" s="56"/>
      <c r="L200" s="56"/>
      <c r="M200" s="165" t="s">
        <v>243</v>
      </c>
      <c r="N200" s="165" t="s">
        <v>244</v>
      </c>
      <c r="O200" s="56">
        <v>1</v>
      </c>
      <c r="P200" s="56">
        <v>1</v>
      </c>
      <c r="Q200" s="56">
        <v>1</v>
      </c>
      <c r="R200" s="56">
        <v>1</v>
      </c>
      <c r="S200" s="184"/>
      <c r="T200" s="154"/>
      <c r="U200" s="184"/>
      <c r="V200" s="49"/>
      <c r="W200" s="49"/>
      <c r="X200" s="49"/>
      <c r="Y200" s="49"/>
      <c r="Z200" s="49"/>
      <c r="AA200" s="49"/>
      <c r="AB200" s="49"/>
      <c r="AC200" s="49"/>
      <c r="AD200" s="49"/>
      <c r="AE200" s="49"/>
      <c r="AF200" s="49"/>
      <c r="AG200" s="49"/>
      <c r="AH200" s="49"/>
      <c r="AI200" s="49"/>
      <c r="AJ200" s="315"/>
      <c r="AK200" s="319"/>
    </row>
    <row r="201" spans="1:37" ht="84">
      <c r="A201" s="316"/>
      <c r="B201" s="304"/>
      <c r="C201" s="304"/>
      <c r="D201" s="214"/>
      <c r="E201" s="56"/>
      <c r="F201" s="270"/>
      <c r="G201" s="186"/>
      <c r="H201" s="56"/>
      <c r="I201" s="56"/>
      <c r="J201" s="186"/>
      <c r="K201" s="56"/>
      <c r="L201" s="56"/>
      <c r="M201" s="165">
        <v>4</v>
      </c>
      <c r="N201" s="165" t="s">
        <v>245</v>
      </c>
      <c r="O201" s="56">
        <v>1</v>
      </c>
      <c r="P201" s="56">
        <v>1</v>
      </c>
      <c r="Q201" s="56">
        <v>1</v>
      </c>
      <c r="R201" s="56">
        <v>1</v>
      </c>
      <c r="S201" s="184"/>
      <c r="T201" s="154"/>
      <c r="U201" s="184"/>
      <c r="V201" s="49"/>
      <c r="W201" s="49"/>
      <c r="X201" s="49"/>
      <c r="Y201" s="49"/>
      <c r="Z201" s="49"/>
      <c r="AA201" s="49"/>
      <c r="AB201" s="49"/>
      <c r="AC201" s="49"/>
      <c r="AD201" s="49"/>
      <c r="AE201" s="49"/>
      <c r="AF201" s="49"/>
      <c r="AG201" s="49"/>
      <c r="AH201" s="49"/>
      <c r="AI201" s="49"/>
      <c r="AJ201" s="315"/>
      <c r="AK201" s="319"/>
    </row>
    <row r="202" spans="1:37" ht="48">
      <c r="A202" s="316"/>
      <c r="B202" s="304"/>
      <c r="C202" s="304"/>
      <c r="D202" s="214"/>
      <c r="E202" s="56"/>
      <c r="F202" s="270"/>
      <c r="G202" s="186"/>
      <c r="H202" s="56"/>
      <c r="I202" s="56"/>
      <c r="J202" s="186"/>
      <c r="K202" s="56"/>
      <c r="L202" s="56"/>
      <c r="M202" s="165">
        <v>10</v>
      </c>
      <c r="N202" s="165" t="s">
        <v>246</v>
      </c>
      <c r="O202" s="56">
        <v>2</v>
      </c>
      <c r="P202" s="56">
        <v>3</v>
      </c>
      <c r="Q202" s="56">
        <v>3</v>
      </c>
      <c r="R202" s="56">
        <v>2</v>
      </c>
      <c r="S202" s="184"/>
      <c r="T202" s="154"/>
      <c r="U202" s="184"/>
      <c r="V202" s="49"/>
      <c r="W202" s="49"/>
      <c r="X202" s="49"/>
      <c r="Y202" s="49"/>
      <c r="Z202" s="49"/>
      <c r="AA202" s="49"/>
      <c r="AB202" s="49"/>
      <c r="AC202" s="49"/>
      <c r="AD202" s="49"/>
      <c r="AE202" s="49"/>
      <c r="AF202" s="49"/>
      <c r="AG202" s="49"/>
      <c r="AH202" s="49"/>
      <c r="AI202" s="49"/>
      <c r="AJ202" s="315"/>
      <c r="AK202" s="319"/>
    </row>
    <row r="203" spans="1:37" ht="102">
      <c r="A203" s="316"/>
      <c r="B203" s="304"/>
      <c r="C203" s="304"/>
      <c r="D203" s="214"/>
      <c r="E203" s="56"/>
      <c r="F203" s="270"/>
      <c r="G203" s="186"/>
      <c r="H203" s="56"/>
      <c r="I203" s="56"/>
      <c r="J203" s="186"/>
      <c r="K203" s="56"/>
      <c r="L203" s="56"/>
      <c r="M203" s="56">
        <v>88</v>
      </c>
      <c r="N203" s="56" t="s">
        <v>247</v>
      </c>
      <c r="O203" s="56"/>
      <c r="P203" s="56"/>
      <c r="Q203" s="56"/>
      <c r="R203" s="56"/>
      <c r="S203" s="140" t="s">
        <v>252</v>
      </c>
      <c r="T203" s="154"/>
      <c r="U203" s="140" t="s">
        <v>252</v>
      </c>
      <c r="V203" s="49"/>
      <c r="W203" s="49"/>
      <c r="X203" s="49"/>
      <c r="Y203" s="49"/>
      <c r="Z203" s="49"/>
      <c r="AA203" s="49"/>
      <c r="AB203" s="49"/>
      <c r="AC203" s="49"/>
      <c r="AD203" s="49"/>
      <c r="AE203" s="49"/>
      <c r="AF203" s="49"/>
      <c r="AG203" s="49"/>
      <c r="AH203" s="49"/>
      <c r="AI203" s="49"/>
      <c r="AJ203" s="315"/>
      <c r="AK203" s="319"/>
    </row>
    <row r="204" spans="1:37" ht="114.75">
      <c r="A204" s="316"/>
      <c r="B204" s="304"/>
      <c r="C204" s="304"/>
      <c r="D204" s="214"/>
      <c r="E204" s="56"/>
      <c r="F204" s="270"/>
      <c r="G204" s="186"/>
      <c r="H204" s="56"/>
      <c r="I204" s="56"/>
      <c r="J204" s="186"/>
      <c r="K204" s="56"/>
      <c r="L204" s="56"/>
      <c r="M204" s="56">
        <v>12</v>
      </c>
      <c r="N204" s="56" t="s">
        <v>248</v>
      </c>
      <c r="O204" s="56"/>
      <c r="P204" s="56"/>
      <c r="Q204" s="56"/>
      <c r="R204" s="56"/>
      <c r="S204" s="140" t="s">
        <v>253</v>
      </c>
      <c r="T204" s="154"/>
      <c r="U204" s="140" t="s">
        <v>253</v>
      </c>
      <c r="V204" s="49"/>
      <c r="W204" s="49"/>
      <c r="X204" s="49"/>
      <c r="Y204" s="49"/>
      <c r="Z204" s="49"/>
      <c r="AA204" s="49"/>
      <c r="AB204" s="49"/>
      <c r="AC204" s="49"/>
      <c r="AD204" s="49"/>
      <c r="AE204" s="49"/>
      <c r="AF204" s="49"/>
      <c r="AG204" s="49"/>
      <c r="AH204" s="49"/>
      <c r="AI204" s="49"/>
      <c r="AJ204" s="315"/>
      <c r="AK204" s="319"/>
    </row>
    <row r="205" spans="1:37" ht="114.75">
      <c r="A205" s="316"/>
      <c r="B205" s="304"/>
      <c r="C205" s="304"/>
      <c r="D205" s="214"/>
      <c r="E205" s="56"/>
      <c r="F205" s="270"/>
      <c r="G205" s="186"/>
      <c r="H205" s="56"/>
      <c r="I205" s="56"/>
      <c r="J205" s="186"/>
      <c r="K205" s="56"/>
      <c r="L205" s="56"/>
      <c r="M205" s="56">
        <v>60</v>
      </c>
      <c r="N205" s="56" t="s">
        <v>249</v>
      </c>
      <c r="O205" s="56">
        <v>10</v>
      </c>
      <c r="P205" s="56">
        <v>20</v>
      </c>
      <c r="Q205" s="56">
        <v>20</v>
      </c>
      <c r="R205" s="56">
        <v>10</v>
      </c>
      <c r="S205" s="140" t="s">
        <v>226</v>
      </c>
      <c r="T205" s="154"/>
      <c r="U205" s="140" t="s">
        <v>226</v>
      </c>
      <c r="V205" s="49"/>
      <c r="W205" s="49"/>
      <c r="X205" s="49"/>
      <c r="Y205" s="49"/>
      <c r="Z205" s="49"/>
      <c r="AA205" s="49"/>
      <c r="AB205" s="49"/>
      <c r="AC205" s="49"/>
      <c r="AD205" s="49"/>
      <c r="AE205" s="49"/>
      <c r="AF205" s="49"/>
      <c r="AG205" s="49"/>
      <c r="AH205" s="49"/>
      <c r="AI205" s="49"/>
      <c r="AJ205" s="315"/>
      <c r="AK205" s="319"/>
    </row>
    <row r="206" spans="1:37" ht="76.5">
      <c r="A206" s="316"/>
      <c r="B206" s="304"/>
      <c r="C206" s="304"/>
      <c r="D206" s="214"/>
      <c r="E206" s="56"/>
      <c r="F206" s="270"/>
      <c r="G206" s="186"/>
      <c r="H206" s="56"/>
      <c r="I206" s="56"/>
      <c r="J206" s="186"/>
      <c r="K206" s="56"/>
      <c r="L206" s="56"/>
      <c r="M206" s="56">
        <v>300</v>
      </c>
      <c r="N206" s="56" t="s">
        <v>250</v>
      </c>
      <c r="O206" s="56">
        <v>75</v>
      </c>
      <c r="P206" s="56">
        <v>75</v>
      </c>
      <c r="Q206" s="56">
        <v>75</v>
      </c>
      <c r="R206" s="56">
        <v>75</v>
      </c>
      <c r="S206" s="140" t="s">
        <v>254</v>
      </c>
      <c r="T206" s="154"/>
      <c r="U206" s="140" t="s">
        <v>254</v>
      </c>
      <c r="V206" s="49"/>
      <c r="W206" s="49"/>
      <c r="X206" s="49"/>
      <c r="Y206" s="49"/>
      <c r="Z206" s="49"/>
      <c r="AA206" s="49"/>
      <c r="AB206" s="49"/>
      <c r="AC206" s="49"/>
      <c r="AD206" s="49"/>
      <c r="AE206" s="49"/>
      <c r="AF206" s="49"/>
      <c r="AG206" s="49"/>
      <c r="AH206" s="49"/>
      <c r="AI206" s="49"/>
      <c r="AJ206" s="315"/>
      <c r="AK206" s="319"/>
    </row>
    <row r="207" spans="1:37" ht="153">
      <c r="A207" s="316"/>
      <c r="B207" s="304"/>
      <c r="C207" s="304"/>
      <c r="D207" s="214"/>
      <c r="E207" s="166"/>
      <c r="F207" s="270"/>
      <c r="G207" s="204" t="s">
        <v>255</v>
      </c>
      <c r="H207" s="166"/>
      <c r="I207" s="166"/>
      <c r="J207" s="204" t="s">
        <v>256</v>
      </c>
      <c r="K207" s="166"/>
      <c r="L207" s="166"/>
      <c r="M207" s="141" t="s">
        <v>257</v>
      </c>
      <c r="N207" s="141" t="s">
        <v>258</v>
      </c>
      <c r="O207" s="166">
        <v>1</v>
      </c>
      <c r="P207" s="166">
        <v>1</v>
      </c>
      <c r="Q207" s="166">
        <v>1</v>
      </c>
      <c r="R207" s="166">
        <v>1</v>
      </c>
      <c r="S207" s="167" t="s">
        <v>253</v>
      </c>
      <c r="T207" s="167"/>
      <c r="U207" s="167" t="s">
        <v>253</v>
      </c>
      <c r="V207" s="49"/>
      <c r="W207" s="49"/>
      <c r="X207" s="49"/>
      <c r="Y207" s="49"/>
      <c r="Z207" s="49"/>
      <c r="AA207" s="49"/>
      <c r="AB207" s="49"/>
      <c r="AC207" s="49"/>
      <c r="AD207" s="49"/>
      <c r="AE207" s="49"/>
      <c r="AF207" s="49"/>
      <c r="AG207" s="49"/>
      <c r="AH207" s="49"/>
      <c r="AI207" s="49"/>
      <c r="AJ207" s="315"/>
      <c r="AK207" s="319"/>
    </row>
    <row r="208" spans="1:37" ht="102">
      <c r="A208" s="316"/>
      <c r="B208" s="304"/>
      <c r="C208" s="304"/>
      <c r="D208" s="214"/>
      <c r="E208" s="166"/>
      <c r="F208" s="270"/>
      <c r="G208" s="204"/>
      <c r="H208" s="166"/>
      <c r="I208" s="166"/>
      <c r="J208" s="204"/>
      <c r="K208" s="166"/>
      <c r="L208" s="166"/>
      <c r="M208" s="141" t="s">
        <v>259</v>
      </c>
      <c r="N208" s="141" t="s">
        <v>260</v>
      </c>
      <c r="O208" s="166">
        <v>1</v>
      </c>
      <c r="P208" s="166">
        <v>1</v>
      </c>
      <c r="Q208" s="166">
        <v>1</v>
      </c>
      <c r="R208" s="166">
        <v>1</v>
      </c>
      <c r="S208" s="167" t="s">
        <v>253</v>
      </c>
      <c r="T208" s="167"/>
      <c r="U208" s="167" t="s">
        <v>253</v>
      </c>
      <c r="V208" s="49"/>
      <c r="W208" s="49"/>
      <c r="X208" s="49"/>
      <c r="Y208" s="49"/>
      <c r="Z208" s="49"/>
      <c r="AA208" s="49"/>
      <c r="AB208" s="49"/>
      <c r="AC208" s="49"/>
      <c r="AD208" s="49"/>
      <c r="AE208" s="49"/>
      <c r="AF208" s="49"/>
      <c r="AG208" s="49"/>
      <c r="AH208" s="49"/>
      <c r="AI208" s="49"/>
      <c r="AJ208" s="315"/>
      <c r="AK208" s="319"/>
    </row>
    <row r="209" spans="1:37" ht="114.75">
      <c r="A209" s="316"/>
      <c r="B209" s="304"/>
      <c r="C209" s="304"/>
      <c r="D209" s="214"/>
      <c r="E209" s="166"/>
      <c r="F209" s="270"/>
      <c r="G209" s="204"/>
      <c r="H209" s="166"/>
      <c r="I209" s="166"/>
      <c r="J209" s="204"/>
      <c r="K209" s="166"/>
      <c r="L209" s="166"/>
      <c r="M209" s="139" t="s">
        <v>261</v>
      </c>
      <c r="N209" s="141" t="s">
        <v>262</v>
      </c>
      <c r="O209" s="166"/>
      <c r="P209" s="166">
        <v>1</v>
      </c>
      <c r="Q209" s="166"/>
      <c r="R209" s="166">
        <v>1</v>
      </c>
      <c r="S209" s="167" t="s">
        <v>267</v>
      </c>
      <c r="T209" s="167"/>
      <c r="U209" s="167" t="s">
        <v>267</v>
      </c>
      <c r="V209" s="49"/>
      <c r="W209" s="49"/>
      <c r="X209" s="49"/>
      <c r="Y209" s="49"/>
      <c r="Z209" s="49"/>
      <c r="AA209" s="49"/>
      <c r="AB209" s="49"/>
      <c r="AC209" s="49"/>
      <c r="AD209" s="49"/>
      <c r="AE209" s="49"/>
      <c r="AF209" s="49"/>
      <c r="AG209" s="49"/>
      <c r="AH209" s="49"/>
      <c r="AI209" s="49"/>
      <c r="AJ209" s="315"/>
      <c r="AK209" s="319"/>
    </row>
    <row r="210" spans="1:37" ht="53.25">
      <c r="A210" s="316"/>
      <c r="B210" s="304"/>
      <c r="C210" s="304"/>
      <c r="D210" s="214"/>
      <c r="E210" s="166"/>
      <c r="F210" s="270"/>
      <c r="G210" s="204"/>
      <c r="H210" s="166"/>
      <c r="I210" s="166"/>
      <c r="J210" s="204"/>
      <c r="K210" s="166"/>
      <c r="L210" s="166"/>
      <c r="M210" s="204" t="s">
        <v>263</v>
      </c>
      <c r="N210" s="141" t="s">
        <v>264</v>
      </c>
      <c r="O210" s="166">
        <v>3</v>
      </c>
      <c r="P210" s="166">
        <v>2</v>
      </c>
      <c r="Q210" s="166">
        <v>2</v>
      </c>
      <c r="R210" s="166">
        <v>2</v>
      </c>
      <c r="S210" s="167" t="s">
        <v>268</v>
      </c>
      <c r="T210" s="167"/>
      <c r="U210" s="167" t="s">
        <v>268</v>
      </c>
      <c r="V210" s="49"/>
      <c r="W210" s="49"/>
      <c r="X210" s="49"/>
      <c r="Y210" s="49"/>
      <c r="Z210" s="49"/>
      <c r="AA210" s="49"/>
      <c r="AB210" s="49"/>
      <c r="AC210" s="49"/>
      <c r="AD210" s="49"/>
      <c r="AE210" s="49"/>
      <c r="AF210" s="49"/>
      <c r="AG210" s="49"/>
      <c r="AH210" s="49"/>
      <c r="AI210" s="49"/>
      <c r="AJ210" s="315"/>
      <c r="AK210" s="319"/>
    </row>
    <row r="211" spans="1:37" ht="102">
      <c r="A211" s="316"/>
      <c r="B211" s="304"/>
      <c r="C211" s="304"/>
      <c r="D211" s="214"/>
      <c r="E211" s="166"/>
      <c r="F211" s="270"/>
      <c r="G211" s="204"/>
      <c r="H211" s="166"/>
      <c r="I211" s="166"/>
      <c r="J211" s="204"/>
      <c r="K211" s="166"/>
      <c r="L211" s="166"/>
      <c r="M211" s="204"/>
      <c r="N211" s="141" t="s">
        <v>265</v>
      </c>
      <c r="O211" s="166">
        <v>1</v>
      </c>
      <c r="P211" s="166">
        <v>1</v>
      </c>
      <c r="Q211" s="166">
        <v>1</v>
      </c>
      <c r="R211" s="166">
        <v>1</v>
      </c>
      <c r="S211" s="167" t="s">
        <v>253</v>
      </c>
      <c r="T211" s="167"/>
      <c r="U211" s="167" t="s">
        <v>253</v>
      </c>
      <c r="V211" s="49"/>
      <c r="W211" s="49"/>
      <c r="X211" s="49"/>
      <c r="Y211" s="49"/>
      <c r="Z211" s="49"/>
      <c r="AA211" s="49"/>
      <c r="AB211" s="49"/>
      <c r="AC211" s="49"/>
      <c r="AD211" s="49"/>
      <c r="AE211" s="49"/>
      <c r="AF211" s="49"/>
      <c r="AG211" s="49"/>
      <c r="AH211" s="49"/>
      <c r="AI211" s="49"/>
      <c r="AJ211" s="315"/>
      <c r="AK211" s="319"/>
    </row>
    <row r="212" spans="1:37" ht="102">
      <c r="A212" s="316"/>
      <c r="B212" s="304"/>
      <c r="C212" s="304"/>
      <c r="D212" s="214"/>
      <c r="E212" s="166"/>
      <c r="F212" s="270"/>
      <c r="G212" s="204"/>
      <c r="H212" s="166"/>
      <c r="I212" s="166"/>
      <c r="J212" s="204"/>
      <c r="K212" s="166"/>
      <c r="L212" s="166"/>
      <c r="M212" s="283"/>
      <c r="N212" s="141" t="s">
        <v>266</v>
      </c>
      <c r="O212" s="166">
        <v>1</v>
      </c>
      <c r="P212" s="166">
        <v>1</v>
      </c>
      <c r="Q212" s="166">
        <v>1</v>
      </c>
      <c r="R212" s="166">
        <v>1</v>
      </c>
      <c r="S212" s="167" t="s">
        <v>267</v>
      </c>
      <c r="T212" s="167"/>
      <c r="U212" s="167" t="s">
        <v>267</v>
      </c>
      <c r="V212" s="49"/>
      <c r="W212" s="49"/>
      <c r="X212" s="49"/>
      <c r="Y212" s="49"/>
      <c r="Z212" s="49"/>
      <c r="AA212" s="49"/>
      <c r="AB212" s="49"/>
      <c r="AC212" s="49"/>
      <c r="AD212" s="49"/>
      <c r="AE212" s="49"/>
      <c r="AF212" s="49"/>
      <c r="AG212" s="49"/>
      <c r="AH212" s="49"/>
      <c r="AI212" s="49"/>
      <c r="AJ212" s="315"/>
      <c r="AK212" s="319"/>
    </row>
    <row r="213" spans="1:37" ht="12.75">
      <c r="A213" s="316"/>
      <c r="B213" s="304"/>
      <c r="C213" s="304"/>
      <c r="D213" s="275" t="s">
        <v>183</v>
      </c>
      <c r="E213" s="215"/>
      <c r="F213" s="270"/>
      <c r="G213" s="255" t="s">
        <v>212</v>
      </c>
      <c r="H213" s="215"/>
      <c r="I213" s="215">
        <v>4.1</v>
      </c>
      <c r="J213" s="255" t="s">
        <v>214</v>
      </c>
      <c r="K213" s="215"/>
      <c r="L213" s="266">
        <v>0.8771</v>
      </c>
      <c r="M213" s="106">
        <v>550</v>
      </c>
      <c r="N213" s="106"/>
      <c r="O213" s="31">
        <v>150</v>
      </c>
      <c r="P213" s="31">
        <v>150</v>
      </c>
      <c r="Q213" s="31">
        <v>150</v>
      </c>
      <c r="R213" s="31">
        <v>100</v>
      </c>
      <c r="S213" s="275" t="s">
        <v>190</v>
      </c>
      <c r="T213" s="147"/>
      <c r="U213" s="147"/>
      <c r="V213" s="147"/>
      <c r="W213" s="147"/>
      <c r="X213" s="147"/>
      <c r="Y213" s="147"/>
      <c r="Z213" s="147"/>
      <c r="AA213" s="147"/>
      <c r="AB213" s="147"/>
      <c r="AC213" s="147"/>
      <c r="AD213" s="147"/>
      <c r="AE213" s="147"/>
      <c r="AF213" s="147"/>
      <c r="AG213" s="147"/>
      <c r="AH213" s="147"/>
      <c r="AI213" s="147"/>
      <c r="AJ213" s="315"/>
      <c r="AK213" s="319"/>
    </row>
    <row r="214" spans="1:37" ht="127.5">
      <c r="A214" s="316"/>
      <c r="B214" s="304"/>
      <c r="C214" s="304"/>
      <c r="D214" s="275"/>
      <c r="E214" s="215"/>
      <c r="F214" s="270"/>
      <c r="G214" s="255"/>
      <c r="H214" s="215"/>
      <c r="I214" s="215"/>
      <c r="J214" s="255"/>
      <c r="K214" s="215"/>
      <c r="L214" s="266"/>
      <c r="M214" s="106">
        <v>4444</v>
      </c>
      <c r="N214" s="106" t="s">
        <v>216</v>
      </c>
      <c r="O214" s="31">
        <v>1111</v>
      </c>
      <c r="P214" s="31">
        <v>1111</v>
      </c>
      <c r="Q214" s="31">
        <v>1111</v>
      </c>
      <c r="R214" s="31">
        <v>1111</v>
      </c>
      <c r="S214" s="275"/>
      <c r="T214" s="147"/>
      <c r="U214" s="147"/>
      <c r="V214" s="147"/>
      <c r="W214" s="147"/>
      <c r="X214" s="147"/>
      <c r="Y214" s="147"/>
      <c r="Z214" s="147"/>
      <c r="AA214" s="147"/>
      <c r="AB214" s="147"/>
      <c r="AC214" s="147"/>
      <c r="AD214" s="147"/>
      <c r="AE214" s="147"/>
      <c r="AF214" s="147"/>
      <c r="AG214" s="147"/>
      <c r="AH214" s="147"/>
      <c r="AI214" s="147"/>
      <c r="AJ214" s="315"/>
      <c r="AK214" s="319"/>
    </row>
    <row r="215" spans="1:37" ht="102">
      <c r="A215" s="316"/>
      <c r="B215" s="304"/>
      <c r="C215" s="304"/>
      <c r="D215" s="275"/>
      <c r="E215" s="215"/>
      <c r="F215" s="270"/>
      <c r="G215" s="255" t="s">
        <v>213</v>
      </c>
      <c r="H215" s="215"/>
      <c r="I215" s="215"/>
      <c r="J215" s="255"/>
      <c r="K215" s="215"/>
      <c r="L215" s="266"/>
      <c r="M215" s="106">
        <v>1</v>
      </c>
      <c r="N215" s="106" t="s">
        <v>217</v>
      </c>
      <c r="O215" s="31"/>
      <c r="P215" s="31">
        <v>1</v>
      </c>
      <c r="Q215" s="31"/>
      <c r="R215" s="31"/>
      <c r="S215" s="275"/>
      <c r="T215" s="147"/>
      <c r="U215" s="147"/>
      <c r="V215" s="147"/>
      <c r="W215" s="147"/>
      <c r="X215" s="147"/>
      <c r="Y215" s="147"/>
      <c r="Z215" s="147"/>
      <c r="AA215" s="147"/>
      <c r="AB215" s="147"/>
      <c r="AC215" s="147"/>
      <c r="AD215" s="147"/>
      <c r="AE215" s="147"/>
      <c r="AF215" s="147"/>
      <c r="AG215" s="147"/>
      <c r="AH215" s="147"/>
      <c r="AI215" s="147"/>
      <c r="AJ215" s="315"/>
      <c r="AK215" s="319"/>
    </row>
    <row r="216" spans="1:37" ht="89.25">
      <c r="A216" s="316"/>
      <c r="B216" s="304"/>
      <c r="C216" s="304"/>
      <c r="D216" s="275"/>
      <c r="E216" s="215"/>
      <c r="F216" s="270"/>
      <c r="G216" s="255"/>
      <c r="H216" s="215"/>
      <c r="I216" s="215"/>
      <c r="J216" s="255"/>
      <c r="K216" s="215"/>
      <c r="L216" s="266"/>
      <c r="M216" s="106">
        <v>1</v>
      </c>
      <c r="N216" s="106" t="s">
        <v>218</v>
      </c>
      <c r="O216" s="31"/>
      <c r="P216" s="31">
        <v>1</v>
      </c>
      <c r="Q216" s="31"/>
      <c r="R216" s="31"/>
      <c r="S216" s="275"/>
      <c r="T216" s="147"/>
      <c r="U216" s="147"/>
      <c r="V216" s="147"/>
      <c r="W216" s="147"/>
      <c r="X216" s="147"/>
      <c r="Y216" s="147"/>
      <c r="Z216" s="147"/>
      <c r="AA216" s="147"/>
      <c r="AB216" s="147"/>
      <c r="AC216" s="147"/>
      <c r="AD216" s="147"/>
      <c r="AE216" s="147"/>
      <c r="AF216" s="147"/>
      <c r="AG216" s="147"/>
      <c r="AH216" s="147"/>
      <c r="AI216" s="147"/>
      <c r="AJ216" s="315"/>
      <c r="AK216" s="319"/>
    </row>
    <row r="217" spans="1:37" ht="76.5">
      <c r="A217" s="316"/>
      <c r="B217" s="304"/>
      <c r="C217" s="304"/>
      <c r="D217" s="275"/>
      <c r="E217" s="215"/>
      <c r="F217" s="270"/>
      <c r="G217" s="255"/>
      <c r="H217" s="215"/>
      <c r="I217" s="215"/>
      <c r="J217" s="255"/>
      <c r="K217" s="215"/>
      <c r="L217" s="266"/>
      <c r="M217" s="106">
        <v>30</v>
      </c>
      <c r="N217" s="106" t="s">
        <v>223</v>
      </c>
      <c r="O217" s="31"/>
      <c r="P217" s="31"/>
      <c r="Q217" s="31">
        <v>30</v>
      </c>
      <c r="R217" s="31"/>
      <c r="S217" s="275"/>
      <c r="T217" s="147"/>
      <c r="U217" s="147"/>
      <c r="V217" s="147"/>
      <c r="W217" s="147"/>
      <c r="X217" s="147"/>
      <c r="Y217" s="147"/>
      <c r="Z217" s="147"/>
      <c r="AA217" s="147"/>
      <c r="AB217" s="147"/>
      <c r="AC217" s="147"/>
      <c r="AD217" s="147"/>
      <c r="AE217" s="147"/>
      <c r="AF217" s="147"/>
      <c r="AG217" s="147"/>
      <c r="AH217" s="147"/>
      <c r="AI217" s="147"/>
      <c r="AJ217" s="315"/>
      <c r="AK217" s="319"/>
    </row>
    <row r="218" spans="1:37" ht="127.5">
      <c r="A218" s="316"/>
      <c r="B218" s="304"/>
      <c r="C218" s="304"/>
      <c r="D218" s="275"/>
      <c r="E218" s="215"/>
      <c r="F218" s="270"/>
      <c r="G218" s="255"/>
      <c r="H218" s="215"/>
      <c r="I218" s="215"/>
      <c r="J218" s="255"/>
      <c r="K218" s="215"/>
      <c r="L218" s="266"/>
      <c r="M218" s="106">
        <v>10</v>
      </c>
      <c r="N218" s="106" t="s">
        <v>219</v>
      </c>
      <c r="O218" s="31">
        <v>2</v>
      </c>
      <c r="P218" s="31">
        <v>2</v>
      </c>
      <c r="Q218" s="31">
        <v>4</v>
      </c>
      <c r="R218" s="31">
        <v>2</v>
      </c>
      <c r="S218" s="275"/>
      <c r="T218" s="147"/>
      <c r="U218" s="147"/>
      <c r="V218" s="147"/>
      <c r="W218" s="147"/>
      <c r="X218" s="147"/>
      <c r="Y218" s="147"/>
      <c r="Z218" s="147"/>
      <c r="AA218" s="147"/>
      <c r="AB218" s="147"/>
      <c r="AC218" s="147"/>
      <c r="AD218" s="147"/>
      <c r="AE218" s="147"/>
      <c r="AF218" s="147"/>
      <c r="AG218" s="147"/>
      <c r="AH218" s="147"/>
      <c r="AI218" s="147"/>
      <c r="AJ218" s="315"/>
      <c r="AK218" s="319"/>
    </row>
    <row r="219" spans="1:37" ht="102">
      <c r="A219" s="316"/>
      <c r="B219" s="304"/>
      <c r="C219" s="304"/>
      <c r="D219" s="275"/>
      <c r="E219" s="215"/>
      <c r="F219" s="270"/>
      <c r="G219" s="255" t="s">
        <v>211</v>
      </c>
      <c r="H219" s="215"/>
      <c r="I219" s="215"/>
      <c r="J219" s="106" t="s">
        <v>220</v>
      </c>
      <c r="K219" s="215"/>
      <c r="L219" s="266"/>
      <c r="M219" s="106">
        <v>88</v>
      </c>
      <c r="N219" s="106" t="s">
        <v>221</v>
      </c>
      <c r="O219" s="31">
        <v>22</v>
      </c>
      <c r="P219" s="31">
        <v>22</v>
      </c>
      <c r="Q219" s="31">
        <v>22</v>
      </c>
      <c r="R219" s="31">
        <v>22</v>
      </c>
      <c r="S219" s="275"/>
      <c r="T219" s="147"/>
      <c r="U219" s="147"/>
      <c r="V219" s="147"/>
      <c r="W219" s="147"/>
      <c r="X219" s="147"/>
      <c r="Y219" s="147"/>
      <c r="Z219" s="147"/>
      <c r="AA219" s="147"/>
      <c r="AB219" s="147"/>
      <c r="AC219" s="147"/>
      <c r="AD219" s="147"/>
      <c r="AE219" s="147"/>
      <c r="AF219" s="147"/>
      <c r="AG219" s="147"/>
      <c r="AH219" s="147"/>
      <c r="AI219" s="147"/>
      <c r="AJ219" s="315"/>
      <c r="AK219" s="319"/>
    </row>
    <row r="220" spans="1:37" ht="191.25">
      <c r="A220" s="316"/>
      <c r="B220" s="304"/>
      <c r="C220" s="304"/>
      <c r="D220" s="275"/>
      <c r="E220" s="215"/>
      <c r="F220" s="270"/>
      <c r="G220" s="255"/>
      <c r="H220" s="215"/>
      <c r="I220" s="215"/>
      <c r="J220" s="106" t="s">
        <v>214</v>
      </c>
      <c r="K220" s="215"/>
      <c r="L220" s="266"/>
      <c r="M220" s="106">
        <v>4000</v>
      </c>
      <c r="N220" s="106" t="s">
        <v>222</v>
      </c>
      <c r="O220" s="31">
        <v>1000</v>
      </c>
      <c r="P220" s="31">
        <v>1000</v>
      </c>
      <c r="Q220" s="31">
        <v>1000</v>
      </c>
      <c r="R220" s="31">
        <v>1000</v>
      </c>
      <c r="S220" s="275"/>
      <c r="T220" s="147"/>
      <c r="U220" s="147"/>
      <c r="V220" s="147"/>
      <c r="W220" s="147"/>
      <c r="X220" s="147"/>
      <c r="Y220" s="147"/>
      <c r="Z220" s="147"/>
      <c r="AA220" s="147"/>
      <c r="AB220" s="147"/>
      <c r="AC220" s="147"/>
      <c r="AD220" s="147"/>
      <c r="AE220" s="147"/>
      <c r="AF220" s="147"/>
      <c r="AG220" s="147"/>
      <c r="AH220" s="147"/>
      <c r="AI220" s="147"/>
      <c r="AJ220" s="315"/>
      <c r="AK220" s="319"/>
    </row>
    <row r="221" spans="1:37" ht="195">
      <c r="A221" s="316"/>
      <c r="B221" s="304"/>
      <c r="C221" s="304"/>
      <c r="D221" s="275"/>
      <c r="E221" s="282">
        <v>0.1</v>
      </c>
      <c r="F221" s="270"/>
      <c r="G221" s="276" t="s">
        <v>186</v>
      </c>
      <c r="H221" s="280">
        <v>0.1</v>
      </c>
      <c r="I221" s="281">
        <v>4.2</v>
      </c>
      <c r="J221" s="276" t="s">
        <v>187</v>
      </c>
      <c r="K221" s="275"/>
      <c r="L221" s="266"/>
      <c r="M221" s="160" t="s">
        <v>188</v>
      </c>
      <c r="N221" s="160" t="s">
        <v>189</v>
      </c>
      <c r="O221" s="160"/>
      <c r="P221" s="160">
        <v>1</v>
      </c>
      <c r="Q221" s="160"/>
      <c r="R221" s="160">
        <v>1</v>
      </c>
      <c r="S221" s="275"/>
      <c r="T221" s="147"/>
      <c r="U221" s="147"/>
      <c r="V221" s="147"/>
      <c r="W221" s="147"/>
      <c r="X221" s="147"/>
      <c r="Y221" s="147"/>
      <c r="Z221" s="147"/>
      <c r="AA221" s="147"/>
      <c r="AB221" s="147"/>
      <c r="AC221" s="147"/>
      <c r="AD221" s="147"/>
      <c r="AE221" s="147"/>
      <c r="AF221" s="147"/>
      <c r="AG221" s="147"/>
      <c r="AH221" s="147"/>
      <c r="AI221" s="147"/>
      <c r="AJ221" s="315"/>
      <c r="AK221" s="319"/>
    </row>
    <row r="222" spans="1:37" ht="165">
      <c r="A222" s="316"/>
      <c r="B222" s="304"/>
      <c r="C222" s="304"/>
      <c r="D222" s="275"/>
      <c r="E222" s="282"/>
      <c r="F222" s="270"/>
      <c r="G222" s="276"/>
      <c r="H222" s="280"/>
      <c r="I222" s="281"/>
      <c r="J222" s="276"/>
      <c r="K222" s="275"/>
      <c r="L222" s="266"/>
      <c r="M222" s="160" t="s">
        <v>191</v>
      </c>
      <c r="N222" s="160" t="s">
        <v>192</v>
      </c>
      <c r="O222" s="160">
        <v>30</v>
      </c>
      <c r="P222" s="160">
        <v>33</v>
      </c>
      <c r="Q222" s="160">
        <v>33</v>
      </c>
      <c r="R222" s="160">
        <v>33</v>
      </c>
      <c r="S222" s="275"/>
      <c r="T222" s="147"/>
      <c r="U222" s="147"/>
      <c r="V222" s="147"/>
      <c r="W222" s="147"/>
      <c r="X222" s="147"/>
      <c r="Y222" s="147"/>
      <c r="Z222" s="147"/>
      <c r="AA222" s="147"/>
      <c r="AB222" s="147"/>
      <c r="AC222" s="147"/>
      <c r="AD222" s="147"/>
      <c r="AE222" s="147"/>
      <c r="AF222" s="147"/>
      <c r="AG222" s="147"/>
      <c r="AH222" s="147"/>
      <c r="AI222" s="147"/>
      <c r="AJ222" s="315"/>
      <c r="AK222" s="319"/>
    </row>
    <row r="223" spans="1:37" ht="300">
      <c r="A223" s="316"/>
      <c r="B223" s="304"/>
      <c r="C223" s="304"/>
      <c r="D223" s="275"/>
      <c r="E223" s="282"/>
      <c r="F223" s="270"/>
      <c r="G223" s="276"/>
      <c r="H223" s="280"/>
      <c r="I223" s="281"/>
      <c r="J223" s="276" t="s">
        <v>193</v>
      </c>
      <c r="K223" s="275"/>
      <c r="L223" s="266"/>
      <c r="M223" s="160" t="s">
        <v>194</v>
      </c>
      <c r="N223" s="160" t="s">
        <v>195</v>
      </c>
      <c r="O223" s="160">
        <v>1</v>
      </c>
      <c r="P223" s="160"/>
      <c r="Q223" s="160">
        <v>1</v>
      </c>
      <c r="R223" s="160"/>
      <c r="S223" s="275"/>
      <c r="T223" s="147"/>
      <c r="U223" s="147"/>
      <c r="V223" s="147"/>
      <c r="W223" s="147"/>
      <c r="X223" s="147"/>
      <c r="Y223" s="147"/>
      <c r="Z223" s="147"/>
      <c r="AA223" s="147"/>
      <c r="AB223" s="147"/>
      <c r="AC223" s="147"/>
      <c r="AD223" s="147"/>
      <c r="AE223" s="147"/>
      <c r="AF223" s="147"/>
      <c r="AG223" s="147"/>
      <c r="AH223" s="147"/>
      <c r="AI223" s="147"/>
      <c r="AJ223" s="315"/>
      <c r="AK223" s="319"/>
    </row>
    <row r="224" spans="1:37" ht="409.5">
      <c r="A224" s="316"/>
      <c r="B224" s="304"/>
      <c r="C224" s="304"/>
      <c r="D224" s="275"/>
      <c r="E224" s="282"/>
      <c r="F224" s="270"/>
      <c r="G224" s="276"/>
      <c r="H224" s="280"/>
      <c r="I224" s="281"/>
      <c r="J224" s="276"/>
      <c r="K224" s="275"/>
      <c r="L224" s="266"/>
      <c r="M224" s="160" t="s">
        <v>196</v>
      </c>
      <c r="N224" s="160" t="s">
        <v>197</v>
      </c>
      <c r="O224" s="160">
        <v>3</v>
      </c>
      <c r="P224" s="160">
        <v>3</v>
      </c>
      <c r="Q224" s="160">
        <v>3</v>
      </c>
      <c r="R224" s="160">
        <v>3</v>
      </c>
      <c r="S224" s="275"/>
      <c r="T224" s="147"/>
      <c r="U224" s="147"/>
      <c r="V224" s="147"/>
      <c r="W224" s="147"/>
      <c r="X224" s="147"/>
      <c r="Y224" s="147"/>
      <c r="Z224" s="147"/>
      <c r="AA224" s="147"/>
      <c r="AB224" s="147"/>
      <c r="AC224" s="147"/>
      <c r="AD224" s="147"/>
      <c r="AE224" s="147"/>
      <c r="AF224" s="147"/>
      <c r="AG224" s="147"/>
      <c r="AH224" s="147"/>
      <c r="AI224" s="147"/>
      <c r="AJ224" s="315"/>
      <c r="AK224" s="319"/>
    </row>
    <row r="225" spans="1:37" ht="89.25">
      <c r="A225" s="316"/>
      <c r="B225" s="304"/>
      <c r="C225" s="304"/>
      <c r="D225" s="275"/>
      <c r="E225" s="277"/>
      <c r="F225" s="270"/>
      <c r="G225" s="278" t="s">
        <v>198</v>
      </c>
      <c r="H225" s="277"/>
      <c r="I225" s="277">
        <v>4.3</v>
      </c>
      <c r="J225" s="279" t="s">
        <v>199</v>
      </c>
      <c r="K225" s="279"/>
      <c r="L225" s="266"/>
      <c r="M225" s="97">
        <v>4</v>
      </c>
      <c r="N225" s="97" t="s">
        <v>200</v>
      </c>
      <c r="O225" s="168">
        <v>1</v>
      </c>
      <c r="P225" s="168">
        <v>1</v>
      </c>
      <c r="Q225" s="168">
        <v>1</v>
      </c>
      <c r="R225" s="168">
        <v>1</v>
      </c>
      <c r="S225" s="275"/>
      <c r="T225" s="147"/>
      <c r="U225" s="147"/>
      <c r="V225" s="147"/>
      <c r="W225" s="147"/>
      <c r="X225" s="147"/>
      <c r="Y225" s="147"/>
      <c r="Z225" s="147"/>
      <c r="AA225" s="147"/>
      <c r="AB225" s="147"/>
      <c r="AC225" s="147"/>
      <c r="AD225" s="147"/>
      <c r="AE225" s="147"/>
      <c r="AF225" s="147"/>
      <c r="AG225" s="147"/>
      <c r="AH225" s="147"/>
      <c r="AI225" s="147"/>
      <c r="AJ225" s="315"/>
      <c r="AK225" s="319"/>
    </row>
    <row r="226" spans="1:37" ht="127.5">
      <c r="A226" s="316"/>
      <c r="B226" s="304"/>
      <c r="C226" s="304"/>
      <c r="D226" s="275"/>
      <c r="E226" s="277"/>
      <c r="F226" s="270"/>
      <c r="G226" s="278"/>
      <c r="H226" s="277"/>
      <c r="I226" s="277"/>
      <c r="J226" s="279"/>
      <c r="K226" s="279"/>
      <c r="L226" s="266"/>
      <c r="M226" s="168">
        <v>200</v>
      </c>
      <c r="N226" s="97" t="s">
        <v>201</v>
      </c>
      <c r="O226" s="168">
        <v>40</v>
      </c>
      <c r="P226" s="168">
        <v>60</v>
      </c>
      <c r="Q226" s="168">
        <v>60</v>
      </c>
      <c r="R226" s="168">
        <v>40</v>
      </c>
      <c r="S226" s="275"/>
      <c r="T226" s="147"/>
      <c r="U226" s="147"/>
      <c r="V226" s="147"/>
      <c r="W226" s="147"/>
      <c r="X226" s="147"/>
      <c r="Y226" s="147"/>
      <c r="Z226" s="147"/>
      <c r="AA226" s="147"/>
      <c r="AB226" s="147"/>
      <c r="AC226" s="147"/>
      <c r="AD226" s="147"/>
      <c r="AE226" s="147"/>
      <c r="AF226" s="147"/>
      <c r="AG226" s="147"/>
      <c r="AH226" s="147"/>
      <c r="AI226" s="147"/>
      <c r="AJ226" s="315"/>
      <c r="AK226" s="319"/>
    </row>
    <row r="227" spans="1:37" ht="102">
      <c r="A227" s="316"/>
      <c r="B227" s="304"/>
      <c r="C227" s="304"/>
      <c r="D227" s="275"/>
      <c r="E227" s="277"/>
      <c r="F227" s="270"/>
      <c r="G227" s="278"/>
      <c r="H227" s="277"/>
      <c r="I227" s="277"/>
      <c r="J227" s="279"/>
      <c r="K227" s="279"/>
      <c r="L227" s="266"/>
      <c r="M227" s="168">
        <v>1</v>
      </c>
      <c r="N227" s="97" t="s">
        <v>202</v>
      </c>
      <c r="O227" s="168"/>
      <c r="P227" s="168"/>
      <c r="Q227" s="168"/>
      <c r="R227" s="168">
        <v>1</v>
      </c>
      <c r="S227" s="275"/>
      <c r="T227" s="147"/>
      <c r="U227" s="147"/>
      <c r="V227" s="147"/>
      <c r="W227" s="147"/>
      <c r="X227" s="147"/>
      <c r="Y227" s="147"/>
      <c r="Z227" s="147"/>
      <c r="AA227" s="147"/>
      <c r="AB227" s="147"/>
      <c r="AC227" s="147"/>
      <c r="AD227" s="147"/>
      <c r="AE227" s="147"/>
      <c r="AF227" s="147"/>
      <c r="AG227" s="147"/>
      <c r="AH227" s="147"/>
      <c r="AI227" s="147"/>
      <c r="AJ227" s="315"/>
      <c r="AK227" s="319"/>
    </row>
    <row r="228" spans="1:37" ht="102">
      <c r="A228" s="316"/>
      <c r="B228" s="304"/>
      <c r="C228" s="304"/>
      <c r="D228" s="275"/>
      <c r="E228" s="277"/>
      <c r="F228" s="270"/>
      <c r="G228" s="278" t="s">
        <v>203</v>
      </c>
      <c r="H228" s="277"/>
      <c r="I228" s="277"/>
      <c r="J228" s="278" t="s">
        <v>204</v>
      </c>
      <c r="K228" s="279"/>
      <c r="L228" s="266"/>
      <c r="M228" s="168">
        <v>400</v>
      </c>
      <c r="N228" s="97" t="s">
        <v>205</v>
      </c>
      <c r="O228" s="168"/>
      <c r="P228" s="168">
        <v>200</v>
      </c>
      <c r="Q228" s="168"/>
      <c r="R228" s="168">
        <v>200</v>
      </c>
      <c r="S228" s="275"/>
      <c r="T228" s="147"/>
      <c r="U228" s="147"/>
      <c r="V228" s="147"/>
      <c r="W228" s="147"/>
      <c r="X228" s="147"/>
      <c r="Y228" s="147"/>
      <c r="Z228" s="147"/>
      <c r="AA228" s="147"/>
      <c r="AB228" s="147"/>
      <c r="AC228" s="147"/>
      <c r="AD228" s="147"/>
      <c r="AE228" s="147"/>
      <c r="AF228" s="147"/>
      <c r="AG228" s="147"/>
      <c r="AH228" s="147"/>
      <c r="AI228" s="147"/>
      <c r="AJ228" s="315"/>
      <c r="AK228" s="319"/>
    </row>
    <row r="229" spans="1:37" ht="102">
      <c r="A229" s="316"/>
      <c r="B229" s="304"/>
      <c r="C229" s="304"/>
      <c r="D229" s="275"/>
      <c r="E229" s="277"/>
      <c r="F229" s="270"/>
      <c r="G229" s="278"/>
      <c r="H229" s="277"/>
      <c r="I229" s="277"/>
      <c r="J229" s="278"/>
      <c r="K229" s="279"/>
      <c r="L229" s="266"/>
      <c r="M229" s="168">
        <v>100</v>
      </c>
      <c r="N229" s="97" t="s">
        <v>207</v>
      </c>
      <c r="O229" s="168">
        <v>25</v>
      </c>
      <c r="P229" s="168">
        <v>25</v>
      </c>
      <c r="Q229" s="168">
        <v>25</v>
      </c>
      <c r="R229" s="168">
        <v>25</v>
      </c>
      <c r="S229" s="275"/>
      <c r="T229" s="147"/>
      <c r="U229" s="147"/>
      <c r="V229" s="147"/>
      <c r="W229" s="147"/>
      <c r="X229" s="147"/>
      <c r="Y229" s="147"/>
      <c r="Z229" s="147"/>
      <c r="AA229" s="147"/>
      <c r="AB229" s="147"/>
      <c r="AC229" s="147"/>
      <c r="AD229" s="147"/>
      <c r="AE229" s="147"/>
      <c r="AF229" s="147"/>
      <c r="AG229" s="147"/>
      <c r="AH229" s="147"/>
      <c r="AI229" s="147"/>
      <c r="AJ229" s="315"/>
      <c r="AK229" s="319"/>
    </row>
    <row r="230" spans="1:37" ht="204">
      <c r="A230" s="316"/>
      <c r="B230" s="304"/>
      <c r="C230" s="304"/>
      <c r="D230" s="275"/>
      <c r="E230" s="277"/>
      <c r="F230" s="270"/>
      <c r="G230" s="278"/>
      <c r="H230" s="277"/>
      <c r="I230" s="277"/>
      <c r="J230" s="97" t="s">
        <v>206</v>
      </c>
      <c r="K230" s="279"/>
      <c r="L230" s="266"/>
      <c r="M230" s="168">
        <v>100</v>
      </c>
      <c r="N230" s="97" t="s">
        <v>208</v>
      </c>
      <c r="O230" s="168">
        <v>25</v>
      </c>
      <c r="P230" s="168">
        <v>25</v>
      </c>
      <c r="Q230" s="168">
        <v>25</v>
      </c>
      <c r="R230" s="168">
        <v>25</v>
      </c>
      <c r="S230" s="275"/>
      <c r="T230" s="147"/>
      <c r="U230" s="147"/>
      <c r="V230" s="147"/>
      <c r="W230" s="147"/>
      <c r="X230" s="147"/>
      <c r="Y230" s="147"/>
      <c r="Z230" s="147"/>
      <c r="AA230" s="147"/>
      <c r="AB230" s="147"/>
      <c r="AC230" s="147"/>
      <c r="AD230" s="147"/>
      <c r="AE230" s="147"/>
      <c r="AF230" s="147"/>
      <c r="AG230" s="147"/>
      <c r="AH230" s="147"/>
      <c r="AI230" s="147"/>
      <c r="AJ230" s="315"/>
      <c r="AK230" s="319"/>
    </row>
    <row r="231" spans="1:37" ht="178.5">
      <c r="A231" s="316"/>
      <c r="B231" s="304"/>
      <c r="C231" s="304"/>
      <c r="D231" s="275"/>
      <c r="E231" s="277"/>
      <c r="F231" s="270"/>
      <c r="G231" s="97" t="s">
        <v>209</v>
      </c>
      <c r="H231" s="277"/>
      <c r="I231" s="277"/>
      <c r="J231" s="97" t="s">
        <v>210</v>
      </c>
      <c r="K231" s="279"/>
      <c r="L231" s="266"/>
      <c r="M231" s="168">
        <v>80</v>
      </c>
      <c r="N231" s="97" t="s">
        <v>230</v>
      </c>
      <c r="O231" s="168"/>
      <c r="P231" s="168">
        <v>25</v>
      </c>
      <c r="Q231" s="168">
        <v>25</v>
      </c>
      <c r="R231" s="168">
        <v>30</v>
      </c>
      <c r="S231" s="275"/>
      <c r="T231" s="147"/>
      <c r="U231" s="147"/>
      <c r="V231" s="147"/>
      <c r="W231" s="147"/>
      <c r="X231" s="147"/>
      <c r="Y231" s="147"/>
      <c r="Z231" s="147"/>
      <c r="AA231" s="147"/>
      <c r="AB231" s="147"/>
      <c r="AC231" s="147"/>
      <c r="AD231" s="147"/>
      <c r="AE231" s="147"/>
      <c r="AF231" s="147"/>
      <c r="AG231" s="147"/>
      <c r="AH231" s="147"/>
      <c r="AI231" s="147"/>
      <c r="AJ231" s="315"/>
      <c r="AK231" s="319"/>
    </row>
    <row r="232" spans="1:37" ht="96">
      <c r="A232" s="316"/>
      <c r="B232" s="304"/>
      <c r="C232" s="304"/>
      <c r="D232" s="275"/>
      <c r="E232" s="271"/>
      <c r="F232" s="270"/>
      <c r="G232" s="186" t="s">
        <v>237</v>
      </c>
      <c r="H232" s="271"/>
      <c r="I232" s="271">
        <v>4.4</v>
      </c>
      <c r="J232" s="186" t="s">
        <v>238</v>
      </c>
      <c r="K232" s="272"/>
      <c r="L232" s="266"/>
      <c r="M232" s="165">
        <v>1</v>
      </c>
      <c r="N232" s="165" t="s">
        <v>239</v>
      </c>
      <c r="O232" s="131"/>
      <c r="P232" s="131"/>
      <c r="Q232" s="131"/>
      <c r="R232" s="131">
        <v>1</v>
      </c>
      <c r="S232" s="275"/>
      <c r="T232" s="147"/>
      <c r="U232" s="147"/>
      <c r="V232" s="147"/>
      <c r="W232" s="147"/>
      <c r="X232" s="147"/>
      <c r="Y232" s="147"/>
      <c r="Z232" s="147"/>
      <c r="AA232" s="147"/>
      <c r="AB232" s="147"/>
      <c r="AC232" s="147"/>
      <c r="AD232" s="147"/>
      <c r="AE232" s="147"/>
      <c r="AF232" s="147"/>
      <c r="AG232" s="147"/>
      <c r="AH232" s="147"/>
      <c r="AI232" s="147"/>
      <c r="AJ232" s="315"/>
      <c r="AK232" s="319"/>
    </row>
    <row r="233" spans="1:37" ht="144">
      <c r="A233" s="316"/>
      <c r="B233" s="304"/>
      <c r="C233" s="304"/>
      <c r="D233" s="275"/>
      <c r="E233" s="271"/>
      <c r="F233" s="270"/>
      <c r="G233" s="186"/>
      <c r="H233" s="271"/>
      <c r="I233" s="271"/>
      <c r="J233" s="186"/>
      <c r="K233" s="272"/>
      <c r="L233" s="266"/>
      <c r="M233" s="165">
        <v>1</v>
      </c>
      <c r="N233" s="165" t="s">
        <v>240</v>
      </c>
      <c r="O233" s="131"/>
      <c r="P233" s="131"/>
      <c r="Q233" s="131"/>
      <c r="R233" s="131">
        <v>1</v>
      </c>
      <c r="S233" s="275"/>
      <c r="T233" s="147"/>
      <c r="U233" s="147"/>
      <c r="V233" s="147"/>
      <c r="W233" s="147"/>
      <c r="X233" s="147"/>
      <c r="Y233" s="147"/>
      <c r="Z233" s="147"/>
      <c r="AA233" s="147"/>
      <c r="AB233" s="147"/>
      <c r="AC233" s="147"/>
      <c r="AD233" s="147"/>
      <c r="AE233" s="147"/>
      <c r="AF233" s="147"/>
      <c r="AG233" s="147"/>
      <c r="AH233" s="147"/>
      <c r="AI233" s="147"/>
      <c r="AJ233" s="315"/>
      <c r="AK233" s="319"/>
    </row>
    <row r="234" spans="1:37" ht="132">
      <c r="A234" s="316"/>
      <c r="B234" s="304"/>
      <c r="C234" s="304"/>
      <c r="D234" s="275"/>
      <c r="E234" s="271"/>
      <c r="F234" s="270"/>
      <c r="G234" s="186"/>
      <c r="H234" s="271"/>
      <c r="I234" s="271"/>
      <c r="J234" s="186"/>
      <c r="K234" s="272"/>
      <c r="L234" s="266"/>
      <c r="M234" s="165" t="s">
        <v>241</v>
      </c>
      <c r="N234" s="165" t="s">
        <v>242</v>
      </c>
      <c r="O234" s="131">
        <v>3</v>
      </c>
      <c r="P234" s="131">
        <v>3</v>
      </c>
      <c r="Q234" s="131">
        <v>3</v>
      </c>
      <c r="R234" s="131">
        <v>3</v>
      </c>
      <c r="S234" s="275"/>
      <c r="T234" s="147"/>
      <c r="U234" s="147"/>
      <c r="V234" s="147"/>
      <c r="W234" s="147"/>
      <c r="X234" s="147"/>
      <c r="Y234" s="147"/>
      <c r="Z234" s="147"/>
      <c r="AA234" s="147"/>
      <c r="AB234" s="147"/>
      <c r="AC234" s="147"/>
      <c r="AD234" s="147"/>
      <c r="AE234" s="147"/>
      <c r="AF234" s="147"/>
      <c r="AG234" s="147"/>
      <c r="AH234" s="147"/>
      <c r="AI234" s="147"/>
      <c r="AJ234" s="315"/>
      <c r="AK234" s="319"/>
    </row>
    <row r="235" spans="1:37" ht="108">
      <c r="A235" s="316"/>
      <c r="B235" s="304"/>
      <c r="C235" s="304"/>
      <c r="D235" s="275"/>
      <c r="E235" s="271"/>
      <c r="F235" s="270"/>
      <c r="G235" s="186"/>
      <c r="H235" s="271"/>
      <c r="I235" s="271"/>
      <c r="J235" s="186"/>
      <c r="K235" s="272"/>
      <c r="L235" s="266"/>
      <c r="M235" s="165" t="s">
        <v>243</v>
      </c>
      <c r="N235" s="165" t="s">
        <v>244</v>
      </c>
      <c r="O235" s="131">
        <v>1</v>
      </c>
      <c r="P235" s="131">
        <v>1</v>
      </c>
      <c r="Q235" s="131">
        <v>1</v>
      </c>
      <c r="R235" s="131">
        <v>1</v>
      </c>
      <c r="S235" s="275"/>
      <c r="T235" s="147"/>
      <c r="U235" s="147"/>
      <c r="V235" s="147"/>
      <c r="W235" s="147"/>
      <c r="X235" s="147"/>
      <c r="Y235" s="147"/>
      <c r="Z235" s="147"/>
      <c r="AA235" s="147"/>
      <c r="AB235" s="147"/>
      <c r="AC235" s="147"/>
      <c r="AD235" s="147"/>
      <c r="AE235" s="147"/>
      <c r="AF235" s="147"/>
      <c r="AG235" s="147"/>
      <c r="AH235" s="147"/>
      <c r="AI235" s="147"/>
      <c r="AJ235" s="315"/>
      <c r="AK235" s="319"/>
    </row>
    <row r="236" spans="1:37" ht="84">
      <c r="A236" s="316"/>
      <c r="B236" s="304"/>
      <c r="C236" s="304"/>
      <c r="D236" s="275"/>
      <c r="E236" s="271"/>
      <c r="F236" s="270"/>
      <c r="G236" s="186"/>
      <c r="H236" s="271"/>
      <c r="I236" s="271"/>
      <c r="J236" s="186"/>
      <c r="K236" s="272"/>
      <c r="L236" s="266"/>
      <c r="M236" s="165">
        <v>4</v>
      </c>
      <c r="N236" s="165" t="s">
        <v>245</v>
      </c>
      <c r="O236" s="131">
        <v>1</v>
      </c>
      <c r="P236" s="131">
        <v>1</v>
      </c>
      <c r="Q236" s="131">
        <v>1</v>
      </c>
      <c r="R236" s="131">
        <v>1</v>
      </c>
      <c r="S236" s="275"/>
      <c r="T236" s="147"/>
      <c r="U236" s="147"/>
      <c r="V236" s="147"/>
      <c r="W236" s="147"/>
      <c r="X236" s="147"/>
      <c r="Y236" s="147"/>
      <c r="Z236" s="147"/>
      <c r="AA236" s="147"/>
      <c r="AB236" s="147"/>
      <c r="AC236" s="147"/>
      <c r="AD236" s="147"/>
      <c r="AE236" s="147"/>
      <c r="AF236" s="147"/>
      <c r="AG236" s="147"/>
      <c r="AH236" s="147"/>
      <c r="AI236" s="147"/>
      <c r="AJ236" s="315"/>
      <c r="AK236" s="319"/>
    </row>
    <row r="237" spans="1:37" ht="48">
      <c r="A237" s="316"/>
      <c r="B237" s="304"/>
      <c r="C237" s="304"/>
      <c r="D237" s="275"/>
      <c r="E237" s="271"/>
      <c r="F237" s="270"/>
      <c r="G237" s="186"/>
      <c r="H237" s="271"/>
      <c r="I237" s="271"/>
      <c r="J237" s="186"/>
      <c r="K237" s="272"/>
      <c r="L237" s="266"/>
      <c r="M237" s="165">
        <v>10</v>
      </c>
      <c r="N237" s="165" t="s">
        <v>246</v>
      </c>
      <c r="O237" s="131">
        <v>2</v>
      </c>
      <c r="P237" s="131">
        <v>3</v>
      </c>
      <c r="Q237" s="131">
        <v>3</v>
      </c>
      <c r="R237" s="131">
        <v>2</v>
      </c>
      <c r="S237" s="275"/>
      <c r="T237" s="147"/>
      <c r="U237" s="147"/>
      <c r="V237" s="147"/>
      <c r="W237" s="147"/>
      <c r="X237" s="147"/>
      <c r="Y237" s="147"/>
      <c r="Z237" s="147"/>
      <c r="AA237" s="147"/>
      <c r="AB237" s="147"/>
      <c r="AC237" s="147"/>
      <c r="AD237" s="147"/>
      <c r="AE237" s="147"/>
      <c r="AF237" s="147"/>
      <c r="AG237" s="147"/>
      <c r="AH237" s="147"/>
      <c r="AI237" s="147"/>
      <c r="AJ237" s="315"/>
      <c r="AK237" s="319"/>
    </row>
    <row r="238" spans="1:37" ht="102">
      <c r="A238" s="316"/>
      <c r="B238" s="304"/>
      <c r="C238" s="304"/>
      <c r="D238" s="275"/>
      <c r="E238" s="271"/>
      <c r="F238" s="270"/>
      <c r="G238" s="186"/>
      <c r="H238" s="271"/>
      <c r="I238" s="271"/>
      <c r="J238" s="186"/>
      <c r="K238" s="272"/>
      <c r="L238" s="266"/>
      <c r="M238" s="131">
        <v>88</v>
      </c>
      <c r="N238" s="56" t="s">
        <v>247</v>
      </c>
      <c r="O238" s="131"/>
      <c r="P238" s="131"/>
      <c r="Q238" s="131"/>
      <c r="R238" s="131"/>
      <c r="S238" s="275"/>
      <c r="T238" s="147"/>
      <c r="U238" s="147"/>
      <c r="V238" s="147"/>
      <c r="W238" s="147"/>
      <c r="X238" s="147"/>
      <c r="Y238" s="147"/>
      <c r="Z238" s="147"/>
      <c r="AA238" s="147"/>
      <c r="AB238" s="147"/>
      <c r="AC238" s="147"/>
      <c r="AD238" s="147"/>
      <c r="AE238" s="147"/>
      <c r="AF238" s="147"/>
      <c r="AG238" s="147"/>
      <c r="AH238" s="147"/>
      <c r="AI238" s="147"/>
      <c r="AJ238" s="315"/>
      <c r="AK238" s="319"/>
    </row>
    <row r="239" spans="1:37" ht="114.75">
      <c r="A239" s="316"/>
      <c r="B239" s="304"/>
      <c r="C239" s="304"/>
      <c r="D239" s="275"/>
      <c r="E239" s="271"/>
      <c r="F239" s="270"/>
      <c r="G239" s="186"/>
      <c r="H239" s="271"/>
      <c r="I239" s="271"/>
      <c r="J239" s="186"/>
      <c r="K239" s="272"/>
      <c r="L239" s="266"/>
      <c r="M239" s="131">
        <v>12</v>
      </c>
      <c r="N239" s="56" t="s">
        <v>248</v>
      </c>
      <c r="O239" s="131"/>
      <c r="P239" s="131"/>
      <c r="Q239" s="131"/>
      <c r="R239" s="131"/>
      <c r="S239" s="275"/>
      <c r="T239" s="147"/>
      <c r="U239" s="147"/>
      <c r="V239" s="147"/>
      <c r="W239" s="147"/>
      <c r="X239" s="147"/>
      <c r="Y239" s="147"/>
      <c r="Z239" s="147"/>
      <c r="AA239" s="147"/>
      <c r="AB239" s="147"/>
      <c r="AC239" s="147"/>
      <c r="AD239" s="147"/>
      <c r="AE239" s="147"/>
      <c r="AF239" s="147"/>
      <c r="AG239" s="147"/>
      <c r="AH239" s="147"/>
      <c r="AI239" s="147"/>
      <c r="AJ239" s="315"/>
      <c r="AK239" s="319"/>
    </row>
    <row r="240" spans="1:37" ht="114.75">
      <c r="A240" s="316"/>
      <c r="B240" s="304"/>
      <c r="C240" s="304"/>
      <c r="D240" s="275"/>
      <c r="E240" s="271"/>
      <c r="F240" s="270"/>
      <c r="G240" s="186"/>
      <c r="H240" s="271"/>
      <c r="I240" s="271"/>
      <c r="J240" s="186"/>
      <c r="K240" s="272"/>
      <c r="L240" s="266"/>
      <c r="M240" s="131">
        <v>60</v>
      </c>
      <c r="N240" s="56" t="s">
        <v>249</v>
      </c>
      <c r="O240" s="131">
        <v>10</v>
      </c>
      <c r="P240" s="131">
        <v>20</v>
      </c>
      <c r="Q240" s="131">
        <v>20</v>
      </c>
      <c r="R240" s="131">
        <v>10</v>
      </c>
      <c r="S240" s="275"/>
      <c r="T240" s="147"/>
      <c r="U240" s="147"/>
      <c r="V240" s="147"/>
      <c r="W240" s="147"/>
      <c r="X240" s="147"/>
      <c r="Y240" s="147"/>
      <c r="Z240" s="147"/>
      <c r="AA240" s="147"/>
      <c r="AB240" s="147"/>
      <c r="AC240" s="147"/>
      <c r="AD240" s="147"/>
      <c r="AE240" s="147"/>
      <c r="AF240" s="147"/>
      <c r="AG240" s="147"/>
      <c r="AH240" s="147"/>
      <c r="AI240" s="147"/>
      <c r="AJ240" s="315"/>
      <c r="AK240" s="319"/>
    </row>
    <row r="241" spans="1:37" ht="76.5">
      <c r="A241" s="316"/>
      <c r="B241" s="304"/>
      <c r="C241" s="304"/>
      <c r="D241" s="275"/>
      <c r="E241" s="271"/>
      <c r="F241" s="270"/>
      <c r="G241" s="186"/>
      <c r="H241" s="271"/>
      <c r="I241" s="271"/>
      <c r="J241" s="186"/>
      <c r="K241" s="272"/>
      <c r="L241" s="266"/>
      <c r="M241" s="131">
        <v>300</v>
      </c>
      <c r="N241" s="56" t="s">
        <v>250</v>
      </c>
      <c r="O241" s="131">
        <v>75</v>
      </c>
      <c r="P241" s="131">
        <v>75</v>
      </c>
      <c r="Q241" s="131">
        <v>75</v>
      </c>
      <c r="R241" s="131">
        <v>75</v>
      </c>
      <c r="S241" s="275"/>
      <c r="T241" s="147"/>
      <c r="U241" s="147"/>
      <c r="V241" s="147"/>
      <c r="W241" s="147"/>
      <c r="X241" s="147"/>
      <c r="Y241" s="147"/>
      <c r="Z241" s="147"/>
      <c r="AA241" s="147"/>
      <c r="AB241" s="147"/>
      <c r="AC241" s="147"/>
      <c r="AD241" s="147"/>
      <c r="AE241" s="147"/>
      <c r="AF241" s="147"/>
      <c r="AG241" s="147"/>
      <c r="AH241" s="147"/>
      <c r="AI241" s="147"/>
      <c r="AJ241" s="315"/>
      <c r="AK241" s="319"/>
    </row>
    <row r="242" spans="1:37" ht="153">
      <c r="A242" s="316"/>
      <c r="B242" s="304"/>
      <c r="C242" s="304"/>
      <c r="D242" s="275"/>
      <c r="E242" s="273"/>
      <c r="F242" s="270"/>
      <c r="G242" s="204" t="s">
        <v>255</v>
      </c>
      <c r="H242" s="273"/>
      <c r="I242" s="273">
        <v>4.5</v>
      </c>
      <c r="J242" s="204" t="s">
        <v>256</v>
      </c>
      <c r="K242" s="274"/>
      <c r="L242" s="266"/>
      <c r="M242" s="141" t="s">
        <v>257</v>
      </c>
      <c r="N242" s="141" t="s">
        <v>258</v>
      </c>
      <c r="O242" s="169">
        <v>1</v>
      </c>
      <c r="P242" s="169">
        <v>1</v>
      </c>
      <c r="Q242" s="169">
        <v>1</v>
      </c>
      <c r="R242" s="169">
        <v>1</v>
      </c>
      <c r="S242" s="275"/>
      <c r="T242" s="147"/>
      <c r="U242" s="147"/>
      <c r="V242" s="147"/>
      <c r="W242" s="147"/>
      <c r="X242" s="147"/>
      <c r="Y242" s="147"/>
      <c r="Z242" s="147"/>
      <c r="AA242" s="147"/>
      <c r="AB242" s="147"/>
      <c r="AC242" s="147"/>
      <c r="AD242" s="147"/>
      <c r="AE242" s="147"/>
      <c r="AF242" s="147"/>
      <c r="AG242" s="147"/>
      <c r="AH242" s="147"/>
      <c r="AI242" s="147"/>
      <c r="AJ242" s="315"/>
      <c r="AK242" s="319"/>
    </row>
    <row r="243" spans="1:37" ht="102">
      <c r="A243" s="316"/>
      <c r="B243" s="304"/>
      <c r="C243" s="304"/>
      <c r="D243" s="275"/>
      <c r="E243" s="273"/>
      <c r="F243" s="270"/>
      <c r="G243" s="204"/>
      <c r="H243" s="273"/>
      <c r="I243" s="273"/>
      <c r="J243" s="204"/>
      <c r="K243" s="274"/>
      <c r="L243" s="266"/>
      <c r="M243" s="141" t="s">
        <v>259</v>
      </c>
      <c r="N243" s="141" t="s">
        <v>260</v>
      </c>
      <c r="O243" s="169">
        <v>1</v>
      </c>
      <c r="P243" s="169">
        <v>1</v>
      </c>
      <c r="Q243" s="169">
        <v>1</v>
      </c>
      <c r="R243" s="169">
        <v>1</v>
      </c>
      <c r="S243" s="275"/>
      <c r="T243" s="147"/>
      <c r="U243" s="147"/>
      <c r="V243" s="147"/>
      <c r="W243" s="147"/>
      <c r="X243" s="147"/>
      <c r="Y243" s="147"/>
      <c r="Z243" s="147"/>
      <c r="AA243" s="147"/>
      <c r="AB243" s="147"/>
      <c r="AC243" s="147"/>
      <c r="AD243" s="147"/>
      <c r="AE243" s="147"/>
      <c r="AF243" s="147"/>
      <c r="AG243" s="147"/>
      <c r="AH243" s="147"/>
      <c r="AI243" s="147"/>
      <c r="AJ243" s="315"/>
      <c r="AK243" s="319"/>
    </row>
    <row r="244" spans="1:37" ht="114.75">
      <c r="A244" s="316"/>
      <c r="B244" s="304"/>
      <c r="C244" s="304"/>
      <c r="D244" s="275"/>
      <c r="E244" s="273"/>
      <c r="F244" s="270"/>
      <c r="G244" s="204"/>
      <c r="H244" s="273"/>
      <c r="I244" s="273"/>
      <c r="J244" s="204"/>
      <c r="K244" s="274"/>
      <c r="L244" s="266"/>
      <c r="M244" s="139" t="s">
        <v>261</v>
      </c>
      <c r="N244" s="141" t="s">
        <v>262</v>
      </c>
      <c r="O244" s="169"/>
      <c r="P244" s="169">
        <v>1</v>
      </c>
      <c r="Q244" s="169"/>
      <c r="R244" s="169">
        <v>1</v>
      </c>
      <c r="S244" s="275"/>
      <c r="T244" s="147"/>
      <c r="U244" s="147"/>
      <c r="V244" s="147"/>
      <c r="W244" s="147"/>
      <c r="X244" s="147"/>
      <c r="Y244" s="147"/>
      <c r="Z244" s="147"/>
      <c r="AA244" s="147"/>
      <c r="AB244" s="147"/>
      <c r="AC244" s="147"/>
      <c r="AD244" s="147"/>
      <c r="AE244" s="147"/>
      <c r="AF244" s="147"/>
      <c r="AG244" s="147"/>
      <c r="AH244" s="147"/>
      <c r="AI244" s="147"/>
      <c r="AJ244" s="315"/>
      <c r="AK244" s="319"/>
    </row>
    <row r="245" spans="1:37" ht="51">
      <c r="A245" s="316"/>
      <c r="B245" s="304"/>
      <c r="C245" s="304"/>
      <c r="D245" s="275"/>
      <c r="E245" s="273"/>
      <c r="F245" s="270"/>
      <c r="G245" s="204"/>
      <c r="H245" s="273"/>
      <c r="I245" s="273"/>
      <c r="J245" s="204"/>
      <c r="K245" s="274"/>
      <c r="L245" s="266"/>
      <c r="M245" s="204" t="s">
        <v>263</v>
      </c>
      <c r="N245" s="141" t="s">
        <v>264</v>
      </c>
      <c r="O245" s="169">
        <v>3</v>
      </c>
      <c r="P245" s="169">
        <v>2</v>
      </c>
      <c r="Q245" s="169">
        <v>2</v>
      </c>
      <c r="R245" s="169">
        <v>2</v>
      </c>
      <c r="S245" s="275"/>
      <c r="T245" s="147"/>
      <c r="U245" s="147"/>
      <c r="V245" s="147"/>
      <c r="W245" s="147"/>
      <c r="X245" s="147"/>
      <c r="Y245" s="147"/>
      <c r="Z245" s="147"/>
      <c r="AA245" s="147"/>
      <c r="AB245" s="147"/>
      <c r="AC245" s="147"/>
      <c r="AD245" s="147"/>
      <c r="AE245" s="147"/>
      <c r="AF245" s="147"/>
      <c r="AG245" s="147"/>
      <c r="AH245" s="147"/>
      <c r="AI245" s="147"/>
      <c r="AJ245" s="315"/>
      <c r="AK245" s="319"/>
    </row>
    <row r="246" spans="1:37" ht="102">
      <c r="A246" s="316"/>
      <c r="B246" s="304"/>
      <c r="C246" s="304"/>
      <c r="D246" s="275"/>
      <c r="E246" s="273"/>
      <c r="F246" s="270"/>
      <c r="G246" s="204"/>
      <c r="H246" s="273"/>
      <c r="I246" s="273"/>
      <c r="J246" s="204"/>
      <c r="K246" s="274"/>
      <c r="L246" s="266"/>
      <c r="M246" s="204"/>
      <c r="N246" s="141" t="s">
        <v>265</v>
      </c>
      <c r="O246" s="169">
        <v>1</v>
      </c>
      <c r="P246" s="169">
        <v>1</v>
      </c>
      <c r="Q246" s="169">
        <v>1</v>
      </c>
      <c r="R246" s="169">
        <v>1</v>
      </c>
      <c r="S246" s="275"/>
      <c r="T246" s="147"/>
      <c r="U246" s="147"/>
      <c r="V246" s="147"/>
      <c r="W246" s="147"/>
      <c r="X246" s="147"/>
      <c r="Y246" s="147"/>
      <c r="Z246" s="147"/>
      <c r="AA246" s="147"/>
      <c r="AB246" s="147"/>
      <c r="AC246" s="147"/>
      <c r="AD246" s="147"/>
      <c r="AE246" s="147"/>
      <c r="AF246" s="147"/>
      <c r="AG246" s="147"/>
      <c r="AH246" s="147"/>
      <c r="AI246" s="147"/>
      <c r="AJ246" s="315"/>
      <c r="AK246" s="319"/>
    </row>
    <row r="247" spans="1:37" ht="102">
      <c r="A247" s="316"/>
      <c r="B247" s="304"/>
      <c r="C247" s="304"/>
      <c r="D247" s="275"/>
      <c r="E247" s="273"/>
      <c r="F247" s="270"/>
      <c r="G247" s="204"/>
      <c r="H247" s="273"/>
      <c r="I247" s="273"/>
      <c r="J247" s="204"/>
      <c r="K247" s="274"/>
      <c r="L247" s="266"/>
      <c r="M247" s="268"/>
      <c r="N247" s="141" t="s">
        <v>266</v>
      </c>
      <c r="O247" s="169">
        <v>1</v>
      </c>
      <c r="P247" s="169">
        <v>1</v>
      </c>
      <c r="Q247" s="169">
        <v>1</v>
      </c>
      <c r="R247" s="169">
        <v>1</v>
      </c>
      <c r="S247" s="275"/>
      <c r="T247" s="147"/>
      <c r="U247" s="147"/>
      <c r="V247" s="147"/>
      <c r="W247" s="147"/>
      <c r="X247" s="147"/>
      <c r="Y247" s="147"/>
      <c r="Z247" s="147"/>
      <c r="AA247" s="147"/>
      <c r="AB247" s="147"/>
      <c r="AC247" s="147"/>
      <c r="AD247" s="147"/>
      <c r="AE247" s="147"/>
      <c r="AF247" s="147"/>
      <c r="AG247" s="147"/>
      <c r="AH247" s="147"/>
      <c r="AI247" s="147"/>
      <c r="AJ247" s="315"/>
      <c r="AK247" s="319"/>
    </row>
    <row r="248" spans="1:37" ht="225">
      <c r="A248" s="316"/>
      <c r="B248" s="304"/>
      <c r="C248" s="304"/>
      <c r="D248" s="266" t="s">
        <v>272</v>
      </c>
      <c r="E248" s="267">
        <v>0.1</v>
      </c>
      <c r="F248" s="266">
        <v>5</v>
      </c>
      <c r="G248" s="59" t="s">
        <v>273</v>
      </c>
      <c r="H248" s="170">
        <v>0.03</v>
      </c>
      <c r="I248" s="158">
        <v>5.1</v>
      </c>
      <c r="J248" s="269" t="s">
        <v>274</v>
      </c>
      <c r="K248" s="266" t="s">
        <v>275</v>
      </c>
      <c r="L248" s="266"/>
      <c r="M248" s="59" t="s">
        <v>276</v>
      </c>
      <c r="N248" s="265" t="s">
        <v>277</v>
      </c>
      <c r="O248" s="59"/>
      <c r="P248" s="59">
        <v>1</v>
      </c>
      <c r="Q248" s="59">
        <v>0</v>
      </c>
      <c r="R248" s="59">
        <v>1</v>
      </c>
      <c r="S248" s="59">
        <v>0</v>
      </c>
      <c r="T248" s="305">
        <f>SUM(U248:AJ251)</f>
        <v>180000000</v>
      </c>
      <c r="U248" s="305">
        <v>180000000</v>
      </c>
      <c r="V248" s="147"/>
      <c r="W248" s="147"/>
      <c r="X248" s="147"/>
      <c r="Y248" s="147"/>
      <c r="Z248" s="147"/>
      <c r="AA248" s="147"/>
      <c r="AB248" s="147"/>
      <c r="AC248" s="147"/>
      <c r="AD248" s="147"/>
      <c r="AE248" s="147"/>
      <c r="AF248" s="147"/>
      <c r="AG248" s="147"/>
      <c r="AH248" s="147"/>
      <c r="AI248" s="147"/>
      <c r="AJ248" s="315"/>
      <c r="AK248" s="319"/>
    </row>
    <row r="249" spans="1:37" ht="409.5">
      <c r="A249" s="316"/>
      <c r="B249" s="304"/>
      <c r="C249" s="304"/>
      <c r="D249" s="266"/>
      <c r="E249" s="267"/>
      <c r="F249" s="266"/>
      <c r="G249" s="59" t="s">
        <v>278</v>
      </c>
      <c r="H249" s="170">
        <v>0.02</v>
      </c>
      <c r="I249" s="158">
        <v>5.2</v>
      </c>
      <c r="J249" s="269"/>
      <c r="K249" s="266"/>
      <c r="L249" s="266"/>
      <c r="M249" s="59" t="s">
        <v>279</v>
      </c>
      <c r="N249" s="265"/>
      <c r="O249" s="59"/>
      <c r="P249" s="59">
        <v>0</v>
      </c>
      <c r="Q249" s="59">
        <v>1</v>
      </c>
      <c r="R249" s="59">
        <v>0</v>
      </c>
      <c r="S249" s="59">
        <v>1</v>
      </c>
      <c r="T249" s="305"/>
      <c r="U249" s="305"/>
      <c r="V249" s="147"/>
      <c r="W249" s="147"/>
      <c r="X249" s="147"/>
      <c r="Y249" s="147"/>
      <c r="Z249" s="147"/>
      <c r="AA249" s="147"/>
      <c r="AB249" s="147"/>
      <c r="AC249" s="147"/>
      <c r="AD249" s="147"/>
      <c r="AE249" s="147"/>
      <c r="AF249" s="147"/>
      <c r="AG249" s="147"/>
      <c r="AH249" s="147"/>
      <c r="AI249" s="147"/>
      <c r="AJ249" s="315"/>
      <c r="AK249" s="319"/>
    </row>
    <row r="250" spans="1:37" ht="210">
      <c r="A250" s="316"/>
      <c r="B250" s="304"/>
      <c r="C250" s="304"/>
      <c r="D250" s="266"/>
      <c r="E250" s="267"/>
      <c r="F250" s="266"/>
      <c r="G250" s="59" t="s">
        <v>126</v>
      </c>
      <c r="H250" s="170">
        <v>0.03</v>
      </c>
      <c r="I250" s="158">
        <v>5.3</v>
      </c>
      <c r="J250" s="269"/>
      <c r="K250" s="266"/>
      <c r="L250" s="266"/>
      <c r="M250" s="59" t="s">
        <v>280</v>
      </c>
      <c r="N250" s="265"/>
      <c r="O250" s="59"/>
      <c r="P250" s="59">
        <v>50</v>
      </c>
      <c r="Q250" s="59">
        <v>50</v>
      </c>
      <c r="R250" s="59">
        <v>50</v>
      </c>
      <c r="S250" s="59">
        <v>50</v>
      </c>
      <c r="T250" s="305"/>
      <c r="U250" s="305"/>
      <c r="V250" s="147"/>
      <c r="W250" s="147"/>
      <c r="X250" s="147"/>
      <c r="Y250" s="147"/>
      <c r="Z250" s="147"/>
      <c r="AA250" s="147"/>
      <c r="AB250" s="147"/>
      <c r="AC250" s="147"/>
      <c r="AD250" s="147"/>
      <c r="AE250" s="147"/>
      <c r="AF250" s="147"/>
      <c r="AG250" s="147"/>
      <c r="AH250" s="147"/>
      <c r="AI250" s="147"/>
      <c r="AJ250" s="315"/>
      <c r="AK250" s="319"/>
    </row>
    <row r="251" spans="1:37" ht="225">
      <c r="A251" s="316"/>
      <c r="B251" s="304"/>
      <c r="C251" s="304"/>
      <c r="D251" s="266"/>
      <c r="E251" s="267"/>
      <c r="F251" s="266"/>
      <c r="G251" s="59" t="s">
        <v>128</v>
      </c>
      <c r="H251" s="170">
        <v>0.02</v>
      </c>
      <c r="I251" s="158">
        <v>5.4</v>
      </c>
      <c r="J251" s="269"/>
      <c r="K251" s="266"/>
      <c r="L251" s="266"/>
      <c r="M251" s="59" t="s">
        <v>281</v>
      </c>
      <c r="N251" s="265"/>
      <c r="O251" s="59"/>
      <c r="P251" s="59">
        <v>0</v>
      </c>
      <c r="Q251" s="59">
        <v>0</v>
      </c>
      <c r="R251" s="59">
        <v>0</v>
      </c>
      <c r="S251" s="59">
        <v>1</v>
      </c>
      <c r="T251" s="305"/>
      <c r="U251" s="305"/>
      <c r="V251" s="147"/>
      <c r="W251" s="147"/>
      <c r="X251" s="147"/>
      <c r="Y251" s="147"/>
      <c r="Z251" s="147"/>
      <c r="AA251" s="147"/>
      <c r="AB251" s="147"/>
      <c r="AC251" s="147"/>
      <c r="AD251" s="147"/>
      <c r="AE251" s="147"/>
      <c r="AF251" s="147"/>
      <c r="AG251" s="147"/>
      <c r="AH251" s="147"/>
      <c r="AI251" s="147"/>
      <c r="AJ251" s="315"/>
      <c r="AK251" s="319"/>
    </row>
    <row r="252" spans="1:37" ht="150">
      <c r="A252" s="316"/>
      <c r="B252" s="304"/>
      <c r="C252" s="304"/>
      <c r="D252" s="266" t="s">
        <v>282</v>
      </c>
      <c r="E252" s="267">
        <v>0.1</v>
      </c>
      <c r="F252" s="266">
        <v>6</v>
      </c>
      <c r="G252" s="265" t="s">
        <v>132</v>
      </c>
      <c r="H252" s="170">
        <v>0.01</v>
      </c>
      <c r="I252" s="158" t="s">
        <v>133</v>
      </c>
      <c r="J252" s="171" t="s">
        <v>283</v>
      </c>
      <c r="K252" s="158"/>
      <c r="L252" s="266"/>
      <c r="M252" s="59" t="s">
        <v>284</v>
      </c>
      <c r="N252" s="59" t="s">
        <v>285</v>
      </c>
      <c r="O252" s="59"/>
      <c r="P252" s="59">
        <v>1</v>
      </c>
      <c r="Q252" s="59">
        <v>0</v>
      </c>
      <c r="R252" s="59">
        <v>0</v>
      </c>
      <c r="S252" s="59">
        <v>0</v>
      </c>
      <c r="T252" s="295">
        <f>SUM(U252:AJ254)</f>
        <v>230000000</v>
      </c>
      <c r="U252" s="295">
        <v>230000000</v>
      </c>
      <c r="V252" s="147"/>
      <c r="W252" s="147"/>
      <c r="X252" s="147"/>
      <c r="Y252" s="147"/>
      <c r="Z252" s="147"/>
      <c r="AA252" s="147"/>
      <c r="AB252" s="147"/>
      <c r="AC252" s="147"/>
      <c r="AD252" s="147"/>
      <c r="AE252" s="147"/>
      <c r="AF252" s="147"/>
      <c r="AG252" s="147"/>
      <c r="AH252" s="147"/>
      <c r="AI252" s="147"/>
      <c r="AJ252" s="315"/>
      <c r="AK252" s="319"/>
    </row>
    <row r="253" spans="1:37" ht="300">
      <c r="A253" s="316"/>
      <c r="B253" s="304"/>
      <c r="C253" s="304"/>
      <c r="D253" s="266"/>
      <c r="E253" s="267"/>
      <c r="F253" s="266"/>
      <c r="G253" s="265"/>
      <c r="H253" s="170">
        <v>0.01</v>
      </c>
      <c r="I253" s="158"/>
      <c r="J253" s="171" t="s">
        <v>286</v>
      </c>
      <c r="K253" s="266" t="s">
        <v>275</v>
      </c>
      <c r="L253" s="266"/>
      <c r="M253" s="59" t="s">
        <v>287</v>
      </c>
      <c r="N253" s="59" t="s">
        <v>288</v>
      </c>
      <c r="O253" s="59"/>
      <c r="P253" s="59">
        <v>1</v>
      </c>
      <c r="Q253" s="59">
        <v>0</v>
      </c>
      <c r="R253" s="59">
        <v>0</v>
      </c>
      <c r="S253" s="59">
        <v>0</v>
      </c>
      <c r="T253" s="296"/>
      <c r="U253" s="296"/>
      <c r="V253" s="147"/>
      <c r="W253" s="147"/>
      <c r="X253" s="147"/>
      <c r="Y253" s="147"/>
      <c r="Z253" s="147"/>
      <c r="AA253" s="147"/>
      <c r="AB253" s="147"/>
      <c r="AC253" s="147"/>
      <c r="AD253" s="147"/>
      <c r="AE253" s="147"/>
      <c r="AF253" s="147"/>
      <c r="AG253" s="147"/>
      <c r="AH253" s="147"/>
      <c r="AI253" s="147"/>
      <c r="AJ253" s="315"/>
      <c r="AK253" s="319"/>
    </row>
    <row r="254" spans="1:37" ht="135">
      <c r="A254" s="316"/>
      <c r="B254" s="304"/>
      <c r="C254" s="304"/>
      <c r="D254" s="266"/>
      <c r="E254" s="267"/>
      <c r="F254" s="266"/>
      <c r="G254" s="265" t="s">
        <v>134</v>
      </c>
      <c r="H254" s="170">
        <v>0.01</v>
      </c>
      <c r="I254" s="158">
        <v>6.2</v>
      </c>
      <c r="J254" s="171" t="s">
        <v>289</v>
      </c>
      <c r="K254" s="266"/>
      <c r="L254" s="266"/>
      <c r="M254" s="59" t="s">
        <v>290</v>
      </c>
      <c r="N254" s="60" t="s">
        <v>291</v>
      </c>
      <c r="O254" s="60"/>
      <c r="P254" s="59">
        <v>1</v>
      </c>
      <c r="Q254" s="59">
        <v>1</v>
      </c>
      <c r="R254" s="59">
        <v>1</v>
      </c>
      <c r="S254" s="59">
        <v>1</v>
      </c>
      <c r="T254" s="296"/>
      <c r="U254" s="296"/>
      <c r="V254" s="147"/>
      <c r="W254" s="147"/>
      <c r="X254" s="147"/>
      <c r="Y254" s="147"/>
      <c r="Z254" s="147"/>
      <c r="AA254" s="147"/>
      <c r="AB254" s="147"/>
      <c r="AC254" s="147"/>
      <c r="AD254" s="147"/>
      <c r="AE254" s="147"/>
      <c r="AF254" s="147"/>
      <c r="AG254" s="147"/>
      <c r="AH254" s="147"/>
      <c r="AI254" s="147"/>
      <c r="AJ254" s="315"/>
      <c r="AK254" s="319"/>
    </row>
    <row r="255" spans="1:37" ht="135">
      <c r="A255" s="316"/>
      <c r="B255" s="304"/>
      <c r="C255" s="304"/>
      <c r="D255" s="266"/>
      <c r="E255" s="267"/>
      <c r="F255" s="266"/>
      <c r="G255" s="265"/>
      <c r="H255" s="170">
        <v>0.04</v>
      </c>
      <c r="I255" s="158">
        <v>6.3</v>
      </c>
      <c r="J255" s="171" t="s">
        <v>292</v>
      </c>
      <c r="K255" s="266"/>
      <c r="L255" s="266"/>
      <c r="M255" s="59" t="s">
        <v>293</v>
      </c>
      <c r="N255" s="60" t="s">
        <v>294</v>
      </c>
      <c r="O255" s="60"/>
      <c r="P255" s="59">
        <v>3</v>
      </c>
      <c r="Q255" s="59">
        <v>3</v>
      </c>
      <c r="R255" s="59">
        <v>3</v>
      </c>
      <c r="S255" s="59">
        <v>3</v>
      </c>
      <c r="T255" s="296"/>
      <c r="U255" s="296"/>
      <c r="V255" s="147"/>
      <c r="W255" s="147"/>
      <c r="X255" s="147"/>
      <c r="Y255" s="147"/>
      <c r="Z255" s="147"/>
      <c r="AA255" s="147"/>
      <c r="AB255" s="147"/>
      <c r="AC255" s="147"/>
      <c r="AD255" s="147"/>
      <c r="AE255" s="147"/>
      <c r="AF255" s="147"/>
      <c r="AG255" s="147"/>
      <c r="AH255" s="147"/>
      <c r="AI255" s="147"/>
      <c r="AJ255" s="315"/>
      <c r="AK255" s="319"/>
    </row>
    <row r="256" spans="1:37" ht="225">
      <c r="A256" s="316"/>
      <c r="B256" s="304"/>
      <c r="C256" s="304"/>
      <c r="D256" s="266"/>
      <c r="E256" s="267"/>
      <c r="F256" s="266"/>
      <c r="G256" s="59" t="s">
        <v>136</v>
      </c>
      <c r="H256" s="170">
        <v>0.03</v>
      </c>
      <c r="I256" s="158">
        <v>6.4</v>
      </c>
      <c r="J256" s="171" t="s">
        <v>295</v>
      </c>
      <c r="K256" s="266"/>
      <c r="L256" s="266"/>
      <c r="M256" s="59" t="s">
        <v>296</v>
      </c>
      <c r="N256" s="60" t="s">
        <v>297</v>
      </c>
      <c r="O256" s="60"/>
      <c r="P256" s="59">
        <v>0</v>
      </c>
      <c r="Q256" s="59">
        <v>1</v>
      </c>
      <c r="R256" s="59">
        <v>0</v>
      </c>
      <c r="S256" s="59">
        <v>0</v>
      </c>
      <c r="T256" s="297"/>
      <c r="U256" s="297"/>
      <c r="V256" s="147"/>
      <c r="W256" s="147"/>
      <c r="X256" s="147"/>
      <c r="Y256" s="147"/>
      <c r="Z256" s="147"/>
      <c r="AA256" s="147"/>
      <c r="AB256" s="147"/>
      <c r="AC256" s="147"/>
      <c r="AD256" s="147"/>
      <c r="AE256" s="147"/>
      <c r="AF256" s="147"/>
      <c r="AG256" s="147"/>
      <c r="AH256" s="147"/>
      <c r="AI256" s="147"/>
      <c r="AJ256" s="315"/>
      <c r="AK256" s="319"/>
    </row>
    <row r="257" ht="12.75">
      <c r="AK257" s="55"/>
    </row>
    <row r="258" ht="12.75">
      <c r="AK258" s="55"/>
    </row>
    <row r="259" ht="12.75">
      <c r="AK259" s="55"/>
    </row>
    <row r="260" ht="12.75">
      <c r="AK260" s="55"/>
    </row>
    <row r="261" ht="12.75">
      <c r="AK261" s="55"/>
    </row>
    <row r="262" ht="12.75">
      <c r="AK262" s="55"/>
    </row>
    <row r="263" ht="12.75">
      <c r="AK263" s="55"/>
    </row>
    <row r="264" ht="12.75">
      <c r="AK264" s="55"/>
    </row>
    <row r="265" ht="12.75">
      <c r="AK265" s="55"/>
    </row>
    <row r="266" ht="12.75">
      <c r="AK266" s="55"/>
    </row>
    <row r="267" ht="12.75">
      <c r="AK267" s="55"/>
    </row>
    <row r="268" ht="12.75">
      <c r="AK268" s="55"/>
    </row>
    <row r="269" ht="12.75">
      <c r="AK269" s="55"/>
    </row>
    <row r="270" ht="12.75">
      <c r="AK270" s="55"/>
    </row>
    <row r="271" ht="12.75">
      <c r="AK271" s="55"/>
    </row>
    <row r="272" ht="12.75">
      <c r="AK272" s="55"/>
    </row>
    <row r="273" ht="12.75">
      <c r="AK273" s="55"/>
    </row>
    <row r="274" ht="12.75">
      <c r="AK274" s="55"/>
    </row>
    <row r="275" ht="12.75">
      <c r="AK275" s="55"/>
    </row>
    <row r="276" ht="12.75">
      <c r="AK276" s="55"/>
    </row>
    <row r="277" ht="12.75">
      <c r="AK277" s="55"/>
    </row>
    <row r="278" ht="12.75">
      <c r="AK278" s="55"/>
    </row>
    <row r="279" ht="12.75">
      <c r="AK279" s="55"/>
    </row>
    <row r="280" ht="12.75">
      <c r="AK280" s="55"/>
    </row>
    <row r="281" ht="12.75">
      <c r="AK281" s="55"/>
    </row>
    <row r="282" ht="12.75">
      <c r="AK282" s="55"/>
    </row>
    <row r="283" ht="12.75">
      <c r="AK283" s="55"/>
    </row>
    <row r="284" ht="12.75">
      <c r="AK284" s="55"/>
    </row>
    <row r="285" ht="12.75">
      <c r="AK285" s="55"/>
    </row>
    <row r="286" ht="12.75">
      <c r="AK286" s="55"/>
    </row>
    <row r="287" ht="12.75">
      <c r="AK287" s="55"/>
    </row>
    <row r="288" ht="12.75">
      <c r="AK288" s="55"/>
    </row>
    <row r="289" ht="12.75">
      <c r="AK289" s="55"/>
    </row>
    <row r="290" ht="12.75">
      <c r="AK290" s="55"/>
    </row>
    <row r="291" ht="12.75">
      <c r="AK291" s="55"/>
    </row>
    <row r="292" ht="12.75">
      <c r="AK292" s="55"/>
    </row>
    <row r="293" ht="12.75">
      <c r="AK293" s="55"/>
    </row>
    <row r="294" ht="12.75">
      <c r="AK294" s="55"/>
    </row>
    <row r="295" ht="12.75">
      <c r="AK295" s="55"/>
    </row>
    <row r="296" ht="12.75">
      <c r="AK296" s="55"/>
    </row>
    <row r="297" ht="12.75">
      <c r="AK297" s="55"/>
    </row>
    <row r="298" ht="12.75">
      <c r="AK298" s="55"/>
    </row>
    <row r="299" ht="12.75">
      <c r="AK299" s="55"/>
    </row>
    <row r="300" ht="12.75">
      <c r="AK300" s="55"/>
    </row>
    <row r="301" ht="12.75">
      <c r="AK301" s="55"/>
    </row>
    <row r="302" ht="12.75">
      <c r="AK302" s="55"/>
    </row>
    <row r="303" ht="12.75">
      <c r="AK303" s="55"/>
    </row>
    <row r="304" ht="12.75">
      <c r="AK304" s="55"/>
    </row>
    <row r="305" ht="12.75">
      <c r="AK305" s="55"/>
    </row>
    <row r="306" ht="12.75">
      <c r="AK306" s="55"/>
    </row>
    <row r="307" ht="12.75">
      <c r="AK307" s="55"/>
    </row>
    <row r="308" ht="12.75">
      <c r="AK308" s="55"/>
    </row>
    <row r="309" ht="12.75">
      <c r="AK309" s="55"/>
    </row>
    <row r="310" ht="12.75">
      <c r="AK310" s="55"/>
    </row>
    <row r="311" ht="12.75">
      <c r="AK311" s="55"/>
    </row>
    <row r="312" ht="12.75">
      <c r="AK312" s="55"/>
    </row>
    <row r="313" ht="12.75">
      <c r="AK313" s="55"/>
    </row>
    <row r="314" ht="12.75">
      <c r="AK314" s="55"/>
    </row>
    <row r="315" ht="12.75">
      <c r="AK315" s="55"/>
    </row>
    <row r="316" ht="12.75">
      <c r="AK316" s="55"/>
    </row>
    <row r="317" ht="12.75">
      <c r="AK317" s="55"/>
    </row>
    <row r="318" ht="12.75">
      <c r="AK318" s="55"/>
    </row>
    <row r="319" ht="12.75">
      <c r="AK319" s="55"/>
    </row>
    <row r="320" ht="12.75">
      <c r="AK320" s="55"/>
    </row>
    <row r="321" ht="12.75">
      <c r="AK321" s="55"/>
    </row>
    <row r="322" ht="12.75">
      <c r="AK322" s="55"/>
    </row>
    <row r="323" ht="12.75">
      <c r="AK323" s="55"/>
    </row>
    <row r="324" ht="12.75">
      <c r="AK324" s="55"/>
    </row>
    <row r="325" ht="12.75">
      <c r="AK325" s="55"/>
    </row>
    <row r="326" ht="12.75">
      <c r="AK326" s="55"/>
    </row>
    <row r="327" ht="12.75">
      <c r="AK327" s="55"/>
    </row>
    <row r="328" ht="12.75">
      <c r="AK328" s="55"/>
    </row>
    <row r="329" ht="12.75">
      <c r="AK329" s="55"/>
    </row>
    <row r="330" ht="12.75">
      <c r="AK330" s="55"/>
    </row>
    <row r="331" ht="12.75">
      <c r="AK331" s="55"/>
    </row>
    <row r="332" ht="12.75">
      <c r="AK332" s="55"/>
    </row>
    <row r="333" ht="12.75">
      <c r="AK333" s="55"/>
    </row>
    <row r="334" ht="12.75">
      <c r="AK334" s="55"/>
    </row>
    <row r="335" ht="12.75">
      <c r="AK335" s="55"/>
    </row>
    <row r="336" ht="12.75">
      <c r="AK336" s="55"/>
    </row>
    <row r="337" ht="12.75">
      <c r="AK337" s="55"/>
    </row>
    <row r="338" ht="12.75">
      <c r="AK338" s="55"/>
    </row>
    <row r="339" ht="12.75">
      <c r="AK339" s="55"/>
    </row>
    <row r="340" ht="12.75">
      <c r="AK340" s="55"/>
    </row>
    <row r="341" ht="12.75">
      <c r="AK341" s="55"/>
    </row>
    <row r="342" ht="12.75">
      <c r="AK342" s="55"/>
    </row>
    <row r="343" ht="12.75">
      <c r="AK343" s="55"/>
    </row>
    <row r="344" ht="12.75">
      <c r="AK344" s="55"/>
    </row>
    <row r="345" ht="12.75">
      <c r="AK345" s="55"/>
    </row>
    <row r="346" ht="12.75">
      <c r="AK346" s="55"/>
    </row>
    <row r="347" ht="12.75">
      <c r="AK347" s="55"/>
    </row>
    <row r="348" ht="12.75">
      <c r="AK348" s="55"/>
    </row>
    <row r="349" ht="12.75">
      <c r="AK349" s="55"/>
    </row>
    <row r="350" ht="12.75">
      <c r="AK350" s="55"/>
    </row>
    <row r="351" ht="12.75">
      <c r="AK351" s="55"/>
    </row>
    <row r="352" ht="12.75">
      <c r="AK352" s="55"/>
    </row>
    <row r="353" ht="12.75">
      <c r="AK353" s="55"/>
    </row>
    <row r="354" ht="12.75">
      <c r="AK354" s="55"/>
    </row>
    <row r="355" ht="12.75">
      <c r="AK355" s="55"/>
    </row>
    <row r="356" ht="12.75">
      <c r="AK356" s="55"/>
    </row>
    <row r="357" ht="12.75">
      <c r="AK357" s="55"/>
    </row>
    <row r="358" ht="12.75">
      <c r="AK358" s="55"/>
    </row>
    <row r="359" ht="12.75">
      <c r="AK359" s="55"/>
    </row>
    <row r="360" ht="12.75">
      <c r="AK360" s="55"/>
    </row>
    <row r="361" ht="12.75">
      <c r="AK361" s="55"/>
    </row>
    <row r="362" ht="12.75">
      <c r="AK362" s="55"/>
    </row>
    <row r="363" ht="12.75">
      <c r="AK363" s="55"/>
    </row>
    <row r="364" ht="12.75">
      <c r="AK364" s="55"/>
    </row>
    <row r="365" ht="12.75">
      <c r="AK365" s="55"/>
    </row>
    <row r="366" ht="12.75">
      <c r="AK366" s="55"/>
    </row>
    <row r="367" ht="12.75">
      <c r="AK367" s="55"/>
    </row>
    <row r="368" ht="12.75">
      <c r="AK368" s="55"/>
    </row>
    <row r="369" ht="12.75">
      <c r="AK369" s="55"/>
    </row>
    <row r="370" ht="12.75">
      <c r="AK370" s="55"/>
    </row>
    <row r="371" ht="12.75">
      <c r="AK371" s="55"/>
    </row>
    <row r="372" ht="12.75">
      <c r="AK372" s="55"/>
    </row>
    <row r="373" ht="12.75">
      <c r="AK373" s="55"/>
    </row>
    <row r="374" ht="12.75">
      <c r="AK374" s="55"/>
    </row>
    <row r="375" ht="12.75">
      <c r="AK375" s="55"/>
    </row>
    <row r="376" ht="12.75">
      <c r="AK376" s="55"/>
    </row>
    <row r="377" ht="12.75">
      <c r="AK377" s="55"/>
    </row>
    <row r="378" ht="12.75">
      <c r="AK378" s="55"/>
    </row>
    <row r="379" ht="12.75">
      <c r="AK379" s="55"/>
    </row>
    <row r="380" ht="12.75">
      <c r="AK380" s="55"/>
    </row>
    <row r="381" ht="12.75">
      <c r="AK381" s="55"/>
    </row>
    <row r="382" ht="12.75">
      <c r="AK382" s="55"/>
    </row>
    <row r="383" ht="12.75">
      <c r="AK383" s="55"/>
    </row>
    <row r="384" ht="12.75">
      <c r="AK384" s="55"/>
    </row>
    <row r="385" ht="12.75">
      <c r="AK385" s="55"/>
    </row>
    <row r="386" ht="12.75">
      <c r="AK386" s="55"/>
    </row>
    <row r="387" ht="12.75">
      <c r="AK387" s="55"/>
    </row>
    <row r="388" ht="12.75">
      <c r="AK388" s="55"/>
    </row>
    <row r="389" ht="12.75">
      <c r="AK389" s="55"/>
    </row>
    <row r="390" ht="12.75">
      <c r="AK390" s="55"/>
    </row>
    <row r="391" ht="12.75">
      <c r="AK391" s="55"/>
    </row>
    <row r="392" ht="12.75">
      <c r="AK392" s="55"/>
    </row>
    <row r="393" ht="12.75">
      <c r="AK393" s="55"/>
    </row>
    <row r="394" ht="12.75">
      <c r="AK394" s="55"/>
    </row>
    <row r="395" ht="12.75">
      <c r="AK395" s="55"/>
    </row>
    <row r="396" ht="12.75">
      <c r="AK396" s="55"/>
    </row>
    <row r="397" ht="12.75">
      <c r="AK397" s="55"/>
    </row>
    <row r="398" ht="12.75">
      <c r="AK398" s="55"/>
    </row>
    <row r="399" ht="12.75">
      <c r="AK399" s="55"/>
    </row>
    <row r="400" ht="12.75">
      <c r="AK400" s="55"/>
    </row>
    <row r="401" ht="12.75">
      <c r="AK401" s="55"/>
    </row>
    <row r="402" ht="12.75">
      <c r="AK402" s="55"/>
    </row>
    <row r="403" ht="12.75">
      <c r="AK403" s="55"/>
    </row>
    <row r="404" ht="12.75">
      <c r="AK404" s="55"/>
    </row>
    <row r="405" ht="12.75">
      <c r="AK405" s="55"/>
    </row>
    <row r="406" ht="12.75">
      <c r="AK406" s="55"/>
    </row>
    <row r="407" ht="12.75">
      <c r="AK407" s="55"/>
    </row>
    <row r="408" ht="12.75">
      <c r="AK408" s="55"/>
    </row>
    <row r="409" ht="12.75">
      <c r="AK409" s="55"/>
    </row>
    <row r="410" ht="12.75">
      <c r="AK410" s="55"/>
    </row>
    <row r="411" ht="12.75">
      <c r="AK411" s="55"/>
    </row>
    <row r="412" ht="12.75">
      <c r="AK412" s="55"/>
    </row>
    <row r="413" ht="12.75">
      <c r="AK413" s="55"/>
    </row>
    <row r="414" ht="12.75">
      <c r="AK414" s="55"/>
    </row>
    <row r="415" ht="12.75">
      <c r="AK415" s="55"/>
    </row>
    <row r="416" ht="12.75">
      <c r="AK416" s="55"/>
    </row>
    <row r="417" ht="12.75">
      <c r="AK417" s="55"/>
    </row>
    <row r="418" ht="12.75">
      <c r="AK418" s="55"/>
    </row>
    <row r="419" ht="12.75">
      <c r="AK419" s="55"/>
    </row>
    <row r="420" ht="12.75">
      <c r="AK420" s="55"/>
    </row>
    <row r="421" ht="12.75">
      <c r="AK421" s="55"/>
    </row>
    <row r="422" ht="12.75">
      <c r="AK422" s="55"/>
    </row>
    <row r="423" ht="12.75">
      <c r="AK423" s="55"/>
    </row>
    <row r="424" ht="12.75">
      <c r="AK424" s="55"/>
    </row>
    <row r="425" ht="12.75">
      <c r="AK425" s="55"/>
    </row>
    <row r="426" ht="12.75">
      <c r="AK426" s="55"/>
    </row>
    <row r="427" ht="12.75">
      <c r="AK427" s="55"/>
    </row>
    <row r="428" ht="12.75">
      <c r="AK428" s="55"/>
    </row>
    <row r="429" ht="12.75">
      <c r="AK429" s="55"/>
    </row>
    <row r="430" ht="12.75">
      <c r="AK430" s="55"/>
    </row>
    <row r="431" ht="12.75">
      <c r="AK431" s="55"/>
    </row>
    <row r="432" ht="12.75">
      <c r="AK432" s="55"/>
    </row>
    <row r="433" ht="12.75">
      <c r="AK433" s="55"/>
    </row>
    <row r="434" ht="12.75">
      <c r="AK434" s="55"/>
    </row>
    <row r="435" ht="12.75">
      <c r="AK435" s="55"/>
    </row>
    <row r="436" ht="12.75">
      <c r="AK436" s="55"/>
    </row>
    <row r="437" ht="12.75">
      <c r="AK437" s="55"/>
    </row>
    <row r="438" ht="12.75">
      <c r="AK438" s="55"/>
    </row>
    <row r="439" ht="12.75">
      <c r="AK439" s="55"/>
    </row>
    <row r="440" ht="12.75">
      <c r="AK440" s="55"/>
    </row>
    <row r="441" ht="12.75">
      <c r="AK441" s="55"/>
    </row>
    <row r="442" ht="12.75">
      <c r="AK442" s="55"/>
    </row>
    <row r="443" ht="12.75">
      <c r="AK443" s="55"/>
    </row>
    <row r="444" ht="12.75">
      <c r="AK444" s="55"/>
    </row>
    <row r="445" ht="12.75">
      <c r="AK445" s="55"/>
    </row>
    <row r="446" ht="12.75">
      <c r="AK446" s="55"/>
    </row>
    <row r="447" ht="12.75">
      <c r="AK447" s="55"/>
    </row>
    <row r="448" ht="12.75">
      <c r="AK448" s="55"/>
    </row>
    <row r="449" ht="12.75">
      <c r="AK449" s="55"/>
    </row>
    <row r="450" ht="12.75">
      <c r="AK450" s="55"/>
    </row>
    <row r="451" ht="12.75">
      <c r="AK451" s="55"/>
    </row>
    <row r="452" ht="12.75">
      <c r="AK452" s="55"/>
    </row>
    <row r="453" ht="12.75">
      <c r="AK453" s="55"/>
    </row>
    <row r="454" ht="12.75">
      <c r="AK454" s="55"/>
    </row>
    <row r="455" ht="12.75">
      <c r="AK455" s="55"/>
    </row>
    <row r="456" ht="12.75">
      <c r="AK456" s="55"/>
    </row>
    <row r="457" ht="12.75">
      <c r="AK457" s="55"/>
    </row>
    <row r="458" ht="12.75">
      <c r="AK458" s="55"/>
    </row>
    <row r="459" ht="12.75">
      <c r="AK459" s="55"/>
    </row>
    <row r="460" ht="12.75">
      <c r="AK460" s="55"/>
    </row>
    <row r="461" ht="12.75">
      <c r="AK461" s="55"/>
    </row>
    <row r="462" ht="12.75">
      <c r="AK462" s="55"/>
    </row>
    <row r="463" ht="12.75">
      <c r="AK463" s="173"/>
    </row>
  </sheetData>
  <sheetProtection/>
  <mergeCells count="480">
    <mergeCell ref="A1:AK1"/>
    <mergeCell ref="A2:AK2"/>
    <mergeCell ref="A3:AK3"/>
    <mergeCell ref="A4:D4"/>
    <mergeCell ref="E4:AK4"/>
    <mergeCell ref="A5:D5"/>
    <mergeCell ref="E5:AK5"/>
    <mergeCell ref="A6:D6"/>
    <mergeCell ref="E6:AK6"/>
    <mergeCell ref="A7:D7"/>
    <mergeCell ref="E7:AK7"/>
    <mergeCell ref="A8:A9"/>
    <mergeCell ref="B8:B9"/>
    <mergeCell ref="C8:C9"/>
    <mergeCell ref="D8:D9"/>
    <mergeCell ref="E8:E9"/>
    <mergeCell ref="F8:F9"/>
    <mergeCell ref="G8:G9"/>
    <mergeCell ref="H8:H9"/>
    <mergeCell ref="I8:I9"/>
    <mergeCell ref="J8:J9"/>
    <mergeCell ref="K8:K9"/>
    <mergeCell ref="L8:L9"/>
    <mergeCell ref="AB8:AB9"/>
    <mergeCell ref="AC8:AC9"/>
    <mergeCell ref="M8:M9"/>
    <mergeCell ref="N8:N9"/>
    <mergeCell ref="O8:R8"/>
    <mergeCell ref="S8:S9"/>
    <mergeCell ref="T8:U8"/>
    <mergeCell ref="V8:W8"/>
    <mergeCell ref="AK8:AK9"/>
    <mergeCell ref="E10:E15"/>
    <mergeCell ref="G10:G15"/>
    <mergeCell ref="H10:H15"/>
    <mergeCell ref="AD8:AD9"/>
    <mergeCell ref="AE8:AE9"/>
    <mergeCell ref="AF8:AF9"/>
    <mergeCell ref="AG8:AG9"/>
    <mergeCell ref="AH8:AH9"/>
    <mergeCell ref="AI8:AI9"/>
    <mergeCell ref="I10:I15"/>
    <mergeCell ref="J10:J15"/>
    <mergeCell ref="K10:K15"/>
    <mergeCell ref="L10:L15"/>
    <mergeCell ref="M10:M15"/>
    <mergeCell ref="AJ8:AJ9"/>
    <mergeCell ref="X8:X9"/>
    <mergeCell ref="Y8:Y9"/>
    <mergeCell ref="Z8:Z9"/>
    <mergeCell ref="AA8:AA9"/>
    <mergeCell ref="J16:J17"/>
    <mergeCell ref="K16:K17"/>
    <mergeCell ref="L16:L17"/>
    <mergeCell ref="M16:M17"/>
    <mergeCell ref="E16:E17"/>
    <mergeCell ref="G16:G17"/>
    <mergeCell ref="H16:H17"/>
    <mergeCell ref="I16:I17"/>
    <mergeCell ref="I18:I20"/>
    <mergeCell ref="J18:J20"/>
    <mergeCell ref="K18:K20"/>
    <mergeCell ref="L18:L20"/>
    <mergeCell ref="E18:E20"/>
    <mergeCell ref="G86:G87"/>
    <mergeCell ref="H86:H87"/>
    <mergeCell ref="F55:F141"/>
    <mergeCell ref="R25:R26"/>
    <mergeCell ref="H21:H26"/>
    <mergeCell ref="I21:I26"/>
    <mergeCell ref="J21:J26"/>
    <mergeCell ref="K21:K26"/>
    <mergeCell ref="L21:L26"/>
    <mergeCell ref="M21:M24"/>
    <mergeCell ref="D10:D44"/>
    <mergeCell ref="M25:M26"/>
    <mergeCell ref="N25:N26"/>
    <mergeCell ref="O25:O26"/>
    <mergeCell ref="P25:P26"/>
    <mergeCell ref="Q25:Q26"/>
    <mergeCell ref="M18:M20"/>
    <mergeCell ref="E21:E26"/>
    <mergeCell ref="G21:G26"/>
    <mergeCell ref="G18:G20"/>
    <mergeCell ref="M28:M36"/>
    <mergeCell ref="E37:E38"/>
    <mergeCell ref="G37:G38"/>
    <mergeCell ref="G28:G36"/>
    <mergeCell ref="H28:H36"/>
    <mergeCell ref="I28:I36"/>
    <mergeCell ref="J28:J36"/>
    <mergeCell ref="K28:K36"/>
    <mergeCell ref="L28:L36"/>
    <mergeCell ref="E28:E36"/>
    <mergeCell ref="H37:H38"/>
    <mergeCell ref="I37:I38"/>
    <mergeCell ref="J37:J38"/>
    <mergeCell ref="K37:K38"/>
    <mergeCell ref="L37:L38"/>
    <mergeCell ref="M37:M38"/>
    <mergeCell ref="I39:I42"/>
    <mergeCell ref="J39:J42"/>
    <mergeCell ref="K39:K42"/>
    <mergeCell ref="L39:L42"/>
    <mergeCell ref="M39:M42"/>
    <mergeCell ref="E39:E42"/>
    <mergeCell ref="G39:G42"/>
    <mergeCell ref="H39:H42"/>
    <mergeCell ref="F10:F44"/>
    <mergeCell ref="H18:H20"/>
    <mergeCell ref="J43:J44"/>
    <mergeCell ref="K43:K44"/>
    <mergeCell ref="L43:L44"/>
    <mergeCell ref="M43:M44"/>
    <mergeCell ref="E43:E44"/>
    <mergeCell ref="G43:G44"/>
    <mergeCell ref="H43:H44"/>
    <mergeCell ref="I43:I44"/>
    <mergeCell ref="E45:E47"/>
    <mergeCell ref="AI147:AI150"/>
    <mergeCell ref="T248:T251"/>
    <mergeCell ref="U248:U251"/>
    <mergeCell ref="T252:T256"/>
    <mergeCell ref="U252:U256"/>
    <mergeCell ref="AH147:AH150"/>
    <mergeCell ref="G45:G47"/>
    <mergeCell ref="H45:H47"/>
    <mergeCell ref="I45:I47"/>
    <mergeCell ref="J45:J47"/>
    <mergeCell ref="K45:K47"/>
    <mergeCell ref="L45:L47"/>
    <mergeCell ref="M48:M51"/>
    <mergeCell ref="M45:M47"/>
    <mergeCell ref="E48:E51"/>
    <mergeCell ref="G48:G51"/>
    <mergeCell ref="AK10:AK256"/>
    <mergeCell ref="AC147:AC150"/>
    <mergeCell ref="AD147:AD150"/>
    <mergeCell ref="AE147:AE150"/>
    <mergeCell ref="AF147:AF150"/>
    <mergeCell ref="AG147:AG150"/>
    <mergeCell ref="A10:A256"/>
    <mergeCell ref="F45:F54"/>
    <mergeCell ref="AB147:AB150"/>
    <mergeCell ref="J151:J162"/>
    <mergeCell ref="N155:N156"/>
    <mergeCell ref="J163:J168"/>
    <mergeCell ref="S163:S168"/>
    <mergeCell ref="H48:H51"/>
    <mergeCell ref="I48:I51"/>
    <mergeCell ref="J48:J51"/>
    <mergeCell ref="AJ10:AJ256"/>
    <mergeCell ref="X147:X150"/>
    <mergeCell ref="Y147:Y150"/>
    <mergeCell ref="Z147:Z150"/>
    <mergeCell ref="AA147:AA150"/>
    <mergeCell ref="E52:E54"/>
    <mergeCell ref="G52:G54"/>
    <mergeCell ref="H52:H54"/>
    <mergeCell ref="K48:K51"/>
    <mergeCell ref="L48:L51"/>
    <mergeCell ref="U55:U61"/>
    <mergeCell ref="V55:Y61"/>
    <mergeCell ref="U62:U65"/>
    <mergeCell ref="I52:I54"/>
    <mergeCell ref="J52:J54"/>
    <mergeCell ref="K52:K54"/>
    <mergeCell ref="L52:L54"/>
    <mergeCell ref="M52:M54"/>
    <mergeCell ref="G84:G85"/>
    <mergeCell ref="H84:H85"/>
    <mergeCell ref="I84:I85"/>
    <mergeCell ref="J84:J85"/>
    <mergeCell ref="K84:K85"/>
    <mergeCell ref="L84:L85"/>
    <mergeCell ref="G82:G83"/>
    <mergeCell ref="H82:H83"/>
    <mergeCell ref="I82:I83"/>
    <mergeCell ref="J82:J83"/>
    <mergeCell ref="K82:K83"/>
    <mergeCell ref="L82:L83"/>
    <mergeCell ref="G78:G81"/>
    <mergeCell ref="H78:H81"/>
    <mergeCell ref="I78:I81"/>
    <mergeCell ref="J78:J81"/>
    <mergeCell ref="K78:K81"/>
    <mergeCell ref="L78:L81"/>
    <mergeCell ref="G74:G77"/>
    <mergeCell ref="H74:H77"/>
    <mergeCell ref="I74:I77"/>
    <mergeCell ref="J74:J77"/>
    <mergeCell ref="K74:K77"/>
    <mergeCell ref="L74:L77"/>
    <mergeCell ref="G68:G73"/>
    <mergeCell ref="H68:H73"/>
    <mergeCell ref="I68:I73"/>
    <mergeCell ref="J68:J73"/>
    <mergeCell ref="K68:K73"/>
    <mergeCell ref="L68:L73"/>
    <mergeCell ref="G63:G67"/>
    <mergeCell ref="H63:H67"/>
    <mergeCell ref="I63:I67"/>
    <mergeCell ref="J63:J67"/>
    <mergeCell ref="K63:K67"/>
    <mergeCell ref="L63:L67"/>
    <mergeCell ref="G55:G62"/>
    <mergeCell ref="H55:H62"/>
    <mergeCell ref="I55:I62"/>
    <mergeCell ref="J55:J62"/>
    <mergeCell ref="K55:K62"/>
    <mergeCell ref="L55:L62"/>
    <mergeCell ref="E55:E132"/>
    <mergeCell ref="U142:U144"/>
    <mergeCell ref="V142:V144"/>
    <mergeCell ref="U145:U147"/>
    <mergeCell ref="V145:V147"/>
    <mergeCell ref="W147:W150"/>
    <mergeCell ref="S148:S150"/>
    <mergeCell ref="T148:T150"/>
    <mergeCell ref="U148:U150"/>
    <mergeCell ref="V148:V150"/>
    <mergeCell ref="I86:I87"/>
    <mergeCell ref="J86:J87"/>
    <mergeCell ref="K86:K87"/>
    <mergeCell ref="L86:L87"/>
    <mergeCell ref="G88:G90"/>
    <mergeCell ref="H88:H90"/>
    <mergeCell ref="I88:I90"/>
    <mergeCell ref="J88:J90"/>
    <mergeCell ref="K88:K90"/>
    <mergeCell ref="L88:L90"/>
    <mergeCell ref="G92:G93"/>
    <mergeCell ref="H92:H93"/>
    <mergeCell ref="I92:I93"/>
    <mergeCell ref="J92:J93"/>
    <mergeCell ref="K92:K93"/>
    <mergeCell ref="L92:L93"/>
    <mergeCell ref="G94:G95"/>
    <mergeCell ref="H94:H95"/>
    <mergeCell ref="I94:I95"/>
    <mergeCell ref="J94:J95"/>
    <mergeCell ref="K94:K95"/>
    <mergeCell ref="L94:L95"/>
    <mergeCell ref="G96:G99"/>
    <mergeCell ref="I96:I99"/>
    <mergeCell ref="J96:J99"/>
    <mergeCell ref="K96:L97"/>
    <mergeCell ref="M96:M97"/>
    <mergeCell ref="K98:L98"/>
    <mergeCell ref="K99:L99"/>
    <mergeCell ref="G100:G102"/>
    <mergeCell ref="I100:I102"/>
    <mergeCell ref="J100:J102"/>
    <mergeCell ref="K100:L102"/>
    <mergeCell ref="M100:M101"/>
    <mergeCell ref="G103:G109"/>
    <mergeCell ref="I103:I105"/>
    <mergeCell ref="J103:J109"/>
    <mergeCell ref="K103:L105"/>
    <mergeCell ref="M104:M109"/>
    <mergeCell ref="G110:G121"/>
    <mergeCell ref="J110:J121"/>
    <mergeCell ref="K110:L110"/>
    <mergeCell ref="M111:M114"/>
    <mergeCell ref="M115:M117"/>
    <mergeCell ref="K117:L117"/>
    <mergeCell ref="M118:M119"/>
    <mergeCell ref="M120:M121"/>
    <mergeCell ref="J122:J126"/>
    <mergeCell ref="K122:K126"/>
    <mergeCell ref="G129:G130"/>
    <mergeCell ref="H129:H130"/>
    <mergeCell ref="I129:I130"/>
    <mergeCell ref="J129:J130"/>
    <mergeCell ref="L122:L126"/>
    <mergeCell ref="G127:G128"/>
    <mergeCell ref="H127:H128"/>
    <mergeCell ref="I127:I128"/>
    <mergeCell ref="J127:J128"/>
    <mergeCell ref="K127:K128"/>
    <mergeCell ref="L127:L128"/>
    <mergeCell ref="G122:G126"/>
    <mergeCell ref="H122:H126"/>
    <mergeCell ref="I122:I126"/>
    <mergeCell ref="G131:G132"/>
    <mergeCell ref="H131:H132"/>
    <mergeCell ref="I131:I132"/>
    <mergeCell ref="J131:J132"/>
    <mergeCell ref="K131:K132"/>
    <mergeCell ref="L131:L132"/>
    <mergeCell ref="B10:B256"/>
    <mergeCell ref="C10:C256"/>
    <mergeCell ref="T142:T144"/>
    <mergeCell ref="M145:M147"/>
    <mergeCell ref="S145:S147"/>
    <mergeCell ref="T145:T147"/>
    <mergeCell ref="M148:M150"/>
    <mergeCell ref="S151:S162"/>
    <mergeCell ref="K129:K130"/>
    <mergeCell ref="L129:L130"/>
    <mergeCell ref="G136:G137"/>
    <mergeCell ref="H136:H137"/>
    <mergeCell ref="I136:I137"/>
    <mergeCell ref="J136:J137"/>
    <mergeCell ref="K136:K137"/>
    <mergeCell ref="E133:E139"/>
    <mergeCell ref="G133:G135"/>
    <mergeCell ref="H138:H139"/>
    <mergeCell ref="I138:I139"/>
    <mergeCell ref="J138:J139"/>
    <mergeCell ref="K138:K139"/>
    <mergeCell ref="L138:L139"/>
    <mergeCell ref="H133:H135"/>
    <mergeCell ref="I133:I135"/>
    <mergeCell ref="J133:J135"/>
    <mergeCell ref="K133:K135"/>
    <mergeCell ref="L133:L135"/>
    <mergeCell ref="G140:G141"/>
    <mergeCell ref="J140:J141"/>
    <mergeCell ref="S55:S61"/>
    <mergeCell ref="T55:T61"/>
    <mergeCell ref="S62:S65"/>
    <mergeCell ref="T62:T65"/>
    <mergeCell ref="S76:S82"/>
    <mergeCell ref="T76:T82"/>
    <mergeCell ref="L136:L137"/>
    <mergeCell ref="G138:G139"/>
    <mergeCell ref="V62:Y65"/>
    <mergeCell ref="S66:S69"/>
    <mergeCell ref="T66:T69"/>
    <mergeCell ref="U66:U69"/>
    <mergeCell ref="V66:Y69"/>
    <mergeCell ref="S70:S75"/>
    <mergeCell ref="T70:T75"/>
    <mergeCell ref="U70:U75"/>
    <mergeCell ref="V70:Y75"/>
    <mergeCell ref="U76:U82"/>
    <mergeCell ref="V76:Y76"/>
    <mergeCell ref="V77:Y77"/>
    <mergeCell ref="V78:Y78"/>
    <mergeCell ref="V79:Y79"/>
    <mergeCell ref="V80:Y80"/>
    <mergeCell ref="V81:Y81"/>
    <mergeCell ref="V82:Y82"/>
    <mergeCell ref="S83:S88"/>
    <mergeCell ref="T83:T88"/>
    <mergeCell ref="U83:U88"/>
    <mergeCell ref="V83:Y88"/>
    <mergeCell ref="S89:S98"/>
    <mergeCell ref="T89:T98"/>
    <mergeCell ref="U89:U98"/>
    <mergeCell ref="V89:Y89"/>
    <mergeCell ref="V90:Y90"/>
    <mergeCell ref="V91:Y91"/>
    <mergeCell ref="V92:Y92"/>
    <mergeCell ref="V93:Y93"/>
    <mergeCell ref="V94:Y94"/>
    <mergeCell ref="V95:Y95"/>
    <mergeCell ref="V96:Y96"/>
    <mergeCell ref="V97:Y97"/>
    <mergeCell ref="V98:Y98"/>
    <mergeCell ref="S99:S106"/>
    <mergeCell ref="T99:T106"/>
    <mergeCell ref="U99:U106"/>
    <mergeCell ref="V99:Y99"/>
    <mergeCell ref="V100:Y100"/>
    <mergeCell ref="V101:Y101"/>
    <mergeCell ref="V102:Y102"/>
    <mergeCell ref="V103:Y103"/>
    <mergeCell ref="V104:Y104"/>
    <mergeCell ref="V106:Y106"/>
    <mergeCell ref="V107:Y107"/>
    <mergeCell ref="S140:S141"/>
    <mergeCell ref="U140:U141"/>
    <mergeCell ref="I142:I150"/>
    <mergeCell ref="J142:J150"/>
    <mergeCell ref="K142:K150"/>
    <mergeCell ref="L142:L150"/>
    <mergeCell ref="M142:M144"/>
    <mergeCell ref="S142:S144"/>
    <mergeCell ref="G177:G178"/>
    <mergeCell ref="J177:J182"/>
    <mergeCell ref="G179:G182"/>
    <mergeCell ref="G183:G185"/>
    <mergeCell ref="J184:J185"/>
    <mergeCell ref="I186:I189"/>
    <mergeCell ref="J186:J187"/>
    <mergeCell ref="E186:E189"/>
    <mergeCell ref="G186:G189"/>
    <mergeCell ref="H186:H189"/>
    <mergeCell ref="D45:D54"/>
    <mergeCell ref="G142:G150"/>
    <mergeCell ref="H142:H150"/>
    <mergeCell ref="D55:D150"/>
    <mergeCell ref="D151:D167"/>
    <mergeCell ref="G151:G168"/>
    <mergeCell ref="D177:D212"/>
    <mergeCell ref="K186:K189"/>
    <mergeCell ref="L186:L189"/>
    <mergeCell ref="S186:S189"/>
    <mergeCell ref="T186:T189"/>
    <mergeCell ref="U186:U189"/>
    <mergeCell ref="V186:V189"/>
    <mergeCell ref="AG186:AG189"/>
    <mergeCell ref="AH186:AH189"/>
    <mergeCell ref="W186:W189"/>
    <mergeCell ref="X186:X189"/>
    <mergeCell ref="Y186:Y189"/>
    <mergeCell ref="Z186:Z189"/>
    <mergeCell ref="AA186:AA189"/>
    <mergeCell ref="AB186:AB189"/>
    <mergeCell ref="AI186:AI189"/>
    <mergeCell ref="J188:J189"/>
    <mergeCell ref="G190:G192"/>
    <mergeCell ref="J190:J192"/>
    <mergeCell ref="G193:G195"/>
    <mergeCell ref="J193:J194"/>
    <mergeCell ref="AC186:AC189"/>
    <mergeCell ref="AD186:AD189"/>
    <mergeCell ref="AE186:AE189"/>
    <mergeCell ref="AF186:AF189"/>
    <mergeCell ref="J197:J206"/>
    <mergeCell ref="S197:S202"/>
    <mergeCell ref="U197:U202"/>
    <mergeCell ref="G207:G212"/>
    <mergeCell ref="J207:J212"/>
    <mergeCell ref="M210:M212"/>
    <mergeCell ref="G197:G206"/>
    <mergeCell ref="D213:D247"/>
    <mergeCell ref="E213:E220"/>
    <mergeCell ref="G213:G214"/>
    <mergeCell ref="H213:H220"/>
    <mergeCell ref="I213:I220"/>
    <mergeCell ref="E221:E224"/>
    <mergeCell ref="E232:E241"/>
    <mergeCell ref="G232:G241"/>
    <mergeCell ref="H232:H241"/>
    <mergeCell ref="J213:J218"/>
    <mergeCell ref="K213:K220"/>
    <mergeCell ref="L213:L256"/>
    <mergeCell ref="S213:S247"/>
    <mergeCell ref="G215:G218"/>
    <mergeCell ref="G219:G220"/>
    <mergeCell ref="G221:G224"/>
    <mergeCell ref="H221:H224"/>
    <mergeCell ref="I221:I224"/>
    <mergeCell ref="J221:J222"/>
    <mergeCell ref="K221:K224"/>
    <mergeCell ref="J223:J224"/>
    <mergeCell ref="E225:E231"/>
    <mergeCell ref="G225:G227"/>
    <mergeCell ref="H225:H231"/>
    <mergeCell ref="I225:I231"/>
    <mergeCell ref="J225:J227"/>
    <mergeCell ref="K225:K231"/>
    <mergeCell ref="G228:G230"/>
    <mergeCell ref="J228:J229"/>
    <mergeCell ref="E242:E247"/>
    <mergeCell ref="G242:G247"/>
    <mergeCell ref="H242:H247"/>
    <mergeCell ref="I242:I247"/>
    <mergeCell ref="J242:J247"/>
    <mergeCell ref="K242:K247"/>
    <mergeCell ref="M245:M247"/>
    <mergeCell ref="D248:D251"/>
    <mergeCell ref="E248:E251"/>
    <mergeCell ref="F248:F251"/>
    <mergeCell ref="J248:J251"/>
    <mergeCell ref="K248:K251"/>
    <mergeCell ref="F177:F247"/>
    <mergeCell ref="I232:I241"/>
    <mergeCell ref="J232:J241"/>
    <mergeCell ref="K232:K241"/>
    <mergeCell ref="N248:N251"/>
    <mergeCell ref="D252:D256"/>
    <mergeCell ref="E252:E256"/>
    <mergeCell ref="F252:F256"/>
    <mergeCell ref="G252:G253"/>
    <mergeCell ref="K253:K256"/>
    <mergeCell ref="G254:G255"/>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POAI 2014 MUNICIPIO LA ESTRELLA</dc:title>
  <dc:subject/>
  <dc:creator>Rosendo Orozco</dc:creator>
  <cp:keywords/>
  <dc:description/>
  <cp:lastModifiedBy>David Suarez Sanchez</cp:lastModifiedBy>
  <cp:lastPrinted>2008-02-19T19:55:45Z</cp:lastPrinted>
  <dcterms:created xsi:type="dcterms:W3CDTF">2008-02-19T14:05:11Z</dcterms:created>
  <dcterms:modified xsi:type="dcterms:W3CDTF">2014-02-26T15:59:57Z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echa">
    <vt:lpwstr>2014-01-31T00:00:00Z</vt:lpwstr>
  </property>
  <property fmtid="{D5CDD505-2E9C-101B-9397-08002B2CF9AE}" pid="3" name="Tipo_Plan">
    <vt:lpwstr>Plan de Salud Territorial POA</vt:lpwstr>
  </property>
  <property fmtid="{D5CDD505-2E9C-101B-9397-08002B2CF9AE}" pid="4" name="Dependencia">
    <vt:lpwstr>2</vt:lpwstr>
  </property>
  <property fmtid="{D5CDD505-2E9C-101B-9397-08002B2CF9AE}" pid="5" name="Año">
    <vt:lpwstr>2014.00000000000</vt:lpwstr>
  </property>
</Properties>
</file>