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MBIENTAL" sheetId="1" r:id="rId1"/>
  </sheets>
  <calcPr calcId="145621"/>
</workbook>
</file>

<file path=xl/calcChain.xml><?xml version="1.0" encoding="utf-8"?>
<calcChain xmlns="http://schemas.openxmlformats.org/spreadsheetml/2006/main">
  <c r="F14" i="1" l="1"/>
  <c r="I14" i="1"/>
  <c r="J14" i="1"/>
  <c r="F15" i="1"/>
  <c r="I15" i="1"/>
  <c r="J15" i="1"/>
  <c r="F16" i="1"/>
  <c r="I16" i="1"/>
  <c r="J16" i="1"/>
  <c r="F17" i="1"/>
  <c r="I17" i="1"/>
  <c r="J17" i="1"/>
  <c r="F18" i="1"/>
  <c r="I18" i="1"/>
  <c r="J18" i="1"/>
  <c r="F19" i="1"/>
  <c r="I19" i="1"/>
  <c r="J19" i="1"/>
  <c r="F20" i="1"/>
  <c r="I20" i="1"/>
  <c r="J20" i="1"/>
  <c r="F21" i="1"/>
  <c r="I21" i="1"/>
  <c r="J21" i="1"/>
  <c r="F22" i="1"/>
  <c r="I22" i="1"/>
  <c r="J22" i="1"/>
  <c r="F23" i="1"/>
  <c r="I23" i="1"/>
  <c r="J23" i="1"/>
  <c r="F24" i="1"/>
  <c r="I24" i="1"/>
  <c r="J24" i="1"/>
  <c r="F25" i="1"/>
  <c r="I25" i="1"/>
  <c r="J25" i="1"/>
  <c r="F26" i="1"/>
  <c r="I26" i="1"/>
  <c r="J26" i="1"/>
  <c r="F27" i="1"/>
  <c r="I27" i="1"/>
  <c r="J27" i="1"/>
  <c r="F28" i="1"/>
  <c r="I28" i="1"/>
  <c r="J28" i="1"/>
  <c r="F29" i="1"/>
  <c r="I29" i="1"/>
  <c r="J29" i="1"/>
  <c r="F30" i="1"/>
  <c r="I30" i="1"/>
  <c r="J30" i="1"/>
  <c r="F31" i="1"/>
  <c r="I31" i="1"/>
  <c r="J31" i="1"/>
  <c r="F34" i="1"/>
  <c r="I34" i="1"/>
  <c r="J34" i="1"/>
  <c r="F35" i="1"/>
  <c r="I35" i="1"/>
  <c r="J35" i="1"/>
  <c r="F36" i="1"/>
  <c r="I36" i="1"/>
  <c r="J36" i="1"/>
  <c r="F40" i="1"/>
  <c r="I40" i="1"/>
  <c r="J40" i="1"/>
  <c r="F41" i="1"/>
  <c r="I41" i="1"/>
  <c r="J41" i="1"/>
  <c r="F42" i="1"/>
  <c r="I42" i="1"/>
  <c r="J42" i="1"/>
  <c r="F43" i="1"/>
  <c r="I43" i="1"/>
  <c r="J43" i="1"/>
  <c r="F44" i="1"/>
  <c r="I44" i="1"/>
  <c r="J44" i="1"/>
  <c r="F45" i="1"/>
  <c r="I45" i="1"/>
  <c r="J45" i="1"/>
  <c r="L46" i="1"/>
</calcChain>
</file>

<file path=xl/sharedStrings.xml><?xml version="1.0" encoding="utf-8"?>
<sst xmlns="http://schemas.openxmlformats.org/spreadsheetml/2006/main" count="247" uniqueCount="160">
  <si>
    <t>NA</t>
  </si>
  <si>
    <t>Maria Eugenia Parra</t>
  </si>
  <si>
    <t>Necesidad de cofinanciación departamental (DAMA), convenios (Cornare)</t>
  </si>
  <si>
    <t># veredas beneficiadas/ # de veredas proyectadas</t>
  </si>
  <si>
    <t>7 Veredas beneficiadas por el programa</t>
  </si>
  <si>
    <t>Extendido el proyecto Manejo Integral de Residuos Sólidos hacia el área rural</t>
  </si>
  <si>
    <t>3.6</t>
  </si>
  <si>
    <t>Willington Aristizabal</t>
  </si>
  <si>
    <t>Necesidad de cofinanciación Departamental (Dapard), Convenios (Cornare)</t>
  </si>
  <si>
    <t># de estudios realizados/ # de estudios proyectados</t>
  </si>
  <si>
    <t xml:space="preserve">1 Estudio realizado </t>
  </si>
  <si>
    <t>Realizado el Estudio de Amenaza Vulnerabilidad y Riesgo en el área rural</t>
  </si>
  <si>
    <t>3.5</t>
  </si>
  <si>
    <t>Diana Gil</t>
  </si>
  <si>
    <t>Disponibilidad presupuestal Municipal y convenios (Cornare)</t>
  </si>
  <si>
    <t># de actividades realizadas/ # de actividades presupuestadas</t>
  </si>
  <si>
    <t>4 Actividades realizadas</t>
  </si>
  <si>
    <t>Realizadas las acciones tendientes a la protección y conservación para el aprovechamiento sostenible de la fauna, flora nativa,  e ictiofauna del embalse y quebradas, repoblamientos, así como realizar actividades para proteger la fauna domestica a través de la sociedad protectora de animales.</t>
  </si>
  <si>
    <t>3.4</t>
  </si>
  <si>
    <t>Conrado Giraldo</t>
  </si>
  <si>
    <t># de establecimientos ordenados/ # de establecimientos proyectados</t>
  </si>
  <si>
    <t>7  Establecimientos educativos ordenados</t>
  </si>
  <si>
    <t>Realizado el Ordenamiento Ambiental de las escuelas veredales y de la Institución educativa urbana.</t>
  </si>
  <si>
    <t>3.3</t>
  </si>
  <si>
    <t>Necesidad de cofinanciación departamental ( DAMA), convenios (Cornare, E.P.M)</t>
  </si>
  <si>
    <t># de cuencas ordenadas/ # de cuencas proyectadas.</t>
  </si>
  <si>
    <t>1 Cuenca ambientalmente ordenada</t>
  </si>
  <si>
    <t>Dado un Ordenamiento ambiental de micro cuencas.</t>
  </si>
  <si>
    <t>3.2</t>
  </si>
  <si>
    <t>Mauricio Hernández</t>
  </si>
  <si>
    <t>Necesidad de cofinanciación departamental (DAMA), convenios (Cornare, E.P.M)</t>
  </si>
  <si>
    <t># de hectáreas aprovechadas/ # de hectáreas proyectadas</t>
  </si>
  <si>
    <t>100 Hectáreas forestales sostenibles</t>
  </si>
  <si>
    <t>Manejadas silviculturalmente las plantaciones forestales existentes que garanticen su sostenibilidad y futuro aprovechamiento.</t>
  </si>
  <si>
    <t>3.1</t>
  </si>
  <si>
    <t>RESPONSABLE</t>
  </si>
  <si>
    <t>INVERSIÓN</t>
  </si>
  <si>
    <t>CANTIDAD</t>
  </si>
  <si>
    <t>%</t>
  </si>
  <si>
    <t>% DE AVANCE EN TIEMPO</t>
  </si>
  <si>
    <t>COFINANCIACIÓN</t>
  </si>
  <si>
    <t>VALOR PDDLLO</t>
  </si>
  <si>
    <t>INDICADOR</t>
  </si>
  <si>
    <t>DESCRIPCION</t>
  </si>
  <si>
    <t>DESCRIPCIÓN</t>
  </si>
  <si>
    <t>ADECUADO MANEJO DE LOS RECURSOS NATURALES</t>
  </si>
  <si>
    <t>% DE EJECUCIÓN</t>
  </si>
  <si>
    <t>INDICADORES VERIFICABLES OBJETIVAMENTE</t>
  </si>
  <si>
    <t>META</t>
  </si>
  <si>
    <t>RESULTADO 3.</t>
  </si>
  <si>
    <t>2 Actividades realizadas</t>
  </si>
  <si>
    <t>Ejecutos los proyectos contemplados en el Plan de Gestión Ambiental Municipal y Plan de Gestión Integral de Residuos sólidos</t>
  </si>
  <si>
    <t>2.3</t>
  </si>
  <si>
    <t>Orlando Giraldo</t>
  </si>
  <si>
    <t>Disponibilidad presupuestal Municipal y convenios (Cornare, E.P.M)</t>
  </si>
  <si>
    <t>3 Actividades realizadas</t>
  </si>
  <si>
    <t>Continuados los proyectos de saneamiento básico rural, con la construcción y optimización de plantas de tratamiento de aguas residuales, pozos sépticos, unidades sanitarias familiares, tanques lavaderos, lavamanos, abastos de agua para consumo humano.</t>
  </si>
  <si>
    <t>2.2</t>
  </si>
  <si>
    <t>X hectáreas adquiridas/ # hectáreas proyectadas.</t>
  </si>
  <si>
    <t>50 Hectáreas adquiridas</t>
  </si>
  <si>
    <t>Comprados terrenos en micro cuencas que benefician acueductos veredales y urbano.</t>
  </si>
  <si>
    <t>2.1</t>
  </si>
  <si>
    <t>TASA DISMINUIDA DE ENFERMEDADES POR CONTAMINACIÓN HÍDRICA</t>
  </si>
  <si>
    <t>RESULTADO 2.</t>
  </si>
  <si>
    <t># de viveros implementados/ # de viveros proyectados</t>
  </si>
  <si>
    <t>1 Vivero implementado</t>
  </si>
  <si>
    <t>Apoyada la recuperación de especies vegetales nativas y endémicas para la reforestación de zonas desprotegidas, a través de viveros rurales.</t>
  </si>
  <si>
    <t>1.18</t>
  </si>
  <si>
    <t># de inventarios realizados/ # de inventarios proyectados</t>
  </si>
  <si>
    <t>1 Inventario realizado</t>
  </si>
  <si>
    <t>Impulsada la realización de inventarios de flora y fauna nativa que permitan determinar la riqueza natural del Municipio</t>
  </si>
  <si>
    <t>1.17</t>
  </si>
  <si>
    <t># de actividades realizadas/ # de actividades proyectadas</t>
  </si>
  <si>
    <t>Potenciado el Sistema de Información Ambiental Municipal y el Sistema de Información Geográfica como herramientas de planificación local</t>
  </si>
  <si>
    <t>1.16</t>
  </si>
  <si>
    <t>Necesidad de cofinanciación departamental (DAMA), convenios (Cornare), Gobernación de Antioquia</t>
  </si>
  <si>
    <t># de permisos gestionados/ # de permisos proyectados</t>
  </si>
  <si>
    <t>3 Permisos gestionados</t>
  </si>
  <si>
    <t>Apoyado y gestionado ante la oficina de Fiscalización y titulación minera de la gobernación de Antioquia y Cornare los permisos y licencias  para el aprovechamiento y extracción de materiales de playa y canteras</t>
  </si>
  <si>
    <t>1.15</t>
  </si>
  <si>
    <t>Disponibilidad presupuestal Municipal, Convenios Cornare y EPM.</t>
  </si>
  <si>
    <t># de parques remodelados/ #  de parques proyectados</t>
  </si>
  <si>
    <t>1 Parque remodelado</t>
  </si>
  <si>
    <t>Remodelado el parque infantil municipal</t>
  </si>
  <si>
    <t>1.14</t>
  </si>
  <si>
    <t># de centros creados/ # de centros proyectados</t>
  </si>
  <si>
    <t>1 Centro de capacitación creado</t>
  </si>
  <si>
    <t>Potenciada el Aula Ambiental como centro de capacitación</t>
  </si>
  <si>
    <t>1.13</t>
  </si>
  <si>
    <t># de promotorias creadas / # de promotorias proyectadas</t>
  </si>
  <si>
    <t>2 Promotorias funcionando</t>
  </si>
  <si>
    <t>Fomentada la educación ambiental con la comunidad y la población flotante a través de las promotorias</t>
  </si>
  <si>
    <t>1.12</t>
  </si>
  <si>
    <t>Disponibilidad presupuestal Municipal y convenios (Cornare, E.P.M), DAPARD</t>
  </si>
  <si>
    <t># de comités fortalecidos/ # de comités proyectados</t>
  </si>
  <si>
    <t>1 Comité fortalecido</t>
  </si>
  <si>
    <t>Fortalecido y apoyado el Comité local de prevención y atención de desastres. CLOPAD</t>
  </si>
  <si>
    <t>1.11</t>
  </si>
  <si>
    <t>Un proyecto priser elaborado, y revizado para su cofinanciacion.</t>
  </si>
  <si>
    <t>Yarlis Hernández</t>
  </si>
  <si>
    <t>Disponibilidad presupuestal Municipal y convenios (Cornare), EPM</t>
  </si>
  <si>
    <t># de priser realizados/ # de priser presupuestados</t>
  </si>
  <si>
    <t>7 Priser realizados</t>
  </si>
  <si>
    <t>Continuados los proyectos PRISER con la comunidad</t>
  </si>
  <si>
    <t>1.10</t>
  </si>
  <si>
    <t>Disponibilidad presupuestal Municipal y convenios( E.P.M)</t>
  </si>
  <si>
    <t># de convenios realizados/ # de convenios proyectados</t>
  </si>
  <si>
    <t>2 Convenios realizados con E.P.M.</t>
  </si>
  <si>
    <t>Impulsados los convenios ínter administrativos con Empresas Publicas de Medellín para continuar con el aprovechamiento forestal de plantaciones de pino y otras especies</t>
  </si>
  <si>
    <t>1.9</t>
  </si>
  <si>
    <t>Disponibilidad presupuestal Municipal, CONVENIOS CORNARE, EPM, DAPARD.</t>
  </si>
  <si>
    <t>4 Actividades de control de erosión, prevención y atención de desastres.</t>
  </si>
  <si>
    <t>Realizados proyectos de control de erosión, prevención y atención de desastres en viviendas del área urbana y rural.</t>
  </si>
  <si>
    <t>1.8</t>
  </si>
  <si>
    <t>Disponibilidad presupuestal Municipal. convenios cornare y epm, DAPARD.</t>
  </si>
  <si>
    <t># de programas realizados/ # de programas proyectados</t>
  </si>
  <si>
    <t>4 Programas de control de erosión realizados</t>
  </si>
  <si>
    <t>Impulsados y continuados los proyectos de control de erosión en micro cuencas y áreas desestabilizadas</t>
  </si>
  <si>
    <t>1.7</t>
  </si>
  <si>
    <t>Disponibilidad presupuestal Municipal, cornare, epm y Gobernación.</t>
  </si>
  <si>
    <t># programas realizados/ # de programas proyectados</t>
  </si>
  <si>
    <t xml:space="preserve">1 Programa eco turístico y agro turístico implementado </t>
  </si>
  <si>
    <t>Fomentados y apoyados proyectos eco turísticos y agro turísticos para la generación de empleo en la comunidad</t>
  </si>
  <si>
    <t>1.6</t>
  </si>
  <si>
    <t>Disponibilidad presupuestal Municipal y convenios (Cornare),epm</t>
  </si>
  <si>
    <t># de zonas mejoradas/ # de zonas proyectadas</t>
  </si>
  <si>
    <t>6 Zonas verdes mejoradas</t>
  </si>
  <si>
    <t>Mejoradas las zonas verdes y espacios públicos urbanos</t>
  </si>
  <si>
    <t>1.5</t>
  </si>
  <si>
    <t># de obras de ornato/ # de obras proyectadas</t>
  </si>
  <si>
    <t>4 Obras de ornato y paisajismo</t>
  </si>
  <si>
    <t>Realizadas obras de paisajismo y ornato en el área urbana y rural</t>
  </si>
  <si>
    <t>1.4</t>
  </si>
  <si>
    <t>Disponibilidad presupuestal Municipal y convenios (Cornare), epm</t>
  </si>
  <si>
    <t># de senderos adecuados/ # de senderos proyectados</t>
  </si>
  <si>
    <t>3 Senderos adecuados</t>
  </si>
  <si>
    <t>Adecuados senderos peatonales, senderos ecológicos en el área urbana y rural del municipio</t>
  </si>
  <si>
    <t>1.3</t>
  </si>
  <si>
    <t>Se realizo uno de los proyectos y se busco cofinanciaon, se encuentra en etapa de ejecucion</t>
  </si>
  <si>
    <t>#  de parques adecuados/ # de parques proyectados</t>
  </si>
  <si>
    <t>2 Parques lineales adecuados</t>
  </si>
  <si>
    <t>Adecuados parques lineales como espacios para la recreación y el disfrute de la comunidad y los visitantes</t>
  </si>
  <si>
    <t>1.2</t>
  </si>
  <si>
    <t xml:space="preserve">Disponibilidad presupuestal Municipal y convenios( E.P.M), Secretaría de Agricultura </t>
  </si>
  <si>
    <t>aserrio mejorado/ # de procesos productivos proyectados</t>
  </si>
  <si>
    <t xml:space="preserve"> Aserrio mejorado</t>
  </si>
  <si>
    <t>Fortalecido el aserrio municipal para que siga siendo el proveedor de materiales de construcción  para  proyectos municipales y potenciarlo como escuela taller para la capacitación de la comunidad.</t>
  </si>
  <si>
    <t>1.1</t>
  </si>
  <si>
    <t>ADECUADA EXPLOTACIÓN Y USO EFICIENTE DEL SUELO</t>
  </si>
  <si>
    <t>RESULTADO 1.</t>
  </si>
  <si>
    <t>MEJORAR LAS CONDICIONES DE EXPLOTACIÓN Y CONSERVACIÓN DE LOS RECURSOS NATURALES</t>
  </si>
  <si>
    <t>OBJETIVO ESPECIFICO</t>
  </si>
  <si>
    <t>ALCANZAR UN DESARROLLO SOSTENIBLE, SANO Y EQUITATIVO A TRAVÉS DE UN ADECUADO APROVECHAMIENTO DEL TERRITORIO</t>
  </si>
  <si>
    <t>OBJETIVO GENERAL</t>
  </si>
  <si>
    <t>OBSERVACIONES</t>
  </si>
  <si>
    <t>GESTIÓN AMBIENTAL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</si>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</sst>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[$€-2]\ * #,##0.00_ ;_ [$€-2]\ * \-#,##0.00_ ;_ [$€-2]\ * &quot;-&quot;??_ "/>
  </numFmts>
  <fonts count="14" x14ac:knownFonts="1">
    <font>
      <sz val="11"/>
      <name val="Tahom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Tahoma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Copperplate Gothic Bold"/>
      <family val="2"/>
    </font>
    <font>
      <sz val="7.5"/>
      <name val="Arial"/>
      <family val="2"/>
    </font>
    <font>
      <sz val="11"/>
      <name val="Tahoma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0" borderId="0"/>
    <xf numFmtId="9" fontId="4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3" applyFont="1" applyAlignment="1">
      <alignment vertical="center" wrapText="1"/>
    </xf>
    <xf numFmtId="0" fontId="3" fillId="0" borderId="0" xfId="3" applyFont="1" applyAlignment="1">
      <alignment vertical="center"/>
    </xf>
    <xf numFmtId="164" fontId="3" fillId="0" borderId="0" xfId="1" applyFont="1" applyAlignment="1">
      <alignment vertical="center"/>
    </xf>
    <xf numFmtId="4" fontId="5" fillId="0" borderId="0" xfId="3" applyNumberFormat="1" applyFont="1" applyAlignment="1">
      <alignment vertical="center" wrapText="1"/>
    </xf>
    <xf numFmtId="165" fontId="6" fillId="0" borderId="1" xfId="4" applyNumberFormat="1" applyFont="1" applyBorder="1" applyAlignment="1">
      <alignment vertical="center" wrapText="1"/>
    </xf>
    <xf numFmtId="0" fontId="5" fillId="0" borderId="0" xfId="3" applyFont="1" applyAlignment="1">
      <alignment vertical="center" wrapText="1"/>
    </xf>
    <xf numFmtId="0" fontId="2" fillId="0" borderId="2" xfId="3" applyFont="1" applyBorder="1" applyAlignment="1">
      <alignment horizontal="left" vertical="center" wrapText="1"/>
    </xf>
    <xf numFmtId="0" fontId="0" fillId="0" borderId="3" xfId="0" applyBorder="1"/>
    <xf numFmtId="0" fontId="0" fillId="0" borderId="2" xfId="0" applyBorder="1"/>
    <xf numFmtId="9" fontId="5" fillId="0" borderId="2" xfId="2" applyNumberFormat="1" applyFont="1" applyBorder="1" applyAlignment="1">
      <alignment vertical="center"/>
    </xf>
    <xf numFmtId="10" fontId="0" fillId="0" borderId="2" xfId="2" applyNumberFormat="1" applyFont="1" applyBorder="1"/>
    <xf numFmtId="0" fontId="5" fillId="0" borderId="2" xfId="3" applyFont="1" applyFill="1" applyBorder="1" applyAlignment="1">
      <alignment vertical="center" wrapText="1"/>
    </xf>
    <xf numFmtId="165" fontId="3" fillId="0" borderId="2" xfId="4" applyNumberFormat="1" applyFont="1" applyFill="1" applyBorder="1" applyAlignment="1">
      <alignment vertical="center" wrapText="1"/>
    </xf>
    <xf numFmtId="164" fontId="5" fillId="0" borderId="2" xfId="1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2" xfId="3" applyFont="1" applyBorder="1" applyAlignment="1">
      <alignment vertical="center" wrapText="1"/>
    </xf>
    <xf numFmtId="0" fontId="7" fillId="2" borderId="2" xfId="3" applyFont="1" applyFill="1" applyBorder="1" applyAlignment="1">
      <alignment vertical="center" wrapText="1"/>
    </xf>
    <xf numFmtId="0" fontId="7" fillId="2" borderId="4" xfId="3" applyFont="1" applyFill="1" applyBorder="1" applyAlignment="1">
      <alignment vertical="center" wrapText="1"/>
    </xf>
    <xf numFmtId="0" fontId="7" fillId="2" borderId="5" xfId="3" applyFont="1" applyFill="1" applyBorder="1" applyAlignment="1">
      <alignment vertical="center" wrapText="1"/>
    </xf>
    <xf numFmtId="165" fontId="3" fillId="3" borderId="2" xfId="4" applyNumberFormat="1" applyFont="1" applyFill="1" applyBorder="1" applyAlignment="1">
      <alignment vertical="center" wrapText="1"/>
    </xf>
    <xf numFmtId="0" fontId="3" fillId="3" borderId="2" xfId="3" applyFont="1" applyFill="1" applyBorder="1" applyAlignment="1">
      <alignment vertical="center" wrapText="1"/>
    </xf>
    <xf numFmtId="0" fontId="5" fillId="3" borderId="2" xfId="3" applyFont="1" applyFill="1" applyBorder="1" applyAlignment="1">
      <alignment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left" vertical="center" wrapText="1"/>
    </xf>
    <xf numFmtId="0" fontId="2" fillId="0" borderId="8" xfId="3" applyFont="1" applyBorder="1" applyAlignment="1">
      <alignment horizontal="left" vertical="center" wrapText="1"/>
    </xf>
    <xf numFmtId="0" fontId="0" fillId="0" borderId="9" xfId="0" applyBorder="1"/>
    <xf numFmtId="0" fontId="0" fillId="0" borderId="1" xfId="0" applyBorder="1"/>
    <xf numFmtId="9" fontId="5" fillId="0" borderId="1" xfId="2" applyNumberFormat="1" applyFont="1" applyBorder="1" applyAlignment="1">
      <alignment vertical="center"/>
    </xf>
    <xf numFmtId="10" fontId="0" fillId="0" borderId="1" xfId="2" applyNumberFormat="1" applyFont="1" applyBorder="1"/>
    <xf numFmtId="0" fontId="5" fillId="0" borderId="1" xfId="3" applyFont="1" applyFill="1" applyBorder="1" applyAlignment="1">
      <alignment vertical="center" wrapText="1"/>
    </xf>
    <xf numFmtId="165" fontId="3" fillId="3" borderId="1" xfId="4" applyNumberFormat="1" applyFont="1" applyFill="1" applyBorder="1" applyAlignment="1">
      <alignment vertical="center" wrapText="1"/>
    </xf>
    <xf numFmtId="164" fontId="5" fillId="0" borderId="1" xfId="1" applyFont="1" applyFill="1" applyBorder="1" applyAlignment="1">
      <alignment vertical="center" wrapText="1"/>
    </xf>
    <xf numFmtId="0" fontId="3" fillId="3" borderId="1" xfId="3" applyFont="1" applyFill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8" fillId="4" borderId="11" xfId="3" applyFont="1" applyFill="1" applyBorder="1" applyAlignment="1">
      <alignment horizontal="center" vertical="center" wrapText="1"/>
    </xf>
    <xf numFmtId="0" fontId="8" fillId="4" borderId="1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5" borderId="12" xfId="3" applyFont="1" applyFill="1" applyBorder="1" applyAlignment="1">
      <alignment horizontal="center" vertical="center" wrapText="1"/>
    </xf>
    <xf numFmtId="164" fontId="8" fillId="4" borderId="12" xfId="1" applyFont="1" applyFill="1" applyBorder="1" applyAlignment="1">
      <alignment horizontal="center" vertical="center" wrapText="1"/>
    </xf>
    <xf numFmtId="0" fontId="8" fillId="5" borderId="13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8" fillId="4" borderId="13" xfId="3" applyFont="1" applyFill="1" applyBorder="1" applyAlignment="1">
      <alignment horizontal="center" vertical="center" wrapText="1"/>
    </xf>
    <xf numFmtId="0" fontId="8" fillId="5" borderId="14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8" fillId="4" borderId="13" xfId="3" applyFont="1" applyFill="1" applyBorder="1" applyAlignment="1">
      <alignment horizontal="center" vertical="center" wrapText="1"/>
    </xf>
    <xf numFmtId="4" fontId="7" fillId="2" borderId="15" xfId="3" applyNumberFormat="1" applyFont="1" applyFill="1" applyBorder="1" applyAlignment="1">
      <alignment horizontal="center" vertical="center" wrapText="1"/>
    </xf>
    <xf numFmtId="4" fontId="7" fillId="2" borderId="16" xfId="3" applyNumberFormat="1" applyFont="1" applyFill="1" applyBorder="1" applyAlignment="1">
      <alignment horizontal="center" vertical="center" wrapText="1"/>
    </xf>
    <xf numFmtId="4" fontId="7" fillId="2" borderId="8" xfId="3" applyNumberFormat="1" applyFont="1" applyFill="1" applyBorder="1" applyAlignment="1">
      <alignment horizontal="center" vertical="center" wrapText="1"/>
    </xf>
    <xf numFmtId="0" fontId="7" fillId="2" borderId="17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7" fillId="2" borderId="16" xfId="3" applyFont="1" applyFill="1" applyBorder="1" applyAlignment="1">
      <alignment horizontal="center" vertical="center" wrapText="1"/>
    </xf>
    <xf numFmtId="0" fontId="2" fillId="0" borderId="18" xfId="3" applyFont="1" applyBorder="1" applyAlignment="1">
      <alignment horizontal="left" vertical="center" wrapText="1"/>
    </xf>
    <xf numFmtId="0" fontId="2" fillId="0" borderId="19" xfId="3" applyFont="1" applyBorder="1" applyAlignment="1">
      <alignment horizontal="left" vertical="center" wrapText="1"/>
    </xf>
    <xf numFmtId="0" fontId="2" fillId="0" borderId="20" xfId="3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9" fontId="5" fillId="0" borderId="23" xfId="2" applyNumberFormat="1" applyFont="1" applyBorder="1" applyAlignment="1">
      <alignment horizontal="right" vertical="center"/>
    </xf>
    <xf numFmtId="10" fontId="0" fillId="0" borderId="24" xfId="2" applyNumberFormat="1" applyFont="1" applyBorder="1" applyAlignment="1">
      <alignment horizontal="right"/>
    </xf>
    <xf numFmtId="0" fontId="5" fillId="0" borderId="22" xfId="3" applyFont="1" applyFill="1" applyBorder="1" applyAlignment="1">
      <alignment horizontal="left" vertical="center" wrapText="1"/>
    </xf>
    <xf numFmtId="165" fontId="5" fillId="3" borderId="22" xfId="4" applyNumberFormat="1" applyFont="1" applyFill="1" applyBorder="1" applyAlignment="1">
      <alignment horizontal="center" vertical="center" wrapText="1"/>
    </xf>
    <xf numFmtId="164" fontId="5" fillId="0" borderId="23" xfId="1" applyFont="1" applyFill="1" applyBorder="1" applyAlignment="1">
      <alignment horizontal="right" vertical="center" wrapText="1"/>
    </xf>
    <xf numFmtId="0" fontId="5" fillId="3" borderId="22" xfId="3" applyFont="1" applyFill="1" applyBorder="1" applyAlignment="1">
      <alignment horizontal="left" vertical="center" wrapText="1"/>
    </xf>
    <xf numFmtId="0" fontId="5" fillId="3" borderId="23" xfId="3" applyFont="1" applyFill="1" applyBorder="1" applyAlignment="1">
      <alignment horizontal="right" vertical="center" wrapText="1"/>
    </xf>
    <xf numFmtId="0" fontId="3" fillId="0" borderId="23" xfId="3" applyFont="1" applyBorder="1" applyAlignment="1">
      <alignment horizontal="left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2" fillId="0" borderId="25" xfId="3" applyFont="1" applyBorder="1" applyAlignment="1">
      <alignment horizontal="left" vertical="center" wrapText="1"/>
    </xf>
    <xf numFmtId="0" fontId="2" fillId="0" borderId="26" xfId="3" applyFont="1" applyBorder="1" applyAlignment="1">
      <alignment horizontal="left" vertical="center" wrapText="1"/>
    </xf>
    <xf numFmtId="0" fontId="2" fillId="0" borderId="21" xfId="3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9" fontId="5" fillId="0" borderId="22" xfId="2" applyNumberFormat="1" applyFont="1" applyBorder="1" applyAlignment="1">
      <alignment horizontal="right" vertical="center"/>
    </xf>
    <xf numFmtId="10" fontId="0" fillId="0" borderId="22" xfId="2" applyNumberFormat="1" applyFont="1" applyBorder="1" applyAlignment="1">
      <alignment horizontal="right"/>
    </xf>
    <xf numFmtId="0" fontId="5" fillId="0" borderId="2" xfId="3" applyFont="1" applyFill="1" applyBorder="1" applyAlignment="1">
      <alignment horizontal="left" vertical="center" wrapText="1"/>
    </xf>
    <xf numFmtId="165" fontId="5" fillId="3" borderId="2" xfId="4" applyNumberFormat="1" applyFont="1" applyFill="1" applyBorder="1" applyAlignment="1">
      <alignment horizontal="center" vertical="center" wrapText="1"/>
    </xf>
    <xf numFmtId="164" fontId="5" fillId="0" borderId="22" xfId="1" applyFont="1" applyFill="1" applyBorder="1" applyAlignment="1">
      <alignment horizontal="right" vertical="center" wrapText="1"/>
    </xf>
    <xf numFmtId="0" fontId="5" fillId="3" borderId="2" xfId="3" applyFont="1" applyFill="1" applyBorder="1" applyAlignment="1">
      <alignment horizontal="left" vertical="center" wrapText="1"/>
    </xf>
    <xf numFmtId="0" fontId="5" fillId="3" borderId="22" xfId="3" applyFont="1" applyFill="1" applyBorder="1" applyAlignment="1">
      <alignment horizontal="right" vertical="center" wrapText="1"/>
    </xf>
    <xf numFmtId="0" fontId="3" fillId="0" borderId="22" xfId="3" applyFont="1" applyBorder="1" applyAlignment="1">
      <alignment horizontal="left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2" fillId="0" borderId="27" xfId="3" applyFont="1" applyBorder="1" applyAlignment="1">
      <alignment horizontal="left" vertical="center" wrapText="1"/>
    </xf>
    <xf numFmtId="0" fontId="2" fillId="0" borderId="28" xfId="3" applyFont="1" applyBorder="1" applyAlignment="1">
      <alignment horizontal="left" vertical="center" wrapText="1"/>
    </xf>
    <xf numFmtId="0" fontId="2" fillId="0" borderId="3" xfId="3" applyFont="1" applyBorder="1" applyAlignment="1">
      <alignment horizontal="left" vertical="center" wrapText="1"/>
    </xf>
    <xf numFmtId="165" fontId="5" fillId="3" borderId="2" xfId="4" applyNumberFormat="1" applyFont="1" applyFill="1" applyBorder="1" applyAlignment="1">
      <alignment vertical="center" wrapText="1"/>
    </xf>
    <xf numFmtId="0" fontId="7" fillId="2" borderId="29" xfId="3" applyFont="1" applyFill="1" applyBorder="1" applyAlignment="1">
      <alignment horizontal="center" vertical="center" wrapText="1"/>
    </xf>
    <xf numFmtId="2" fontId="0" fillId="0" borderId="1" xfId="0" applyNumberFormat="1" applyBorder="1"/>
    <xf numFmtId="165" fontId="5" fillId="3" borderId="1" xfId="4" applyNumberFormat="1" applyFont="1" applyFill="1" applyBorder="1" applyAlignment="1">
      <alignment vertical="center" wrapText="1"/>
    </xf>
    <xf numFmtId="0" fontId="5" fillId="3" borderId="1" xfId="3" applyFont="1" applyFill="1" applyBorder="1" applyAlignment="1">
      <alignment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4" borderId="20" xfId="3" applyFont="1" applyFill="1" applyBorder="1" applyAlignment="1">
      <alignment horizontal="center" vertical="center" wrapText="1"/>
    </xf>
    <xf numFmtId="0" fontId="8" fillId="5" borderId="11" xfId="3" applyFont="1" applyFill="1" applyBorder="1" applyAlignment="1">
      <alignment horizontal="center" vertical="center" wrapText="1"/>
    </xf>
    <xf numFmtId="4" fontId="7" fillId="2" borderId="7" xfId="3" applyNumberFormat="1" applyFont="1" applyFill="1" applyBorder="1" applyAlignment="1">
      <alignment horizontal="center" vertical="center" wrapText="1"/>
    </xf>
    <xf numFmtId="4" fontId="7" fillId="2" borderId="30" xfId="3" applyNumberFormat="1" applyFont="1" applyFill="1" applyBorder="1" applyAlignment="1">
      <alignment horizontal="center" vertical="center" wrapText="1"/>
    </xf>
    <xf numFmtId="4" fontId="7" fillId="2" borderId="6" xfId="3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9" fontId="5" fillId="0" borderId="22" xfId="2" applyNumberFormat="1" applyFont="1" applyBorder="1" applyAlignment="1">
      <alignment vertical="center"/>
    </xf>
    <xf numFmtId="10" fontId="5" fillId="0" borderId="1" xfId="2" applyNumberFormat="1" applyFont="1" applyBorder="1" applyAlignment="1">
      <alignment vertical="center"/>
    </xf>
    <xf numFmtId="0" fontId="5" fillId="0" borderId="22" xfId="3" applyFont="1" applyFill="1" applyBorder="1" applyAlignment="1">
      <alignment vertical="center" wrapText="1"/>
    </xf>
    <xf numFmtId="165" fontId="5" fillId="3" borderId="22" xfId="4" applyNumberFormat="1" applyFont="1" applyFill="1" applyBorder="1" applyAlignment="1">
      <alignment vertical="center" wrapText="1"/>
    </xf>
    <xf numFmtId="164" fontId="5" fillId="0" borderId="22" xfId="1" applyFont="1" applyFill="1" applyBorder="1" applyAlignment="1">
      <alignment vertical="center" wrapText="1"/>
    </xf>
    <xf numFmtId="0" fontId="5" fillId="3" borderId="22" xfId="3" applyFont="1" applyFill="1" applyBorder="1" applyAlignment="1">
      <alignment vertical="center" wrapText="1"/>
    </xf>
    <xf numFmtId="0" fontId="3" fillId="0" borderId="22" xfId="3" applyFont="1" applyBorder="1" applyAlignment="1">
      <alignment vertical="center" wrapText="1"/>
    </xf>
    <xf numFmtId="0" fontId="0" fillId="0" borderId="2" xfId="0" applyFill="1" applyBorder="1"/>
    <xf numFmtId="0" fontId="3" fillId="0" borderId="3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5" fillId="0" borderId="3" xfId="5" applyFont="1" applyBorder="1" applyAlignment="1">
      <alignment vertical="center"/>
    </xf>
    <xf numFmtId="0" fontId="5" fillId="0" borderId="2" xfId="5" applyFont="1" applyBorder="1" applyAlignment="1">
      <alignment vertical="center"/>
    </xf>
    <xf numFmtId="9" fontId="5" fillId="3" borderId="2" xfId="3" applyNumberFormat="1" applyFont="1" applyFill="1" applyBorder="1" applyAlignment="1">
      <alignment vertical="center" wrapText="1"/>
    </xf>
    <xf numFmtId="1" fontId="5" fillId="0" borderId="2" xfId="3" applyNumberFormat="1" applyFont="1" applyFill="1" applyBorder="1" applyAlignment="1">
      <alignment vertical="center" wrapText="1"/>
    </xf>
    <xf numFmtId="0" fontId="5" fillId="0" borderId="9" xfId="5" applyFont="1" applyBorder="1" applyAlignment="1">
      <alignment vertical="center"/>
    </xf>
    <xf numFmtId="165" fontId="5" fillId="0" borderId="2" xfId="4" applyNumberFormat="1" applyFont="1" applyFill="1" applyBorder="1" applyAlignment="1">
      <alignment vertical="center" wrapText="1"/>
    </xf>
    <xf numFmtId="0" fontId="5" fillId="0" borderId="1" xfId="5" applyFont="1" applyBorder="1" applyAlignment="1">
      <alignment vertical="center"/>
    </xf>
    <xf numFmtId="165" fontId="5" fillId="0" borderId="1" xfId="4" applyNumberFormat="1" applyFont="1" applyFill="1" applyBorder="1" applyAlignment="1">
      <alignment vertical="center" wrapText="1"/>
    </xf>
    <xf numFmtId="0" fontId="8" fillId="4" borderId="0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5" borderId="31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4" fontId="7" fillId="2" borderId="17" xfId="3" applyNumberFormat="1" applyFont="1" applyFill="1" applyBorder="1" applyAlignment="1">
      <alignment horizontal="center" vertical="center" wrapText="1"/>
    </xf>
    <xf numFmtId="0" fontId="7" fillId="2" borderId="32" xfId="3" applyFont="1" applyFill="1" applyBorder="1" applyAlignment="1">
      <alignment horizontal="center" vertical="center" wrapText="1"/>
    </xf>
    <xf numFmtId="0" fontId="7" fillId="2" borderId="33" xfId="3" applyFont="1" applyFill="1" applyBorder="1" applyAlignment="1">
      <alignment horizontal="center" vertical="center" wrapText="1"/>
    </xf>
    <xf numFmtId="0" fontId="7" fillId="2" borderId="29" xfId="3" applyFont="1" applyFill="1" applyBorder="1" applyAlignment="1">
      <alignment horizontal="center" vertical="center" wrapText="1"/>
    </xf>
    <xf numFmtId="0" fontId="8" fillId="4" borderId="22" xfId="3" applyFont="1" applyFill="1" applyBorder="1" applyAlignment="1">
      <alignment horizontal="center" vertical="center" wrapText="1"/>
    </xf>
    <xf numFmtId="0" fontId="7" fillId="6" borderId="2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7" fillId="6" borderId="1" xfId="3" applyFont="1" applyFill="1" applyBorder="1" applyAlignment="1">
      <alignment horizontal="center" vertical="center" wrapText="1"/>
    </xf>
    <xf numFmtId="0" fontId="8" fillId="4" borderId="26" xfId="3" applyFont="1" applyFill="1" applyBorder="1" applyAlignment="1">
      <alignment horizontal="center" vertical="center" wrapText="1"/>
    </xf>
    <xf numFmtId="0" fontId="9" fillId="4" borderId="22" xfId="3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23" xfId="0" applyFont="1" applyBorder="1" applyAlignment="1"/>
    <xf numFmtId="0" fontId="12" fillId="0" borderId="3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/>
  </cellXfs>
  <cellStyles count="10">
    <cellStyle name="Euro" xfId="6"/>
    <cellStyle name="Millares" xfId="1" builtinId="3"/>
    <cellStyle name="Millares 2" xfId="7"/>
    <cellStyle name="Millares_Arbol de problemas INFRAESTRUCTURA" xfId="4"/>
    <cellStyle name="Normal" xfId="0" builtinId="0"/>
    <cellStyle name="Normal 2" xfId="8"/>
    <cellStyle name="Normal_Arbol de problemas INFRAESTRUCTURA" xfId="3"/>
    <cellStyle name="Normal_Hoja1" xfId="5"/>
    <cellStyle name="Porcentaje" xfId="2" builtinId="5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1</xdr:row>
      <xdr:rowOff>38100</xdr:rowOff>
    </xdr:from>
    <xdr:ext cx="533400" cy="46808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9075"/>
          <a:ext cx="533400" cy="468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tabSelected="1" topLeftCell="A34" zoomScale="70" zoomScaleNormal="78" workbookViewId="0">
      <selection activeCell="L47" sqref="L47"/>
    </sheetView>
  </sheetViews>
  <sheetFormatPr baseColWidth="10" defaultColWidth="11.375" defaultRowHeight="12.75" x14ac:dyDescent="0.2"/>
  <cols>
    <col min="1" max="1" width="5.375" style="1" customWidth="1"/>
    <col min="2" max="2" width="28.375" style="1" customWidth="1"/>
    <col min="3" max="3" width="30.375" style="1" customWidth="1"/>
    <col min="4" max="4" width="12.875" style="1" customWidth="1"/>
    <col min="5" max="5" width="24.125" style="1" customWidth="1"/>
    <col min="6" max="6" width="16" style="1" customWidth="1"/>
    <col min="7" max="7" width="16.375" style="1" customWidth="1"/>
    <col min="8" max="8" width="27.375" style="1" customWidth="1"/>
    <col min="9" max="9" width="13.375" style="3" customWidth="1"/>
    <col min="10" max="10" width="8.5" style="2" customWidth="1"/>
    <col min="11" max="11" width="11.625" style="2" customWidth="1"/>
    <col min="12" max="12" width="12.75" style="2" customWidth="1"/>
    <col min="13" max="13" width="15.875" style="2" customWidth="1"/>
    <col min="14" max="15" width="11.375" style="1"/>
    <col min="16" max="16" width="2.875" style="1" customWidth="1"/>
    <col min="17" max="16384" width="11.375" style="1"/>
  </cols>
  <sheetData>
    <row r="2" spans="1:16" ht="14.25" x14ac:dyDescent="0.15">
      <c r="C2" s="146"/>
      <c r="D2" s="145" t="s">
        <v>159</v>
      </c>
      <c r="E2" s="144"/>
      <c r="F2" s="144"/>
      <c r="G2" s="144"/>
      <c r="H2" s="144"/>
      <c r="I2" s="144"/>
      <c r="J2" s="144"/>
      <c r="K2" s="144"/>
      <c r="L2" s="144"/>
      <c r="M2" s="144"/>
      <c r="N2" s="143"/>
      <c r="O2" s="142" t="s">
        <v>158</v>
      </c>
      <c r="P2" s="132"/>
    </row>
    <row r="3" spans="1:16" ht="14.25" x14ac:dyDescent="0.15">
      <c r="C3" s="141"/>
      <c r="D3" s="140"/>
      <c r="E3" s="139"/>
      <c r="F3" s="139"/>
      <c r="G3" s="139"/>
      <c r="H3" s="139"/>
      <c r="I3" s="139"/>
      <c r="J3" s="139"/>
      <c r="K3" s="139"/>
      <c r="L3" s="139"/>
      <c r="M3" s="139"/>
      <c r="N3" s="138"/>
      <c r="O3" s="133" t="s">
        <v>157</v>
      </c>
      <c r="P3" s="132"/>
    </row>
    <row r="4" spans="1:16" ht="14.25" x14ac:dyDescent="0.15">
      <c r="C4" s="137"/>
      <c r="D4" s="136"/>
      <c r="E4" s="135"/>
      <c r="F4" s="135"/>
      <c r="G4" s="135"/>
      <c r="H4" s="135"/>
      <c r="I4" s="135"/>
      <c r="J4" s="135"/>
      <c r="K4" s="135"/>
      <c r="L4" s="135"/>
      <c r="M4" s="135"/>
      <c r="N4" s="134"/>
      <c r="O4" s="133" t="s">
        <v>156</v>
      </c>
      <c r="P4" s="132"/>
    </row>
    <row r="7" spans="1:16" ht="18" x14ac:dyDescent="0.2">
      <c r="A7" s="131" t="s">
        <v>155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0" t="s">
        <v>154</v>
      </c>
      <c r="O7" s="130"/>
      <c r="P7" s="130"/>
    </row>
    <row r="8" spans="1:16" x14ac:dyDescent="0.2">
      <c r="A8" s="129" t="s">
        <v>153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15"/>
      <c r="O8" s="115"/>
      <c r="P8" s="115"/>
    </row>
    <row r="9" spans="1:16" x14ac:dyDescent="0.2">
      <c r="A9" s="128" t="s">
        <v>152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15"/>
      <c r="O9" s="115"/>
      <c r="P9" s="115"/>
    </row>
    <row r="10" spans="1:16" x14ac:dyDescent="0.2">
      <c r="A10" s="127" t="s">
        <v>151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15"/>
      <c r="O10" s="115"/>
      <c r="P10" s="115"/>
    </row>
    <row r="11" spans="1:16" ht="13.5" thickBot="1" x14ac:dyDescent="0.25">
      <c r="A11" s="126" t="s">
        <v>150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15"/>
      <c r="O11" s="115"/>
      <c r="P11" s="115"/>
    </row>
    <row r="12" spans="1:16" ht="13.5" thickBot="1" x14ac:dyDescent="0.25">
      <c r="A12" s="125" t="s">
        <v>149</v>
      </c>
      <c r="B12" s="123"/>
      <c r="C12" s="125" t="s">
        <v>48</v>
      </c>
      <c r="D12" s="123"/>
      <c r="E12" s="125" t="s">
        <v>47</v>
      </c>
      <c r="F12" s="124"/>
      <c r="G12" s="124"/>
      <c r="H12" s="123"/>
      <c r="I12" s="48" t="s">
        <v>46</v>
      </c>
      <c r="J12" s="47"/>
      <c r="K12" s="47"/>
      <c r="L12" s="47"/>
      <c r="M12" s="122"/>
      <c r="N12" s="115"/>
      <c r="O12" s="115"/>
      <c r="P12" s="115"/>
    </row>
    <row r="13" spans="1:16" ht="26.25" thickBot="1" x14ac:dyDescent="0.25">
      <c r="A13" s="121" t="s">
        <v>148</v>
      </c>
      <c r="B13" s="120"/>
      <c r="C13" s="118" t="s">
        <v>44</v>
      </c>
      <c r="D13" s="119" t="s">
        <v>37</v>
      </c>
      <c r="E13" s="118" t="s">
        <v>43</v>
      </c>
      <c r="F13" s="117" t="s">
        <v>42</v>
      </c>
      <c r="G13" s="117" t="s">
        <v>41</v>
      </c>
      <c r="H13" s="116" t="s">
        <v>40</v>
      </c>
      <c r="I13" s="41" t="s">
        <v>39</v>
      </c>
      <c r="J13" s="40" t="s">
        <v>38</v>
      </c>
      <c r="K13" s="39" t="s">
        <v>37</v>
      </c>
      <c r="L13" s="39" t="s">
        <v>36</v>
      </c>
      <c r="M13" s="39" t="s">
        <v>35</v>
      </c>
      <c r="N13" s="115"/>
      <c r="O13" s="115"/>
      <c r="P13" s="115"/>
    </row>
    <row r="14" spans="1:16" ht="64.5" thickBot="1" x14ac:dyDescent="0.25">
      <c r="A14" s="85" t="s">
        <v>147</v>
      </c>
      <c r="B14" s="30" t="s">
        <v>146</v>
      </c>
      <c r="C14" s="30" t="s">
        <v>145</v>
      </c>
      <c r="D14" s="30">
        <v>1</v>
      </c>
      <c r="E14" s="30" t="s">
        <v>144</v>
      </c>
      <c r="F14" s="32">
        <f>(K14/D14)</f>
        <v>0</v>
      </c>
      <c r="G14" s="114">
        <v>20000000</v>
      </c>
      <c r="H14" s="30" t="s">
        <v>143</v>
      </c>
      <c r="I14" s="98">
        <f>(11/48)*100%</f>
        <v>0.22916666666666666</v>
      </c>
      <c r="J14" s="28">
        <f>K14/D14</f>
        <v>0</v>
      </c>
      <c r="K14" s="113">
        <v>0</v>
      </c>
      <c r="L14" s="113">
        <v>0</v>
      </c>
      <c r="M14" s="111" t="s">
        <v>29</v>
      </c>
      <c r="N14" s="7" t="s">
        <v>0</v>
      </c>
      <c r="O14" s="7"/>
      <c r="P14" s="7"/>
    </row>
    <row r="15" spans="1:16" ht="75" customHeight="1" thickBot="1" x14ac:dyDescent="0.25">
      <c r="A15" s="85" t="s">
        <v>142</v>
      </c>
      <c r="B15" s="16" t="s">
        <v>141</v>
      </c>
      <c r="C15" s="12" t="s">
        <v>140</v>
      </c>
      <c r="D15" s="12">
        <v>2</v>
      </c>
      <c r="E15" s="12" t="s">
        <v>139</v>
      </c>
      <c r="F15" s="14">
        <f>(K15/D15)</f>
        <v>0.35</v>
      </c>
      <c r="G15" s="112">
        <v>70000000</v>
      </c>
      <c r="H15" s="12" t="s">
        <v>54</v>
      </c>
      <c r="I15" s="98">
        <f>(11/48)*100%</f>
        <v>0.22916666666666666</v>
      </c>
      <c r="J15" s="10">
        <f>K15/D15</f>
        <v>0.35</v>
      </c>
      <c r="K15" s="108">
        <v>0.7</v>
      </c>
      <c r="L15" s="108">
        <v>20878200</v>
      </c>
      <c r="M15" s="111" t="s">
        <v>29</v>
      </c>
      <c r="N15" s="83" t="s">
        <v>138</v>
      </c>
      <c r="O15" s="82"/>
      <c r="P15" s="81"/>
    </row>
    <row r="16" spans="1:16" ht="39" thickBot="1" x14ac:dyDescent="0.25">
      <c r="A16" s="85" t="s">
        <v>137</v>
      </c>
      <c r="B16" s="16" t="s">
        <v>136</v>
      </c>
      <c r="C16" s="109" t="s">
        <v>135</v>
      </c>
      <c r="D16" s="110">
        <v>3</v>
      </c>
      <c r="E16" s="109" t="s">
        <v>134</v>
      </c>
      <c r="F16" s="14">
        <f>(K16/D16)</f>
        <v>0</v>
      </c>
      <c r="G16" s="84">
        <v>40000000</v>
      </c>
      <c r="H16" s="12" t="s">
        <v>133</v>
      </c>
      <c r="I16" s="98">
        <f>(11/48)*100%</f>
        <v>0.22916666666666666</v>
      </c>
      <c r="J16" s="10">
        <f>K16/D16</f>
        <v>0</v>
      </c>
      <c r="K16" s="108">
        <v>0</v>
      </c>
      <c r="L16" s="108">
        <v>0</v>
      </c>
      <c r="M16" s="107" t="s">
        <v>1</v>
      </c>
      <c r="N16" s="7" t="s">
        <v>0</v>
      </c>
      <c r="O16" s="7"/>
      <c r="P16" s="7"/>
    </row>
    <row r="17" spans="1:16" ht="26.25" thickBot="1" x14ac:dyDescent="0.25">
      <c r="A17" s="85" t="s">
        <v>132</v>
      </c>
      <c r="B17" s="16" t="s">
        <v>131</v>
      </c>
      <c r="C17" s="22" t="s">
        <v>130</v>
      </c>
      <c r="D17" s="22">
        <v>4</v>
      </c>
      <c r="E17" s="12" t="s">
        <v>129</v>
      </c>
      <c r="F17" s="14">
        <f>(K17/D17)</f>
        <v>0</v>
      </c>
      <c r="G17" s="84">
        <v>60000000</v>
      </c>
      <c r="H17" s="12" t="s">
        <v>14</v>
      </c>
      <c r="I17" s="98">
        <f>(11/48)*100%</f>
        <v>0.22916666666666666</v>
      </c>
      <c r="J17" s="10">
        <f>K17/D17</f>
        <v>0</v>
      </c>
      <c r="K17" s="106">
        <v>0</v>
      </c>
      <c r="L17" s="106">
        <v>0</v>
      </c>
      <c r="M17" s="105" t="s">
        <v>29</v>
      </c>
      <c r="N17" s="7" t="s">
        <v>0</v>
      </c>
      <c r="O17" s="7"/>
      <c r="P17" s="7"/>
    </row>
    <row r="18" spans="1:16" ht="26.25" thickBot="1" x14ac:dyDescent="0.25">
      <c r="A18" s="85" t="s">
        <v>128</v>
      </c>
      <c r="B18" s="16" t="s">
        <v>127</v>
      </c>
      <c r="C18" s="22" t="s">
        <v>126</v>
      </c>
      <c r="D18" s="22">
        <v>6</v>
      </c>
      <c r="E18" s="12" t="s">
        <v>125</v>
      </c>
      <c r="F18" s="14">
        <f>(K18/D18)</f>
        <v>0.16666666666666666</v>
      </c>
      <c r="G18" s="84">
        <v>50000000</v>
      </c>
      <c r="H18" s="12" t="s">
        <v>124</v>
      </c>
      <c r="I18" s="98">
        <f>(11/48)*100%</f>
        <v>0.22916666666666666</v>
      </c>
      <c r="J18" s="10">
        <f>K18/D18</f>
        <v>0.16666666666666666</v>
      </c>
      <c r="K18" s="106">
        <v>1</v>
      </c>
      <c r="L18" s="106">
        <v>7000000</v>
      </c>
      <c r="M18" s="105" t="s">
        <v>53</v>
      </c>
      <c r="N18" s="7" t="s">
        <v>0</v>
      </c>
      <c r="O18" s="7"/>
      <c r="P18" s="7"/>
    </row>
    <row r="19" spans="1:16" ht="39" thickBot="1" x14ac:dyDescent="0.25">
      <c r="A19" s="85" t="s">
        <v>123</v>
      </c>
      <c r="B19" s="16" t="s">
        <v>122</v>
      </c>
      <c r="C19" s="22" t="s">
        <v>121</v>
      </c>
      <c r="D19" s="22">
        <v>1</v>
      </c>
      <c r="E19" s="12" t="s">
        <v>120</v>
      </c>
      <c r="F19" s="14">
        <f>(K19/D19)</f>
        <v>0</v>
      </c>
      <c r="G19" s="84">
        <v>65000000</v>
      </c>
      <c r="H19" s="12" t="s">
        <v>119</v>
      </c>
      <c r="I19" s="98">
        <f>(11/48)*100%</f>
        <v>0.22916666666666666</v>
      </c>
      <c r="J19" s="10">
        <f>K19/D19</f>
        <v>0</v>
      </c>
      <c r="K19" s="106">
        <v>0</v>
      </c>
      <c r="L19" s="106">
        <v>0</v>
      </c>
      <c r="M19" s="105" t="s">
        <v>1</v>
      </c>
      <c r="N19" s="7" t="s">
        <v>0</v>
      </c>
      <c r="O19" s="7"/>
      <c r="P19" s="7"/>
    </row>
    <row r="20" spans="1:16" ht="39" thickBot="1" x14ac:dyDescent="0.25">
      <c r="A20" s="85" t="s">
        <v>118</v>
      </c>
      <c r="B20" s="16" t="s">
        <v>117</v>
      </c>
      <c r="C20" s="22" t="s">
        <v>116</v>
      </c>
      <c r="D20" s="22">
        <v>4</v>
      </c>
      <c r="E20" s="12" t="s">
        <v>115</v>
      </c>
      <c r="F20" s="14">
        <f>(K20/D20)</f>
        <v>0</v>
      </c>
      <c r="G20" s="84">
        <v>150000000</v>
      </c>
      <c r="H20" s="12" t="s">
        <v>114</v>
      </c>
      <c r="I20" s="98">
        <f>(11/48)*100%</f>
        <v>0.22916666666666666</v>
      </c>
      <c r="J20" s="10">
        <f>K20/D20</f>
        <v>0</v>
      </c>
      <c r="K20" s="9">
        <v>0</v>
      </c>
      <c r="L20" s="9">
        <v>0</v>
      </c>
      <c r="M20" s="8" t="s">
        <v>53</v>
      </c>
      <c r="N20" s="7" t="s">
        <v>0</v>
      </c>
      <c r="O20" s="7"/>
      <c r="P20" s="7"/>
    </row>
    <row r="21" spans="1:16" ht="51.75" thickBot="1" x14ac:dyDescent="0.25">
      <c r="A21" s="85" t="s">
        <v>113</v>
      </c>
      <c r="B21" s="16" t="s">
        <v>112</v>
      </c>
      <c r="C21" s="22" t="s">
        <v>111</v>
      </c>
      <c r="D21" s="22">
        <v>4</v>
      </c>
      <c r="E21" s="12" t="s">
        <v>72</v>
      </c>
      <c r="F21" s="14">
        <f>(K21/D21)</f>
        <v>0.5</v>
      </c>
      <c r="G21" s="84">
        <v>150000000</v>
      </c>
      <c r="H21" s="12" t="s">
        <v>110</v>
      </c>
      <c r="I21" s="98">
        <f>(11/48)*100%</f>
        <v>0.22916666666666666</v>
      </c>
      <c r="J21" s="10">
        <f>K21/D21</f>
        <v>0.5</v>
      </c>
      <c r="K21" s="9">
        <v>2</v>
      </c>
      <c r="L21" s="9">
        <v>15200000</v>
      </c>
      <c r="M21" s="8" t="s">
        <v>7</v>
      </c>
      <c r="N21" s="7" t="s">
        <v>0</v>
      </c>
      <c r="O21" s="7"/>
      <c r="P21" s="7"/>
    </row>
    <row r="22" spans="1:16" ht="64.5" thickBot="1" x14ac:dyDescent="0.25">
      <c r="A22" s="85" t="s">
        <v>109</v>
      </c>
      <c r="B22" s="16" t="s">
        <v>108</v>
      </c>
      <c r="C22" s="22" t="s">
        <v>107</v>
      </c>
      <c r="D22" s="22">
        <v>2</v>
      </c>
      <c r="E22" s="12" t="s">
        <v>106</v>
      </c>
      <c r="F22" s="14">
        <f>(K22/D22)</f>
        <v>0</v>
      </c>
      <c r="G22" s="84">
        <v>100000000</v>
      </c>
      <c r="H22" s="12" t="s">
        <v>105</v>
      </c>
      <c r="I22" s="98">
        <f>(11/48)*100%</f>
        <v>0.22916666666666666</v>
      </c>
      <c r="J22" s="10">
        <f>K22/D22</f>
        <v>0</v>
      </c>
      <c r="K22" s="9">
        <v>0</v>
      </c>
      <c r="L22" s="9">
        <v>0</v>
      </c>
      <c r="M22" s="8" t="s">
        <v>29</v>
      </c>
      <c r="N22" s="7" t="s">
        <v>0</v>
      </c>
      <c r="O22" s="7"/>
      <c r="P22" s="7"/>
    </row>
    <row r="23" spans="1:16" ht="26.25" thickBot="1" x14ac:dyDescent="0.25">
      <c r="A23" s="85" t="s">
        <v>104</v>
      </c>
      <c r="B23" s="16" t="s">
        <v>103</v>
      </c>
      <c r="C23" s="22" t="s">
        <v>102</v>
      </c>
      <c r="D23" s="22">
        <v>7</v>
      </c>
      <c r="E23" s="12" t="s">
        <v>101</v>
      </c>
      <c r="F23" s="14">
        <f>(K23/D23)</f>
        <v>0.14285714285714285</v>
      </c>
      <c r="G23" s="84">
        <v>150000000</v>
      </c>
      <c r="H23" s="12" t="s">
        <v>100</v>
      </c>
      <c r="I23" s="98">
        <f>(11/48)*100%</f>
        <v>0.22916666666666666</v>
      </c>
      <c r="J23" s="10">
        <f>K23/D23</f>
        <v>0.14285714285714285</v>
      </c>
      <c r="K23" s="9">
        <v>1</v>
      </c>
      <c r="L23" s="9">
        <v>25835883</v>
      </c>
      <c r="M23" s="8" t="s">
        <v>99</v>
      </c>
      <c r="N23" s="83" t="s">
        <v>98</v>
      </c>
      <c r="O23" s="82"/>
      <c r="P23" s="81"/>
    </row>
    <row r="24" spans="1:16" ht="39" thickBot="1" x14ac:dyDescent="0.25">
      <c r="A24" s="85" t="s">
        <v>97</v>
      </c>
      <c r="B24" s="16" t="s">
        <v>96</v>
      </c>
      <c r="C24" s="22" t="s">
        <v>95</v>
      </c>
      <c r="D24" s="22">
        <v>1</v>
      </c>
      <c r="E24" s="12" t="s">
        <v>94</v>
      </c>
      <c r="F24" s="14">
        <f>(K24/D24)</f>
        <v>0</v>
      </c>
      <c r="G24" s="84">
        <v>15000000</v>
      </c>
      <c r="H24" s="12" t="s">
        <v>93</v>
      </c>
      <c r="I24" s="98">
        <f>(11/48)*100%</f>
        <v>0.22916666666666666</v>
      </c>
      <c r="J24" s="10">
        <f>K24/D24</f>
        <v>0</v>
      </c>
      <c r="K24" s="9">
        <v>0</v>
      </c>
      <c r="L24" s="9">
        <v>0</v>
      </c>
      <c r="M24" s="8" t="s">
        <v>7</v>
      </c>
      <c r="N24" s="83" t="s">
        <v>0</v>
      </c>
      <c r="O24" s="82"/>
      <c r="P24" s="81"/>
    </row>
    <row r="25" spans="1:16" ht="39" thickBot="1" x14ac:dyDescent="0.25">
      <c r="A25" s="85" t="s">
        <v>92</v>
      </c>
      <c r="B25" s="16" t="s">
        <v>91</v>
      </c>
      <c r="C25" s="22" t="s">
        <v>90</v>
      </c>
      <c r="D25" s="22">
        <v>2</v>
      </c>
      <c r="E25" s="12" t="s">
        <v>89</v>
      </c>
      <c r="F25" s="14">
        <f>(K25/D25)</f>
        <v>0.5</v>
      </c>
      <c r="G25" s="84">
        <v>50000000</v>
      </c>
      <c r="H25" s="12" t="s">
        <v>54</v>
      </c>
      <c r="I25" s="98">
        <f>(11/48)*100%</f>
        <v>0.22916666666666666</v>
      </c>
      <c r="J25" s="10">
        <f>K25/D25</f>
        <v>0.5</v>
      </c>
      <c r="K25" s="9">
        <v>1</v>
      </c>
      <c r="L25" s="104">
        <v>31000000</v>
      </c>
      <c r="M25" s="8" t="s">
        <v>1</v>
      </c>
      <c r="N25" s="83" t="s">
        <v>0</v>
      </c>
      <c r="O25" s="82"/>
      <c r="P25" s="81"/>
    </row>
    <row r="26" spans="1:16" ht="26.25" thickBot="1" x14ac:dyDescent="0.25">
      <c r="A26" s="85" t="s">
        <v>88</v>
      </c>
      <c r="B26" s="16" t="s">
        <v>87</v>
      </c>
      <c r="C26" s="22" t="s">
        <v>86</v>
      </c>
      <c r="D26" s="22">
        <v>1</v>
      </c>
      <c r="E26" s="12" t="s">
        <v>85</v>
      </c>
      <c r="F26" s="14">
        <f>(K26/D26)</f>
        <v>0</v>
      </c>
      <c r="G26" s="84">
        <v>20000000</v>
      </c>
      <c r="H26" s="12" t="s">
        <v>80</v>
      </c>
      <c r="I26" s="98">
        <f>(11/48)*100%</f>
        <v>0.22916666666666666</v>
      </c>
      <c r="J26" s="10">
        <f>K26/D26</f>
        <v>0</v>
      </c>
      <c r="K26" s="9">
        <v>0</v>
      </c>
      <c r="L26" s="9">
        <v>0</v>
      </c>
      <c r="M26" s="8" t="s">
        <v>1</v>
      </c>
      <c r="N26" s="83" t="s">
        <v>0</v>
      </c>
      <c r="O26" s="82"/>
      <c r="P26" s="81"/>
    </row>
    <row r="27" spans="1:16" ht="26.25" thickBot="1" x14ac:dyDescent="0.25">
      <c r="A27" s="85" t="s">
        <v>84</v>
      </c>
      <c r="B27" s="16" t="s">
        <v>83</v>
      </c>
      <c r="C27" s="22" t="s">
        <v>82</v>
      </c>
      <c r="D27" s="22">
        <v>1</v>
      </c>
      <c r="E27" s="12" t="s">
        <v>81</v>
      </c>
      <c r="F27" s="14">
        <f>(K27/D27)</f>
        <v>0</v>
      </c>
      <c r="G27" s="84">
        <v>50000000</v>
      </c>
      <c r="H27" s="12" t="s">
        <v>80</v>
      </c>
      <c r="I27" s="98">
        <f>(11/48)*100%</f>
        <v>0.22916666666666666</v>
      </c>
      <c r="J27" s="10">
        <f>K27/D27</f>
        <v>0</v>
      </c>
      <c r="K27" s="9">
        <v>0</v>
      </c>
      <c r="L27" s="9">
        <v>0</v>
      </c>
      <c r="M27" s="8" t="s">
        <v>29</v>
      </c>
      <c r="N27" s="83" t="s">
        <v>0</v>
      </c>
      <c r="O27" s="82"/>
      <c r="P27" s="81"/>
    </row>
    <row r="28" spans="1:16" ht="77.25" thickBot="1" x14ac:dyDescent="0.25">
      <c r="A28" s="85" t="s">
        <v>79</v>
      </c>
      <c r="B28" s="16" t="s">
        <v>78</v>
      </c>
      <c r="C28" s="22" t="s">
        <v>77</v>
      </c>
      <c r="D28" s="22">
        <v>3</v>
      </c>
      <c r="E28" s="12" t="s">
        <v>76</v>
      </c>
      <c r="F28" s="14">
        <f>(K28/D28)</f>
        <v>0</v>
      </c>
      <c r="G28" s="84">
        <v>2000000</v>
      </c>
      <c r="H28" s="12" t="s">
        <v>75</v>
      </c>
      <c r="I28" s="98">
        <f>(11/48)*100%</f>
        <v>0.22916666666666666</v>
      </c>
      <c r="J28" s="10">
        <f>K28/D28</f>
        <v>0</v>
      </c>
      <c r="K28" s="9">
        <v>0</v>
      </c>
      <c r="L28" s="9">
        <v>0</v>
      </c>
      <c r="M28" s="8" t="s">
        <v>19</v>
      </c>
      <c r="N28" s="83" t="s">
        <v>0</v>
      </c>
      <c r="O28" s="82"/>
      <c r="P28" s="81"/>
    </row>
    <row r="29" spans="1:16" ht="51.75" thickBot="1" x14ac:dyDescent="0.25">
      <c r="A29" s="85" t="s">
        <v>74</v>
      </c>
      <c r="B29" s="16" t="s">
        <v>73</v>
      </c>
      <c r="C29" s="22" t="s">
        <v>55</v>
      </c>
      <c r="D29" s="22">
        <v>3</v>
      </c>
      <c r="E29" s="12" t="s">
        <v>72</v>
      </c>
      <c r="F29" s="14">
        <f>(K29/D29)</f>
        <v>0</v>
      </c>
      <c r="G29" s="84">
        <v>25000000</v>
      </c>
      <c r="H29" s="12" t="s">
        <v>14</v>
      </c>
      <c r="I29" s="98">
        <f>(11/48)*100%</f>
        <v>0.22916666666666666</v>
      </c>
      <c r="J29" s="10">
        <f>K29/D29</f>
        <v>0</v>
      </c>
      <c r="K29" s="9">
        <v>0</v>
      </c>
      <c r="L29" s="9">
        <v>0</v>
      </c>
      <c r="M29" s="8" t="s">
        <v>19</v>
      </c>
      <c r="N29" s="83" t="s">
        <v>0</v>
      </c>
      <c r="O29" s="82"/>
      <c r="P29" s="81"/>
    </row>
    <row r="30" spans="1:16" ht="39" thickBot="1" x14ac:dyDescent="0.25">
      <c r="A30" s="85" t="s">
        <v>71</v>
      </c>
      <c r="B30" s="16" t="s">
        <v>70</v>
      </c>
      <c r="C30" s="22" t="s">
        <v>69</v>
      </c>
      <c r="D30" s="22">
        <v>1</v>
      </c>
      <c r="E30" s="12" t="s">
        <v>68</v>
      </c>
      <c r="F30" s="14">
        <f>(K30/D30)</f>
        <v>0</v>
      </c>
      <c r="G30" s="84">
        <v>15000000</v>
      </c>
      <c r="H30" s="12" t="s">
        <v>14</v>
      </c>
      <c r="I30" s="98">
        <f>(11/48)*100%</f>
        <v>0.22916666666666666</v>
      </c>
      <c r="J30" s="10">
        <f>K30/D30</f>
        <v>0</v>
      </c>
      <c r="K30" s="9">
        <v>0</v>
      </c>
      <c r="L30" s="9">
        <v>0</v>
      </c>
      <c r="M30" s="8" t="s">
        <v>1</v>
      </c>
      <c r="N30" s="83" t="s">
        <v>0</v>
      </c>
      <c r="O30" s="82"/>
      <c r="P30" s="81"/>
    </row>
    <row r="31" spans="1:16" ht="51.75" thickBot="1" x14ac:dyDescent="0.25">
      <c r="A31" s="85" t="s">
        <v>67</v>
      </c>
      <c r="B31" s="103" t="s">
        <v>66</v>
      </c>
      <c r="C31" s="102" t="s">
        <v>65</v>
      </c>
      <c r="D31" s="102">
        <v>1</v>
      </c>
      <c r="E31" s="99" t="s">
        <v>64</v>
      </c>
      <c r="F31" s="101">
        <f>(K31/D31)</f>
        <v>0</v>
      </c>
      <c r="G31" s="100">
        <v>20000000</v>
      </c>
      <c r="H31" s="99" t="s">
        <v>14</v>
      </c>
      <c r="I31" s="98">
        <f>(11/48)*100%</f>
        <v>0.22916666666666666</v>
      </c>
      <c r="J31" s="97">
        <f>K31/D31</f>
        <v>0</v>
      </c>
      <c r="K31" s="96">
        <v>0</v>
      </c>
      <c r="L31" s="96">
        <v>0</v>
      </c>
      <c r="M31" s="95" t="s">
        <v>29</v>
      </c>
      <c r="N31" s="83" t="s">
        <v>0</v>
      </c>
      <c r="O31" s="82"/>
      <c r="P31" s="81"/>
    </row>
    <row r="32" spans="1:16" x14ac:dyDescent="0.2">
      <c r="A32" s="52" t="s">
        <v>63</v>
      </c>
      <c r="B32" s="50"/>
      <c r="C32" s="52" t="s">
        <v>48</v>
      </c>
      <c r="D32" s="50"/>
      <c r="E32" s="52" t="s">
        <v>47</v>
      </c>
      <c r="F32" s="51"/>
      <c r="G32" s="51"/>
      <c r="H32" s="50"/>
      <c r="I32" s="93" t="s">
        <v>46</v>
      </c>
      <c r="J32" s="92"/>
      <c r="K32" s="92"/>
      <c r="L32" s="92"/>
      <c r="M32" s="94"/>
      <c r="N32" s="93"/>
      <c r="O32" s="92"/>
      <c r="P32" s="92"/>
    </row>
    <row r="33" spans="1:16" ht="26.25" thickBot="1" x14ac:dyDescent="0.25">
      <c r="A33" s="46" t="s">
        <v>62</v>
      </c>
      <c r="B33" s="45"/>
      <c r="C33" s="43" t="s">
        <v>44</v>
      </c>
      <c r="D33" s="44" t="s">
        <v>37</v>
      </c>
      <c r="E33" s="43" t="s">
        <v>43</v>
      </c>
      <c r="F33" s="38" t="s">
        <v>42</v>
      </c>
      <c r="G33" s="38" t="s">
        <v>41</v>
      </c>
      <c r="H33" s="42" t="s">
        <v>40</v>
      </c>
      <c r="I33" s="41" t="s">
        <v>39</v>
      </c>
      <c r="J33" s="40" t="s">
        <v>38</v>
      </c>
      <c r="K33" s="39" t="s">
        <v>37</v>
      </c>
      <c r="L33" s="39" t="s">
        <v>36</v>
      </c>
      <c r="M33" s="91" t="s">
        <v>35</v>
      </c>
      <c r="N33" s="90"/>
      <c r="O33" s="89"/>
      <c r="P33" s="89"/>
    </row>
    <row r="34" spans="1:16" ht="39" thickBot="1" x14ac:dyDescent="0.25">
      <c r="A34" s="85" t="s">
        <v>61</v>
      </c>
      <c r="B34" s="34" t="s">
        <v>60</v>
      </c>
      <c r="C34" s="88" t="s">
        <v>59</v>
      </c>
      <c r="D34" s="88">
        <v>50</v>
      </c>
      <c r="E34" s="88" t="s">
        <v>58</v>
      </c>
      <c r="F34" s="32">
        <f>(K34/D34)</f>
        <v>0</v>
      </c>
      <c r="G34" s="87">
        <v>80000000</v>
      </c>
      <c r="H34" s="30" t="s">
        <v>24</v>
      </c>
      <c r="I34" s="86">
        <f>11/48*100</f>
        <v>22.916666666666664</v>
      </c>
      <c r="J34" s="28">
        <f>K34/D34</f>
        <v>0</v>
      </c>
      <c r="K34" s="27">
        <v>0</v>
      </c>
      <c r="L34" s="27">
        <v>0</v>
      </c>
      <c r="M34" s="26" t="s">
        <v>29</v>
      </c>
      <c r="N34" s="25" t="s">
        <v>0</v>
      </c>
      <c r="O34" s="24"/>
      <c r="P34" s="23"/>
    </row>
    <row r="35" spans="1:16" ht="90" thickBot="1" x14ac:dyDescent="0.25">
      <c r="A35" s="85" t="s">
        <v>57</v>
      </c>
      <c r="B35" s="16" t="s">
        <v>56</v>
      </c>
      <c r="C35" s="22" t="s">
        <v>55</v>
      </c>
      <c r="D35" s="22">
        <v>3</v>
      </c>
      <c r="E35" s="22" t="s">
        <v>15</v>
      </c>
      <c r="F35" s="14">
        <f>(K35/D35)</f>
        <v>0</v>
      </c>
      <c r="G35" s="84">
        <v>150000000</v>
      </c>
      <c r="H35" s="12" t="s">
        <v>54</v>
      </c>
      <c r="I35" s="11">
        <f>(11/48)*100%</f>
        <v>0.22916666666666666</v>
      </c>
      <c r="J35" s="10">
        <f>K35/D35</f>
        <v>0</v>
      </c>
      <c r="K35" s="9">
        <v>0</v>
      </c>
      <c r="L35" s="9">
        <v>0</v>
      </c>
      <c r="M35" s="8" t="s">
        <v>53</v>
      </c>
      <c r="N35" s="83" t="s">
        <v>0</v>
      </c>
      <c r="O35" s="82"/>
      <c r="P35" s="81"/>
    </row>
    <row r="36" spans="1:16" x14ac:dyDescent="0.2">
      <c r="A36" s="80" t="s">
        <v>52</v>
      </c>
      <c r="B36" s="79" t="s">
        <v>51</v>
      </c>
      <c r="C36" s="77" t="s">
        <v>50</v>
      </c>
      <c r="D36" s="78">
        <v>2</v>
      </c>
      <c r="E36" s="77" t="s">
        <v>15</v>
      </c>
      <c r="F36" s="76">
        <f>(K36/D36)</f>
        <v>0.4</v>
      </c>
      <c r="G36" s="75">
        <v>50000000</v>
      </c>
      <c r="H36" s="74" t="s">
        <v>30</v>
      </c>
      <c r="I36" s="73">
        <f>(11/48)*100%</f>
        <v>0.22916666666666666</v>
      </c>
      <c r="J36" s="72">
        <f>K36/D36</f>
        <v>0.4</v>
      </c>
      <c r="K36" s="71">
        <v>0.8</v>
      </c>
      <c r="L36" s="71">
        <v>39000000</v>
      </c>
      <c r="M36" s="70" t="s">
        <v>1</v>
      </c>
      <c r="N36" s="69" t="s">
        <v>0</v>
      </c>
      <c r="O36" s="68"/>
      <c r="P36" s="67"/>
    </row>
    <row r="37" spans="1:16" ht="13.5" thickBot="1" x14ac:dyDescent="0.25">
      <c r="A37" s="66"/>
      <c r="B37" s="65"/>
      <c r="C37" s="63"/>
      <c r="D37" s="64"/>
      <c r="E37" s="63"/>
      <c r="F37" s="62"/>
      <c r="G37" s="61"/>
      <c r="H37" s="60"/>
      <c r="I37" s="59"/>
      <c r="J37" s="58"/>
      <c r="K37" s="57"/>
      <c r="L37" s="57"/>
      <c r="M37" s="56"/>
      <c r="N37" s="55"/>
      <c r="O37" s="54"/>
      <c r="P37" s="53"/>
    </row>
    <row r="38" spans="1:16" x14ac:dyDescent="0.2">
      <c r="A38" s="52" t="s">
        <v>49</v>
      </c>
      <c r="B38" s="50"/>
      <c r="C38" s="52" t="s">
        <v>48</v>
      </c>
      <c r="D38" s="50"/>
      <c r="E38" s="52" t="s">
        <v>47</v>
      </c>
      <c r="F38" s="51"/>
      <c r="G38" s="51"/>
      <c r="H38" s="50"/>
      <c r="I38" s="48" t="s">
        <v>46</v>
      </c>
      <c r="J38" s="47"/>
      <c r="K38" s="47"/>
      <c r="L38" s="47"/>
      <c r="M38" s="49"/>
      <c r="N38" s="48"/>
      <c r="O38" s="47"/>
      <c r="P38" s="47"/>
    </row>
    <row r="39" spans="1:16" ht="26.25" thickBot="1" x14ac:dyDescent="0.25">
      <c r="A39" s="46" t="s">
        <v>45</v>
      </c>
      <c r="B39" s="45"/>
      <c r="C39" s="43" t="s">
        <v>44</v>
      </c>
      <c r="D39" s="44" t="s">
        <v>37</v>
      </c>
      <c r="E39" s="43" t="s">
        <v>43</v>
      </c>
      <c r="F39" s="38" t="s">
        <v>42</v>
      </c>
      <c r="G39" s="38" t="s">
        <v>41</v>
      </c>
      <c r="H39" s="42" t="s">
        <v>40</v>
      </c>
      <c r="I39" s="41" t="s">
        <v>39</v>
      </c>
      <c r="J39" s="40" t="s">
        <v>38</v>
      </c>
      <c r="K39" s="39" t="s">
        <v>37</v>
      </c>
      <c r="L39" s="38" t="s">
        <v>36</v>
      </c>
      <c r="M39" s="37" t="s">
        <v>35</v>
      </c>
      <c r="N39" s="36"/>
      <c r="O39" s="35"/>
      <c r="P39" s="35"/>
    </row>
    <row r="40" spans="1:16" ht="51" x14ac:dyDescent="0.2">
      <c r="A40" s="18" t="s">
        <v>34</v>
      </c>
      <c r="B40" s="34" t="s">
        <v>33</v>
      </c>
      <c r="C40" s="33" t="s">
        <v>32</v>
      </c>
      <c r="D40" s="33">
        <v>100</v>
      </c>
      <c r="E40" s="33" t="s">
        <v>31</v>
      </c>
      <c r="F40" s="32">
        <f>(K40/D40)</f>
        <v>0.3</v>
      </c>
      <c r="G40" s="31">
        <v>30000000</v>
      </c>
      <c r="H40" s="30" t="s">
        <v>30</v>
      </c>
      <c r="I40" s="29">
        <f>(11/48)*100%</f>
        <v>0.22916666666666666</v>
      </c>
      <c r="J40" s="28">
        <f>K40/D40</f>
        <v>0.3</v>
      </c>
      <c r="K40" s="27">
        <v>30</v>
      </c>
      <c r="L40" s="27">
        <v>12481988</v>
      </c>
      <c r="M40" s="26" t="s">
        <v>29</v>
      </c>
      <c r="N40" s="25" t="s">
        <v>0</v>
      </c>
      <c r="O40" s="24"/>
      <c r="P40" s="23"/>
    </row>
    <row r="41" spans="1:16" ht="38.25" x14ac:dyDescent="0.2">
      <c r="A41" s="17" t="s">
        <v>28</v>
      </c>
      <c r="B41" s="16" t="s">
        <v>27</v>
      </c>
      <c r="C41" s="22" t="s">
        <v>26</v>
      </c>
      <c r="D41" s="22">
        <v>1</v>
      </c>
      <c r="E41" s="21" t="s">
        <v>25</v>
      </c>
      <c r="F41" s="14">
        <f>(K41/D41)</f>
        <v>0</v>
      </c>
      <c r="G41" s="20">
        <v>20000000</v>
      </c>
      <c r="H41" s="12" t="s">
        <v>24</v>
      </c>
      <c r="I41" s="11">
        <f>(11/48)*100%</f>
        <v>0.22916666666666666</v>
      </c>
      <c r="J41" s="10">
        <f>K41/D41</f>
        <v>0</v>
      </c>
      <c r="K41" s="9">
        <v>0</v>
      </c>
      <c r="L41" s="9">
        <v>0</v>
      </c>
      <c r="M41" s="8" t="s">
        <v>7</v>
      </c>
      <c r="N41" s="7" t="s">
        <v>0</v>
      </c>
      <c r="O41" s="7"/>
      <c r="P41" s="7"/>
    </row>
    <row r="42" spans="1:16" ht="38.25" x14ac:dyDescent="0.2">
      <c r="A42" s="17" t="s">
        <v>23</v>
      </c>
      <c r="B42" s="16" t="s">
        <v>22</v>
      </c>
      <c r="C42" s="15" t="s">
        <v>21</v>
      </c>
      <c r="D42" s="15">
        <v>7</v>
      </c>
      <c r="E42" s="15" t="s">
        <v>20</v>
      </c>
      <c r="F42" s="14">
        <f>(K42/D42)</f>
        <v>0</v>
      </c>
      <c r="G42" s="13">
        <v>35000000</v>
      </c>
      <c r="H42" s="12" t="s">
        <v>14</v>
      </c>
      <c r="I42" s="11">
        <f>(11/48)*100%</f>
        <v>0.22916666666666666</v>
      </c>
      <c r="J42" s="10">
        <f>K42/D42</f>
        <v>0</v>
      </c>
      <c r="K42" s="9">
        <v>0</v>
      </c>
      <c r="L42" s="9">
        <v>0</v>
      </c>
      <c r="M42" s="8" t="s">
        <v>19</v>
      </c>
      <c r="N42" s="7" t="s">
        <v>0</v>
      </c>
      <c r="O42" s="7"/>
      <c r="P42" s="7"/>
    </row>
    <row r="43" spans="1:16" ht="102.75" thickBot="1" x14ac:dyDescent="0.25">
      <c r="A43" s="19" t="s">
        <v>18</v>
      </c>
      <c r="B43" s="16" t="s">
        <v>17</v>
      </c>
      <c r="C43" s="15" t="s">
        <v>16</v>
      </c>
      <c r="D43" s="15">
        <v>4</v>
      </c>
      <c r="E43" s="15" t="s">
        <v>15</v>
      </c>
      <c r="F43" s="14">
        <f>(K43/D43)</f>
        <v>0</v>
      </c>
      <c r="G43" s="13">
        <v>20000000</v>
      </c>
      <c r="H43" s="12" t="s">
        <v>14</v>
      </c>
      <c r="I43" s="11">
        <f>(11/48)*100%</f>
        <v>0.22916666666666666</v>
      </c>
      <c r="J43" s="10">
        <f>K43/D43</f>
        <v>0</v>
      </c>
      <c r="K43" s="9">
        <v>0</v>
      </c>
      <c r="L43" s="9">
        <v>0</v>
      </c>
      <c r="M43" s="8" t="s">
        <v>13</v>
      </c>
      <c r="N43" s="7" t="s">
        <v>0</v>
      </c>
      <c r="O43" s="7"/>
      <c r="P43" s="7"/>
    </row>
    <row r="44" spans="1:16" ht="38.25" x14ac:dyDescent="0.2">
      <c r="A44" s="18" t="s">
        <v>12</v>
      </c>
      <c r="B44" s="16" t="s">
        <v>11</v>
      </c>
      <c r="C44" s="15" t="s">
        <v>10</v>
      </c>
      <c r="D44" s="15">
        <v>1</v>
      </c>
      <c r="E44" s="15" t="s">
        <v>9</v>
      </c>
      <c r="F44" s="14">
        <f>(K44/D44)</f>
        <v>0</v>
      </c>
      <c r="G44" s="13">
        <v>60000000</v>
      </c>
      <c r="H44" s="12" t="s">
        <v>8</v>
      </c>
      <c r="I44" s="11">
        <f>(11/48)*100%</f>
        <v>0.22916666666666666</v>
      </c>
      <c r="J44" s="10">
        <f>K44/D44</f>
        <v>0</v>
      </c>
      <c r="K44" s="9">
        <v>0</v>
      </c>
      <c r="L44" s="9">
        <v>0</v>
      </c>
      <c r="M44" s="8" t="s">
        <v>7</v>
      </c>
      <c r="N44" s="7" t="s">
        <v>0</v>
      </c>
      <c r="O44" s="7"/>
      <c r="P44" s="7"/>
    </row>
    <row r="45" spans="1:16" ht="38.25" x14ac:dyDescent="0.2">
      <c r="A45" s="17" t="s">
        <v>6</v>
      </c>
      <c r="B45" s="16" t="s">
        <v>5</v>
      </c>
      <c r="C45" s="15" t="s">
        <v>4</v>
      </c>
      <c r="D45" s="15">
        <v>7</v>
      </c>
      <c r="E45" s="15" t="s">
        <v>3</v>
      </c>
      <c r="F45" s="14">
        <f>(K45/D45)</f>
        <v>0</v>
      </c>
      <c r="G45" s="13">
        <v>30000000</v>
      </c>
      <c r="H45" s="12" t="s">
        <v>2</v>
      </c>
      <c r="I45" s="11">
        <f>(11/48)*100%</f>
        <v>0.22916666666666666</v>
      </c>
      <c r="J45" s="10">
        <f>K45/D45</f>
        <v>0</v>
      </c>
      <c r="K45" s="9">
        <v>0</v>
      </c>
      <c r="L45" s="9">
        <v>0</v>
      </c>
      <c r="M45" s="8" t="s">
        <v>1</v>
      </c>
      <c r="N45" s="7" t="s">
        <v>0</v>
      </c>
      <c r="O45" s="7"/>
      <c r="P45" s="7"/>
    </row>
    <row r="46" spans="1:16" ht="14.25" x14ac:dyDescent="0.2">
      <c r="B46" s="6"/>
      <c r="C46" s="6"/>
      <c r="D46" s="6"/>
      <c r="E46" s="6"/>
      <c r="F46" s="6"/>
      <c r="G46" s="5">
        <v>1497000000</v>
      </c>
      <c r="H46" s="4"/>
      <c r="I46"/>
      <c r="J46"/>
      <c r="K46"/>
      <c r="L46">
        <f>L14+L15+L16+L17+L18+L19+L20+L21+L22+L23+L24+L25+L26+L27+L28+L29+L30+L31+L34+L35+L36+L40+L41+L42+L43+L44+L45</f>
        <v>151396071</v>
      </c>
      <c r="M46"/>
    </row>
  </sheetData>
  <mergeCells count="66">
    <mergeCell ref="N44:P44"/>
    <mergeCell ref="N45:P45"/>
    <mergeCell ref="A39:B39"/>
    <mergeCell ref="N39:P39"/>
    <mergeCell ref="N40:P40"/>
    <mergeCell ref="N41:P41"/>
    <mergeCell ref="N42:P42"/>
    <mergeCell ref="N43:P43"/>
    <mergeCell ref="M36:M37"/>
    <mergeCell ref="N36:P37"/>
    <mergeCell ref="A38:B38"/>
    <mergeCell ref="C38:D38"/>
    <mergeCell ref="E38:H38"/>
    <mergeCell ref="I38:M38"/>
    <mergeCell ref="N38:P38"/>
    <mergeCell ref="I36:I37"/>
    <mergeCell ref="J36:J37"/>
    <mergeCell ref="K36:K37"/>
    <mergeCell ref="N35:P35"/>
    <mergeCell ref="A36:A37"/>
    <mergeCell ref="B36:B37"/>
    <mergeCell ref="C36:C37"/>
    <mergeCell ref="D36:D37"/>
    <mergeCell ref="L36:L37"/>
    <mergeCell ref="E36:E37"/>
    <mergeCell ref="F36:F37"/>
    <mergeCell ref="G36:G37"/>
    <mergeCell ref="H36:H37"/>
    <mergeCell ref="N30:P30"/>
    <mergeCell ref="N31:P31"/>
    <mergeCell ref="N32:P32"/>
    <mergeCell ref="A33:B33"/>
    <mergeCell ref="N33:P33"/>
    <mergeCell ref="N34:P34"/>
    <mergeCell ref="A32:B32"/>
    <mergeCell ref="C32:D32"/>
    <mergeCell ref="E32:H32"/>
    <mergeCell ref="I32:M32"/>
    <mergeCell ref="N24:P24"/>
    <mergeCell ref="N25:P25"/>
    <mergeCell ref="N26:P26"/>
    <mergeCell ref="N27:P27"/>
    <mergeCell ref="N28:P28"/>
    <mergeCell ref="N29:P29"/>
    <mergeCell ref="N18:P18"/>
    <mergeCell ref="N19:P19"/>
    <mergeCell ref="N20:P20"/>
    <mergeCell ref="N21:P21"/>
    <mergeCell ref="N22:P22"/>
    <mergeCell ref="N23:P23"/>
    <mergeCell ref="I12:M12"/>
    <mergeCell ref="A13:B13"/>
    <mergeCell ref="N14:P14"/>
    <mergeCell ref="N15:P15"/>
    <mergeCell ref="N16:P16"/>
    <mergeCell ref="N17:P17"/>
    <mergeCell ref="D2:N4"/>
    <mergeCell ref="A7:M7"/>
    <mergeCell ref="N7:P13"/>
    <mergeCell ref="A8:M8"/>
    <mergeCell ref="A9:M9"/>
    <mergeCell ref="A10:M10"/>
    <mergeCell ref="A11:M11"/>
    <mergeCell ref="A12:B12"/>
    <mergeCell ref="C12:D12"/>
    <mergeCell ref="E12:H12"/>
  </mergeCells>
  <pageMargins left="0.7" right="0.7" top="0.75" bottom="0.75" header="0.3" footer="0.3"/>
  <pageSetup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AMBIENTAL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2014-03-10T20:21:56Z</dcterms:created>
  <dcterms:modified xsi:type="dcterms:W3CDTF">2014-03-10T20:22:08Z</dcterms:modified>
</cp:coreProperties>
</file>