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343" activeTab="0"/>
  </bookViews>
  <sheets>
    <sheet name="poaim 2008" sheetId="1" r:id="rId1"/>
    <sheet name="gastos 2007" sheetId="2" r:id="rId2"/>
  </sheets>
  <definedNames/>
  <calcPr fullCalcOnLoad="1"/>
</workbook>
</file>

<file path=xl/comments1.xml><?xml version="1.0" encoding="utf-8"?>
<comments xmlns="http://schemas.openxmlformats.org/spreadsheetml/2006/main">
  <authors>
    <author>Hacienda</author>
  </authors>
  <commentList>
    <comment ref="J252" authorId="0">
      <text>
        <r>
          <rPr>
            <b/>
            <sz val="8"/>
            <rFont val="Tahoma"/>
            <family val="0"/>
          </rPr>
          <t>Hacienda:</t>
        </r>
        <r>
          <rPr>
            <sz val="8"/>
            <rFont val="Tahoma"/>
            <family val="0"/>
          </rPr>
          <t xml:space="preserve">
</t>
        </r>
      </text>
    </comment>
    <comment ref="G118" authorId="0">
      <text>
        <r>
          <rPr>
            <b/>
            <sz val="8"/>
            <rFont val="Tahoma"/>
            <family val="0"/>
          </rPr>
          <t>Hacienda: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<sst xmlns="http://schemas.openxmlformats.org/spreadsheetml/2006/main" count="541" uniqueCount="443">
  <si>
    <t>CODIGO</t>
  </si>
  <si>
    <t>I</t>
  </si>
  <si>
    <t>1.1</t>
  </si>
  <si>
    <t>1.1.1</t>
  </si>
  <si>
    <t>1.1.1.1</t>
  </si>
  <si>
    <t>1.1.1.2</t>
  </si>
  <si>
    <t>1.1.1.3</t>
  </si>
  <si>
    <t>1.1.2</t>
  </si>
  <si>
    <t>1.1.1.2.1</t>
  </si>
  <si>
    <t>1.1.1.2.2</t>
  </si>
  <si>
    <t>1.1.1.2.3</t>
  </si>
  <si>
    <t>1.1.1.2.4</t>
  </si>
  <si>
    <t>1.1.1.2.5</t>
  </si>
  <si>
    <t>1.1.1.2.6</t>
  </si>
  <si>
    <t>1.1.1.2.7</t>
  </si>
  <si>
    <t>1.1.1.2.8</t>
  </si>
  <si>
    <t>1.1.1.2.9</t>
  </si>
  <si>
    <t>DETALLES</t>
  </si>
  <si>
    <t>RENTAS E INGRESOS DEL PPTO MUNICIPAL</t>
  </si>
  <si>
    <t>INGRESOS CORRIENTES</t>
  </si>
  <si>
    <t>INGRESOS TRIBUTARIOS</t>
  </si>
  <si>
    <t>IMPUESTOS  DIRECTOS</t>
  </si>
  <si>
    <t>PREDIAL UNIFICADO</t>
  </si>
  <si>
    <t>CIRCULACION Y TRANSITO</t>
  </si>
  <si>
    <t>INDUSTRIA Y COMERCIO</t>
  </si>
  <si>
    <t>IMPUESTOS INDIRECTOS</t>
  </si>
  <si>
    <t>AVISOS Y TABLEROS</t>
  </si>
  <si>
    <t>ESPECTACULOS PUBLICOS</t>
  </si>
  <si>
    <t>IMPUESTO VENTA SIST. CLUBES</t>
  </si>
  <si>
    <t>DEGUELLO DE GANADO MAYOR</t>
  </si>
  <si>
    <t>DEGUELLO DE GANADO MENOR</t>
  </si>
  <si>
    <t>JUEGOS PERMITIDOS</t>
  </si>
  <si>
    <t>REGISTROS DE HIERROS Y MARCAS</t>
  </si>
  <si>
    <t xml:space="preserve">GUIAS Y MOVILIZACION DE GANADOS </t>
  </si>
  <si>
    <t xml:space="preserve"> DELINEAMIENTO URBANO Y LICENCIAS DE CONSTR</t>
  </si>
  <si>
    <t>PTO DE INGRESO</t>
  </si>
  <si>
    <t>1.1.1.2.10</t>
  </si>
  <si>
    <t>1.1.1.2.11</t>
  </si>
  <si>
    <t>1.1.1.2.12</t>
  </si>
  <si>
    <t>1.1.1.2.13</t>
  </si>
  <si>
    <t>1.1.1.2.14</t>
  </si>
  <si>
    <t>1.2</t>
  </si>
  <si>
    <t>1.2.1</t>
  </si>
  <si>
    <t>1.2.1.1</t>
  </si>
  <si>
    <t>1.2.1.2</t>
  </si>
  <si>
    <t>1.2.1.3</t>
  </si>
  <si>
    <t>1.2.1.4</t>
  </si>
  <si>
    <t>1.2.1.5</t>
  </si>
  <si>
    <t>1.2.1.6</t>
  </si>
  <si>
    <t>1.2.1.7</t>
  </si>
  <si>
    <t>1.2.2</t>
  </si>
  <si>
    <t>1.2.2.1</t>
  </si>
  <si>
    <t>1.2.2.2</t>
  </si>
  <si>
    <t>1.2.2.3</t>
  </si>
  <si>
    <t>1.2.2.4</t>
  </si>
  <si>
    <t>1.2.3</t>
  </si>
  <si>
    <t>1.2.3.1</t>
  </si>
  <si>
    <t>1.2.3.2</t>
  </si>
  <si>
    <t>1.2.3.3</t>
  </si>
  <si>
    <t>1.2.3.4</t>
  </si>
  <si>
    <t>2.1</t>
  </si>
  <si>
    <t>2.1.1</t>
  </si>
  <si>
    <t>2.1.2</t>
  </si>
  <si>
    <t>2.1.3</t>
  </si>
  <si>
    <t>2.1.4</t>
  </si>
  <si>
    <t>2.1.5</t>
  </si>
  <si>
    <t>2.2</t>
  </si>
  <si>
    <t>2.3</t>
  </si>
  <si>
    <t>SOBRETASA AL CONSUMO DE LA GASOLINA</t>
  </si>
  <si>
    <t>ALUMBRADO PUBLICO</t>
  </si>
  <si>
    <t>EXTRACCION DE MATERIALES</t>
  </si>
  <si>
    <t>ESPECTACULOS PUBLICOS DEPORTE</t>
  </si>
  <si>
    <t xml:space="preserve"> SOBRETASA BOMBERIL</t>
  </si>
  <si>
    <t>INGRESOS NO TRIBUTARIOS</t>
  </si>
  <si>
    <t>TASAS</t>
  </si>
  <si>
    <t>REGISTRO DE ABONOS</t>
  </si>
  <si>
    <t>SERVICIO DE CEMENTERIO</t>
  </si>
  <si>
    <t>BOLETAS DE POSESION</t>
  </si>
  <si>
    <t>CERTIFICACIONES Y EXPEDICION DE PAZ Y SALVO</t>
  </si>
  <si>
    <t>ARRENDAMIENTO DE BIENES</t>
  </si>
  <si>
    <t>VENTA DE SERVICIOS EDUCATIVOS</t>
  </si>
  <si>
    <t>VENTA DE OTROS SERVICIOS</t>
  </si>
  <si>
    <t>MULTAS Y SANCIONES</t>
  </si>
  <si>
    <t>DE RENTAS</t>
  </si>
  <si>
    <t>DE TRANSITO</t>
  </si>
  <si>
    <t>DE GOBIERNO</t>
  </si>
  <si>
    <t>DE PLANEACION</t>
  </si>
  <si>
    <t xml:space="preserve">TRANSFERENCIAS Y PARTICIPACIONES </t>
  </si>
  <si>
    <t>SGP-PROPOSITO GENERAL – L.A. (28%)</t>
  </si>
  <si>
    <t>VEHICULOS AUTOMOTORES</t>
  </si>
  <si>
    <t>APORTES DEPARTAMENTALES</t>
  </si>
  <si>
    <t>APORTES NACIONALES</t>
  </si>
  <si>
    <t>FONDOS ESPECIALES</t>
  </si>
  <si>
    <t>SISTEMA GENERAL DE PARTICIPACIONES</t>
  </si>
  <si>
    <t>SGP - EDUCACION – CALIDAD</t>
  </si>
  <si>
    <t>SGP - PRPGRAMA ALIMENTACION ESCOLAR</t>
  </si>
  <si>
    <t>SGP – ASIGNACIÓN RIBEREÑO</t>
  </si>
  <si>
    <t>SGP - PROPOSITO GENERAL - FORZOSA INVERSION (72%)</t>
  </si>
  <si>
    <t>SGP – FONPET (SSF)</t>
  </si>
  <si>
    <t>REGALIAS</t>
  </si>
  <si>
    <t>IMPUESTO TRANSPORTE DE GAS</t>
  </si>
  <si>
    <t>2.4</t>
  </si>
  <si>
    <t>ESTAMPILLAS - PRO - CULTURA</t>
  </si>
  <si>
    <t>2.5</t>
  </si>
  <si>
    <t>CONTRIBUCIONES</t>
  </si>
  <si>
    <t>2.5.1</t>
  </si>
  <si>
    <t>CONTRIBUCION ESPECIAL SEGURIDAD CIOUDADANA</t>
  </si>
  <si>
    <t>2.5.2</t>
  </si>
  <si>
    <t>VALORIZACION</t>
  </si>
  <si>
    <t>2.6</t>
  </si>
  <si>
    <t>RECURSOS DE COFINANCIACION</t>
  </si>
  <si>
    <t>2.7</t>
  </si>
  <si>
    <t>FONDO MUNICIPAL DE SALUD</t>
  </si>
  <si>
    <t>2.7.1</t>
  </si>
  <si>
    <t>SGP - PARTICIPACION EN SALUD</t>
  </si>
  <si>
    <t>2.7.1.1</t>
  </si>
  <si>
    <t>SUBSIDIO DEMANDA</t>
  </si>
  <si>
    <t>2.7.1.1.1</t>
  </si>
  <si>
    <t>CONTINUIDAD</t>
  </si>
  <si>
    <t>2.7.1.1.2</t>
  </si>
  <si>
    <t>AMPLIACIÓN DE COBERTURA</t>
  </si>
  <si>
    <t>2.7.1.2</t>
  </si>
  <si>
    <t>SUBSIDIO OFERTA</t>
  </si>
  <si>
    <t>2.7.1.2.1</t>
  </si>
  <si>
    <t>PRESTACIÓN DESERVICIOS SALUD</t>
  </si>
  <si>
    <t>2.7.1.2.2</t>
  </si>
  <si>
    <t>APORTE PATRONALES INHERETES A LA NOMINA</t>
  </si>
  <si>
    <t>2.7.1.3</t>
  </si>
  <si>
    <t xml:space="preserve">SALUD PUBLICA </t>
  </si>
  <si>
    <t>2.7.2</t>
  </si>
  <si>
    <t>FOSYGA</t>
  </si>
  <si>
    <t>2.7.3</t>
  </si>
  <si>
    <t xml:space="preserve">RENTAS CEDIDAS </t>
  </si>
  <si>
    <t>2.7.4</t>
  </si>
  <si>
    <t>ARBITRIO RENTISTICO</t>
  </si>
  <si>
    <t>2.7.4.1</t>
  </si>
  <si>
    <t>RIFAS</t>
  </si>
  <si>
    <t>2.7.4.2</t>
  </si>
  <si>
    <t>ETESA</t>
  </si>
  <si>
    <t>2.7.4.3</t>
  </si>
  <si>
    <t>OTROS INGRESOS</t>
  </si>
  <si>
    <t xml:space="preserve">RECURSOS DE CAPITAL                                     </t>
  </si>
  <si>
    <t>3.1</t>
  </si>
  <si>
    <t>SUPERAVIT</t>
  </si>
  <si>
    <t>3.2</t>
  </si>
  <si>
    <t>RECURSO DEL BALANCE</t>
  </si>
  <si>
    <t>3.3</t>
  </si>
  <si>
    <t>RECURSO DEL CREDITO</t>
  </si>
  <si>
    <t>3.4</t>
  </si>
  <si>
    <t>RENDIMIENTO POR OPERACIONES FINANC.</t>
  </si>
  <si>
    <t>3.5</t>
  </si>
  <si>
    <t>VENTA DE ACTIVOS (ADJUDICACIONES)</t>
  </si>
  <si>
    <t>3.6</t>
  </si>
  <si>
    <t>RENTAS OCASIONALES</t>
  </si>
  <si>
    <t>3.7</t>
  </si>
  <si>
    <t>EXCEDENTES FINANCIEROS</t>
  </si>
  <si>
    <t>TOTAL RENTAS Y RECURSOS DE CAPITAL</t>
  </si>
  <si>
    <t>Segunda Parte</t>
  </si>
  <si>
    <t>PRESUPUESTO DE GASTOS</t>
  </si>
  <si>
    <t>PTO DE GASTOS</t>
  </si>
  <si>
    <t>II</t>
  </si>
  <si>
    <t>A</t>
  </si>
  <si>
    <t>GASTOS DE FUNCIONAMIENTO</t>
  </si>
  <si>
    <t>SECCIÓN CONCEJO MUNICIPAL</t>
  </si>
  <si>
    <t>SECCIÓN PERSONERÍA  MUNICIPAL</t>
  </si>
  <si>
    <t>SECCIÓN INSTITUTO MUNICIPAL DE DEPORTES</t>
  </si>
  <si>
    <t>1.3</t>
  </si>
  <si>
    <t>ALCALDÍA MUNICIPAL</t>
  </si>
  <si>
    <t>1.3.1</t>
  </si>
  <si>
    <t>GASTOS DE PERSONAL</t>
  </si>
  <si>
    <t>1.3.1.1</t>
  </si>
  <si>
    <t>SERVICIOS PERSONALES ASOCIADOS A LA NOMINA</t>
  </si>
  <si>
    <t>1.3.1.1.1</t>
  </si>
  <si>
    <t>SUELDO DE PERSONAL DE NOMINA</t>
  </si>
  <si>
    <t>1.3.1.1.2</t>
  </si>
  <si>
    <t>HORAS EXTRAS Y DIAS FESTIVOS</t>
  </si>
  <si>
    <t>1.3.1.1.3</t>
  </si>
  <si>
    <t>INDEMNIZACIÓN POR VACACIONES</t>
  </si>
  <si>
    <t>1.3.1.1.4</t>
  </si>
  <si>
    <t>OTROS GASTOS POR SERVICIOS PERSONALES</t>
  </si>
  <si>
    <t>1.3.1.1.4.1</t>
  </si>
  <si>
    <t>GASTOS DE REPRESENTACIÓN</t>
  </si>
  <si>
    <t>1.3.1.1.4.2</t>
  </si>
  <si>
    <t>BONIFICACION DE DIRECCIÓN</t>
  </si>
  <si>
    <t>1.3.1.1.4.3</t>
  </si>
  <si>
    <t>PRIMA DE NAVIDAD</t>
  </si>
  <si>
    <t>1.3.1.1.4.4</t>
  </si>
  <si>
    <t>PRIMA DE VACACIONES</t>
  </si>
  <si>
    <t>1.3.1.1.4.5</t>
  </si>
  <si>
    <t>CALZADO Y VESTIDO DE LABOR</t>
  </si>
  <si>
    <t>1.3.1.2</t>
  </si>
  <si>
    <t>SERVICIOS PERSONALES INDIRECTOS</t>
  </si>
  <si>
    <t>1.3.1.2.1</t>
  </si>
  <si>
    <t>PERSONAL SUPERNUMERARIOS</t>
  </si>
  <si>
    <t>1.3.1.2.2</t>
  </si>
  <si>
    <t>HONORARIOS</t>
  </si>
  <si>
    <t>1.3.1.2.3</t>
  </si>
  <si>
    <t>REMUNERACIÓN SERVICIOS TÉCNICOS</t>
  </si>
  <si>
    <t>1.3.1.3.</t>
  </si>
  <si>
    <t>CONTRIBUCIONES INEHERENTES A LA NOMINA DEL SECTOR PRIVADO</t>
  </si>
  <si>
    <t>1.3.1.3.1</t>
  </si>
  <si>
    <t>SUBSIDIO FAMILIAR(4%)</t>
  </si>
  <si>
    <t>1.3.1.3.2</t>
  </si>
  <si>
    <t>FONDO DE ADMINISTRADORAS DE CESANTIAS (1/12)</t>
  </si>
  <si>
    <t>1.3.1.3.3</t>
  </si>
  <si>
    <t>FONDO DE ADMINISTRADORAS DE PENSIONES (11.625%)</t>
  </si>
  <si>
    <t>1.3.1.3.4</t>
  </si>
  <si>
    <t>E.P.S. DE SALUD ( 8%)</t>
  </si>
  <si>
    <t>1.3.1.3.5</t>
  </si>
  <si>
    <t>APORTE A.R.P. RIESGOS PROFESIONALES (0.522%)</t>
  </si>
  <si>
    <t>1.3.1.4</t>
  </si>
  <si>
    <t>CONTRIBUCIONES INHERENTES A LA NOMINA DEL SECTOR PUBLICO</t>
  </si>
  <si>
    <t>1.3.1.4.1</t>
  </si>
  <si>
    <t>APORTE ICBF (3%)</t>
  </si>
  <si>
    <t>1.3.1.4.2</t>
  </si>
  <si>
    <t>APORTE SENA (0.5%)</t>
  </si>
  <si>
    <t>1.3.1.4.3</t>
  </si>
  <si>
    <t>APORTE ESAP (0.5%)</t>
  </si>
  <si>
    <t>1.3.1.4.4</t>
  </si>
  <si>
    <t>APORTE l.T.I (1%)</t>
  </si>
  <si>
    <t>1.3.2</t>
  </si>
  <si>
    <t>GASTOS GENERALES</t>
  </si>
  <si>
    <t>1.3.2.1</t>
  </si>
  <si>
    <t>ADQUISICION DE BIENES</t>
  </si>
  <si>
    <t>1.3.2.1.1</t>
  </si>
  <si>
    <t>COMPRA DE EQUIPOS</t>
  </si>
  <si>
    <t>1.3.2.1.2</t>
  </si>
  <si>
    <t>MATERIALES Y SUMINISTROS</t>
  </si>
  <si>
    <t>1.3.2.1.3</t>
  </si>
  <si>
    <t>IMPRESOS Y PUBLICACIONES</t>
  </si>
  <si>
    <t>1.3.2.1.4</t>
  </si>
  <si>
    <t>BIENESTAR SOCIAL</t>
  </si>
  <si>
    <t>1.3.2.1.5</t>
  </si>
  <si>
    <t>ADQUISICIÓN CAJAS MORTUORIAS E INHUMACIN DE CADAVERES</t>
  </si>
  <si>
    <t>1.3.2.1.6</t>
  </si>
  <si>
    <t>COMBUSTIBLES Y REPUESTOS</t>
  </si>
  <si>
    <t>1.3.2.1.7</t>
  </si>
  <si>
    <t>CAJA MENOR</t>
  </si>
  <si>
    <t>1.3.2.2</t>
  </si>
  <si>
    <t>ADQUISICIÓN DE SERVICIOS</t>
  </si>
  <si>
    <t>1.3.2.2.1</t>
  </si>
  <si>
    <t>MANTENIMIENTO Y REPARACIÓN DE EQUIPOS</t>
  </si>
  <si>
    <t>1.3.2.2.2</t>
  </si>
  <si>
    <t>SERVICIOS PUBLICOS</t>
  </si>
  <si>
    <t>1.3.2.2.3</t>
  </si>
  <si>
    <t>ARRENDAMIENTO</t>
  </si>
  <si>
    <t>1.3.2.2.4</t>
  </si>
  <si>
    <t>VIATICOS Y GASTOS DE VIAJE</t>
  </si>
  <si>
    <t>1.3.2.2.5</t>
  </si>
  <si>
    <t>COMUNICACIÓN Y TRANSPORTE</t>
  </si>
  <si>
    <t>1.3.2.2.6</t>
  </si>
  <si>
    <t>SEGUROS Y CAUCIONES</t>
  </si>
  <si>
    <t>1.3.2.2.8</t>
  </si>
  <si>
    <t>FIESTAS CIVICAS, RELIGIOSAS Y CAMPESINAS</t>
  </si>
  <si>
    <t>1.3.2.2.9</t>
  </si>
  <si>
    <t>1.3.2.2.10</t>
  </si>
  <si>
    <t>TASAS, DERECHOS E IMPUESTOS</t>
  </si>
  <si>
    <t>1.3.2.2.11</t>
  </si>
  <si>
    <t>GASTOS FINANCIEROS</t>
  </si>
  <si>
    <t>1.3.3</t>
  </si>
  <si>
    <t>TRANSFERENCIAS CORRIENTES</t>
  </si>
  <si>
    <t>1.3.3.1</t>
  </si>
  <si>
    <t>FEDERACIÓN COLOMBIANA DE MUNICIPIOS</t>
  </si>
  <si>
    <t>1.3.3.2</t>
  </si>
  <si>
    <t>FONDO DE INVESTIGACIÓN EN SALUD (7% DE RIFAS)</t>
  </si>
  <si>
    <t>1.3.3.3</t>
  </si>
  <si>
    <t>SENTENCIAS JUDICIALES, LAUDOS Y CONCILIACIONES</t>
  </si>
  <si>
    <t>1.3.3.4</t>
  </si>
  <si>
    <t>VIGENCIAS FUTURAS CONTRATO ALUMBRADO PUBLICO</t>
  </si>
  <si>
    <t>1.3.4</t>
  </si>
  <si>
    <t>DÉFICIT FISCAL - FINANCIACION - I.C.L.D</t>
  </si>
  <si>
    <t>B</t>
  </si>
  <si>
    <t>SERVICIO DEUDA PUBLICA-FONADE (ICLD)</t>
  </si>
  <si>
    <t>AMORTIZACIÓN</t>
  </si>
  <si>
    <t>INTERESES</t>
  </si>
  <si>
    <t>C</t>
  </si>
  <si>
    <t>PLAN DE INVERSION MUNICIPAL APROBADO</t>
  </si>
  <si>
    <t>TOTAL GASTOS</t>
  </si>
  <si>
    <t>PLAN OPERATIVO ANUAL DE INVERSIONES</t>
  </si>
  <si>
    <t>01 SECTOR EDUCACIÓN</t>
  </si>
  <si>
    <t>PROGRAMAS</t>
  </si>
  <si>
    <t>INDICADORES</t>
  </si>
  <si>
    <t>DE</t>
  </si>
  <si>
    <t>RESULTADOS</t>
  </si>
  <si>
    <t>PROYECTOS</t>
  </si>
  <si>
    <t>FUENTES DE FINANCIAMIENTO</t>
  </si>
  <si>
    <t>ICLD</t>
  </si>
  <si>
    <t>SGPE</t>
  </si>
  <si>
    <t>SGPS</t>
  </si>
  <si>
    <t>SGPG</t>
  </si>
  <si>
    <t>RMDE</t>
  </si>
  <si>
    <t>OTROS</t>
  </si>
  <si>
    <t>RECURSOS</t>
  </si>
  <si>
    <t>TOTAL</t>
  </si>
  <si>
    <t>APROPIACIÓN</t>
  </si>
  <si>
    <t>01 MEJORAMIENTO DE LA INFRAESTRUCTURA EDUCATIVA</t>
  </si>
  <si>
    <t>02 PROVISIÓN CANASTA EDUCATIVA</t>
  </si>
  <si>
    <t>0202 Dotación tienda Escolar</t>
  </si>
  <si>
    <t>03 SERVICIOS PÚBLICOS DOMICILIARIOS</t>
  </si>
  <si>
    <t>0301 Pago Servicios Públicos a Centros, Instituciones Educativas y Ludoteca</t>
  </si>
  <si>
    <t xml:space="preserve">04 MEJORAMIENTO CALIDAD </t>
  </si>
  <si>
    <t>0401 Proyecto de Tecnificación Educativa para la formación mano de obra calificada</t>
  </si>
  <si>
    <t>Degüello</t>
  </si>
  <si>
    <t>0402 Capacitación a docentes e investigación Pedagógica</t>
  </si>
  <si>
    <t>0403 Premiación mejores bachilleres</t>
  </si>
  <si>
    <t xml:space="preserve">05 ACCESO AL SERVICIO EDUCATIVO </t>
  </si>
  <si>
    <t xml:space="preserve">0501 Pago Subsidio Transporte Escolar </t>
  </si>
  <si>
    <t>TOTAL EDUCACIÓN</t>
  </si>
  <si>
    <t>ASIGNACIÓN ESPECIAL</t>
  </si>
  <si>
    <t>0101 Alimentación y Nutrición Escolar</t>
  </si>
  <si>
    <t>02 SECTOR SALUD</t>
  </si>
  <si>
    <t>APROPIACION</t>
  </si>
  <si>
    <t>01 SUBSIDIOS A LA DEMANDA</t>
  </si>
  <si>
    <t>0101  Aseguramiento de los afiliados al Régimen Subsidiado en Salud</t>
  </si>
  <si>
    <t>Etesa</t>
  </si>
  <si>
    <t>0102 Ampliación de cobertura del  Régimen Subsidiado en Salud</t>
  </si>
  <si>
    <t>TOTAL DEMANDA</t>
  </si>
  <si>
    <t>02 SUBSIDIOS A LA OFERTA</t>
  </si>
  <si>
    <t>0201 Prestación de Servicios de Salud a vinculados</t>
  </si>
  <si>
    <t xml:space="preserve">0202 Aportes patronales inherentes a la nómina </t>
  </si>
  <si>
    <t>TOTAL OFERTA</t>
  </si>
  <si>
    <t>03 EVENTOS DE SALUD  PÚBLICA</t>
  </si>
  <si>
    <t>0301 Salud Pública</t>
  </si>
  <si>
    <t>0302 P y P – POS (4.01%)</t>
  </si>
  <si>
    <t>04 FORTALECIMIENTO INSTITUCIONAL DEL SECTOR</t>
  </si>
  <si>
    <t>0401 Asistencia Técnica y Profesional al Sector</t>
  </si>
  <si>
    <t>TOTAL SALUD</t>
  </si>
  <si>
    <t>03 SECTOR  PROPÓSITO GENERAL</t>
  </si>
  <si>
    <t>0301 Agua Potable y Saneamiento Básico</t>
  </si>
  <si>
    <t>01 Modernización Empresarial</t>
  </si>
  <si>
    <t>0102 Adquisición Áreas de conservación recursos hídricos</t>
  </si>
  <si>
    <t>TOTAL AGUA POTABLE Y SANEAMIENTO BASICO</t>
  </si>
  <si>
    <t>03 SECTOR PROPÓSITO GENERAL</t>
  </si>
  <si>
    <t>0302 Deporte y Recreación</t>
  </si>
  <si>
    <t xml:space="preserve">02 DESARROLLO DEPORTIVO DESCENTRALIZADO </t>
  </si>
  <si>
    <t xml:space="preserve">0201 Transferencias Instituto Municipal de Deportes </t>
  </si>
  <si>
    <t>TOTAL SECTOR DEPORTE Y RECREACION</t>
  </si>
  <si>
    <t>0303 Sector Cultural</t>
  </si>
  <si>
    <t>01 MEJORAMIENTO Y DOTACIÓN DE LA INFRAESTRUCTURA CULTURAL</t>
  </si>
  <si>
    <t>02 FOMENTO IDENTIDAD CULTURAL</t>
  </si>
  <si>
    <t>0201 Apoyo a manifestaciones folclóricas, culturales y festividades</t>
  </si>
  <si>
    <t xml:space="preserve">0202 Eventos y actividades culturales </t>
  </si>
  <si>
    <t>0203 Personal contratado para la ejecución de proyectos</t>
  </si>
  <si>
    <t>03 INICIATIVAS JUVENILES</t>
  </si>
  <si>
    <t>0301 Apoyo a actividades del Consejo Municipal de Juventudes</t>
  </si>
  <si>
    <t xml:space="preserve">04 FOMENTO DE LA LECTURA </t>
  </si>
  <si>
    <t xml:space="preserve">0401 Fortalecimiento actividades Biblioteca Municipal </t>
  </si>
  <si>
    <t>Pro-Cultura</t>
  </si>
  <si>
    <t>TOTAL SECTOR CULTURAL</t>
  </si>
  <si>
    <t xml:space="preserve">0304  Otros Sectores Libre Inversión </t>
  </si>
  <si>
    <t>01 PROGRAMA DE VIVIENDA DE INTERÉS SOCIAL</t>
  </si>
  <si>
    <t>0101  Titulación de predios de Vivienda de Interés Social</t>
  </si>
  <si>
    <t xml:space="preserve">0102 Subsidio para mejoramiento de vivienda de interés social </t>
  </si>
  <si>
    <t>TOTAL VIVIENDA</t>
  </si>
  <si>
    <t>02 SECTOR AGROPECUARIO</t>
  </si>
  <si>
    <t>0201 Asistencia Técnica Agropecuaria Directa</t>
  </si>
  <si>
    <t xml:space="preserve">0202 Proyectos productivos agropecuarios y pesqueros </t>
  </si>
  <si>
    <t>TOTAL SECTOR AGROPECUARIO</t>
  </si>
  <si>
    <t>03 INFRAESTRUCTURA VIAL Y TRANSPORTE</t>
  </si>
  <si>
    <t>0301 Estudio, construcción y conservación infraestructura vial y transporte</t>
  </si>
  <si>
    <t>0302 Amoblamiento Urbano-Vigencia futura Contrato</t>
  </si>
  <si>
    <t>TOTAL SECTOR TRANSPORTE</t>
  </si>
  <si>
    <t xml:space="preserve">04 MEDIO AMBIENTE </t>
  </si>
  <si>
    <t>0401 Regulación de cauces y corrientes de aguas</t>
  </si>
  <si>
    <t>0402 Control a las emisiones contaminantes del aire</t>
  </si>
  <si>
    <t>0403 Evacuación, drenaje y recuperación de cuerpos de agua</t>
  </si>
  <si>
    <t>0404 Apoyo actividades Promotores Ambientales</t>
  </si>
  <si>
    <t>TOTAL MEDIO AMBIENTE</t>
  </si>
  <si>
    <t>05 PREVENCIÓN Y ATENCIÓN DE DESASTRES</t>
  </si>
  <si>
    <t>0501 Evacuación de aguas de lluvia</t>
  </si>
  <si>
    <t>0502 Estudio y canalización de arroyos</t>
  </si>
  <si>
    <t>Ribereños</t>
  </si>
  <si>
    <t xml:space="preserve">0503 Adecuación muros de contención </t>
  </si>
  <si>
    <t xml:space="preserve">Ribereños </t>
  </si>
  <si>
    <t>TOTAL A Y P. DESASTRES</t>
  </si>
  <si>
    <t>06 PROMOCIÓN DEL DESARROLLO</t>
  </si>
  <si>
    <t>0601 Apoyo a PYMES, EAT  Y COOPERATIVAS, para promover el desarrollo empresarial</t>
  </si>
  <si>
    <t xml:space="preserve">0602 Promoción  competitividad, ciencia, tecnología e innovación </t>
  </si>
  <si>
    <t>TOTAL P. DEL DESARROLLO</t>
  </si>
  <si>
    <t xml:space="preserve">0701 Atención  a la Niñez y Adolescencia </t>
  </si>
  <si>
    <t>0702 Atención a Mujeres Cabeza de Hogar</t>
  </si>
  <si>
    <t xml:space="preserve">0703 Atención a Desplazados por la violencia </t>
  </si>
  <si>
    <t>0704 Atención a la población Discapacitada</t>
  </si>
  <si>
    <t>ITG</t>
  </si>
  <si>
    <t xml:space="preserve">0705 Atención Adulto Mayor </t>
  </si>
  <si>
    <t>TOTAL GRUPOS VULNERABLES</t>
  </si>
  <si>
    <t xml:space="preserve">08 EQUIPAMIENTO MUNICIPAL </t>
  </si>
  <si>
    <t>0801 Adecuación y mantenimiento edificios públicos</t>
  </si>
  <si>
    <t>0802 Mantenimientos cementerio municipal</t>
  </si>
  <si>
    <t>0803 Reparación locativa Casa Campesina</t>
  </si>
  <si>
    <t xml:space="preserve">09 DESARROLLO  COMUNITARIO </t>
  </si>
  <si>
    <t>0901 Promoción, desarrollo y capacitación para la participación  comunitaria</t>
  </si>
  <si>
    <t xml:space="preserve">0902 Fortalecimiento cultura Ciudadana y Promoción Derechos Humanos </t>
  </si>
  <si>
    <t>10 DESARROLLO INSTITUCIONAL</t>
  </si>
  <si>
    <t xml:space="preserve">1001 Fortalecimiento a la Gestión y Modernización de la Administración Municipal </t>
  </si>
  <si>
    <t xml:space="preserve">1002  Saneamiento Fiscal y Financiero </t>
  </si>
  <si>
    <t>1003 Implantación nueva Estratificación Socio-económica</t>
  </si>
  <si>
    <t>1004 Capacitación para el ejercicio eficiente de las competencias municipales</t>
  </si>
  <si>
    <t>TOTAL DESARROLLO INSTITUCIONAL</t>
  </si>
  <si>
    <t xml:space="preserve">11 JUSTICIA </t>
  </si>
  <si>
    <t>1101 Sostenimiento Inspección de Policía y Comisaría de Familia</t>
  </si>
  <si>
    <t>1102 Apoyo actividades en defensa del menor y la familia</t>
  </si>
  <si>
    <t>1103 Apoyo a la seguridad y convivencia ciudadana</t>
  </si>
  <si>
    <t>1201 Repotenciación y mantenimiento de  redes eléctricas y alumbrado público</t>
  </si>
  <si>
    <t xml:space="preserve">TOTAL </t>
  </si>
  <si>
    <t>1301 Amortización Capital e intereses crédito Sector</t>
  </si>
  <si>
    <t>1401 FONPET (S.S.F)</t>
  </si>
  <si>
    <t>TOTAL SISTEMA OTROS SECTORES</t>
  </si>
  <si>
    <t>TOTAL PLAN DE INVERSIONES</t>
  </si>
  <si>
    <t>PUBLICA</t>
  </si>
  <si>
    <t xml:space="preserve">13 SERVICIO DEUDA </t>
  </si>
  <si>
    <t>OBLIGACIONES</t>
  </si>
  <si>
    <t>PENSIONALES</t>
  </si>
  <si>
    <t xml:space="preserve">14 PROVISIÓN A </t>
  </si>
  <si>
    <t>I.T.G</t>
  </si>
  <si>
    <t>Ribereño</t>
  </si>
  <si>
    <t>HONORARIOS CONCEJALES</t>
  </si>
  <si>
    <t>APORTES ADICIONALES A LOS HONORARIOS</t>
  </si>
  <si>
    <t>ATENCION A EMPLEADOS</t>
  </si>
  <si>
    <t>0504  Servicio Prevencion y Control de Incendios</t>
  </si>
  <si>
    <r>
      <t xml:space="preserve">ARTICULO SEGUNDO: </t>
    </r>
    <r>
      <rPr>
        <sz val="11"/>
        <rFont val="Arial"/>
        <family val="2"/>
      </rPr>
      <t xml:space="preserve">Expedir el Presupuesto de Gastos del Municipio de Sabanagrande en la suma de </t>
    </r>
    <r>
      <rPr>
        <b/>
        <sz val="11"/>
        <rFont val="Arial"/>
        <family val="2"/>
      </rPr>
      <t>CUATRO MIL NOVECIENTOS SESENTA Y OCHO  MILLONES OCHOCIENTOS SETENTA Y SEIS MIL CON CIENTOCINCUENTA Y UN PESOS ($4.868.876.151)</t>
    </r>
    <r>
      <rPr>
        <sz val="11"/>
        <rFont val="Arial"/>
        <family val="2"/>
      </rPr>
      <t xml:space="preserve">, según detalles: </t>
    </r>
  </si>
  <si>
    <t>VIGENCIA FISCAL 2.007</t>
  </si>
  <si>
    <r>
      <t xml:space="preserve">07 </t>
    </r>
    <r>
      <rPr>
        <b/>
        <sz val="10"/>
        <rFont val="Arial"/>
        <family val="2"/>
      </rPr>
      <t>ATENCIÓN A GRUPOS VULNERABLES</t>
    </r>
  </si>
  <si>
    <t xml:space="preserve">12 ELECTRIFICACIÓN </t>
  </si>
  <si>
    <t>INDICADORES DE RESULTADOS</t>
  </si>
  <si>
    <t>INDICADORES DE RESULTADO</t>
  </si>
  <si>
    <t>01 MEJORAMIENTO DE LA INFRAESTRUCTURA DEPORTIVA Y RECREATIVA</t>
  </si>
  <si>
    <t>0101 Estudio,Construccion,adecuacion y mantenimiento de escenarios deportivos y parques</t>
  </si>
  <si>
    <t>Espectaculos publicos</t>
  </si>
  <si>
    <t>1104 Construccion de casa fiscal</t>
  </si>
  <si>
    <t>1,3,1,1,4,6</t>
  </si>
  <si>
    <t>PRIMA DE SERVICIO</t>
  </si>
  <si>
    <t>1,3,1,1,4,7</t>
  </si>
  <si>
    <t>AUXILIO DE TRANSPORTE</t>
  </si>
  <si>
    <t>0101  Infraestructura Servicios de Acuerducto, Alcantarillado, Aseo y Subsidios a estratos Subsidiables.</t>
  </si>
  <si>
    <t>0101  Estudio, Construcción, mantenimiento y dotación de la infraestructura Cultural y del patrimonio arquitectónico y cultural del municipio.</t>
  </si>
  <si>
    <t>1105 Mantenimiento, Operación y Dotación de la Cárcel Municipal.</t>
  </si>
  <si>
    <t>0804 Construcción Sala de Necropcia.</t>
  </si>
  <si>
    <t>1,3,1,1,4,8</t>
  </si>
  <si>
    <t>SUBSIDIO DE ALIMENTACION</t>
  </si>
  <si>
    <t>VIGENCIA FISCAL 2.008</t>
  </si>
  <si>
    <t xml:space="preserve">0101 Adquisición lote, Estudios, Construcción, Adecuación y Mantenimiento de Plantas Físicas de instituciones educativas, Ludoteca y Biblioteca </t>
  </si>
  <si>
    <t>0201 Dotación de mobiliario, textos y ayuda material didactico de instituciones educativas,ludoteca y biblioteca</t>
  </si>
</sst>
</file>

<file path=xl/styles.xml><?xml version="1.0" encoding="utf-8"?>
<styleSheet xmlns="http://schemas.openxmlformats.org/spreadsheetml/2006/main">
  <numFmts count="3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_-* #,##0.0\ _€_-;\-* #,##0.0\ _€_-;_-* &quot;-&quot;??\ _€_-;_-@_-"/>
    <numFmt numFmtId="193" formatCode="_-* #,##0\ _€_-;\-* #,##0\ _€_-;_-* &quot;-&quot;??\ _€_-;_-@_-"/>
    <numFmt numFmtId="194" formatCode="#,##0.0"/>
  </numFmts>
  <fonts count="49">
    <font>
      <sz val="10"/>
      <name val="Arial"/>
      <family val="0"/>
    </font>
    <font>
      <sz val="12"/>
      <name val="Times New Roman"/>
      <family val="1"/>
    </font>
    <font>
      <b/>
      <sz val="13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9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334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1" fillId="0" borderId="0" xfId="0" applyFont="1" applyAlignment="1">
      <alignment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2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7" fillId="0" borderId="10" xfId="0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3" fontId="0" fillId="0" borderId="11" xfId="0" applyNumberFormat="1" applyFont="1" applyBorder="1" applyAlignment="1">
      <alignment horizontal="right" wrapText="1"/>
    </xf>
    <xf numFmtId="0" fontId="0" fillId="0" borderId="11" xfId="0" applyFont="1" applyBorder="1" applyAlignment="1">
      <alignment horizontal="right" wrapText="1"/>
    </xf>
    <xf numFmtId="0" fontId="5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5" xfId="0" applyFont="1" applyBorder="1" applyAlignment="1">
      <alignment horizontal="justify" wrapText="1"/>
    </xf>
    <xf numFmtId="0" fontId="5" fillId="0" borderId="15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1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10" fillId="0" borderId="15" xfId="0" applyFont="1" applyBorder="1" applyAlignment="1">
      <alignment horizontal="justify" wrapText="1"/>
    </xf>
    <xf numFmtId="3" fontId="0" fillId="0" borderId="16" xfId="0" applyNumberFormat="1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7" fillId="0" borderId="17" xfId="0" applyFont="1" applyBorder="1" applyAlignment="1">
      <alignment wrapText="1"/>
    </xf>
    <xf numFmtId="3" fontId="0" fillId="0" borderId="17" xfId="0" applyNumberFormat="1" applyFont="1" applyBorder="1" applyAlignment="1">
      <alignment horizontal="right" wrapText="1"/>
    </xf>
    <xf numFmtId="0" fontId="8" fillId="0" borderId="15" xfId="0" applyFont="1" applyBorder="1" applyAlignment="1">
      <alignment wrapText="1"/>
    </xf>
    <xf numFmtId="0" fontId="8" fillId="0" borderId="15" xfId="0" applyFont="1" applyBorder="1" applyAlignment="1">
      <alignment horizontal="justify" wrapText="1"/>
    </xf>
    <xf numFmtId="0" fontId="4" fillId="0" borderId="16" xfId="0" applyFont="1" applyBorder="1" applyAlignment="1">
      <alignment wrapText="1"/>
    </xf>
    <xf numFmtId="0" fontId="4" fillId="0" borderId="14" xfId="0" applyFont="1" applyBorder="1" applyAlignment="1">
      <alignment wrapText="1"/>
    </xf>
    <xf numFmtId="4" fontId="0" fillId="0" borderId="11" xfId="47" applyNumberFormat="1" applyFont="1" applyBorder="1" applyAlignment="1">
      <alignment horizontal="right" wrapText="1"/>
    </xf>
    <xf numFmtId="4" fontId="0" fillId="0" borderId="11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left" wrapText="1"/>
    </xf>
    <xf numFmtId="0" fontId="4" fillId="0" borderId="18" xfId="0" applyFont="1" applyBorder="1" applyAlignment="1">
      <alignment wrapText="1"/>
    </xf>
    <xf numFmtId="193" fontId="0" fillId="0" borderId="11" xfId="47" applyNumberFormat="1" applyFont="1" applyBorder="1" applyAlignment="1">
      <alignment horizontal="right" wrapText="1"/>
    </xf>
    <xf numFmtId="193" fontId="0" fillId="0" borderId="16" xfId="47" applyNumberFormat="1" applyFont="1" applyBorder="1" applyAlignment="1">
      <alignment horizontal="right" wrapText="1"/>
    </xf>
    <xf numFmtId="193" fontId="0" fillId="0" borderId="15" xfId="47" applyNumberFormat="1" applyFont="1" applyBorder="1" applyAlignment="1">
      <alignment horizontal="right" wrapText="1"/>
    </xf>
    <xf numFmtId="193" fontId="7" fillId="0" borderId="11" xfId="47" applyNumberFormat="1" applyFont="1" applyBorder="1" applyAlignment="1">
      <alignment horizontal="right" wrapText="1"/>
    </xf>
    <xf numFmtId="193" fontId="7" fillId="0" borderId="16" xfId="47" applyNumberFormat="1" applyFont="1" applyBorder="1" applyAlignment="1">
      <alignment horizontal="right" wrapText="1"/>
    </xf>
    <xf numFmtId="193" fontId="0" fillId="0" borderId="14" xfId="47" applyNumberFormat="1" applyFont="1" applyBorder="1" applyAlignment="1">
      <alignment horizontal="right" wrapText="1"/>
    </xf>
    <xf numFmtId="193" fontId="0" fillId="0" borderId="11" xfId="0" applyNumberFormat="1" applyFont="1" applyBorder="1" applyAlignment="1">
      <alignment horizontal="right" wrapText="1"/>
    </xf>
    <xf numFmtId="193" fontId="7" fillId="0" borderId="11" xfId="0" applyNumberFormat="1" applyFont="1" applyBorder="1" applyAlignment="1">
      <alignment horizontal="right" wrapText="1"/>
    </xf>
    <xf numFmtId="193" fontId="6" fillId="0" borderId="11" xfId="0" applyNumberFormat="1" applyFont="1" applyBorder="1" applyAlignment="1">
      <alignment horizontal="right" wrapText="1"/>
    </xf>
    <xf numFmtId="3" fontId="0" fillId="0" borderId="11" xfId="47" applyNumberFormat="1" applyFont="1" applyBorder="1" applyAlignment="1">
      <alignment horizontal="right" wrapText="1"/>
    </xf>
    <xf numFmtId="3" fontId="0" fillId="0" borderId="12" xfId="47" applyNumberFormat="1" applyFont="1" applyBorder="1" applyAlignment="1">
      <alignment horizontal="right" wrapText="1"/>
    </xf>
    <xf numFmtId="3" fontId="0" fillId="0" borderId="10" xfId="47" applyNumberFormat="1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right" wrapText="1"/>
    </xf>
    <xf numFmtId="3" fontId="7" fillId="0" borderId="11" xfId="47" applyNumberFormat="1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 horizontal="right" wrapText="1"/>
    </xf>
    <xf numFmtId="0" fontId="0" fillId="0" borderId="19" xfId="0" applyFont="1" applyBorder="1" applyAlignment="1">
      <alignment horizontal="right" vertical="top" wrapText="1"/>
    </xf>
    <xf numFmtId="0" fontId="0" fillId="0" borderId="20" xfId="0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right" vertical="top" wrapText="1"/>
    </xf>
    <xf numFmtId="3" fontId="0" fillId="0" borderId="21" xfId="0" applyNumberFormat="1" applyFont="1" applyBorder="1" applyAlignment="1">
      <alignment horizontal="right" vertical="top" wrapText="1"/>
    </xf>
    <xf numFmtId="0" fontId="7" fillId="0" borderId="22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2" xfId="0" applyFont="1" applyBorder="1" applyAlignment="1">
      <alignment horizontal="right" vertical="top" wrapText="1"/>
    </xf>
    <xf numFmtId="3" fontId="7" fillId="0" borderId="22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vertical="top" wrapText="1"/>
    </xf>
    <xf numFmtId="3" fontId="7" fillId="0" borderId="0" xfId="0" applyNumberFormat="1" applyFont="1" applyBorder="1" applyAlignment="1">
      <alignment horizontal="right" vertical="top" wrapText="1"/>
    </xf>
    <xf numFmtId="3" fontId="0" fillId="0" borderId="22" xfId="0" applyNumberFormat="1" applyFont="1" applyBorder="1" applyAlignment="1">
      <alignment horizontal="right" wrapText="1"/>
    </xf>
    <xf numFmtId="0" fontId="0" fillId="0" borderId="22" xfId="0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15" xfId="0" applyFont="1" applyBorder="1" applyAlignment="1">
      <alignment vertical="top" wrapText="1"/>
    </xf>
    <xf numFmtId="0" fontId="0" fillId="0" borderId="15" xfId="0" applyFont="1" applyBorder="1" applyAlignment="1">
      <alignment horizontal="right" vertical="top" wrapText="1"/>
    </xf>
    <xf numFmtId="3" fontId="0" fillId="0" borderId="15" xfId="0" applyNumberFormat="1" applyFont="1" applyBorder="1" applyAlignment="1">
      <alignment horizontal="right" wrapText="1"/>
    </xf>
    <xf numFmtId="0" fontId="0" fillId="0" borderId="15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23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7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right" vertical="top" wrapText="1"/>
    </xf>
    <xf numFmtId="0" fontId="0" fillId="0" borderId="27" xfId="0" applyFont="1" applyBorder="1" applyAlignment="1">
      <alignment vertical="top" wrapText="1"/>
    </xf>
    <xf numFmtId="193" fontId="0" fillId="0" borderId="28" xfId="47" applyNumberFormat="1" applyFont="1" applyBorder="1" applyAlignment="1">
      <alignment horizontal="right" vertical="top" wrapText="1"/>
    </xf>
    <xf numFmtId="0" fontId="0" fillId="0" borderId="27" xfId="0" applyFont="1" applyBorder="1" applyAlignment="1">
      <alignment horizontal="right" vertical="top" wrapText="1"/>
    </xf>
    <xf numFmtId="0" fontId="0" fillId="0" borderId="29" xfId="0" applyFont="1" applyBorder="1" applyAlignment="1">
      <alignment horizontal="right" vertical="top" wrapText="1"/>
    </xf>
    <xf numFmtId="0" fontId="7" fillId="0" borderId="15" xfId="0" applyFont="1" applyBorder="1" applyAlignment="1">
      <alignment vertical="center" wrapText="1"/>
    </xf>
    <xf numFmtId="3" fontId="0" fillId="0" borderId="28" xfId="0" applyNumberFormat="1" applyFont="1" applyBorder="1" applyAlignment="1">
      <alignment horizontal="right" vertical="top" wrapText="1"/>
    </xf>
    <xf numFmtId="0" fontId="0" fillId="0" borderId="28" xfId="0" applyFont="1" applyBorder="1" applyAlignment="1">
      <alignment horizontal="right" vertical="top" wrapText="1"/>
    </xf>
    <xf numFmtId="0" fontId="0" fillId="0" borderId="28" xfId="0" applyFont="1" applyBorder="1" applyAlignment="1">
      <alignment vertical="top" wrapText="1"/>
    </xf>
    <xf numFmtId="3" fontId="0" fillId="0" borderId="20" xfId="0" applyNumberFormat="1" applyFont="1" applyBorder="1" applyAlignment="1">
      <alignment horizontal="right" vertical="top" wrapText="1"/>
    </xf>
    <xf numFmtId="0" fontId="0" fillId="0" borderId="30" xfId="0" applyFont="1" applyBorder="1" applyAlignment="1">
      <alignment vertical="top" wrapText="1"/>
    </xf>
    <xf numFmtId="0" fontId="0" fillId="0" borderId="30" xfId="0" applyFont="1" applyBorder="1" applyAlignment="1">
      <alignment horizontal="right" vertical="top" wrapText="1"/>
    </xf>
    <xf numFmtId="0" fontId="0" fillId="0" borderId="29" xfId="0" applyFont="1" applyBorder="1" applyAlignment="1">
      <alignment vertical="top" wrapText="1"/>
    </xf>
    <xf numFmtId="0" fontId="0" fillId="0" borderId="31" xfId="0" applyFont="1" applyBorder="1" applyAlignment="1">
      <alignment vertical="top" wrapText="1"/>
    </xf>
    <xf numFmtId="0" fontId="0" fillId="0" borderId="31" xfId="0" applyFont="1" applyBorder="1" applyAlignment="1">
      <alignment horizontal="right" vertical="top" wrapText="1"/>
    </xf>
    <xf numFmtId="3" fontId="0" fillId="0" borderId="32" xfId="0" applyNumberFormat="1" applyFont="1" applyBorder="1" applyAlignment="1">
      <alignment horizontal="right" vertical="top" wrapText="1"/>
    </xf>
    <xf numFmtId="0" fontId="0" fillId="0" borderId="28" xfId="0" applyFont="1" applyBorder="1" applyAlignment="1">
      <alignment horizontal="center" vertical="top" wrapText="1"/>
    </xf>
    <xf numFmtId="3" fontId="0" fillId="0" borderId="31" xfId="0" applyNumberFormat="1" applyFont="1" applyBorder="1" applyAlignment="1">
      <alignment horizontal="right" vertical="top" wrapText="1"/>
    </xf>
    <xf numFmtId="0" fontId="0" fillId="0" borderId="33" xfId="0" applyFont="1" applyBorder="1" applyAlignment="1">
      <alignment horizontal="right" vertical="top" wrapText="1"/>
    </xf>
    <xf numFmtId="3" fontId="0" fillId="0" borderId="33" xfId="0" applyNumberFormat="1" applyFont="1" applyBorder="1" applyAlignment="1">
      <alignment horizontal="right" vertical="top" wrapText="1"/>
    </xf>
    <xf numFmtId="0" fontId="0" fillId="0" borderId="33" xfId="0" applyFont="1" applyBorder="1" applyAlignment="1">
      <alignment horizontal="center" vertical="top" wrapText="1"/>
    </xf>
    <xf numFmtId="187" fontId="0" fillId="0" borderId="33" xfId="47" applyFont="1" applyBorder="1" applyAlignment="1">
      <alignment vertical="top" wrapText="1"/>
    </xf>
    <xf numFmtId="193" fontId="0" fillId="0" borderId="31" xfId="47" applyNumberFormat="1" applyFont="1" applyBorder="1" applyAlignment="1">
      <alignment horizontal="right" vertical="top" wrapText="1"/>
    </xf>
    <xf numFmtId="3" fontId="0" fillId="0" borderId="34" xfId="0" applyNumberFormat="1" applyFont="1" applyBorder="1" applyAlignment="1">
      <alignment horizontal="right" vertical="top" wrapText="1"/>
    </xf>
    <xf numFmtId="0" fontId="0" fillId="0" borderId="33" xfId="0" applyFont="1" applyBorder="1" applyAlignment="1">
      <alignment vertical="top" wrapText="1"/>
    </xf>
    <xf numFmtId="3" fontId="7" fillId="0" borderId="28" xfId="0" applyNumberFormat="1" applyFont="1" applyBorder="1" applyAlignment="1">
      <alignment horizontal="right" vertical="center" wrapText="1"/>
    </xf>
    <xf numFmtId="0" fontId="7" fillId="0" borderId="30" xfId="0" applyFont="1" applyBorder="1" applyAlignment="1">
      <alignment vertical="top" wrapText="1"/>
    </xf>
    <xf numFmtId="3" fontId="7" fillId="0" borderId="30" xfId="0" applyNumberFormat="1" applyFont="1" applyBorder="1" applyAlignment="1">
      <alignment horizontal="right" vertical="center" wrapText="1"/>
    </xf>
    <xf numFmtId="0" fontId="0" fillId="0" borderId="35" xfId="0" applyFont="1" applyBorder="1" applyAlignment="1">
      <alignment vertical="top" wrapText="1"/>
    </xf>
    <xf numFmtId="0" fontId="7" fillId="0" borderId="30" xfId="0" applyFont="1" applyBorder="1" applyAlignment="1">
      <alignment vertical="center" wrapText="1"/>
    </xf>
    <xf numFmtId="0" fontId="0" fillId="0" borderId="36" xfId="0" applyFont="1" applyBorder="1" applyAlignment="1">
      <alignment vertical="top" wrapText="1"/>
    </xf>
    <xf numFmtId="0" fontId="0" fillId="0" borderId="28" xfId="0" applyFont="1" applyBorder="1" applyAlignment="1">
      <alignment horizontal="justify" vertical="top" wrapText="1"/>
    </xf>
    <xf numFmtId="3" fontId="7" fillId="0" borderId="36" xfId="0" applyNumberFormat="1" applyFont="1" applyBorder="1" applyAlignment="1">
      <alignment horizontal="right" vertical="center" wrapText="1"/>
    </xf>
    <xf numFmtId="3" fontId="7" fillId="0" borderId="20" xfId="0" applyNumberFormat="1" applyFont="1" applyBorder="1" applyAlignment="1">
      <alignment horizontal="right" vertical="center" wrapText="1"/>
    </xf>
    <xf numFmtId="3" fontId="7" fillId="0" borderId="37" xfId="0" applyNumberFormat="1" applyFont="1" applyBorder="1" applyAlignment="1">
      <alignment horizontal="right" vertical="center" wrapText="1"/>
    </xf>
    <xf numFmtId="3" fontId="0" fillId="0" borderId="27" xfId="0" applyNumberFormat="1" applyFont="1" applyBorder="1" applyAlignment="1">
      <alignment horizontal="right" vertical="top" wrapText="1"/>
    </xf>
    <xf numFmtId="3" fontId="0" fillId="0" borderId="29" xfId="0" applyNumberFormat="1" applyFont="1" applyBorder="1" applyAlignment="1">
      <alignment horizontal="right" vertical="top" wrapText="1"/>
    </xf>
    <xf numFmtId="0" fontId="0" fillId="0" borderId="38" xfId="0" applyFont="1" applyBorder="1" applyAlignment="1">
      <alignment vertical="top" wrapText="1"/>
    </xf>
    <xf numFmtId="0" fontId="7" fillId="0" borderId="38" xfId="0" applyFont="1" applyBorder="1" applyAlignment="1">
      <alignment vertical="top" wrapText="1"/>
    </xf>
    <xf numFmtId="0" fontId="7" fillId="0" borderId="39" xfId="0" applyFont="1" applyBorder="1" applyAlignment="1">
      <alignment vertical="top" wrapText="1"/>
    </xf>
    <xf numFmtId="4" fontId="0" fillId="0" borderId="33" xfId="0" applyNumberFormat="1" applyFont="1" applyBorder="1" applyAlignment="1">
      <alignment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37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0" fontId="7" fillId="0" borderId="28" xfId="0" applyFont="1" applyBorder="1" applyAlignment="1">
      <alignment vertical="top" wrapText="1"/>
    </xf>
    <xf numFmtId="193" fontId="0" fillId="0" borderId="28" xfId="47" applyNumberFormat="1" applyFont="1" applyBorder="1" applyAlignment="1">
      <alignment horizontal="right" wrapText="1"/>
    </xf>
    <xf numFmtId="0" fontId="7" fillId="0" borderId="34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3" fontId="7" fillId="0" borderId="28" xfId="0" applyNumberFormat="1" applyFont="1" applyBorder="1" applyAlignment="1">
      <alignment horizontal="right" vertical="top" wrapText="1"/>
    </xf>
    <xf numFmtId="0" fontId="7" fillId="0" borderId="28" xfId="0" applyFont="1" applyBorder="1" applyAlignment="1">
      <alignment horizontal="right" vertical="top" wrapText="1"/>
    </xf>
    <xf numFmtId="3" fontId="7" fillId="0" borderId="20" xfId="0" applyNumberFormat="1" applyFont="1" applyBorder="1" applyAlignment="1">
      <alignment horizontal="right" vertical="top" wrapText="1"/>
    </xf>
    <xf numFmtId="193" fontId="7" fillId="0" borderId="28" xfId="47" applyNumberFormat="1" applyFont="1" applyBorder="1" applyAlignment="1">
      <alignment horizontal="right" vertical="top" wrapText="1"/>
    </xf>
    <xf numFmtId="193" fontId="13" fillId="0" borderId="28" xfId="47" applyNumberFormat="1" applyFont="1" applyBorder="1" applyAlignment="1">
      <alignment horizontal="right" vertical="top" wrapText="1"/>
    </xf>
    <xf numFmtId="0" fontId="0" fillId="0" borderId="39" xfId="0" applyFont="1" applyBorder="1" applyAlignment="1">
      <alignment vertical="top" wrapText="1"/>
    </xf>
    <xf numFmtId="0" fontId="0" fillId="0" borderId="37" xfId="0" applyFont="1" applyBorder="1" applyAlignment="1">
      <alignment horizontal="right" vertical="top" wrapText="1"/>
    </xf>
    <xf numFmtId="3" fontId="0" fillId="0" borderId="28" xfId="0" applyNumberFormat="1" applyFont="1" applyBorder="1" applyAlignment="1">
      <alignment horizontal="right" wrapText="1"/>
    </xf>
    <xf numFmtId="4" fontId="0" fillId="0" borderId="28" xfId="0" applyNumberFormat="1" applyFont="1" applyBorder="1" applyAlignment="1">
      <alignment vertical="top" wrapText="1"/>
    </xf>
    <xf numFmtId="3" fontId="0" fillId="0" borderId="28" xfId="0" applyNumberFormat="1" applyFont="1" applyBorder="1" applyAlignment="1">
      <alignment vertical="top" wrapText="1"/>
    </xf>
    <xf numFmtId="0" fontId="0" fillId="0" borderId="34" xfId="0" applyFont="1" applyBorder="1" applyAlignment="1">
      <alignment horizontal="right" vertical="top" wrapText="1"/>
    </xf>
    <xf numFmtId="193" fontId="0" fillId="0" borderId="32" xfId="47" applyNumberFormat="1" applyFont="1" applyBorder="1" applyAlignment="1">
      <alignment horizontal="right" vertical="top" wrapText="1"/>
    </xf>
    <xf numFmtId="4" fontId="0" fillId="0" borderId="33" xfId="0" applyNumberFormat="1" applyFont="1" applyBorder="1" applyAlignment="1">
      <alignment horizontal="right" vertical="top" wrapText="1"/>
    </xf>
    <xf numFmtId="0" fontId="7" fillId="0" borderId="33" xfId="0" applyFont="1" applyBorder="1" applyAlignment="1">
      <alignment horizontal="right" vertical="top" wrapText="1"/>
    </xf>
    <xf numFmtId="3" fontId="7" fillId="0" borderId="27" xfId="0" applyNumberFormat="1" applyFont="1" applyBorder="1" applyAlignment="1">
      <alignment horizontal="right" vertical="top" wrapText="1"/>
    </xf>
    <xf numFmtId="3" fontId="7" fillId="0" borderId="31" xfId="0" applyNumberFormat="1" applyFont="1" applyBorder="1" applyAlignment="1">
      <alignment horizontal="right" vertical="top" wrapText="1"/>
    </xf>
    <xf numFmtId="0" fontId="0" fillId="0" borderId="37" xfId="0" applyFont="1" applyBorder="1" applyAlignment="1">
      <alignment horizontal="center" vertical="top" wrapText="1"/>
    </xf>
    <xf numFmtId="4" fontId="7" fillId="0" borderId="33" xfId="0" applyNumberFormat="1" applyFont="1" applyBorder="1" applyAlignment="1">
      <alignment horizontal="right" vertical="top" wrapText="1"/>
    </xf>
    <xf numFmtId="4" fontId="7" fillId="0" borderId="33" xfId="0" applyNumberFormat="1" applyFont="1" applyBorder="1" applyAlignment="1">
      <alignment vertical="top" wrapText="1"/>
    </xf>
    <xf numFmtId="3" fontId="7" fillId="0" borderId="34" xfId="0" applyNumberFormat="1" applyFont="1" applyBorder="1" applyAlignment="1">
      <alignment horizontal="right" vertical="top" wrapText="1"/>
    </xf>
    <xf numFmtId="3" fontId="7" fillId="0" borderId="32" xfId="0" applyNumberFormat="1" applyFont="1" applyBorder="1" applyAlignment="1">
      <alignment horizontal="right" vertical="top" wrapText="1"/>
    </xf>
    <xf numFmtId="4" fontId="0" fillId="0" borderId="31" xfId="0" applyNumberFormat="1" applyFont="1" applyBorder="1" applyAlignment="1">
      <alignment vertical="top" wrapText="1"/>
    </xf>
    <xf numFmtId="3" fontId="7" fillId="0" borderId="28" xfId="0" applyNumberFormat="1" applyFont="1" applyBorder="1" applyAlignment="1">
      <alignment horizontal="right" wrapText="1"/>
    </xf>
    <xf numFmtId="0" fontId="7" fillId="0" borderId="28" xfId="0" applyFont="1" applyBorder="1" applyAlignment="1">
      <alignment wrapText="1"/>
    </xf>
    <xf numFmtId="3" fontId="7" fillId="0" borderId="20" xfId="0" applyNumberFormat="1" applyFont="1" applyBorder="1" applyAlignment="1">
      <alignment horizontal="right" wrapText="1"/>
    </xf>
    <xf numFmtId="3" fontId="0" fillId="0" borderId="33" xfId="0" applyNumberFormat="1" applyFont="1" applyBorder="1" applyAlignment="1">
      <alignment horizontal="right" wrapText="1"/>
    </xf>
    <xf numFmtId="3" fontId="0" fillId="0" borderId="31" xfId="0" applyNumberFormat="1" applyFont="1" applyBorder="1" applyAlignment="1">
      <alignment horizontal="right" wrapText="1"/>
    </xf>
    <xf numFmtId="0" fontId="0" fillId="0" borderId="28" xfId="0" applyFont="1" applyBorder="1" applyAlignment="1">
      <alignment horizontal="right" wrapText="1"/>
    </xf>
    <xf numFmtId="3" fontId="0" fillId="0" borderId="32" xfId="0" applyNumberFormat="1" applyFont="1" applyBorder="1" applyAlignment="1">
      <alignment horizontal="right" wrapText="1"/>
    </xf>
    <xf numFmtId="3" fontId="0" fillId="0" borderId="33" xfId="0" applyNumberFormat="1" applyFont="1" applyBorder="1" applyAlignment="1">
      <alignment horizontal="center" vertical="top" wrapText="1"/>
    </xf>
    <xf numFmtId="3" fontId="7" fillId="0" borderId="28" xfId="0" applyNumberFormat="1" applyFont="1" applyBorder="1" applyAlignment="1">
      <alignment vertical="top" wrapText="1"/>
    </xf>
    <xf numFmtId="3" fontId="7" fillId="0" borderId="28" xfId="0" applyNumberFormat="1" applyFont="1" applyBorder="1" applyAlignment="1">
      <alignment wrapText="1"/>
    </xf>
    <xf numFmtId="3" fontId="7" fillId="0" borderId="30" xfId="0" applyNumberFormat="1" applyFont="1" applyBorder="1" applyAlignment="1">
      <alignment horizontal="right" wrapText="1"/>
    </xf>
    <xf numFmtId="0" fontId="0" fillId="0" borderId="30" xfId="0" applyFont="1" applyBorder="1" applyAlignment="1">
      <alignment horizontal="right" wrapText="1"/>
    </xf>
    <xf numFmtId="3" fontId="7" fillId="0" borderId="30" xfId="0" applyNumberFormat="1" applyFont="1" applyBorder="1" applyAlignment="1">
      <alignment wrapText="1"/>
    </xf>
    <xf numFmtId="3" fontId="7" fillId="0" borderId="37" xfId="0" applyNumberFormat="1" applyFont="1" applyBorder="1" applyAlignment="1">
      <alignment horizontal="right" wrapText="1"/>
    </xf>
    <xf numFmtId="3" fontId="0" fillId="0" borderId="31" xfId="0" applyNumberFormat="1" applyFont="1" applyBorder="1" applyAlignment="1">
      <alignment vertical="top" wrapText="1"/>
    </xf>
    <xf numFmtId="193" fontId="7" fillId="0" borderId="28" xfId="47" applyNumberFormat="1" applyFont="1" applyBorder="1" applyAlignment="1">
      <alignment horizontal="right" wrapText="1"/>
    </xf>
    <xf numFmtId="0" fontId="7" fillId="0" borderId="28" xfId="0" applyFont="1" applyBorder="1" applyAlignment="1">
      <alignment horizontal="right" wrapText="1"/>
    </xf>
    <xf numFmtId="3" fontId="7" fillId="0" borderId="20" xfId="0" applyNumberFormat="1" applyFont="1" applyBorder="1" applyAlignment="1">
      <alignment wrapText="1"/>
    </xf>
    <xf numFmtId="0" fontId="0" fillId="0" borderId="20" xfId="0" applyFont="1" applyBorder="1" applyAlignment="1">
      <alignment vertical="top" wrapText="1"/>
    </xf>
    <xf numFmtId="193" fontId="7" fillId="0" borderId="28" xfId="0" applyNumberFormat="1" applyFont="1" applyBorder="1" applyAlignment="1">
      <alignment horizontal="right" wrapText="1"/>
    </xf>
    <xf numFmtId="193" fontId="7" fillId="0" borderId="30" xfId="0" applyNumberFormat="1" applyFont="1" applyBorder="1" applyAlignment="1">
      <alignment horizontal="right" wrapText="1"/>
    </xf>
    <xf numFmtId="3" fontId="7" fillId="0" borderId="37" xfId="0" applyNumberFormat="1" applyFont="1" applyBorder="1" applyAlignment="1">
      <alignment wrapText="1"/>
    </xf>
    <xf numFmtId="0" fontId="0" fillId="0" borderId="19" xfId="0" applyFont="1" applyBorder="1" applyAlignment="1">
      <alignment horizontal="center" vertical="top" wrapText="1"/>
    </xf>
    <xf numFmtId="0" fontId="0" fillId="0" borderId="26" xfId="0" applyFont="1" applyBorder="1" applyAlignment="1">
      <alignment vertical="top" wrapText="1"/>
    </xf>
    <xf numFmtId="3" fontId="0" fillId="0" borderId="29" xfId="0" applyNumberFormat="1" applyFont="1" applyBorder="1" applyAlignment="1">
      <alignment vertical="top" wrapText="1"/>
    </xf>
    <xf numFmtId="3" fontId="0" fillId="0" borderId="32" xfId="0" applyNumberFormat="1" applyFont="1" applyBorder="1" applyAlignment="1">
      <alignment vertical="top" wrapText="1"/>
    </xf>
    <xf numFmtId="3" fontId="0" fillId="0" borderId="34" xfId="0" applyNumberFormat="1" applyFont="1" applyBorder="1" applyAlignment="1">
      <alignment vertical="top" wrapText="1"/>
    </xf>
    <xf numFmtId="0" fontId="0" fillId="0" borderId="34" xfId="0" applyFont="1" applyBorder="1" applyAlignment="1">
      <alignment vertical="top" wrapText="1"/>
    </xf>
    <xf numFmtId="187" fontId="0" fillId="0" borderId="33" xfId="47" applyFont="1" applyBorder="1" applyAlignment="1">
      <alignment horizontal="right" vertical="top" wrapText="1"/>
    </xf>
    <xf numFmtId="3" fontId="7" fillId="0" borderId="20" xfId="0" applyNumberFormat="1" applyFont="1" applyBorder="1" applyAlignment="1">
      <alignment vertical="top" wrapText="1"/>
    </xf>
    <xf numFmtId="0" fontId="7" fillId="0" borderId="3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horizontal="left"/>
    </xf>
    <xf numFmtId="3" fontId="7" fillId="0" borderId="30" xfId="0" applyNumberFormat="1" applyFont="1" applyBorder="1" applyAlignment="1">
      <alignment/>
    </xf>
    <xf numFmtId="193" fontId="0" fillId="0" borderId="31" xfId="47" applyNumberFormat="1" applyFont="1" applyBorder="1" applyAlignment="1">
      <alignment horizontal="center" vertical="top" wrapText="1"/>
    </xf>
    <xf numFmtId="0" fontId="7" fillId="0" borderId="38" xfId="0" applyFont="1" applyBorder="1" applyAlignment="1">
      <alignment vertical="top"/>
    </xf>
    <xf numFmtId="0" fontId="7" fillId="0" borderId="28" xfId="0" applyFont="1" applyBorder="1" applyAlignment="1">
      <alignment vertical="top"/>
    </xf>
    <xf numFmtId="193" fontId="7" fillId="0" borderId="28" xfId="0" applyNumberFormat="1" applyFont="1" applyBorder="1" applyAlignment="1">
      <alignment horizontal="right" vertical="top" wrapText="1"/>
    </xf>
    <xf numFmtId="193" fontId="7" fillId="0" borderId="20" xfId="47" applyNumberFormat="1" applyFont="1" applyBorder="1" applyAlignment="1">
      <alignment horizontal="right" vertical="top" wrapText="1"/>
    </xf>
    <xf numFmtId="0" fontId="0" fillId="0" borderId="38" xfId="0" applyFont="1" applyBorder="1" applyAlignment="1">
      <alignment vertical="top"/>
    </xf>
    <xf numFmtId="0" fontId="0" fillId="0" borderId="28" xfId="0" applyFont="1" applyBorder="1" applyAlignment="1">
      <alignment vertical="top"/>
    </xf>
    <xf numFmtId="187" fontId="0" fillId="0" borderId="20" xfId="47" applyFont="1" applyBorder="1" applyAlignment="1">
      <alignment horizontal="right" vertical="top" wrapText="1"/>
    </xf>
    <xf numFmtId="0" fontId="7" fillId="0" borderId="40" xfId="0" applyFont="1" applyBorder="1" applyAlignment="1">
      <alignment vertical="top"/>
    </xf>
    <xf numFmtId="0" fontId="7" fillId="0" borderId="33" xfId="0" applyFont="1" applyBorder="1" applyAlignment="1">
      <alignment vertical="top"/>
    </xf>
    <xf numFmtId="0" fontId="7" fillId="0" borderId="41" xfId="0" applyFont="1" applyBorder="1" applyAlignment="1">
      <alignment vertical="top"/>
    </xf>
    <xf numFmtId="0" fontId="7" fillId="0" borderId="27" xfId="0" applyFont="1" applyBorder="1" applyAlignment="1">
      <alignment vertical="top"/>
    </xf>
    <xf numFmtId="0" fontId="7" fillId="0" borderId="42" xfId="0" applyFont="1" applyBorder="1" applyAlignment="1">
      <alignment vertical="top"/>
    </xf>
    <xf numFmtId="0" fontId="7" fillId="0" borderId="31" xfId="0" applyFont="1" applyBorder="1" applyAlignment="1">
      <alignment vertical="top"/>
    </xf>
    <xf numFmtId="0" fontId="7" fillId="0" borderId="19" xfId="0" applyFont="1" applyBorder="1" applyAlignment="1">
      <alignment vertical="top"/>
    </xf>
    <xf numFmtId="0" fontId="13" fillId="0" borderId="43" xfId="0" applyFont="1" applyBorder="1" applyAlignment="1">
      <alignment vertical="top"/>
    </xf>
    <xf numFmtId="193" fontId="0" fillId="0" borderId="32" xfId="0" applyNumberFormat="1" applyFont="1" applyBorder="1" applyAlignment="1">
      <alignment horizontal="right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3" fontId="0" fillId="0" borderId="27" xfId="47" applyNumberFormat="1" applyFont="1" applyBorder="1" applyAlignment="1">
      <alignment horizontal="right" vertical="top" wrapText="1"/>
    </xf>
    <xf numFmtId="193" fontId="0" fillId="0" borderId="29" xfId="47" applyNumberFormat="1" applyFont="1" applyBorder="1" applyAlignment="1">
      <alignment horizontal="right" vertical="top" wrapText="1"/>
    </xf>
    <xf numFmtId="0" fontId="0" fillId="0" borderId="42" xfId="0" applyFont="1" applyBorder="1" applyAlignment="1">
      <alignment vertical="top" wrapText="1"/>
    </xf>
    <xf numFmtId="0" fontId="0" fillId="0" borderId="40" xfId="0" applyFont="1" applyBorder="1" applyAlignment="1">
      <alignment vertical="top" wrapText="1"/>
    </xf>
    <xf numFmtId="193" fontId="0" fillId="0" borderId="33" xfId="47" applyNumberFormat="1" applyFont="1" applyBorder="1" applyAlignment="1">
      <alignment wrapText="1"/>
    </xf>
    <xf numFmtId="193" fontId="7" fillId="0" borderId="33" xfId="47" applyNumberFormat="1" applyFont="1" applyBorder="1" applyAlignment="1">
      <alignment wrapText="1"/>
    </xf>
    <xf numFmtId="193" fontId="7" fillId="0" borderId="31" xfId="47" applyNumberFormat="1" applyFont="1" applyBorder="1" applyAlignment="1">
      <alignment horizontal="right" vertical="top" wrapText="1"/>
    </xf>
    <xf numFmtId="193" fontId="0" fillId="0" borderId="31" xfId="47" applyNumberFormat="1" applyFont="1" applyBorder="1" applyAlignment="1">
      <alignment horizontal="right" wrapText="1"/>
    </xf>
    <xf numFmtId="3" fontId="0" fillId="0" borderId="20" xfId="0" applyNumberFormat="1" applyFont="1" applyBorder="1" applyAlignment="1">
      <alignment wrapText="1"/>
    </xf>
    <xf numFmtId="0" fontId="0" fillId="0" borderId="33" xfId="0" applyFont="1" applyBorder="1" applyAlignment="1">
      <alignment horizontal="left" vertical="top" wrapText="1"/>
    </xf>
    <xf numFmtId="0" fontId="0" fillId="0" borderId="40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center" wrapText="1"/>
    </xf>
    <xf numFmtId="193" fontId="7" fillId="0" borderId="0" xfId="0" applyNumberFormat="1" applyFont="1" applyFill="1" applyBorder="1" applyAlignment="1">
      <alignment horizontal="right" vertical="top" wrapText="1"/>
    </xf>
    <xf numFmtId="193" fontId="0" fillId="0" borderId="27" xfId="47" applyNumberFormat="1" applyFont="1" applyBorder="1" applyAlignment="1">
      <alignment horizontal="right" wrapText="1"/>
    </xf>
    <xf numFmtId="193" fontId="13" fillId="0" borderId="20" xfId="47" applyNumberFormat="1" applyFont="1" applyBorder="1" applyAlignment="1">
      <alignment horizontal="right" vertical="top" wrapText="1"/>
    </xf>
    <xf numFmtId="3" fontId="0" fillId="0" borderId="44" xfId="0" applyNumberFormat="1" applyFont="1" applyBorder="1" applyAlignment="1">
      <alignment horizontal="right" vertical="top" wrapText="1"/>
    </xf>
    <xf numFmtId="193" fontId="0" fillId="0" borderId="33" xfId="47" applyNumberFormat="1" applyFont="1" applyBorder="1" applyAlignment="1">
      <alignment horizontal="right" vertical="top" wrapText="1"/>
    </xf>
    <xf numFmtId="187" fontId="7" fillId="0" borderId="33" xfId="47" applyFont="1" applyBorder="1" applyAlignment="1">
      <alignment horizontal="center" vertical="top" wrapText="1"/>
    </xf>
    <xf numFmtId="193" fontId="7" fillId="0" borderId="28" xfId="0" applyNumberFormat="1" applyFont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7" fillId="0" borderId="27" xfId="0" applyFont="1" applyBorder="1" applyAlignment="1">
      <alignment horizontal="center" vertical="top" wrapText="1"/>
    </xf>
    <xf numFmtId="193" fontId="0" fillId="0" borderId="0" xfId="47" applyNumberFormat="1" applyFont="1" applyAlignment="1">
      <alignment/>
    </xf>
    <xf numFmtId="0" fontId="7" fillId="0" borderId="0" xfId="0" applyFont="1" applyAlignment="1">
      <alignment horizontal="center"/>
    </xf>
    <xf numFmtId="3" fontId="0" fillId="0" borderId="34" xfId="0" applyNumberFormat="1" applyFont="1" applyBorder="1" applyAlignment="1">
      <alignment horizontal="right" wrapText="1"/>
    </xf>
    <xf numFmtId="3" fontId="0" fillId="0" borderId="32" xfId="0" applyNumberFormat="1" applyFont="1" applyBorder="1" applyAlignment="1">
      <alignment horizontal="right" wrapText="1"/>
    </xf>
    <xf numFmtId="0" fontId="7" fillId="0" borderId="1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9" fontId="0" fillId="0" borderId="27" xfId="0" applyNumberFormat="1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41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38" xfId="0" applyFont="1" applyBorder="1" applyAlignment="1">
      <alignment vertical="top" wrapText="1"/>
    </xf>
    <xf numFmtId="0" fontId="0" fillId="0" borderId="45" xfId="0" applyFont="1" applyBorder="1" applyAlignment="1">
      <alignment vertical="top" wrapText="1"/>
    </xf>
    <xf numFmtId="0" fontId="0" fillId="0" borderId="31" xfId="0" applyFont="1" applyBorder="1" applyAlignment="1">
      <alignment vertical="top" wrapText="1"/>
    </xf>
    <xf numFmtId="193" fontId="0" fillId="0" borderId="20" xfId="0" applyNumberFormat="1" applyFont="1" applyBorder="1" applyAlignment="1">
      <alignment horizontal="right" wrapText="1"/>
    </xf>
    <xf numFmtId="0" fontId="0" fillId="0" borderId="20" xfId="0" applyFont="1" applyBorder="1" applyAlignment="1">
      <alignment horizontal="right" wrapText="1"/>
    </xf>
    <xf numFmtId="0" fontId="0" fillId="0" borderId="33" xfId="0" applyFont="1" applyBorder="1" applyAlignment="1">
      <alignment horizontal="right" vertical="top" wrapText="1"/>
    </xf>
    <xf numFmtId="0" fontId="0" fillId="0" borderId="27" xfId="0" applyFont="1" applyBorder="1" applyAlignment="1">
      <alignment horizontal="right" vertical="top" wrapText="1"/>
    </xf>
    <xf numFmtId="0" fontId="0" fillId="0" borderId="34" xfId="0" applyFont="1" applyBorder="1" applyAlignment="1">
      <alignment horizontal="right" vertical="top" wrapText="1"/>
    </xf>
    <xf numFmtId="0" fontId="0" fillId="0" borderId="29" xfId="0" applyFont="1" applyBorder="1" applyAlignment="1">
      <alignment horizontal="right" vertical="top" wrapText="1"/>
    </xf>
    <xf numFmtId="0" fontId="0" fillId="0" borderId="28" xfId="0" applyFont="1" applyBorder="1" applyAlignment="1">
      <alignment horizontal="right" wrapText="1"/>
    </xf>
    <xf numFmtId="0" fontId="0" fillId="0" borderId="28" xfId="0" applyFont="1" applyBorder="1" applyAlignment="1">
      <alignment horizontal="right" vertical="top" wrapText="1"/>
    </xf>
    <xf numFmtId="3" fontId="0" fillId="0" borderId="28" xfId="0" applyNumberFormat="1" applyFont="1" applyBorder="1" applyAlignment="1">
      <alignment horizontal="right" wrapText="1"/>
    </xf>
    <xf numFmtId="0" fontId="0" fillId="0" borderId="36" xfId="0" applyFont="1" applyBorder="1" applyAlignment="1">
      <alignment vertical="top" wrapText="1"/>
    </xf>
    <xf numFmtId="0" fontId="7" fillId="0" borderId="38" xfId="0" applyFont="1" applyBorder="1" applyAlignment="1">
      <alignment vertical="top" wrapText="1"/>
    </xf>
    <xf numFmtId="0" fontId="7" fillId="0" borderId="28" xfId="0" applyFont="1" applyBorder="1" applyAlignment="1">
      <alignment vertical="top" wrapText="1"/>
    </xf>
    <xf numFmtId="0" fontId="0" fillId="0" borderId="30" xfId="0" applyFont="1" applyBorder="1" applyAlignment="1">
      <alignment vertical="top" wrapText="1"/>
    </xf>
    <xf numFmtId="0" fontId="0" fillId="0" borderId="46" xfId="0" applyFont="1" applyBorder="1" applyAlignment="1">
      <alignment horizontal="right" vertical="top" wrapText="1"/>
    </xf>
    <xf numFmtId="193" fontId="0" fillId="0" borderId="28" xfId="47" applyNumberFormat="1" applyFont="1" applyBorder="1" applyAlignment="1">
      <alignment horizontal="right" wrapText="1"/>
    </xf>
    <xf numFmtId="0" fontId="0" fillId="0" borderId="46" xfId="0" applyFont="1" applyBorder="1" applyAlignment="1">
      <alignment vertical="top" wrapText="1"/>
    </xf>
    <xf numFmtId="193" fontId="0" fillId="0" borderId="28" xfId="47" applyNumberFormat="1" applyFont="1" applyBorder="1" applyAlignment="1">
      <alignment horizontal="right" vertical="top" wrapText="1"/>
    </xf>
    <xf numFmtId="0" fontId="0" fillId="0" borderId="31" xfId="0" applyFont="1" applyBorder="1" applyAlignment="1">
      <alignment horizontal="right" vertical="top" wrapText="1"/>
    </xf>
    <xf numFmtId="0" fontId="7" fillId="0" borderId="47" xfId="0" applyFont="1" applyBorder="1" applyAlignment="1">
      <alignment vertical="top" wrapText="1"/>
    </xf>
    <xf numFmtId="193" fontId="0" fillId="0" borderId="46" xfId="47" applyNumberFormat="1" applyFont="1" applyBorder="1" applyAlignment="1">
      <alignment horizontal="right" vertical="top" wrapText="1"/>
    </xf>
    <xf numFmtId="0" fontId="0" fillId="0" borderId="33" xfId="0" applyFont="1" applyBorder="1" applyAlignment="1">
      <alignment vertical="top" wrapText="1"/>
    </xf>
    <xf numFmtId="0" fontId="0" fillId="0" borderId="28" xfId="0" applyFont="1" applyBorder="1" applyAlignment="1">
      <alignment horizontal="justify" vertical="top" wrapText="1"/>
    </xf>
    <xf numFmtId="0" fontId="0" fillId="0" borderId="19" xfId="0" applyFont="1" applyBorder="1" applyAlignment="1">
      <alignment horizontal="right" vertical="top" wrapText="1"/>
    </xf>
    <xf numFmtId="0" fontId="0" fillId="0" borderId="20" xfId="0" applyFont="1" applyBorder="1" applyAlignment="1">
      <alignment horizontal="right" vertical="top" wrapText="1"/>
    </xf>
    <xf numFmtId="3" fontId="0" fillId="0" borderId="28" xfId="0" applyNumberFormat="1" applyFont="1" applyBorder="1" applyAlignment="1">
      <alignment vertical="top" wrapText="1"/>
    </xf>
    <xf numFmtId="4" fontId="0" fillId="0" borderId="28" xfId="0" applyNumberFormat="1" applyFont="1" applyBorder="1" applyAlignment="1">
      <alignment vertical="top" wrapText="1"/>
    </xf>
    <xf numFmtId="0" fontId="7" fillId="0" borderId="4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top" wrapText="1"/>
    </xf>
    <xf numFmtId="0" fontId="7" fillId="0" borderId="48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3" fontId="0" fillId="0" borderId="28" xfId="0" applyNumberFormat="1" applyFont="1" applyBorder="1" applyAlignment="1">
      <alignment horizontal="right" vertical="top" wrapText="1"/>
    </xf>
    <xf numFmtId="193" fontId="0" fillId="0" borderId="28" xfId="47" applyNumberFormat="1" applyFont="1" applyBorder="1" applyAlignment="1">
      <alignment vertical="top" wrapText="1"/>
    </xf>
    <xf numFmtId="3" fontId="0" fillId="0" borderId="33" xfId="0" applyNumberFormat="1" applyFont="1" applyBorder="1" applyAlignment="1">
      <alignment horizontal="right" vertical="top" wrapText="1"/>
    </xf>
    <xf numFmtId="3" fontId="0" fillId="0" borderId="31" xfId="0" applyNumberFormat="1" applyFont="1" applyBorder="1" applyAlignment="1">
      <alignment horizontal="right" vertical="top" wrapText="1"/>
    </xf>
    <xf numFmtId="3" fontId="0" fillId="0" borderId="27" xfId="0" applyNumberFormat="1" applyFont="1" applyBorder="1" applyAlignment="1">
      <alignment horizontal="right" vertical="top" wrapText="1"/>
    </xf>
    <xf numFmtId="0" fontId="0" fillId="0" borderId="38" xfId="0" applyFont="1" applyBorder="1" applyAlignment="1">
      <alignment horizontal="justify" vertical="top" wrapText="1"/>
    </xf>
    <xf numFmtId="0" fontId="7" fillId="0" borderId="47" xfId="0" applyFont="1" applyBorder="1" applyAlignment="1">
      <alignment horizontal="center" vertical="top" wrapText="1"/>
    </xf>
    <xf numFmtId="0" fontId="7" fillId="0" borderId="38" xfId="0" applyFont="1" applyBorder="1" applyAlignment="1">
      <alignment horizontal="center" vertical="top" wrapText="1"/>
    </xf>
    <xf numFmtId="4" fontId="0" fillId="0" borderId="33" xfId="0" applyNumberFormat="1" applyFont="1" applyBorder="1" applyAlignment="1">
      <alignment vertical="top" wrapText="1"/>
    </xf>
    <xf numFmtId="4" fontId="0" fillId="0" borderId="31" xfId="0" applyNumberFormat="1" applyFont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7" fillId="0" borderId="31" xfId="0" applyFont="1" applyBorder="1" applyAlignment="1">
      <alignment vertical="top" wrapText="1"/>
    </xf>
    <xf numFmtId="0" fontId="7" fillId="0" borderId="0" xfId="0" applyFont="1" applyAlignment="1">
      <alignment horizontal="left"/>
    </xf>
    <xf numFmtId="3" fontId="0" fillId="0" borderId="28" xfId="0" applyNumberFormat="1" applyFont="1" applyBorder="1" applyAlignment="1">
      <alignment wrapText="1"/>
    </xf>
    <xf numFmtId="3" fontId="0" fillId="0" borderId="20" xfId="0" applyNumberFormat="1" applyFont="1" applyBorder="1" applyAlignment="1">
      <alignment horizontal="right" wrapText="1"/>
    </xf>
    <xf numFmtId="0" fontId="7" fillId="0" borderId="43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0" fillId="0" borderId="28" xfId="0" applyFont="1" applyBorder="1" applyAlignment="1">
      <alignment wrapText="1"/>
    </xf>
    <xf numFmtId="0" fontId="0" fillId="0" borderId="33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47" xfId="0" applyFont="1" applyBorder="1" applyAlignment="1">
      <alignment vertical="top" wrapText="1"/>
    </xf>
    <xf numFmtId="0" fontId="7" fillId="0" borderId="39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0" fillId="0" borderId="49" xfId="0" applyFont="1" applyBorder="1" applyAlignment="1">
      <alignment vertical="top" wrapText="1"/>
    </xf>
    <xf numFmtId="0" fontId="0" fillId="0" borderId="33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left" vertical="top" wrapText="1"/>
    </xf>
    <xf numFmtId="0" fontId="0" fillId="0" borderId="46" xfId="0" applyFont="1" applyBorder="1" applyAlignment="1">
      <alignment horizontal="left" vertical="top" wrapText="1" indent="3"/>
    </xf>
    <xf numFmtId="0" fontId="0" fillId="0" borderId="28" xfId="0" applyFont="1" applyBorder="1" applyAlignment="1">
      <alignment horizontal="left" vertical="top" wrapText="1" indent="3"/>
    </xf>
    <xf numFmtId="0" fontId="0" fillId="0" borderId="38" xfId="0" applyFont="1" applyBorder="1" applyAlignment="1">
      <alignment horizontal="left" vertical="top" wrapText="1"/>
    </xf>
    <xf numFmtId="0" fontId="6" fillId="33" borderId="0" xfId="0" applyFont="1" applyFill="1" applyAlignment="1">
      <alignment horizontal="justify" wrapText="1"/>
    </xf>
    <xf numFmtId="0" fontId="4" fillId="33" borderId="15" xfId="0" applyFont="1" applyFill="1" applyBorder="1" applyAlignment="1">
      <alignment horizontal="center" wrapText="1"/>
    </xf>
    <xf numFmtId="0" fontId="4" fillId="0" borderId="5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7" fillId="0" borderId="5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3" fontId="0" fillId="0" borderId="50" xfId="0" applyNumberFormat="1" applyFont="1" applyBorder="1" applyAlignment="1">
      <alignment horizontal="right" wrapText="1"/>
    </xf>
    <xf numFmtId="3" fontId="0" fillId="0" borderId="11" xfId="0" applyNumberFormat="1" applyFont="1" applyBorder="1" applyAlignment="1">
      <alignment horizontal="right" wrapText="1"/>
    </xf>
    <xf numFmtId="0" fontId="4" fillId="33" borderId="0" xfId="0" applyFont="1" applyFill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77"/>
  <sheetViews>
    <sheetView tabSelected="1" zoomScale="75" zoomScaleNormal="75" zoomScalePageLayoutView="0" workbookViewId="0" topLeftCell="B1">
      <selection activeCell="H272" sqref="H272"/>
    </sheetView>
  </sheetViews>
  <sheetFormatPr defaultColWidth="11.421875" defaultRowHeight="12.75"/>
  <cols>
    <col min="1" max="1" width="19.7109375" style="70" customWidth="1"/>
    <col min="2" max="2" width="12.140625" style="70" customWidth="1"/>
    <col min="3" max="3" width="37.8515625" style="88" customWidth="1"/>
    <col min="4" max="4" width="14.57421875" style="70" customWidth="1"/>
    <col min="5" max="5" width="13.140625" style="70" customWidth="1"/>
    <col min="6" max="6" width="16.140625" style="70" customWidth="1"/>
    <col min="7" max="7" width="16.00390625" style="70" customWidth="1"/>
    <col min="8" max="8" width="13.57421875" style="70" customWidth="1"/>
    <col min="9" max="9" width="15.00390625" style="70" bestFit="1" customWidth="1"/>
    <col min="10" max="10" width="17.00390625" style="70" customWidth="1"/>
    <col min="11" max="16384" width="11.421875" style="70" customWidth="1"/>
  </cols>
  <sheetData>
    <row r="1" ht="12.75"/>
    <row r="2" spans="1:10" ht="12.75">
      <c r="A2" s="243" t="s">
        <v>278</v>
      </c>
      <c r="B2" s="243"/>
      <c r="C2" s="243"/>
      <c r="D2" s="243"/>
      <c r="E2" s="243"/>
      <c r="F2" s="243"/>
      <c r="G2" s="243"/>
      <c r="H2" s="243"/>
      <c r="I2" s="243"/>
      <c r="J2" s="243"/>
    </row>
    <row r="3" spans="1:10" ht="12.75">
      <c r="A3" s="243" t="s">
        <v>440</v>
      </c>
      <c r="B3" s="243"/>
      <c r="C3" s="243"/>
      <c r="D3" s="243"/>
      <c r="E3" s="243"/>
      <c r="F3" s="243"/>
      <c r="G3" s="243"/>
      <c r="H3" s="243"/>
      <c r="I3" s="243"/>
      <c r="J3" s="243"/>
    </row>
    <row r="4" spans="1:3" ht="13.5" thickBot="1">
      <c r="A4" s="90" t="s">
        <v>279</v>
      </c>
      <c r="C4" s="70"/>
    </row>
    <row r="5" spans="1:10" ht="12.75">
      <c r="A5" s="310" t="s">
        <v>280</v>
      </c>
      <c r="B5" s="246" t="s">
        <v>424</v>
      </c>
      <c r="C5" s="246" t="s">
        <v>284</v>
      </c>
      <c r="D5" s="290" t="s">
        <v>285</v>
      </c>
      <c r="E5" s="290"/>
      <c r="F5" s="290"/>
      <c r="G5" s="290"/>
      <c r="H5" s="290"/>
      <c r="I5" s="290"/>
      <c r="J5" s="291"/>
    </row>
    <row r="6" spans="1:10" ht="12.75">
      <c r="A6" s="311"/>
      <c r="B6" s="247"/>
      <c r="C6" s="247"/>
      <c r="D6" s="292"/>
      <c r="E6" s="292"/>
      <c r="F6" s="292"/>
      <c r="G6" s="292"/>
      <c r="H6" s="292"/>
      <c r="I6" s="292"/>
      <c r="J6" s="293"/>
    </row>
    <row r="7" spans="1:10" ht="12.75">
      <c r="A7" s="311"/>
      <c r="B7" s="247"/>
      <c r="C7" s="247"/>
      <c r="D7" s="292" t="s">
        <v>286</v>
      </c>
      <c r="E7" s="292" t="s">
        <v>287</v>
      </c>
      <c r="F7" s="292" t="s">
        <v>288</v>
      </c>
      <c r="G7" s="292" t="s">
        <v>289</v>
      </c>
      <c r="H7" s="292" t="s">
        <v>290</v>
      </c>
      <c r="I7" s="139" t="s">
        <v>291</v>
      </c>
      <c r="J7" s="142" t="s">
        <v>293</v>
      </c>
    </row>
    <row r="8" spans="1:10" ht="12.75">
      <c r="A8" s="312"/>
      <c r="B8" s="248"/>
      <c r="C8" s="248"/>
      <c r="D8" s="292"/>
      <c r="E8" s="292"/>
      <c r="F8" s="292"/>
      <c r="G8" s="292"/>
      <c r="H8" s="292"/>
      <c r="I8" s="143" t="s">
        <v>292</v>
      </c>
      <c r="J8" s="144" t="s">
        <v>294</v>
      </c>
    </row>
    <row r="9" spans="1:10" ht="12.75" hidden="1">
      <c r="A9" s="255" t="s">
        <v>295</v>
      </c>
      <c r="B9" s="253"/>
      <c r="C9" s="256" t="s">
        <v>441</v>
      </c>
      <c r="D9" s="253"/>
      <c r="E9" s="97"/>
      <c r="F9" s="252"/>
      <c r="G9" s="253"/>
      <c r="H9" s="253"/>
      <c r="I9" s="253"/>
      <c r="J9" s="98"/>
    </row>
    <row r="10" spans="1:10" ht="0.75" customHeight="1">
      <c r="A10" s="255"/>
      <c r="B10" s="253"/>
      <c r="C10" s="256"/>
      <c r="D10" s="253"/>
      <c r="E10" s="97"/>
      <c r="F10" s="253"/>
      <c r="G10" s="253"/>
      <c r="H10" s="253"/>
      <c r="I10" s="253"/>
      <c r="J10" s="98"/>
    </row>
    <row r="11" spans="1:10" ht="50.25" customHeight="1">
      <c r="A11" s="255"/>
      <c r="B11" s="253"/>
      <c r="C11" s="256"/>
      <c r="D11" s="253"/>
      <c r="E11" s="129">
        <v>140000000</v>
      </c>
      <c r="F11" s="253"/>
      <c r="G11" s="253"/>
      <c r="H11" s="253"/>
      <c r="I11" s="253"/>
      <c r="J11" s="130">
        <f>D9+E11+F9+G9+H9+I9</f>
        <v>140000000</v>
      </c>
    </row>
    <row r="12" spans="1:10" ht="12.75">
      <c r="A12" s="131"/>
      <c r="B12" s="102"/>
      <c r="C12" s="102"/>
      <c r="D12" s="102"/>
      <c r="E12" s="101"/>
      <c r="F12" s="102"/>
      <c r="G12" s="102"/>
      <c r="H12" s="102"/>
      <c r="I12" s="102"/>
      <c r="J12" s="103">
        <f aca="true" t="shared" si="0" ref="J12:J28">D10+E12+F10+G10+H10+I10</f>
        <v>0</v>
      </c>
    </row>
    <row r="13" spans="1:10" ht="25.5" customHeight="1" hidden="1">
      <c r="A13" s="257" t="s">
        <v>296</v>
      </c>
      <c r="B13" s="254"/>
      <c r="C13" s="320" t="s">
        <v>442</v>
      </c>
      <c r="D13" s="258"/>
      <c r="E13" s="97"/>
      <c r="F13" s="253"/>
      <c r="G13" s="253"/>
      <c r="H13" s="253"/>
      <c r="I13" s="319"/>
      <c r="J13" s="73">
        <f>D11+E13+F11+G11+H11+I11</f>
        <v>0</v>
      </c>
    </row>
    <row r="14" spans="1:10" ht="39" customHeight="1">
      <c r="A14" s="257"/>
      <c r="B14" s="254"/>
      <c r="C14" s="321"/>
      <c r="D14" s="258"/>
      <c r="E14" s="111">
        <v>90000000</v>
      </c>
      <c r="F14" s="259"/>
      <c r="G14" s="259"/>
      <c r="H14" s="259"/>
      <c r="I14" s="319"/>
      <c r="J14" s="73">
        <f>D12+E14+F12+G12+H12+I12</f>
        <v>90000000</v>
      </c>
    </row>
    <row r="15" spans="1:10" ht="12.75">
      <c r="A15" s="131"/>
      <c r="B15" s="102"/>
      <c r="C15" s="102"/>
      <c r="D15" s="102"/>
      <c r="E15" s="101"/>
      <c r="F15" s="102"/>
      <c r="G15" s="102"/>
      <c r="H15" s="102"/>
      <c r="I15" s="102"/>
      <c r="J15" s="103">
        <f t="shared" si="0"/>
        <v>0</v>
      </c>
    </row>
    <row r="16" spans="1:10" ht="12.75">
      <c r="A16" s="131"/>
      <c r="B16" s="102"/>
      <c r="C16" s="102" t="s">
        <v>297</v>
      </c>
      <c r="D16" s="102"/>
      <c r="E16" s="100">
        <v>33291393</v>
      </c>
      <c r="F16" s="102"/>
      <c r="G16" s="102"/>
      <c r="H16" s="102"/>
      <c r="I16" s="102"/>
      <c r="J16" s="103">
        <f t="shared" si="0"/>
        <v>33291393</v>
      </c>
    </row>
    <row r="17" spans="1:10" ht="12.75">
      <c r="A17" s="131"/>
      <c r="B17" s="102"/>
      <c r="C17" s="102"/>
      <c r="D17" s="102"/>
      <c r="E17" s="101"/>
      <c r="F17" s="102"/>
      <c r="G17" s="102"/>
      <c r="H17" s="102"/>
      <c r="I17" s="102"/>
      <c r="J17" s="103">
        <f t="shared" si="0"/>
        <v>0</v>
      </c>
    </row>
    <row r="18" spans="1:10" ht="12.75" hidden="1">
      <c r="A18" s="257" t="s">
        <v>298</v>
      </c>
      <c r="B18" s="254"/>
      <c r="C18" s="281" t="s">
        <v>299</v>
      </c>
      <c r="D18" s="254"/>
      <c r="E18" s="112"/>
      <c r="F18" s="254"/>
      <c r="G18" s="254"/>
      <c r="H18" s="254"/>
      <c r="I18" s="254"/>
      <c r="J18" s="117">
        <f>D16+E18+F16+G16+H16+I16</f>
        <v>0</v>
      </c>
    </row>
    <row r="19" spans="1:10" ht="36.75" customHeight="1">
      <c r="A19" s="257"/>
      <c r="B19" s="254"/>
      <c r="C19" s="281"/>
      <c r="D19" s="254"/>
      <c r="E19" s="111">
        <v>105000000</v>
      </c>
      <c r="F19" s="254"/>
      <c r="G19" s="254"/>
      <c r="H19" s="254"/>
      <c r="I19" s="254"/>
      <c r="J19" s="109">
        <f>D17+E19+F17+G17+H17+I17</f>
        <v>105000000</v>
      </c>
    </row>
    <row r="20" spans="1:10" ht="12.75">
      <c r="A20" s="131"/>
      <c r="B20" s="102"/>
      <c r="C20" s="102"/>
      <c r="D20" s="102"/>
      <c r="E20" s="101"/>
      <c r="F20" s="102"/>
      <c r="G20" s="102"/>
      <c r="H20" s="102"/>
      <c r="I20" s="102"/>
      <c r="J20" s="103">
        <f t="shared" si="0"/>
        <v>0</v>
      </c>
    </row>
    <row r="21" spans="1:10" ht="0.75" customHeight="1">
      <c r="A21" s="257" t="s">
        <v>300</v>
      </c>
      <c r="B21" s="254"/>
      <c r="C21" s="281" t="s">
        <v>301</v>
      </c>
      <c r="D21" s="115"/>
      <c r="E21" s="267"/>
      <c r="F21" s="254"/>
      <c r="G21" s="254"/>
      <c r="H21" s="114">
        <v>15064578</v>
      </c>
      <c r="I21" s="114" t="s">
        <v>302</v>
      </c>
      <c r="J21" s="117">
        <f t="shared" si="0"/>
        <v>0</v>
      </c>
    </row>
    <row r="22" spans="1:10" ht="27.75" customHeight="1">
      <c r="A22" s="257"/>
      <c r="B22" s="254"/>
      <c r="C22" s="281"/>
      <c r="D22" s="116"/>
      <c r="E22" s="267"/>
      <c r="F22" s="254"/>
      <c r="G22" s="254"/>
      <c r="H22" s="111">
        <v>15064578</v>
      </c>
      <c r="I22" s="111">
        <v>6355800</v>
      </c>
      <c r="J22" s="109">
        <f>D22+E21+F21+G21+H22+I22</f>
        <v>21420378</v>
      </c>
    </row>
    <row r="23" spans="1:10" ht="12.75">
      <c r="A23" s="131"/>
      <c r="B23" s="102"/>
      <c r="C23" s="102"/>
      <c r="D23" s="102"/>
      <c r="E23" s="101"/>
      <c r="F23" s="102"/>
      <c r="G23" s="102"/>
      <c r="H23" s="107"/>
      <c r="I23" s="107"/>
      <c r="J23" s="103"/>
    </row>
    <row r="24" spans="1:10" ht="0.75" customHeight="1">
      <c r="A24" s="257"/>
      <c r="B24" s="254"/>
      <c r="C24" s="281" t="s">
        <v>303</v>
      </c>
      <c r="D24" s="254"/>
      <c r="E24" s="112">
        <v>1</v>
      </c>
      <c r="F24" s="254"/>
      <c r="G24" s="254"/>
      <c r="H24" s="254"/>
      <c r="I24" s="254"/>
      <c r="J24" s="117">
        <v>0</v>
      </c>
    </row>
    <row r="25" spans="1:10" ht="12.75">
      <c r="A25" s="257"/>
      <c r="B25" s="254"/>
      <c r="C25" s="281"/>
      <c r="D25" s="254"/>
      <c r="E25" s="111">
        <v>20000000</v>
      </c>
      <c r="F25" s="254"/>
      <c r="G25" s="254"/>
      <c r="H25" s="254"/>
      <c r="I25" s="254"/>
      <c r="J25" s="109">
        <f>D25+E25+F25+G25+H25</f>
        <v>20000000</v>
      </c>
    </row>
    <row r="26" spans="1:10" ht="12.75">
      <c r="A26" s="131"/>
      <c r="B26" s="102"/>
      <c r="C26" s="102"/>
      <c r="D26" s="107"/>
      <c r="E26" s="108"/>
      <c r="F26" s="107"/>
      <c r="G26" s="107"/>
      <c r="H26" s="107"/>
      <c r="I26" s="107"/>
      <c r="J26" s="109">
        <f t="shared" si="0"/>
        <v>0</v>
      </c>
    </row>
    <row r="27" spans="1:10" ht="12.75">
      <c r="A27" s="131"/>
      <c r="B27" s="102"/>
      <c r="C27" s="102" t="s">
        <v>304</v>
      </c>
      <c r="D27" s="100">
        <v>2000000</v>
      </c>
      <c r="E27" s="101"/>
      <c r="F27" s="102"/>
      <c r="G27" s="102"/>
      <c r="H27" s="102"/>
      <c r="I27" s="102"/>
      <c r="J27" s="103">
        <f>D27+E27+F27+G27+H27+I27</f>
        <v>2000000</v>
      </c>
    </row>
    <row r="28" spans="1:10" ht="12" customHeight="1">
      <c r="A28" s="131"/>
      <c r="B28" s="102"/>
      <c r="C28" s="102"/>
      <c r="D28" s="118"/>
      <c r="E28" s="112"/>
      <c r="F28" s="118"/>
      <c r="G28" s="118"/>
      <c r="H28" s="118"/>
      <c r="I28" s="118"/>
      <c r="J28" s="117">
        <f t="shared" si="0"/>
        <v>0</v>
      </c>
    </row>
    <row r="29" spans="1:10" ht="12.75" hidden="1">
      <c r="A29" s="324" t="s">
        <v>305</v>
      </c>
      <c r="B29" s="254"/>
      <c r="C29" s="102"/>
      <c r="D29" s="254"/>
      <c r="E29" s="112"/>
      <c r="F29" s="254"/>
      <c r="G29" s="269"/>
      <c r="H29" s="254"/>
      <c r="I29" s="254"/>
      <c r="J29" s="117"/>
    </row>
    <row r="30" spans="1:10" ht="36.75" customHeight="1">
      <c r="A30" s="324"/>
      <c r="B30" s="254"/>
      <c r="C30" s="102" t="s">
        <v>306</v>
      </c>
      <c r="D30" s="254"/>
      <c r="E30" s="111">
        <v>6000000</v>
      </c>
      <c r="F30" s="254"/>
      <c r="G30" s="269"/>
      <c r="H30" s="254"/>
      <c r="I30" s="254"/>
      <c r="J30" s="109">
        <f>D29+E30+F29+G29+H29+I29</f>
        <v>6000000</v>
      </c>
    </row>
    <row r="31" spans="1:10" ht="25.5">
      <c r="A31" s="132" t="s">
        <v>307</v>
      </c>
      <c r="B31" s="102"/>
      <c r="C31" s="102"/>
      <c r="D31" s="119">
        <f>D22+D27</f>
        <v>2000000</v>
      </c>
      <c r="E31" s="119">
        <f>E11+E14+E16+E19+E25+E30</f>
        <v>394291393</v>
      </c>
      <c r="F31" s="119">
        <f>F11+F14+F16+F19+F25+F30</f>
        <v>0</v>
      </c>
      <c r="G31" s="126">
        <f>G11+G14+G16+G19+G25+G30</f>
        <v>0</v>
      </c>
      <c r="H31" s="119">
        <f>H11+H14+H16+H22+H19+H25+H30</f>
        <v>15064578</v>
      </c>
      <c r="I31" s="119">
        <f>I11+I14+I16+I22+I19+I25+I30</f>
        <v>6355800</v>
      </c>
      <c r="J31" s="127">
        <f>D31+E31+H31+I31</f>
        <v>417711771</v>
      </c>
    </row>
    <row r="32" spans="1:10" ht="12.75">
      <c r="A32" s="131"/>
      <c r="B32" s="102"/>
      <c r="C32" s="102"/>
      <c r="D32" s="102"/>
      <c r="E32" s="101"/>
      <c r="F32" s="102"/>
      <c r="G32" s="124"/>
      <c r="H32" s="102"/>
      <c r="I32" s="102"/>
      <c r="J32" s="69"/>
    </row>
    <row r="33" spans="1:10" ht="26.25" thickBot="1">
      <c r="A33" s="133" t="s">
        <v>308</v>
      </c>
      <c r="B33" s="120"/>
      <c r="C33" s="123" t="s">
        <v>309</v>
      </c>
      <c r="D33" s="120"/>
      <c r="E33" s="121">
        <v>47243879</v>
      </c>
      <c r="F33" s="123"/>
      <c r="G33" s="99"/>
      <c r="H33" s="123"/>
      <c r="I33" s="123"/>
      <c r="J33" s="128">
        <f>D33+E33+F33+G33+H33+I33</f>
        <v>47243879</v>
      </c>
    </row>
    <row r="34" ht="12.75"/>
    <row r="35" ht="12.75"/>
    <row r="36" spans="1:10" ht="12.75">
      <c r="A36" s="243" t="s">
        <v>278</v>
      </c>
      <c r="B36" s="243"/>
      <c r="C36" s="243"/>
      <c r="D36" s="243"/>
      <c r="E36" s="243"/>
      <c r="F36" s="243"/>
      <c r="G36" s="243"/>
      <c r="H36" s="243"/>
      <c r="I36" s="243"/>
      <c r="J36" s="243"/>
    </row>
    <row r="37" spans="1:10" ht="12.75">
      <c r="A37" s="243" t="s">
        <v>421</v>
      </c>
      <c r="B37" s="243"/>
      <c r="C37" s="243"/>
      <c r="D37" s="243"/>
      <c r="E37" s="243"/>
      <c r="F37" s="243"/>
      <c r="G37" s="243"/>
      <c r="H37" s="243"/>
      <c r="I37" s="243"/>
      <c r="J37" s="243"/>
    </row>
    <row r="38" spans="1:3" ht="13.5" thickBot="1">
      <c r="A38" s="90" t="s">
        <v>310</v>
      </c>
      <c r="C38" s="70"/>
    </row>
    <row r="39" spans="1:10" ht="24">
      <c r="A39" s="300" t="s">
        <v>280</v>
      </c>
      <c r="B39" s="218" t="s">
        <v>281</v>
      </c>
      <c r="C39" s="290" t="s">
        <v>284</v>
      </c>
      <c r="D39" s="290" t="s">
        <v>285</v>
      </c>
      <c r="E39" s="290"/>
      <c r="F39" s="290"/>
      <c r="G39" s="290"/>
      <c r="H39" s="290"/>
      <c r="I39" s="290"/>
      <c r="J39" s="291"/>
    </row>
    <row r="40" spans="1:10" ht="12.75">
      <c r="A40" s="301"/>
      <c r="B40" s="219" t="s">
        <v>282</v>
      </c>
      <c r="C40" s="292"/>
      <c r="D40" s="292"/>
      <c r="E40" s="292"/>
      <c r="F40" s="292"/>
      <c r="G40" s="292"/>
      <c r="H40" s="292"/>
      <c r="I40" s="292"/>
      <c r="J40" s="293"/>
    </row>
    <row r="41" spans="1:10" ht="24">
      <c r="A41" s="301"/>
      <c r="B41" s="219" t="s">
        <v>283</v>
      </c>
      <c r="C41" s="292"/>
      <c r="D41" s="292" t="s">
        <v>286</v>
      </c>
      <c r="E41" s="292" t="s">
        <v>287</v>
      </c>
      <c r="F41" s="292" t="s">
        <v>288</v>
      </c>
      <c r="G41" s="292" t="s">
        <v>289</v>
      </c>
      <c r="H41" s="292" t="s">
        <v>290</v>
      </c>
      <c r="I41" s="135" t="s">
        <v>291</v>
      </c>
      <c r="J41" s="136" t="s">
        <v>293</v>
      </c>
    </row>
    <row r="42" spans="1:10" ht="13.5" thickBot="1">
      <c r="A42" s="317"/>
      <c r="B42" s="122"/>
      <c r="C42" s="318"/>
      <c r="D42" s="318"/>
      <c r="E42" s="318"/>
      <c r="F42" s="318"/>
      <c r="G42" s="318"/>
      <c r="H42" s="318"/>
      <c r="I42" s="137" t="s">
        <v>292</v>
      </c>
      <c r="J42" s="138" t="s">
        <v>311</v>
      </c>
    </row>
    <row r="43" spans="1:10" ht="0.75" customHeight="1">
      <c r="A43" s="316" t="s">
        <v>312</v>
      </c>
      <c r="B43" s="275"/>
      <c r="C43" s="275" t="s">
        <v>313</v>
      </c>
      <c r="D43" s="275"/>
      <c r="E43" s="275"/>
      <c r="F43" s="68"/>
      <c r="G43" s="322"/>
      <c r="H43" s="275"/>
      <c r="I43" s="189" t="s">
        <v>314</v>
      </c>
      <c r="J43" s="94"/>
    </row>
    <row r="44" spans="1:10" ht="26.25" customHeight="1">
      <c r="A44" s="257"/>
      <c r="B44" s="254"/>
      <c r="C44" s="254"/>
      <c r="D44" s="254"/>
      <c r="E44" s="254"/>
      <c r="F44" s="111">
        <v>1282200334</v>
      </c>
      <c r="G44" s="323"/>
      <c r="H44" s="254"/>
      <c r="I44" s="111">
        <v>22500000</v>
      </c>
      <c r="J44" s="109">
        <f>D43+E43+F44+G43+H43+I44</f>
        <v>1304700334</v>
      </c>
    </row>
    <row r="45" spans="1:10" ht="0.75" customHeight="1">
      <c r="A45" s="257"/>
      <c r="B45" s="254"/>
      <c r="C45" s="254" t="s">
        <v>315</v>
      </c>
      <c r="D45" s="254"/>
      <c r="E45" s="254"/>
      <c r="F45" s="112"/>
      <c r="G45" s="254"/>
      <c r="H45" s="254"/>
      <c r="I45" s="276">
        <v>51500000</v>
      </c>
      <c r="J45" s="117">
        <f aca="true" t="shared" si="1" ref="J45:J59">D44+E44+F45+G44+H44+I45</f>
        <v>51500000</v>
      </c>
    </row>
    <row r="46" spans="1:10" ht="24" customHeight="1">
      <c r="A46" s="257"/>
      <c r="B46" s="254"/>
      <c r="C46" s="254"/>
      <c r="D46" s="254"/>
      <c r="E46" s="254"/>
      <c r="F46" s="111"/>
      <c r="G46" s="254"/>
      <c r="H46" s="254"/>
      <c r="I46" s="276"/>
      <c r="J46" s="109">
        <f t="shared" si="1"/>
        <v>0</v>
      </c>
    </row>
    <row r="47" spans="1:10" ht="12.75">
      <c r="A47" s="132" t="s">
        <v>316</v>
      </c>
      <c r="B47" s="140"/>
      <c r="C47" s="140"/>
      <c r="D47" s="140"/>
      <c r="E47" s="140"/>
      <c r="F47" s="145">
        <f>F44+F46</f>
        <v>1282200334</v>
      </c>
      <c r="G47" s="145">
        <f>G44+G46</f>
        <v>0</v>
      </c>
      <c r="H47" s="145">
        <f>H44+H46</f>
        <v>0</v>
      </c>
      <c r="I47" s="145">
        <f>I44+I45</f>
        <v>74000000</v>
      </c>
      <c r="J47" s="165">
        <f t="shared" si="1"/>
        <v>1356200334</v>
      </c>
    </row>
    <row r="48" spans="1:10" ht="12.75">
      <c r="A48" s="131"/>
      <c r="B48" s="102"/>
      <c r="C48" s="102"/>
      <c r="D48" s="102"/>
      <c r="E48" s="102"/>
      <c r="F48" s="101"/>
      <c r="G48" s="102"/>
      <c r="H48" s="102"/>
      <c r="I48" s="101"/>
      <c r="J48" s="109">
        <f t="shared" si="1"/>
        <v>0</v>
      </c>
    </row>
    <row r="49" spans="1:10" ht="0.75" customHeight="1">
      <c r="A49" s="257" t="s">
        <v>317</v>
      </c>
      <c r="B49" s="254"/>
      <c r="C49" s="254" t="s">
        <v>318</v>
      </c>
      <c r="D49" s="254"/>
      <c r="E49" s="254"/>
      <c r="F49" s="112">
        <v>311919233</v>
      </c>
      <c r="G49" s="254"/>
      <c r="H49" s="254"/>
      <c r="I49" s="267"/>
      <c r="J49" s="117">
        <f t="shared" si="1"/>
        <v>311919233</v>
      </c>
    </row>
    <row r="50" spans="1:10" ht="24.75" customHeight="1">
      <c r="A50" s="257"/>
      <c r="B50" s="254"/>
      <c r="C50" s="254"/>
      <c r="D50" s="254"/>
      <c r="E50" s="254"/>
      <c r="F50" s="111">
        <v>311919233</v>
      </c>
      <c r="G50" s="254"/>
      <c r="H50" s="254"/>
      <c r="I50" s="267"/>
      <c r="J50" s="109">
        <f t="shared" si="1"/>
        <v>311919233</v>
      </c>
    </row>
    <row r="51" spans="1:10" ht="25.5">
      <c r="A51" s="131"/>
      <c r="B51" s="102"/>
      <c r="C51" s="102" t="s">
        <v>319</v>
      </c>
      <c r="D51" s="102"/>
      <c r="E51" s="102"/>
      <c r="F51" s="152">
        <v>103506079</v>
      </c>
      <c r="G51" s="102"/>
      <c r="H51" s="102"/>
      <c r="I51" s="101"/>
      <c r="J51" s="109">
        <f t="shared" si="1"/>
        <v>103506079</v>
      </c>
    </row>
    <row r="52" spans="1:10" ht="12.75">
      <c r="A52" s="132" t="s">
        <v>320</v>
      </c>
      <c r="B52" s="140"/>
      <c r="C52" s="140"/>
      <c r="D52" s="140"/>
      <c r="E52" s="140"/>
      <c r="F52" s="145">
        <f>F50+F51</f>
        <v>415425312</v>
      </c>
      <c r="G52" s="145">
        <f>G50+G51</f>
        <v>0</v>
      </c>
      <c r="H52" s="145">
        <f>H50+H51</f>
        <v>0</v>
      </c>
      <c r="I52" s="145">
        <f>I50+I51</f>
        <v>0</v>
      </c>
      <c r="J52" s="165">
        <f t="shared" si="1"/>
        <v>415425312</v>
      </c>
    </row>
    <row r="53" spans="1:10" ht="12.75">
      <c r="A53" s="131"/>
      <c r="B53" s="102"/>
      <c r="C53" s="102"/>
      <c r="D53" s="102"/>
      <c r="E53" s="102"/>
      <c r="F53" s="101"/>
      <c r="G53" s="102"/>
      <c r="H53" s="102"/>
      <c r="I53" s="101"/>
      <c r="J53" s="109">
        <f t="shared" si="1"/>
        <v>0</v>
      </c>
    </row>
    <row r="54" spans="1:10" ht="12.75">
      <c r="A54" s="257" t="s">
        <v>321</v>
      </c>
      <c r="B54" s="254"/>
      <c r="C54" s="314" t="s">
        <v>322</v>
      </c>
      <c r="D54" s="254"/>
      <c r="E54" s="254"/>
      <c r="F54" s="112"/>
      <c r="G54" s="254"/>
      <c r="H54" s="254"/>
      <c r="I54" s="267"/>
      <c r="J54" s="117">
        <f t="shared" si="1"/>
        <v>0</v>
      </c>
    </row>
    <row r="55" spans="1:10" ht="12.75">
      <c r="A55" s="257"/>
      <c r="B55" s="254"/>
      <c r="C55" s="315"/>
      <c r="D55" s="254"/>
      <c r="E55" s="254"/>
      <c r="F55" s="111">
        <v>82465465</v>
      </c>
      <c r="G55" s="254"/>
      <c r="H55" s="254"/>
      <c r="I55" s="267"/>
      <c r="J55" s="109">
        <f t="shared" si="1"/>
        <v>82465465</v>
      </c>
    </row>
    <row r="56" spans="1:10" ht="12.75">
      <c r="A56" s="131"/>
      <c r="B56" s="102"/>
      <c r="C56" s="102" t="s">
        <v>323</v>
      </c>
      <c r="D56" s="102"/>
      <c r="E56" s="102"/>
      <c r="F56" s="100"/>
      <c r="G56" s="102"/>
      <c r="H56" s="102"/>
      <c r="I56" s="101"/>
      <c r="J56" s="109">
        <f>F56</f>
        <v>0</v>
      </c>
    </row>
    <row r="57" spans="1:10" ht="12.75" hidden="1">
      <c r="A57" s="257" t="s">
        <v>324</v>
      </c>
      <c r="B57" s="254"/>
      <c r="C57" s="313" t="s">
        <v>325</v>
      </c>
      <c r="D57" s="233"/>
      <c r="E57" s="254"/>
      <c r="F57" s="112"/>
      <c r="G57" s="254"/>
      <c r="H57" s="254"/>
      <c r="I57" s="267"/>
      <c r="J57" s="117"/>
    </row>
    <row r="58" spans="1:10" ht="12.75" hidden="1">
      <c r="A58" s="257"/>
      <c r="B58" s="254"/>
      <c r="C58" s="313"/>
      <c r="D58" s="233"/>
      <c r="E58" s="254"/>
      <c r="F58" s="97"/>
      <c r="G58" s="254"/>
      <c r="H58" s="254"/>
      <c r="I58" s="267"/>
      <c r="J58" s="130">
        <f t="shared" si="1"/>
        <v>0</v>
      </c>
    </row>
    <row r="59" spans="1:10" ht="0.75" customHeight="1">
      <c r="A59" s="257"/>
      <c r="B59" s="254"/>
      <c r="C59" s="313"/>
      <c r="D59" s="233"/>
      <c r="E59" s="254"/>
      <c r="F59" s="97">
        <v>0</v>
      </c>
      <c r="G59" s="254"/>
      <c r="H59" s="254"/>
      <c r="I59" s="267"/>
      <c r="J59" s="130">
        <f t="shared" si="1"/>
        <v>0</v>
      </c>
    </row>
    <row r="60" spans="1:10" ht="25.5" customHeight="1">
      <c r="A60" s="257"/>
      <c r="B60" s="254"/>
      <c r="C60" s="313"/>
      <c r="D60" s="227">
        <v>10000000</v>
      </c>
      <c r="E60" s="254"/>
      <c r="F60" s="108"/>
      <c r="G60" s="254"/>
      <c r="H60" s="254"/>
      <c r="I60" s="267"/>
      <c r="J60" s="109">
        <f>D60+F60+G60+H60+I60</f>
        <v>10000000</v>
      </c>
    </row>
    <row r="61" spans="1:10" ht="12.75">
      <c r="A61" s="131"/>
      <c r="B61" s="102"/>
      <c r="C61" s="102"/>
      <c r="D61" s="102"/>
      <c r="E61" s="102"/>
      <c r="F61" s="101"/>
      <c r="G61" s="102"/>
      <c r="H61" s="102"/>
      <c r="I61" s="101"/>
      <c r="J61" s="109"/>
    </row>
    <row r="62" spans="1:10" ht="12.75">
      <c r="A62" s="132" t="s">
        <v>326</v>
      </c>
      <c r="B62" s="102"/>
      <c r="C62" s="102"/>
      <c r="D62" s="149">
        <f>D47+D52+D55+D56+D60</f>
        <v>10000000</v>
      </c>
      <c r="E62" s="149">
        <f aca="true" t="shared" si="2" ref="E62:J62">E47+E52+E55+E56+E60</f>
        <v>0</v>
      </c>
      <c r="F62" s="149">
        <f t="shared" si="2"/>
        <v>1780091111</v>
      </c>
      <c r="G62" s="149">
        <f t="shared" si="2"/>
        <v>0</v>
      </c>
      <c r="H62" s="149">
        <f t="shared" si="2"/>
        <v>0</v>
      </c>
      <c r="I62" s="149">
        <f t="shared" si="2"/>
        <v>74000000</v>
      </c>
      <c r="J62" s="234">
        <f t="shared" si="2"/>
        <v>1864091111</v>
      </c>
    </row>
    <row r="63" spans="1:10" ht="13.5" thickBot="1">
      <c r="A63" s="150"/>
      <c r="B63" s="104"/>
      <c r="C63" s="104"/>
      <c r="D63" s="104"/>
      <c r="E63" s="104"/>
      <c r="F63" s="105"/>
      <c r="G63" s="104"/>
      <c r="H63" s="104"/>
      <c r="I63" s="105"/>
      <c r="J63" s="235"/>
    </row>
    <row r="64" spans="1:10" ht="12.75">
      <c r="A64" s="71"/>
      <c r="B64" s="71"/>
      <c r="C64" s="71"/>
      <c r="D64" s="71"/>
      <c r="E64" s="71"/>
      <c r="F64" s="72"/>
      <c r="G64" s="71"/>
      <c r="H64" s="71"/>
      <c r="I64" s="72"/>
      <c r="J64" s="72"/>
    </row>
    <row r="65" ht="12.75"/>
    <row r="66" ht="12.75"/>
    <row r="67" spans="1:10" ht="12.75">
      <c r="A67" s="243" t="s">
        <v>278</v>
      </c>
      <c r="B67" s="243"/>
      <c r="C67" s="243"/>
      <c r="D67" s="243"/>
      <c r="E67" s="243"/>
      <c r="F67" s="243"/>
      <c r="G67" s="243"/>
      <c r="H67" s="243"/>
      <c r="I67" s="243"/>
      <c r="J67" s="243"/>
    </row>
    <row r="68" spans="1:10" ht="12.75">
      <c r="A68" s="243" t="s">
        <v>421</v>
      </c>
      <c r="B68" s="243"/>
      <c r="C68" s="243"/>
      <c r="D68" s="243"/>
      <c r="E68" s="243"/>
      <c r="F68" s="243"/>
      <c r="G68" s="243"/>
      <c r="H68" s="243"/>
      <c r="I68" s="243"/>
      <c r="J68" s="243"/>
    </row>
    <row r="69" spans="1:10" ht="12.75">
      <c r="A69" s="307" t="s">
        <v>327</v>
      </c>
      <c r="B69" s="307"/>
      <c r="C69" s="307"/>
      <c r="D69" s="307"/>
      <c r="E69" s="307"/>
      <c r="F69" s="307"/>
      <c r="G69" s="307"/>
      <c r="H69" s="307"/>
      <c r="I69" s="307"/>
      <c r="J69" s="307"/>
    </row>
    <row r="70" spans="1:3" ht="13.5" thickBot="1">
      <c r="A70" s="90" t="s">
        <v>328</v>
      </c>
      <c r="C70" s="70"/>
    </row>
    <row r="71" spans="1:10" ht="24" customHeight="1">
      <c r="A71" s="310" t="s">
        <v>280</v>
      </c>
      <c r="B71" s="249" t="s">
        <v>425</v>
      </c>
      <c r="C71" s="246" t="s">
        <v>284</v>
      </c>
      <c r="D71" s="290" t="s">
        <v>285</v>
      </c>
      <c r="E71" s="290"/>
      <c r="F71" s="290"/>
      <c r="G71" s="290"/>
      <c r="H71" s="290"/>
      <c r="I71" s="290"/>
      <c r="J71" s="291"/>
    </row>
    <row r="72" spans="1:10" ht="12.75">
      <c r="A72" s="311"/>
      <c r="B72" s="250"/>
      <c r="C72" s="247"/>
      <c r="D72" s="292"/>
      <c r="E72" s="292"/>
      <c r="F72" s="292"/>
      <c r="G72" s="292"/>
      <c r="H72" s="292"/>
      <c r="I72" s="292"/>
      <c r="J72" s="293"/>
    </row>
    <row r="73" spans="1:10" ht="24" customHeight="1">
      <c r="A73" s="311"/>
      <c r="B73" s="250"/>
      <c r="C73" s="247"/>
      <c r="D73" s="292" t="s">
        <v>286</v>
      </c>
      <c r="E73" s="292" t="s">
        <v>287</v>
      </c>
      <c r="F73" s="292" t="s">
        <v>288</v>
      </c>
      <c r="G73" s="292" t="s">
        <v>289</v>
      </c>
      <c r="H73" s="292" t="s">
        <v>290</v>
      </c>
      <c r="I73" s="139" t="s">
        <v>291</v>
      </c>
      <c r="J73" s="142" t="s">
        <v>293</v>
      </c>
    </row>
    <row r="74" spans="1:10" ht="12.75">
      <c r="A74" s="312"/>
      <c r="B74" s="251"/>
      <c r="C74" s="248"/>
      <c r="D74" s="292"/>
      <c r="E74" s="292"/>
      <c r="F74" s="292"/>
      <c r="G74" s="292"/>
      <c r="H74" s="292"/>
      <c r="I74" s="143" t="s">
        <v>292</v>
      </c>
      <c r="J74" s="144" t="s">
        <v>311</v>
      </c>
    </row>
    <row r="75" spans="1:10" ht="0.75" customHeight="1">
      <c r="A75" s="257" t="s">
        <v>329</v>
      </c>
      <c r="B75" s="254"/>
      <c r="C75" s="281" t="s">
        <v>434</v>
      </c>
      <c r="D75" s="254"/>
      <c r="E75" s="254"/>
      <c r="F75" s="254"/>
      <c r="G75" s="112"/>
      <c r="H75" s="280"/>
      <c r="I75" s="280"/>
      <c r="J75" s="155"/>
    </row>
    <row r="76" spans="1:10" ht="25.5" customHeight="1">
      <c r="A76" s="257"/>
      <c r="B76" s="254"/>
      <c r="C76" s="281"/>
      <c r="D76" s="280"/>
      <c r="E76" s="280"/>
      <c r="F76" s="280"/>
      <c r="G76" s="220">
        <v>455295369</v>
      </c>
      <c r="H76" s="253"/>
      <c r="I76" s="253"/>
      <c r="J76" s="221">
        <f>D75+E75+F75+G76+H75+I75</f>
        <v>455295369</v>
      </c>
    </row>
    <row r="77" spans="1:10" ht="12.75">
      <c r="A77" s="131"/>
      <c r="B77" s="102"/>
      <c r="C77" s="281"/>
      <c r="D77" s="107"/>
      <c r="E77" s="107"/>
      <c r="F77" s="107"/>
      <c r="G77" s="166"/>
      <c r="H77" s="107"/>
      <c r="I77" s="107"/>
      <c r="J77" s="109">
        <f aca="true" t="shared" si="3" ref="J77:J85">D76+E76+F76+G77+H76+I76</f>
        <v>0</v>
      </c>
    </row>
    <row r="78" spans="1:10" ht="12.75">
      <c r="A78" s="257"/>
      <c r="B78" s="254"/>
      <c r="C78" s="281" t="s">
        <v>330</v>
      </c>
      <c r="D78" s="254"/>
      <c r="E78" s="254"/>
      <c r="F78" s="254"/>
      <c r="G78" s="157"/>
      <c r="H78" s="280"/>
      <c r="I78" s="280"/>
      <c r="J78" s="117">
        <f t="shared" si="3"/>
        <v>0</v>
      </c>
    </row>
    <row r="79" spans="1:10" ht="12.75">
      <c r="A79" s="257"/>
      <c r="B79" s="254"/>
      <c r="C79" s="281"/>
      <c r="D79" s="254"/>
      <c r="E79" s="254"/>
      <c r="F79" s="254"/>
      <c r="G79" s="111">
        <v>1000</v>
      </c>
      <c r="H79" s="259"/>
      <c r="I79" s="259"/>
      <c r="J79" s="156">
        <f t="shared" si="3"/>
        <v>1000</v>
      </c>
    </row>
    <row r="80" spans="1:10" ht="12.75">
      <c r="A80" s="131"/>
      <c r="B80" s="102"/>
      <c r="C80" s="125"/>
      <c r="D80" s="102"/>
      <c r="E80" s="102"/>
      <c r="F80" s="102"/>
      <c r="G80" s="154"/>
      <c r="H80" s="102"/>
      <c r="I80" s="102"/>
      <c r="J80" s="156">
        <f t="shared" si="3"/>
        <v>0</v>
      </c>
    </row>
    <row r="81" spans="1:10" ht="12.75">
      <c r="A81" s="131"/>
      <c r="B81" s="102"/>
      <c r="C81" s="125"/>
      <c r="D81" s="102"/>
      <c r="E81" s="102"/>
      <c r="F81" s="102"/>
      <c r="G81" s="153"/>
      <c r="H81" s="102"/>
      <c r="I81" s="102"/>
      <c r="J81" s="156">
        <f t="shared" si="3"/>
        <v>0</v>
      </c>
    </row>
    <row r="82" spans="1:10" ht="12.75">
      <c r="A82" s="131"/>
      <c r="B82" s="102"/>
      <c r="C82" s="125"/>
      <c r="D82" s="102"/>
      <c r="E82" s="102"/>
      <c r="F82" s="102"/>
      <c r="G82" s="102"/>
      <c r="H82" s="102"/>
      <c r="I82" s="102"/>
      <c r="J82" s="156">
        <f t="shared" si="3"/>
        <v>0</v>
      </c>
    </row>
    <row r="83" spans="1:10" ht="0.75" customHeight="1">
      <c r="A83" s="270" t="s">
        <v>331</v>
      </c>
      <c r="B83" s="254"/>
      <c r="C83" s="281"/>
      <c r="D83" s="254"/>
      <c r="E83" s="254"/>
      <c r="F83" s="254"/>
      <c r="G83" s="158"/>
      <c r="H83" s="304"/>
      <c r="I83" s="304"/>
      <c r="J83" s="221">
        <f t="shared" si="3"/>
        <v>0</v>
      </c>
    </row>
    <row r="84" spans="1:10" ht="0.75" customHeight="1">
      <c r="A84" s="270"/>
      <c r="B84" s="254"/>
      <c r="C84" s="281"/>
      <c r="D84" s="254"/>
      <c r="E84" s="254"/>
      <c r="F84" s="254"/>
      <c r="G84" s="159">
        <f>G76+G79</f>
        <v>455296369</v>
      </c>
      <c r="H84" s="305"/>
      <c r="I84" s="305"/>
      <c r="J84" s="221">
        <f t="shared" si="3"/>
        <v>455296369</v>
      </c>
    </row>
    <row r="85" spans="1:10" ht="48" customHeight="1">
      <c r="A85" s="270"/>
      <c r="B85" s="254"/>
      <c r="C85" s="281"/>
      <c r="D85" s="254"/>
      <c r="E85" s="254"/>
      <c r="F85" s="254"/>
      <c r="G85" s="160"/>
      <c r="H85" s="306"/>
      <c r="I85" s="306"/>
      <c r="J85" s="156">
        <f t="shared" si="3"/>
        <v>0</v>
      </c>
    </row>
    <row r="86" spans="1:10" ht="13.5" thickBot="1">
      <c r="A86" s="150"/>
      <c r="B86" s="104"/>
      <c r="C86" s="104"/>
      <c r="D86" s="104"/>
      <c r="E86" s="104"/>
      <c r="F86" s="104"/>
      <c r="G86" s="104"/>
      <c r="H86" s="104"/>
      <c r="I86" s="104"/>
      <c r="J86" s="151"/>
    </row>
    <row r="87" spans="1:10" ht="12.75">
      <c r="A87" s="71"/>
      <c r="B87" s="71"/>
      <c r="C87" s="71"/>
      <c r="D87" s="71"/>
      <c r="E87" s="71"/>
      <c r="F87" s="71"/>
      <c r="G87" s="71"/>
      <c r="H87" s="71"/>
      <c r="I87" s="71"/>
      <c r="J87" s="71"/>
    </row>
    <row r="88" spans="1:10" ht="12.75">
      <c r="A88" s="71"/>
      <c r="B88" s="71"/>
      <c r="C88" s="71"/>
      <c r="D88" s="71"/>
      <c r="E88" s="71"/>
      <c r="F88" s="71"/>
      <c r="G88" s="71"/>
      <c r="H88" s="71"/>
      <c r="I88" s="71"/>
      <c r="J88" s="71"/>
    </row>
    <row r="89" ht="12.75"/>
    <row r="90" spans="1:10" ht="12.75">
      <c r="A90" s="243" t="s">
        <v>278</v>
      </c>
      <c r="B90" s="243"/>
      <c r="C90" s="243"/>
      <c r="D90" s="243"/>
      <c r="E90" s="243"/>
      <c r="F90" s="243"/>
      <c r="G90" s="243"/>
      <c r="H90" s="243"/>
      <c r="I90" s="243"/>
      <c r="J90" s="243"/>
    </row>
    <row r="91" spans="1:10" ht="12.75">
      <c r="A91" s="243" t="s">
        <v>421</v>
      </c>
      <c r="B91" s="243"/>
      <c r="C91" s="243"/>
      <c r="D91" s="243"/>
      <c r="E91" s="243"/>
      <c r="F91" s="243"/>
      <c r="G91" s="243"/>
      <c r="H91" s="243"/>
      <c r="I91" s="243"/>
      <c r="J91" s="243"/>
    </row>
    <row r="92" spans="1:3" ht="12.75">
      <c r="A92" s="90" t="s">
        <v>332</v>
      </c>
      <c r="C92" s="70"/>
    </row>
    <row r="93" spans="1:3" ht="13.5" thickBot="1">
      <c r="A93" s="90" t="s">
        <v>333</v>
      </c>
      <c r="C93" s="70"/>
    </row>
    <row r="94" spans="1:10" ht="24">
      <c r="A94" s="300" t="s">
        <v>280</v>
      </c>
      <c r="B94" s="218" t="s">
        <v>281</v>
      </c>
      <c r="C94" s="290" t="s">
        <v>284</v>
      </c>
      <c r="D94" s="290" t="s">
        <v>285</v>
      </c>
      <c r="E94" s="290"/>
      <c r="F94" s="290"/>
      <c r="G94" s="290"/>
      <c r="H94" s="290"/>
      <c r="I94" s="290"/>
      <c r="J94" s="291"/>
    </row>
    <row r="95" spans="1:10" ht="12.75">
      <c r="A95" s="301"/>
      <c r="B95" s="219" t="s">
        <v>282</v>
      </c>
      <c r="C95" s="292"/>
      <c r="D95" s="292"/>
      <c r="E95" s="292"/>
      <c r="F95" s="292"/>
      <c r="G95" s="292"/>
      <c r="H95" s="292"/>
      <c r="I95" s="292"/>
      <c r="J95" s="293"/>
    </row>
    <row r="96" spans="1:10" ht="24">
      <c r="A96" s="301"/>
      <c r="B96" s="219" t="s">
        <v>283</v>
      </c>
      <c r="C96" s="292"/>
      <c r="D96" s="292" t="s">
        <v>286</v>
      </c>
      <c r="E96" s="292" t="s">
        <v>287</v>
      </c>
      <c r="F96" s="292" t="s">
        <v>288</v>
      </c>
      <c r="G96" s="292" t="s">
        <v>289</v>
      </c>
      <c r="H96" s="292" t="s">
        <v>290</v>
      </c>
      <c r="I96" s="135" t="s">
        <v>291</v>
      </c>
      <c r="J96" s="136" t="s">
        <v>293</v>
      </c>
    </row>
    <row r="97" spans="1:10" ht="12.75">
      <c r="A97" s="301"/>
      <c r="B97" s="107"/>
      <c r="C97" s="292"/>
      <c r="D97" s="292"/>
      <c r="E97" s="292"/>
      <c r="F97" s="292"/>
      <c r="G97" s="292"/>
      <c r="H97" s="292"/>
      <c r="I97" s="135" t="s">
        <v>292</v>
      </c>
      <c r="J97" s="136" t="s">
        <v>311</v>
      </c>
    </row>
    <row r="98" spans="1:10" ht="63.75">
      <c r="A98" s="230" t="s">
        <v>426</v>
      </c>
      <c r="B98" s="95"/>
      <c r="C98" s="229" t="s">
        <v>427</v>
      </c>
      <c r="D98" s="237"/>
      <c r="E98" s="139"/>
      <c r="F98" s="139"/>
      <c r="G98" s="231"/>
      <c r="H98" s="114" t="s">
        <v>428</v>
      </c>
      <c r="I98" s="139"/>
      <c r="J98" s="142"/>
    </row>
    <row r="99" spans="1:10" ht="12.75">
      <c r="A99" s="222"/>
      <c r="B99" s="107"/>
      <c r="C99" s="107"/>
      <c r="D99" s="107"/>
      <c r="E99" s="107"/>
      <c r="F99" s="107"/>
      <c r="G99" s="166">
        <v>2419060</v>
      </c>
      <c r="H99" s="166">
        <v>500000</v>
      </c>
      <c r="I99" s="107"/>
      <c r="J99" s="109">
        <f>+G99+H99</f>
        <v>2919060</v>
      </c>
    </row>
    <row r="100" spans="1:10" ht="12.75">
      <c r="A100" s="131"/>
      <c r="B100" s="102"/>
      <c r="C100" s="102"/>
      <c r="D100" s="102"/>
      <c r="E100" s="102"/>
      <c r="F100" s="102"/>
      <c r="G100" s="153"/>
      <c r="H100" s="153"/>
      <c r="I100" s="102"/>
      <c r="J100" s="103">
        <f>+G100+H100</f>
        <v>0</v>
      </c>
    </row>
    <row r="101" spans="1:10" ht="1.5" customHeight="1">
      <c r="A101" s="257" t="s">
        <v>334</v>
      </c>
      <c r="B101" s="254"/>
      <c r="C101" s="254" t="s">
        <v>335</v>
      </c>
      <c r="D101" s="254"/>
      <c r="E101" s="254"/>
      <c r="F101" s="254"/>
      <c r="G101" s="157"/>
      <c r="H101" s="302"/>
      <c r="I101" s="224"/>
      <c r="J101" s="117">
        <f>+G101+H101</f>
        <v>0</v>
      </c>
    </row>
    <row r="102" spans="1:10" ht="27" customHeight="1">
      <c r="A102" s="257"/>
      <c r="B102" s="254"/>
      <c r="C102" s="254"/>
      <c r="D102" s="254"/>
      <c r="E102" s="254"/>
      <c r="F102" s="254"/>
      <c r="G102" s="111">
        <v>42000000</v>
      </c>
      <c r="H102" s="303"/>
      <c r="I102" s="227"/>
      <c r="J102" s="109">
        <f>D102+E102+F102+G102+I102</f>
        <v>42000000</v>
      </c>
    </row>
    <row r="103" spans="1:10" ht="12.75">
      <c r="A103" s="131"/>
      <c r="B103" s="102"/>
      <c r="C103" s="102"/>
      <c r="D103" s="102"/>
      <c r="E103" s="102"/>
      <c r="F103" s="102"/>
      <c r="G103" s="153"/>
      <c r="H103" s="153"/>
      <c r="I103" s="102"/>
      <c r="J103" s="103"/>
    </row>
    <row r="104" spans="1:10" ht="12.75">
      <c r="A104" s="270" t="s">
        <v>336</v>
      </c>
      <c r="B104" s="271"/>
      <c r="C104" s="271"/>
      <c r="D104" s="271"/>
      <c r="E104" s="271"/>
      <c r="F104" s="271"/>
      <c r="G104" s="162"/>
      <c r="H104" s="163"/>
      <c r="I104" s="225">
        <v>0</v>
      </c>
      <c r="J104" s="164"/>
    </row>
    <row r="105" spans="1:10" ht="12.75">
      <c r="A105" s="270"/>
      <c r="B105" s="271"/>
      <c r="C105" s="271"/>
      <c r="D105" s="271"/>
      <c r="E105" s="271"/>
      <c r="F105" s="271"/>
      <c r="G105" s="226">
        <f>G99+G102</f>
        <v>44419060</v>
      </c>
      <c r="H105" s="226">
        <f>H99+H102</f>
        <v>500000</v>
      </c>
      <c r="I105" s="226">
        <f>I102</f>
        <v>0</v>
      </c>
      <c r="J105" s="165">
        <f>D104+E104+F104+G105+H105+I105</f>
        <v>44919060</v>
      </c>
    </row>
    <row r="106" spans="1:10" ht="13.5" thickBot="1">
      <c r="A106" s="150"/>
      <c r="B106" s="104"/>
      <c r="C106" s="104"/>
      <c r="D106" s="104"/>
      <c r="E106" s="104"/>
      <c r="F106" s="104"/>
      <c r="G106" s="104"/>
      <c r="H106" s="104"/>
      <c r="I106" s="104"/>
      <c r="J106" s="161"/>
    </row>
    <row r="107" spans="1:10" ht="12.75">
      <c r="A107" s="71"/>
      <c r="B107" s="71"/>
      <c r="C107" s="71"/>
      <c r="D107" s="71"/>
      <c r="E107" s="71"/>
      <c r="F107" s="71"/>
      <c r="G107" s="71"/>
      <c r="H107" s="71"/>
      <c r="I107" s="71"/>
      <c r="J107" s="71"/>
    </row>
    <row r="108" ht="12.75"/>
    <row r="109" ht="12.75"/>
    <row r="110" spans="1:10" ht="12.75">
      <c r="A110" s="243" t="s">
        <v>278</v>
      </c>
      <c r="B110" s="243"/>
      <c r="C110" s="243"/>
      <c r="D110" s="243"/>
      <c r="E110" s="243"/>
      <c r="F110" s="243"/>
      <c r="G110" s="243"/>
      <c r="H110" s="243"/>
      <c r="I110" s="243"/>
      <c r="J110" s="243"/>
    </row>
    <row r="111" spans="1:10" ht="12.75">
      <c r="A111" s="243" t="s">
        <v>421</v>
      </c>
      <c r="B111" s="243"/>
      <c r="C111" s="243"/>
      <c r="D111" s="243"/>
      <c r="E111" s="243"/>
      <c r="F111" s="243"/>
      <c r="G111" s="243"/>
      <c r="H111" s="243"/>
      <c r="I111" s="243"/>
      <c r="J111" s="243"/>
    </row>
    <row r="112" spans="1:3" ht="12.75">
      <c r="A112" s="90" t="s">
        <v>332</v>
      </c>
      <c r="C112" s="70"/>
    </row>
    <row r="113" spans="1:3" ht="13.5" thickBot="1">
      <c r="A113" s="90" t="s">
        <v>337</v>
      </c>
      <c r="C113" s="70"/>
    </row>
    <row r="114" spans="1:10" ht="24">
      <c r="A114" s="300" t="s">
        <v>280</v>
      </c>
      <c r="B114" s="218" t="s">
        <v>281</v>
      </c>
      <c r="C114" s="290" t="s">
        <v>284</v>
      </c>
      <c r="D114" s="290" t="s">
        <v>285</v>
      </c>
      <c r="E114" s="290"/>
      <c r="F114" s="290"/>
      <c r="G114" s="290"/>
      <c r="H114" s="290"/>
      <c r="I114" s="290"/>
      <c r="J114" s="291"/>
    </row>
    <row r="115" spans="1:10" ht="12.75">
      <c r="A115" s="301"/>
      <c r="B115" s="219" t="s">
        <v>282</v>
      </c>
      <c r="C115" s="292"/>
      <c r="D115" s="292"/>
      <c r="E115" s="292"/>
      <c r="F115" s="292"/>
      <c r="G115" s="292"/>
      <c r="H115" s="292"/>
      <c r="I115" s="292"/>
      <c r="J115" s="293"/>
    </row>
    <row r="116" spans="1:10" ht="24">
      <c r="A116" s="301"/>
      <c r="B116" s="219" t="s">
        <v>283</v>
      </c>
      <c r="C116" s="292"/>
      <c r="D116" s="292" t="s">
        <v>286</v>
      </c>
      <c r="E116" s="292" t="s">
        <v>287</v>
      </c>
      <c r="F116" s="292" t="s">
        <v>288</v>
      </c>
      <c r="G116" s="292" t="s">
        <v>289</v>
      </c>
      <c r="H116" s="292" t="s">
        <v>290</v>
      </c>
      <c r="I116" s="139" t="s">
        <v>291</v>
      </c>
      <c r="J116" s="142" t="s">
        <v>293</v>
      </c>
    </row>
    <row r="117" spans="1:10" ht="12.75">
      <c r="A117" s="301"/>
      <c r="B117" s="107"/>
      <c r="C117" s="292"/>
      <c r="D117" s="292"/>
      <c r="E117" s="292"/>
      <c r="F117" s="292"/>
      <c r="G117" s="292"/>
      <c r="H117" s="292"/>
      <c r="I117" s="143" t="s">
        <v>292</v>
      </c>
      <c r="J117" s="144" t="s">
        <v>311</v>
      </c>
    </row>
    <row r="118" spans="1:10" ht="1.5" customHeight="1">
      <c r="A118" s="299" t="s">
        <v>338</v>
      </c>
      <c r="B118" s="254"/>
      <c r="C118" s="280" t="s">
        <v>435</v>
      </c>
      <c r="D118" s="254"/>
      <c r="E118" s="254"/>
      <c r="F118" s="254"/>
      <c r="G118" s="113"/>
      <c r="H118" s="296"/>
      <c r="I118" s="280"/>
      <c r="J118" s="155"/>
    </row>
    <row r="119" spans="1:10" ht="53.25" customHeight="1">
      <c r="A119" s="299"/>
      <c r="B119" s="254"/>
      <c r="C119" s="259"/>
      <c r="D119" s="254"/>
      <c r="E119" s="254"/>
      <c r="F119" s="254"/>
      <c r="G119" s="129">
        <v>7000000</v>
      </c>
      <c r="H119" s="298"/>
      <c r="I119" s="253"/>
      <c r="J119" s="130">
        <f>D118+E118+F118+G119+H118+I118</f>
        <v>7000000</v>
      </c>
    </row>
    <row r="120" spans="1:10" ht="12.75">
      <c r="A120" s="131"/>
      <c r="B120" s="102"/>
      <c r="C120" s="102"/>
      <c r="D120" s="102"/>
      <c r="E120" s="102"/>
      <c r="F120" s="102"/>
      <c r="G120" s="111"/>
      <c r="H120" s="111"/>
      <c r="I120" s="107"/>
      <c r="J120" s="109">
        <f aca="true" t="shared" si="4" ref="J120:J129">D119+E119+F119+G120+H119+I119</f>
        <v>0</v>
      </c>
    </row>
    <row r="121" spans="1:10" ht="0.75" customHeight="1">
      <c r="A121" s="257" t="s">
        <v>339</v>
      </c>
      <c r="B121" s="254"/>
      <c r="C121" s="254" t="s">
        <v>340</v>
      </c>
      <c r="D121" s="254"/>
      <c r="E121" s="254"/>
      <c r="F121" s="254"/>
      <c r="G121" s="113">
        <v>5314295</v>
      </c>
      <c r="H121" s="170"/>
      <c r="I121" s="280"/>
      <c r="J121" s="244">
        <f>D121+E121+F121+G122+H122+I122</f>
        <v>5314295</v>
      </c>
    </row>
    <row r="122" spans="1:10" ht="25.5" customHeight="1">
      <c r="A122" s="257"/>
      <c r="B122" s="254"/>
      <c r="C122" s="254"/>
      <c r="D122" s="254"/>
      <c r="E122" s="254"/>
      <c r="F122" s="254"/>
      <c r="G122" s="111">
        <v>5314295</v>
      </c>
      <c r="H122" s="171"/>
      <c r="I122" s="259"/>
      <c r="J122" s="245"/>
    </row>
    <row r="123" spans="1:10" ht="12.75">
      <c r="A123" s="131"/>
      <c r="B123" s="102"/>
      <c r="C123" s="102" t="s">
        <v>341</v>
      </c>
      <c r="D123" s="102"/>
      <c r="E123" s="102"/>
      <c r="F123" s="102"/>
      <c r="G123" s="100">
        <v>14000000</v>
      </c>
      <c r="H123" s="100"/>
      <c r="I123" s="102"/>
      <c r="J123" s="103">
        <f>D123+E123+F123+G123+H123+I123</f>
        <v>14000000</v>
      </c>
    </row>
    <row r="124" spans="1:10" ht="25.5">
      <c r="A124" s="131"/>
      <c r="B124" s="102"/>
      <c r="C124" s="102" t="s">
        <v>342</v>
      </c>
      <c r="D124" s="102"/>
      <c r="E124" s="102"/>
      <c r="F124" s="102"/>
      <c r="G124" s="100">
        <v>3000000</v>
      </c>
      <c r="H124" s="100"/>
      <c r="I124" s="102"/>
      <c r="J124" s="103">
        <f>D124+E124+F124+G124+H124+I124</f>
        <v>3000000</v>
      </c>
    </row>
    <row r="125" spans="1:10" ht="12.75">
      <c r="A125" s="131"/>
      <c r="B125" s="102"/>
      <c r="C125" s="102"/>
      <c r="D125" s="102"/>
      <c r="E125" s="102"/>
      <c r="F125" s="102"/>
      <c r="G125" s="100"/>
      <c r="H125" s="100"/>
      <c r="I125" s="102"/>
      <c r="J125" s="103">
        <f t="shared" si="4"/>
        <v>0</v>
      </c>
    </row>
    <row r="126" spans="1:10" ht="1.5" customHeight="1">
      <c r="A126" s="257" t="s">
        <v>343</v>
      </c>
      <c r="B126" s="254"/>
      <c r="C126" s="254" t="s">
        <v>344</v>
      </c>
      <c r="D126" s="254"/>
      <c r="E126" s="254"/>
      <c r="F126" s="254"/>
      <c r="G126" s="113"/>
      <c r="H126" s="296"/>
      <c r="I126" s="280"/>
      <c r="J126" s="117">
        <f t="shared" si="4"/>
        <v>0</v>
      </c>
    </row>
    <row r="127" spans="1:10" ht="26.25" customHeight="1">
      <c r="A127" s="257"/>
      <c r="B127" s="254"/>
      <c r="C127" s="254"/>
      <c r="D127" s="254"/>
      <c r="E127" s="254"/>
      <c r="F127" s="254"/>
      <c r="G127" s="111">
        <v>4000000</v>
      </c>
      <c r="H127" s="297"/>
      <c r="I127" s="259"/>
      <c r="J127" s="109">
        <f t="shared" si="4"/>
        <v>4000000</v>
      </c>
    </row>
    <row r="128" spans="1:10" ht="12.75">
      <c r="A128" s="131"/>
      <c r="B128" s="102"/>
      <c r="C128" s="102"/>
      <c r="D128" s="102"/>
      <c r="E128" s="102"/>
      <c r="F128" s="102"/>
      <c r="G128" s="100"/>
      <c r="H128" s="100"/>
      <c r="I128" s="102"/>
      <c r="J128" s="103">
        <f t="shared" si="4"/>
        <v>0</v>
      </c>
    </row>
    <row r="129" spans="1:10" ht="12.75">
      <c r="A129" s="223"/>
      <c r="B129" s="254"/>
      <c r="C129" s="118"/>
      <c r="D129" s="295"/>
      <c r="E129" s="254"/>
      <c r="F129" s="254"/>
      <c r="G129" s="294"/>
      <c r="H129" s="174" t="s">
        <v>347</v>
      </c>
      <c r="I129" s="280"/>
      <c r="J129" s="117">
        <f t="shared" si="4"/>
        <v>0</v>
      </c>
    </row>
    <row r="130" spans="1:10" ht="25.5">
      <c r="A130" s="222" t="s">
        <v>345</v>
      </c>
      <c r="B130" s="254"/>
      <c r="C130" s="107" t="s">
        <v>346</v>
      </c>
      <c r="D130" s="295"/>
      <c r="E130" s="254"/>
      <c r="F130" s="254"/>
      <c r="G130" s="294"/>
      <c r="H130" s="171">
        <v>10800000</v>
      </c>
      <c r="I130" s="259"/>
      <c r="J130" s="173">
        <f>D129+E129+F129+G130+H130+I129</f>
        <v>10800000</v>
      </c>
    </row>
    <row r="131" spans="1:10" ht="12.75">
      <c r="A131" s="131"/>
      <c r="B131" s="102"/>
      <c r="C131" s="102"/>
      <c r="D131" s="102"/>
      <c r="E131" s="102"/>
      <c r="F131" s="102"/>
      <c r="G131" s="100"/>
      <c r="H131" s="100"/>
      <c r="I131" s="102"/>
      <c r="J131" s="103">
        <f>D130+E130+F130+G131+H131+I130</f>
        <v>0</v>
      </c>
    </row>
    <row r="132" spans="1:10" ht="25.5">
      <c r="A132" s="132" t="s">
        <v>348</v>
      </c>
      <c r="B132" s="102"/>
      <c r="C132" s="102"/>
      <c r="D132" s="238">
        <f>D129</f>
        <v>0</v>
      </c>
      <c r="E132" s="102"/>
      <c r="F132" s="102"/>
      <c r="G132" s="167">
        <f>G119+G122+G123+G124+G127</f>
        <v>33314295</v>
      </c>
      <c r="H132" s="167">
        <v>10100000</v>
      </c>
      <c r="I132" s="168"/>
      <c r="J132" s="169">
        <f>D132+E132+F132+G132+H132+I132</f>
        <v>43414295</v>
      </c>
    </row>
    <row r="133" spans="1:10" ht="13.5" thickBot="1">
      <c r="A133" s="150"/>
      <c r="B133" s="104"/>
      <c r="C133" s="104"/>
      <c r="D133" s="104"/>
      <c r="E133" s="104"/>
      <c r="F133" s="104"/>
      <c r="G133" s="105"/>
      <c r="H133" s="105"/>
      <c r="I133" s="104"/>
      <c r="J133" s="151"/>
    </row>
    <row r="134" spans="1:10" ht="12.75">
      <c r="A134" s="71"/>
      <c r="B134" s="71"/>
      <c r="C134" s="71"/>
      <c r="D134" s="71"/>
      <c r="E134" s="71"/>
      <c r="F134" s="71"/>
      <c r="G134" s="72"/>
      <c r="H134" s="72"/>
      <c r="I134" s="71"/>
      <c r="J134" s="72"/>
    </row>
    <row r="135" ht="12.75"/>
    <row r="136" spans="1:10" ht="12.75">
      <c r="A136" s="243" t="s">
        <v>278</v>
      </c>
      <c r="B136" s="243"/>
      <c r="C136" s="243"/>
      <c r="D136" s="243"/>
      <c r="E136" s="243"/>
      <c r="F136" s="243"/>
      <c r="G136" s="243"/>
      <c r="H136" s="243"/>
      <c r="I136" s="243"/>
      <c r="J136" s="243"/>
    </row>
    <row r="137" spans="1:10" ht="12.75">
      <c r="A137" s="243" t="s">
        <v>421</v>
      </c>
      <c r="B137" s="243"/>
      <c r="C137" s="243"/>
      <c r="D137" s="243"/>
      <c r="E137" s="243"/>
      <c r="F137" s="243"/>
      <c r="G137" s="243"/>
      <c r="H137" s="243"/>
      <c r="I137" s="243"/>
      <c r="J137" s="243"/>
    </row>
    <row r="138" spans="1:3" ht="12.75">
      <c r="A138" s="89"/>
      <c r="C138" s="70"/>
    </row>
    <row r="139" spans="1:3" ht="12.75">
      <c r="A139" s="90" t="s">
        <v>332</v>
      </c>
      <c r="C139" s="70"/>
    </row>
    <row r="140" spans="1:3" ht="13.5" thickBot="1">
      <c r="A140" s="90" t="s">
        <v>349</v>
      </c>
      <c r="C140" s="70"/>
    </row>
    <row r="141" spans="1:10" ht="24">
      <c r="A141" s="286" t="s">
        <v>280</v>
      </c>
      <c r="B141" s="218" t="s">
        <v>281</v>
      </c>
      <c r="C141" s="288" t="s">
        <v>284</v>
      </c>
      <c r="D141" s="290" t="s">
        <v>285</v>
      </c>
      <c r="E141" s="290"/>
      <c r="F141" s="290"/>
      <c r="G141" s="290"/>
      <c r="H141" s="290"/>
      <c r="I141" s="290"/>
      <c r="J141" s="291"/>
    </row>
    <row r="142" spans="1:10" ht="12.75">
      <c r="A142" s="287"/>
      <c r="B142" s="219" t="s">
        <v>282</v>
      </c>
      <c r="C142" s="289"/>
      <c r="D142" s="292"/>
      <c r="E142" s="292"/>
      <c r="F142" s="292"/>
      <c r="G142" s="292"/>
      <c r="H142" s="292"/>
      <c r="I142" s="292"/>
      <c r="J142" s="293"/>
    </row>
    <row r="143" spans="1:10" ht="24">
      <c r="A143" s="287"/>
      <c r="B143" s="219" t="s">
        <v>283</v>
      </c>
      <c r="C143" s="289"/>
      <c r="D143" s="292" t="s">
        <v>286</v>
      </c>
      <c r="E143" s="292" t="s">
        <v>287</v>
      </c>
      <c r="F143" s="292" t="s">
        <v>288</v>
      </c>
      <c r="G143" s="292" t="s">
        <v>289</v>
      </c>
      <c r="H143" s="292" t="s">
        <v>290</v>
      </c>
      <c r="I143" s="135" t="s">
        <v>291</v>
      </c>
      <c r="J143" s="136" t="s">
        <v>293</v>
      </c>
    </row>
    <row r="144" spans="1:10" ht="12.75">
      <c r="A144" s="287"/>
      <c r="B144" s="107"/>
      <c r="C144" s="289"/>
      <c r="D144" s="292"/>
      <c r="E144" s="292"/>
      <c r="F144" s="292"/>
      <c r="G144" s="292"/>
      <c r="H144" s="292"/>
      <c r="I144" s="135" t="s">
        <v>292</v>
      </c>
      <c r="J144" s="136" t="s">
        <v>294</v>
      </c>
    </row>
    <row r="145" spans="1:10" ht="0.75" customHeight="1">
      <c r="A145" s="257" t="s">
        <v>350</v>
      </c>
      <c r="B145" s="254"/>
      <c r="C145" s="254" t="s">
        <v>351</v>
      </c>
      <c r="D145" s="267"/>
      <c r="E145" s="267"/>
      <c r="F145" s="267"/>
      <c r="G145" s="118"/>
      <c r="H145" s="262"/>
      <c r="I145" s="262"/>
      <c r="J145" s="155"/>
    </row>
    <row r="146" spans="1:10" ht="24" customHeight="1">
      <c r="A146" s="257"/>
      <c r="B146" s="254"/>
      <c r="C146" s="254"/>
      <c r="D146" s="267"/>
      <c r="E146" s="267"/>
      <c r="F146" s="267"/>
      <c r="G146" s="181">
        <v>5000000</v>
      </c>
      <c r="H146" s="277"/>
      <c r="I146" s="277"/>
      <c r="J146" s="109">
        <f>D145+E145+F145+G146+H145+I145</f>
        <v>5000000</v>
      </c>
    </row>
    <row r="147" spans="1:10" ht="12.75">
      <c r="A147" s="257"/>
      <c r="B147" s="254"/>
      <c r="C147" s="254" t="s">
        <v>352</v>
      </c>
      <c r="D147" s="267"/>
      <c r="E147" s="267"/>
      <c r="F147" s="267"/>
      <c r="G147" s="284">
        <v>8000000</v>
      </c>
      <c r="H147" s="267"/>
      <c r="I147" s="267"/>
      <c r="J147" s="117">
        <f>D147+E147+F147+G147+H147+I147</f>
        <v>8000000</v>
      </c>
    </row>
    <row r="148" spans="1:10" ht="12.75">
      <c r="A148" s="257"/>
      <c r="B148" s="254"/>
      <c r="C148" s="254"/>
      <c r="D148" s="267"/>
      <c r="E148" s="267"/>
      <c r="F148" s="267"/>
      <c r="G148" s="284"/>
      <c r="H148" s="267"/>
      <c r="I148" s="267"/>
      <c r="J148" s="109">
        <f>D147+E147+F147+G148+H147+I147</f>
        <v>0</v>
      </c>
    </row>
    <row r="149" spans="1:10" ht="12.75">
      <c r="A149" s="132" t="s">
        <v>353</v>
      </c>
      <c r="B149" s="102"/>
      <c r="C149" s="102"/>
      <c r="D149" s="101"/>
      <c r="E149" s="101"/>
      <c r="F149" s="101"/>
      <c r="G149" s="175">
        <f>G147+G146</f>
        <v>13000000</v>
      </c>
      <c r="H149" s="101"/>
      <c r="I149" s="101"/>
      <c r="J149" s="147">
        <f>J146+J147</f>
        <v>13000000</v>
      </c>
    </row>
    <row r="150" spans="1:10" ht="12.75">
      <c r="A150" s="270"/>
      <c r="B150" s="254"/>
      <c r="C150" s="254"/>
      <c r="D150" s="267"/>
      <c r="E150" s="267"/>
      <c r="F150" s="267"/>
      <c r="G150" s="285"/>
      <c r="H150" s="267"/>
      <c r="I150" s="267"/>
      <c r="J150" s="283"/>
    </row>
    <row r="151" spans="1:10" ht="12.75">
      <c r="A151" s="270"/>
      <c r="B151" s="254"/>
      <c r="C151" s="254"/>
      <c r="D151" s="267"/>
      <c r="E151" s="267"/>
      <c r="F151" s="267"/>
      <c r="G151" s="285"/>
      <c r="H151" s="267"/>
      <c r="I151" s="267"/>
      <c r="J151" s="283"/>
    </row>
    <row r="152" spans="1:10" ht="12.75">
      <c r="A152" s="257" t="s">
        <v>354</v>
      </c>
      <c r="B152" s="254"/>
      <c r="C152" s="254" t="s">
        <v>355</v>
      </c>
      <c r="D152" s="267"/>
      <c r="E152" s="267"/>
      <c r="F152" s="267"/>
      <c r="G152" s="284">
        <v>54754780</v>
      </c>
      <c r="H152" s="267"/>
      <c r="I152" s="267"/>
      <c r="J152" s="117">
        <f>D152+E152+F152+G152+H152+I152</f>
        <v>54754780</v>
      </c>
    </row>
    <row r="153" spans="1:10" ht="12.75">
      <c r="A153" s="257"/>
      <c r="B153" s="254"/>
      <c r="C153" s="254"/>
      <c r="D153" s="267"/>
      <c r="E153" s="267"/>
      <c r="F153" s="267"/>
      <c r="G153" s="284"/>
      <c r="H153" s="267"/>
      <c r="I153" s="267"/>
      <c r="J153" s="109"/>
    </row>
    <row r="154" spans="1:10" ht="0.75" customHeight="1">
      <c r="A154" s="257"/>
      <c r="B154" s="254"/>
      <c r="C154" s="254" t="s">
        <v>356</v>
      </c>
      <c r="D154" s="276">
        <v>10000000</v>
      </c>
      <c r="E154" s="267"/>
      <c r="F154" s="267"/>
      <c r="G154" s="134"/>
      <c r="H154" s="262"/>
      <c r="I154" s="262"/>
      <c r="J154" s="117"/>
    </row>
    <row r="155" spans="1:10" ht="27" customHeight="1">
      <c r="A155" s="257"/>
      <c r="B155" s="254"/>
      <c r="C155" s="254"/>
      <c r="D155" s="276"/>
      <c r="E155" s="267"/>
      <c r="F155" s="267"/>
      <c r="G155" s="181">
        <v>7000000</v>
      </c>
      <c r="H155" s="277"/>
      <c r="I155" s="277"/>
      <c r="J155" s="109">
        <f>D154+E154+F154+G155+H154+I154</f>
        <v>17000000</v>
      </c>
    </row>
    <row r="156" spans="1:10" ht="25.5">
      <c r="A156" s="132" t="s">
        <v>357</v>
      </c>
      <c r="B156" s="102"/>
      <c r="C156" s="102"/>
      <c r="D156" s="204">
        <f>D154</f>
        <v>10000000</v>
      </c>
      <c r="E156" s="101"/>
      <c r="F156" s="101"/>
      <c r="G156" s="176">
        <f>G152+G155</f>
        <v>61754780</v>
      </c>
      <c r="H156" s="172"/>
      <c r="I156" s="172"/>
      <c r="J156" s="169">
        <f>D156+E156+F156+G156+H156+I156</f>
        <v>71754780</v>
      </c>
    </row>
    <row r="157" spans="1:10" ht="12.75">
      <c r="A157" s="257"/>
      <c r="B157" s="254"/>
      <c r="C157" s="254"/>
      <c r="D157" s="267"/>
      <c r="E157" s="267"/>
      <c r="F157" s="267"/>
      <c r="G157" s="254"/>
      <c r="H157" s="267"/>
      <c r="I157" s="267"/>
      <c r="J157" s="283"/>
    </row>
    <row r="158" spans="1:10" ht="12.75">
      <c r="A158" s="257"/>
      <c r="B158" s="254"/>
      <c r="C158" s="254"/>
      <c r="D158" s="267"/>
      <c r="E158" s="267"/>
      <c r="F158" s="267"/>
      <c r="G158" s="254"/>
      <c r="H158" s="267"/>
      <c r="I158" s="267"/>
      <c r="J158" s="283"/>
    </row>
    <row r="159" spans="1:10" ht="12.75">
      <c r="A159" s="257" t="s">
        <v>358</v>
      </c>
      <c r="B159" s="254"/>
      <c r="C159" s="254" t="s">
        <v>359</v>
      </c>
      <c r="D159" s="267"/>
      <c r="E159" s="267"/>
      <c r="F159" s="267"/>
      <c r="G159" s="308">
        <v>27000000</v>
      </c>
      <c r="H159" s="267"/>
      <c r="I159" s="267"/>
      <c r="J159" s="309">
        <f>D159+E159+F159+G159+H159+I159</f>
        <v>27000000</v>
      </c>
    </row>
    <row r="160" spans="1:10" ht="12.75">
      <c r="A160" s="257"/>
      <c r="B160" s="254"/>
      <c r="C160" s="254"/>
      <c r="D160" s="267"/>
      <c r="E160" s="267"/>
      <c r="F160" s="267"/>
      <c r="G160" s="308"/>
      <c r="H160" s="267"/>
      <c r="I160" s="267"/>
      <c r="J160" s="309"/>
    </row>
    <row r="161" spans="1:10" ht="12.75">
      <c r="A161" s="257"/>
      <c r="B161" s="254"/>
      <c r="C161" s="254" t="s">
        <v>360</v>
      </c>
      <c r="D161" s="268">
        <v>140835240</v>
      </c>
      <c r="E161" s="267"/>
      <c r="F161" s="267"/>
      <c r="G161" s="254"/>
      <c r="H161" s="267"/>
      <c r="I161" s="267"/>
      <c r="J161" s="309">
        <f>D161+E161+F161+G161+H161+I161</f>
        <v>140835240</v>
      </c>
    </row>
    <row r="162" spans="1:10" ht="12.75">
      <c r="A162" s="257"/>
      <c r="B162" s="254"/>
      <c r="C162" s="254"/>
      <c r="D162" s="268"/>
      <c r="E162" s="267"/>
      <c r="F162" s="267"/>
      <c r="G162" s="254"/>
      <c r="H162" s="267"/>
      <c r="I162" s="267"/>
      <c r="J162" s="309"/>
    </row>
    <row r="163" spans="1:10" ht="26.25" thickBot="1">
      <c r="A163" s="133" t="s">
        <v>361</v>
      </c>
      <c r="B163" s="104"/>
      <c r="C163" s="104"/>
      <c r="D163" s="177">
        <f>D161</f>
        <v>140835240</v>
      </c>
      <c r="E163" s="178"/>
      <c r="F163" s="178"/>
      <c r="G163" s="179">
        <f>G159</f>
        <v>27000000</v>
      </c>
      <c r="H163" s="178"/>
      <c r="I163" s="178"/>
      <c r="J163" s="180">
        <f>D163+E163+F163+G163+H163+I163</f>
        <v>167835240</v>
      </c>
    </row>
    <row r="164" spans="1:10" ht="12.75">
      <c r="A164" s="74"/>
      <c r="B164" s="75"/>
      <c r="C164" s="75"/>
      <c r="D164" s="76"/>
      <c r="E164" s="76"/>
      <c r="F164" s="76"/>
      <c r="G164" s="76"/>
      <c r="H164" s="76"/>
      <c r="I164" s="76"/>
      <c r="J164" s="77"/>
    </row>
    <row r="165" spans="1:10" ht="12.75">
      <c r="A165" s="78"/>
      <c r="B165" s="71"/>
      <c r="C165" s="71"/>
      <c r="D165" s="72"/>
      <c r="E165" s="72"/>
      <c r="F165" s="72"/>
      <c r="G165" s="72"/>
      <c r="H165" s="72"/>
      <c r="I165" s="72"/>
      <c r="J165" s="79"/>
    </row>
    <row r="166" spans="1:10" ht="12.75">
      <c r="A166" s="78"/>
      <c r="B166" s="71"/>
      <c r="C166" s="71"/>
      <c r="D166" s="72"/>
      <c r="E166" s="72"/>
      <c r="F166" s="72"/>
      <c r="G166" s="72"/>
      <c r="H166" s="72"/>
      <c r="I166" s="72"/>
      <c r="J166" s="79"/>
    </row>
    <row r="167" spans="1:10" ht="12.75">
      <c r="A167" s="78"/>
      <c r="B167" s="71"/>
      <c r="C167" s="71"/>
      <c r="D167" s="72"/>
      <c r="E167" s="72"/>
      <c r="F167" s="72"/>
      <c r="G167" s="72"/>
      <c r="H167" s="72"/>
      <c r="I167" s="72"/>
      <c r="J167" s="79"/>
    </row>
    <row r="168" spans="1:10" ht="12.75">
      <c r="A168" s="243" t="s">
        <v>278</v>
      </c>
      <c r="B168" s="243"/>
      <c r="C168" s="243"/>
      <c r="D168" s="243"/>
      <c r="E168" s="243"/>
      <c r="F168" s="243"/>
      <c r="G168" s="243"/>
      <c r="H168" s="243"/>
      <c r="I168" s="243"/>
      <c r="J168" s="243"/>
    </row>
    <row r="169" spans="1:10" ht="13.5" thickBot="1">
      <c r="A169" s="243" t="s">
        <v>421</v>
      </c>
      <c r="B169" s="243"/>
      <c r="C169" s="243"/>
      <c r="D169" s="243"/>
      <c r="E169" s="243"/>
      <c r="F169" s="243"/>
      <c r="G169" s="243"/>
      <c r="H169" s="243"/>
      <c r="I169" s="243"/>
      <c r="J169" s="243"/>
    </row>
    <row r="170" spans="1:10" ht="12.75">
      <c r="A170" s="278" t="s">
        <v>362</v>
      </c>
      <c r="B170" s="275"/>
      <c r="C170" s="275" t="s">
        <v>363</v>
      </c>
      <c r="D170" s="273"/>
      <c r="E170" s="282"/>
      <c r="F170" s="282"/>
      <c r="G170" s="282"/>
      <c r="H170" s="282"/>
      <c r="I170" s="189" t="s">
        <v>415</v>
      </c>
      <c r="J170" s="190"/>
    </row>
    <row r="171" spans="1:10" ht="12.75">
      <c r="A171" s="270"/>
      <c r="B171" s="254"/>
      <c r="C171" s="254"/>
      <c r="D171" s="267"/>
      <c r="E171" s="277"/>
      <c r="F171" s="277"/>
      <c r="G171" s="277"/>
      <c r="H171" s="277"/>
      <c r="I171" s="111">
        <v>7000000</v>
      </c>
      <c r="J171" s="192">
        <f>D170+E170+F170+G170+H170+I171</f>
        <v>7000000</v>
      </c>
    </row>
    <row r="172" spans="1:10" ht="12.75" hidden="1">
      <c r="A172" s="257"/>
      <c r="B172" s="254"/>
      <c r="C172" s="254" t="s">
        <v>364</v>
      </c>
      <c r="D172" s="276">
        <v>5000000</v>
      </c>
      <c r="E172" s="263"/>
      <c r="F172" s="263"/>
      <c r="G172" s="97"/>
      <c r="H172" s="263"/>
      <c r="I172" s="263"/>
      <c r="J172" s="191">
        <f>D171+E171+F171+G171+H171+I172</f>
        <v>0</v>
      </c>
    </row>
    <row r="173" spans="1:10" ht="26.25" customHeight="1">
      <c r="A173" s="257"/>
      <c r="B173" s="254"/>
      <c r="C173" s="254"/>
      <c r="D173" s="276"/>
      <c r="E173" s="277"/>
      <c r="F173" s="277"/>
      <c r="G173" s="111"/>
      <c r="H173" s="277"/>
      <c r="I173" s="277"/>
      <c r="J173" s="192">
        <f>D172+E172+F172+G173+H172+I173</f>
        <v>5000000</v>
      </c>
    </row>
    <row r="174" spans="1:10" ht="12.75">
      <c r="A174" s="257"/>
      <c r="B174" s="254"/>
      <c r="C174" s="254" t="s">
        <v>365</v>
      </c>
      <c r="D174" s="267"/>
      <c r="E174" s="267"/>
      <c r="F174" s="267"/>
      <c r="G174" s="267"/>
      <c r="H174" s="267"/>
      <c r="I174" s="114" t="s">
        <v>415</v>
      </c>
      <c r="J174" s="193"/>
    </row>
    <row r="175" spans="1:10" ht="12" customHeight="1">
      <c r="A175" s="257"/>
      <c r="B175" s="254"/>
      <c r="C175" s="254"/>
      <c r="D175" s="267"/>
      <c r="E175" s="267"/>
      <c r="F175" s="267"/>
      <c r="G175" s="267"/>
      <c r="H175" s="267"/>
      <c r="I175" s="111">
        <v>10000000</v>
      </c>
      <c r="J175" s="192">
        <f>D174+E174+F174+G174+H174+I175</f>
        <v>10000000</v>
      </c>
    </row>
    <row r="176" spans="1:10" ht="12.75" hidden="1">
      <c r="A176" s="257"/>
      <c r="B176" s="254"/>
      <c r="C176" s="254" t="s">
        <v>366</v>
      </c>
      <c r="D176" s="267"/>
      <c r="E176" s="267"/>
      <c r="F176" s="267"/>
      <c r="G176" s="112"/>
      <c r="H176" s="267"/>
      <c r="I176" s="267"/>
      <c r="J176" s="193">
        <f>D175+E175+F175+G175+H175+I176</f>
        <v>0</v>
      </c>
    </row>
    <row r="177" spans="1:10" ht="26.25" customHeight="1">
      <c r="A177" s="257"/>
      <c r="B177" s="254"/>
      <c r="C177" s="254"/>
      <c r="D177" s="267"/>
      <c r="E177" s="267"/>
      <c r="F177" s="267"/>
      <c r="G177" s="111">
        <v>5000000</v>
      </c>
      <c r="H177" s="267"/>
      <c r="I177" s="267"/>
      <c r="J177" s="192">
        <f>D176+E176+F176+G177+H176+I176</f>
        <v>5000000</v>
      </c>
    </row>
    <row r="178" spans="1:10" ht="25.5">
      <c r="A178" s="132" t="s">
        <v>367</v>
      </c>
      <c r="B178" s="102"/>
      <c r="C178" s="102"/>
      <c r="D178" s="182"/>
      <c r="E178" s="183"/>
      <c r="F178" s="183"/>
      <c r="G178" s="167">
        <f>G173+G177</f>
        <v>5000000</v>
      </c>
      <c r="H178" s="183"/>
      <c r="I178" s="167">
        <f>I175+I171</f>
        <v>17000000</v>
      </c>
      <c r="J178" s="184">
        <f>D178+E178+F178+G178+H178+I178</f>
        <v>22000000</v>
      </c>
    </row>
    <row r="179" spans="1:10" ht="12.75">
      <c r="A179" s="131"/>
      <c r="B179" s="102"/>
      <c r="C179" s="102"/>
      <c r="D179" s="101"/>
      <c r="E179" s="101"/>
      <c r="F179" s="101"/>
      <c r="G179" s="101"/>
      <c r="H179" s="101"/>
      <c r="I179" s="101"/>
      <c r="J179" s="185"/>
    </row>
    <row r="180" spans="1:10" ht="12.75" hidden="1">
      <c r="A180" s="270" t="s">
        <v>368</v>
      </c>
      <c r="B180" s="254"/>
      <c r="C180" s="254" t="s">
        <v>369</v>
      </c>
      <c r="D180" s="276">
        <v>10000000</v>
      </c>
      <c r="E180" s="267"/>
      <c r="F180" s="267"/>
      <c r="G180" s="112"/>
      <c r="H180" s="262"/>
      <c r="I180" s="262"/>
      <c r="J180" s="194"/>
    </row>
    <row r="181" spans="1:10" ht="27.75" customHeight="1">
      <c r="A181" s="270"/>
      <c r="B181" s="254"/>
      <c r="C181" s="254"/>
      <c r="D181" s="276"/>
      <c r="E181" s="267"/>
      <c r="F181" s="267"/>
      <c r="G181" s="111"/>
      <c r="H181" s="277"/>
      <c r="I181" s="277"/>
      <c r="J181" s="192">
        <f>D180+E180+F180+G181+H180+I180</f>
        <v>10000000</v>
      </c>
    </row>
    <row r="182" spans="1:10" ht="12.75">
      <c r="A182" s="257"/>
      <c r="B182" s="254"/>
      <c r="C182" s="281" t="s">
        <v>370</v>
      </c>
      <c r="D182" s="267"/>
      <c r="E182" s="267"/>
      <c r="F182" s="267"/>
      <c r="G182" s="267"/>
      <c r="H182" s="267"/>
      <c r="I182" s="114" t="s">
        <v>371</v>
      </c>
      <c r="J182" s="193">
        <f>D181+E181+F181+G182+H181+I181</f>
        <v>0</v>
      </c>
    </row>
    <row r="183" spans="1:10" ht="12.75">
      <c r="A183" s="257"/>
      <c r="B183" s="254"/>
      <c r="C183" s="281"/>
      <c r="D183" s="267"/>
      <c r="E183" s="267"/>
      <c r="F183" s="267"/>
      <c r="G183" s="267"/>
      <c r="H183" s="267"/>
      <c r="I183" s="111">
        <v>5218390</v>
      </c>
      <c r="J183" s="192">
        <f>D182+E182+F182+G183+H183+I183</f>
        <v>5218390</v>
      </c>
    </row>
    <row r="184" spans="1:10" ht="0.75" customHeight="1">
      <c r="A184" s="257"/>
      <c r="B184" s="254"/>
      <c r="C184" s="281" t="s">
        <v>372</v>
      </c>
      <c r="D184" s="195"/>
      <c r="E184" s="267"/>
      <c r="F184" s="267"/>
      <c r="G184" s="267"/>
      <c r="H184" s="267"/>
      <c r="I184" s="114" t="s">
        <v>373</v>
      </c>
      <c r="J184" s="193"/>
    </row>
    <row r="185" spans="1:10" ht="19.5" customHeight="1">
      <c r="A185" s="257"/>
      <c r="B185" s="254"/>
      <c r="C185" s="281"/>
      <c r="D185" s="116">
        <v>9794740</v>
      </c>
      <c r="E185" s="267"/>
      <c r="F185" s="267"/>
      <c r="G185" s="267"/>
      <c r="H185" s="267"/>
      <c r="I185" s="111">
        <v>5000000</v>
      </c>
      <c r="J185" s="192">
        <f>D185+E184+F184+G185+H184+I185</f>
        <v>14794740</v>
      </c>
    </row>
    <row r="186" spans="1:10" ht="25.5">
      <c r="A186" s="131"/>
      <c r="B186" s="102"/>
      <c r="C186" s="125" t="s">
        <v>419</v>
      </c>
      <c r="D186" s="141">
        <v>25164000</v>
      </c>
      <c r="E186" s="101"/>
      <c r="F186" s="101"/>
      <c r="G186" s="101"/>
      <c r="H186" s="101"/>
      <c r="I186" s="100"/>
      <c r="J186" s="228">
        <v>21924000</v>
      </c>
    </row>
    <row r="187" spans="1:10" ht="25.5">
      <c r="A187" s="132" t="s">
        <v>374</v>
      </c>
      <c r="B187" s="102"/>
      <c r="C187" s="102"/>
      <c r="D187" s="186">
        <f>D180+D185+D186</f>
        <v>44958740</v>
      </c>
      <c r="E187" s="101"/>
      <c r="F187" s="101"/>
      <c r="G187" s="167">
        <f>G181</f>
        <v>0</v>
      </c>
      <c r="H187" s="183"/>
      <c r="I187" s="176">
        <f>I183+I185</f>
        <v>10218390</v>
      </c>
      <c r="J187" s="184">
        <f>D187+E187+F187+G187+H187+I187</f>
        <v>55177130</v>
      </c>
    </row>
    <row r="188" spans="1:10" ht="12.75">
      <c r="A188" s="131"/>
      <c r="B188" s="102"/>
      <c r="C188" s="102"/>
      <c r="D188" s="146"/>
      <c r="E188" s="101"/>
      <c r="F188" s="101"/>
      <c r="G188" s="101"/>
      <c r="H188" s="101"/>
      <c r="I188" s="102"/>
      <c r="J188" s="185"/>
    </row>
    <row r="189" spans="1:10" ht="0.75" customHeight="1">
      <c r="A189" s="270" t="s">
        <v>375</v>
      </c>
      <c r="B189" s="254"/>
      <c r="C189" s="254" t="s">
        <v>376</v>
      </c>
      <c r="D189" s="267"/>
      <c r="E189" s="267"/>
      <c r="F189" s="267"/>
      <c r="G189" s="112"/>
      <c r="H189" s="267"/>
      <c r="I189" s="254"/>
      <c r="J189" s="194"/>
    </row>
    <row r="190" spans="1:10" ht="0.75" customHeight="1">
      <c r="A190" s="270"/>
      <c r="B190" s="254"/>
      <c r="C190" s="254"/>
      <c r="D190" s="267"/>
      <c r="E190" s="267"/>
      <c r="F190" s="267"/>
      <c r="G190" s="97"/>
      <c r="H190" s="267"/>
      <c r="I190" s="254"/>
      <c r="J190" s="106"/>
    </row>
    <row r="191" spans="1:10" ht="36.75" customHeight="1">
      <c r="A191" s="270"/>
      <c r="B191" s="254"/>
      <c r="C191" s="254"/>
      <c r="D191" s="267"/>
      <c r="E191" s="267"/>
      <c r="F191" s="267"/>
      <c r="G191" s="111">
        <v>5000000</v>
      </c>
      <c r="H191" s="267"/>
      <c r="I191" s="254"/>
      <c r="J191" s="192">
        <f>D189+E189+F189+G191+H189+I189</f>
        <v>5000000</v>
      </c>
    </row>
    <row r="192" spans="1:10" ht="12.75" hidden="1">
      <c r="A192" s="257"/>
      <c r="B192" s="254"/>
      <c r="C192" s="254" t="s">
        <v>377</v>
      </c>
      <c r="D192" s="267"/>
      <c r="E192" s="267"/>
      <c r="F192" s="267"/>
      <c r="G192" s="112"/>
      <c r="H192" s="262"/>
      <c r="I192" s="280"/>
      <c r="J192" s="193">
        <f>D190+E190+F190+G192+H190+I190</f>
        <v>0</v>
      </c>
    </row>
    <row r="193" spans="1:10" ht="12.75">
      <c r="A193" s="257"/>
      <c r="B193" s="254"/>
      <c r="C193" s="254"/>
      <c r="D193" s="267"/>
      <c r="E193" s="267"/>
      <c r="F193" s="267"/>
      <c r="G193" s="111">
        <v>5000000</v>
      </c>
      <c r="H193" s="277"/>
      <c r="I193" s="259"/>
      <c r="J193" s="192">
        <f>D191+E191+F191+G193+H191+I191</f>
        <v>5000000</v>
      </c>
    </row>
    <row r="194" spans="1:10" ht="25.5">
      <c r="A194" s="132" t="s">
        <v>378</v>
      </c>
      <c r="B194" s="102"/>
      <c r="C194" s="102"/>
      <c r="D194" s="101"/>
      <c r="E194" s="101"/>
      <c r="F194" s="101"/>
      <c r="G194" s="167">
        <f>G191+G193</f>
        <v>10000000</v>
      </c>
      <c r="H194" s="183"/>
      <c r="I194" s="168"/>
      <c r="J194" s="184">
        <f>D194+E194+F194+G194+H194+I194</f>
        <v>10000000</v>
      </c>
    </row>
    <row r="195" spans="1:10" ht="12.75">
      <c r="A195" s="131"/>
      <c r="B195" s="102"/>
      <c r="C195" s="102"/>
      <c r="D195" s="101"/>
      <c r="E195" s="101"/>
      <c r="F195" s="101"/>
      <c r="G195" s="101"/>
      <c r="H195" s="101"/>
      <c r="I195" s="101"/>
      <c r="J195" s="185"/>
    </row>
    <row r="196" spans="1:10" ht="0.75" customHeight="1">
      <c r="A196" s="257" t="s">
        <v>422</v>
      </c>
      <c r="B196" s="254"/>
      <c r="C196" s="254" t="s">
        <v>379</v>
      </c>
      <c r="D196" s="112"/>
      <c r="E196" s="267"/>
      <c r="F196" s="267"/>
      <c r="G196" s="276"/>
      <c r="H196" s="267"/>
      <c r="I196" s="114" t="s">
        <v>414</v>
      </c>
      <c r="J196" s="194"/>
    </row>
    <row r="197" spans="1:10" ht="27.75" customHeight="1">
      <c r="A197" s="257"/>
      <c r="B197" s="254"/>
      <c r="C197" s="254"/>
      <c r="D197" s="116">
        <v>10000000</v>
      </c>
      <c r="E197" s="267"/>
      <c r="F197" s="267"/>
      <c r="G197" s="276"/>
      <c r="H197" s="267"/>
      <c r="I197" s="111"/>
      <c r="J197" s="192">
        <f>D196+E196+F196+G196+H196+I197</f>
        <v>0</v>
      </c>
    </row>
    <row r="198" spans="1:10" ht="0.75" customHeight="1">
      <c r="A198" s="257"/>
      <c r="B198" s="254"/>
      <c r="C198" s="254" t="s">
        <v>380</v>
      </c>
      <c r="D198" s="97"/>
      <c r="E198" s="267"/>
      <c r="F198" s="267"/>
      <c r="G198" s="267"/>
      <c r="H198" s="267"/>
      <c r="I198" s="114" t="s">
        <v>414</v>
      </c>
      <c r="J198" s="193"/>
    </row>
    <row r="199" spans="1:10" ht="12.75">
      <c r="A199" s="257"/>
      <c r="B199" s="254"/>
      <c r="C199" s="254"/>
      <c r="D199" s="116">
        <v>10000000</v>
      </c>
      <c r="E199" s="267"/>
      <c r="F199" s="267"/>
      <c r="G199" s="267"/>
      <c r="H199" s="267"/>
      <c r="I199" s="111"/>
      <c r="J199" s="192">
        <f>D199+E198+F198+G198+H198+I199</f>
        <v>10000000</v>
      </c>
    </row>
    <row r="200" spans="1:10" ht="0.75" customHeight="1">
      <c r="A200" s="257"/>
      <c r="B200" s="254"/>
      <c r="C200" s="254" t="s">
        <v>381</v>
      </c>
      <c r="D200" s="112"/>
      <c r="E200" s="267"/>
      <c r="F200" s="267"/>
      <c r="G200" s="112">
        <v>2</v>
      </c>
      <c r="H200" s="267"/>
      <c r="I200" s="267"/>
      <c r="J200" s="193"/>
    </row>
    <row r="201" spans="1:10" ht="24" customHeight="1">
      <c r="A201" s="257"/>
      <c r="B201" s="254"/>
      <c r="C201" s="254"/>
      <c r="D201" s="108"/>
      <c r="E201" s="267"/>
      <c r="F201" s="267"/>
      <c r="G201" s="111">
        <v>20000000</v>
      </c>
      <c r="H201" s="267"/>
      <c r="I201" s="267"/>
      <c r="J201" s="192">
        <f>D200+E200+F200+G201+H200+I200</f>
        <v>20000000</v>
      </c>
    </row>
    <row r="202" spans="1:10" ht="12.75">
      <c r="A202" s="257"/>
      <c r="B202" s="254"/>
      <c r="C202" s="254" t="s">
        <v>382</v>
      </c>
      <c r="D202" s="97"/>
      <c r="E202" s="267"/>
      <c r="F202" s="267"/>
      <c r="G202" s="277"/>
      <c r="H202" s="267"/>
      <c r="I202" s="114"/>
      <c r="J202" s="193"/>
    </row>
    <row r="203" spans="1:10" ht="12.75">
      <c r="A203" s="257"/>
      <c r="B203" s="254"/>
      <c r="C203" s="254"/>
      <c r="D203" s="116">
        <v>7000000</v>
      </c>
      <c r="E203" s="267"/>
      <c r="F203" s="267"/>
      <c r="G203" s="267"/>
      <c r="H203" s="267"/>
      <c r="I203" s="111"/>
      <c r="J203" s="192">
        <f>D203+E202+F202+G202+H202+I203</f>
        <v>7000000</v>
      </c>
    </row>
    <row r="204" spans="1:10" ht="12.75">
      <c r="A204" s="131"/>
      <c r="B204" s="102"/>
      <c r="C204" s="102" t="s">
        <v>384</v>
      </c>
      <c r="D204" s="96">
        <v>10000000</v>
      </c>
      <c r="E204" s="101"/>
      <c r="F204" s="101"/>
      <c r="G204" s="100"/>
      <c r="H204" s="101"/>
      <c r="I204" s="96"/>
      <c r="J204" s="192">
        <f>D204+E204+F204+G204+I204</f>
        <v>10000000</v>
      </c>
    </row>
    <row r="205" spans="1:10" ht="26.25" thickBot="1">
      <c r="A205" s="133" t="s">
        <v>385</v>
      </c>
      <c r="B205" s="104"/>
      <c r="C205" s="104"/>
      <c r="D205" s="187">
        <f>D197+D199+D203+D204</f>
        <v>37000000</v>
      </c>
      <c r="E205" s="105"/>
      <c r="F205" s="105"/>
      <c r="G205" s="177">
        <f>G196+G198+G201+G204</f>
        <v>20000000</v>
      </c>
      <c r="H205" s="178"/>
      <c r="I205" s="177">
        <f>I197+I199+I203+I204</f>
        <v>0</v>
      </c>
      <c r="J205" s="188">
        <f>D205+E205+F205+G205+I205</f>
        <v>57000000</v>
      </c>
    </row>
    <row r="206" spans="1:10" ht="12.75">
      <c r="A206" s="91"/>
      <c r="B206" s="75"/>
      <c r="C206" s="75"/>
      <c r="D206" s="76"/>
      <c r="E206" s="76"/>
      <c r="F206" s="76"/>
      <c r="G206" s="80"/>
      <c r="H206" s="81"/>
      <c r="I206" s="80"/>
      <c r="J206" s="80"/>
    </row>
    <row r="207" spans="1:10" ht="12.75">
      <c r="A207" s="92"/>
      <c r="B207" s="71"/>
      <c r="C207" s="71"/>
      <c r="D207" s="72"/>
      <c r="E207" s="72"/>
      <c r="F207" s="72"/>
      <c r="G207" s="67"/>
      <c r="H207" s="82"/>
      <c r="I207" s="67"/>
      <c r="J207" s="67"/>
    </row>
    <row r="208" spans="1:10" ht="12.75">
      <c r="A208" s="92"/>
      <c r="B208" s="71"/>
      <c r="C208" s="71"/>
      <c r="D208" s="72"/>
      <c r="E208" s="72"/>
      <c r="F208" s="72"/>
      <c r="G208" s="67"/>
      <c r="H208" s="82"/>
      <c r="I208" s="67"/>
      <c r="J208" s="67"/>
    </row>
    <row r="209" spans="1:10" ht="12.75">
      <c r="A209" s="92"/>
      <c r="B209" s="71"/>
      <c r="C209" s="71"/>
      <c r="D209" s="72"/>
      <c r="E209" s="72"/>
      <c r="F209" s="72"/>
      <c r="G209" s="67"/>
      <c r="H209" s="82"/>
      <c r="I209" s="67"/>
      <c r="J209" s="67"/>
    </row>
    <row r="210" spans="1:10" ht="12.75">
      <c r="A210" s="243" t="s">
        <v>278</v>
      </c>
      <c r="B210" s="243"/>
      <c r="C210" s="243"/>
      <c r="D210" s="243"/>
      <c r="E210" s="243"/>
      <c r="F210" s="243"/>
      <c r="G210" s="243"/>
      <c r="H210" s="243"/>
      <c r="I210" s="243"/>
      <c r="J210" s="243"/>
    </row>
    <row r="211" spans="1:10" ht="12.75">
      <c r="A211" s="243" t="s">
        <v>421</v>
      </c>
      <c r="B211" s="243"/>
      <c r="C211" s="243"/>
      <c r="D211" s="243"/>
      <c r="E211" s="243"/>
      <c r="F211" s="243"/>
      <c r="G211" s="243"/>
      <c r="H211" s="243"/>
      <c r="I211" s="243"/>
      <c r="J211" s="243"/>
    </row>
    <row r="212" spans="1:10" ht="12.75">
      <c r="A212" s="92"/>
      <c r="B212" s="71"/>
      <c r="C212" s="71"/>
      <c r="D212" s="72"/>
      <c r="E212" s="72"/>
      <c r="F212" s="72"/>
      <c r="G212" s="67"/>
      <c r="H212" s="82"/>
      <c r="I212" s="67"/>
      <c r="J212" s="67"/>
    </row>
    <row r="213" spans="1:10" ht="12.75" customHeight="1" thickBot="1">
      <c r="A213" s="93"/>
      <c r="B213" s="83"/>
      <c r="C213" s="83"/>
      <c r="D213" s="84"/>
      <c r="E213" s="84"/>
      <c r="F213" s="84"/>
      <c r="G213" s="85"/>
      <c r="H213" s="86"/>
      <c r="I213" s="85"/>
      <c r="J213" s="85"/>
    </row>
    <row r="214" spans="1:10" ht="12.75" hidden="1">
      <c r="A214" s="278" t="s">
        <v>386</v>
      </c>
      <c r="B214" s="275"/>
      <c r="C214" s="275" t="s">
        <v>387</v>
      </c>
      <c r="D214" s="279">
        <v>15000000</v>
      </c>
      <c r="E214" s="273"/>
      <c r="F214" s="273"/>
      <c r="G214" s="68"/>
      <c r="H214" s="273"/>
      <c r="I214" s="273"/>
      <c r="J214" s="190"/>
    </row>
    <row r="215" spans="1:10" ht="27" customHeight="1">
      <c r="A215" s="270"/>
      <c r="B215" s="254"/>
      <c r="C215" s="254"/>
      <c r="D215" s="276"/>
      <c r="E215" s="267"/>
      <c r="F215" s="267"/>
      <c r="G215" s="111"/>
      <c r="H215" s="267"/>
      <c r="I215" s="267"/>
      <c r="J215" s="192">
        <f>D214+E214+F214+G215+H214+I214</f>
        <v>15000000</v>
      </c>
    </row>
    <row r="216" spans="1:10" ht="0.75" customHeight="1">
      <c r="A216" s="257"/>
      <c r="B216" s="254"/>
      <c r="C216" s="254" t="s">
        <v>388</v>
      </c>
      <c r="D216" s="195"/>
      <c r="E216" s="267"/>
      <c r="F216" s="267"/>
      <c r="G216" s="112"/>
      <c r="H216" s="267"/>
      <c r="I216" s="267"/>
      <c r="J216" s="193">
        <f>D215+E215+F215+G216+H215+I215</f>
        <v>0</v>
      </c>
    </row>
    <row r="217" spans="1:10" ht="23.25" customHeight="1">
      <c r="A217" s="257"/>
      <c r="B217" s="254"/>
      <c r="C217" s="254"/>
      <c r="D217" s="201">
        <v>5000000</v>
      </c>
      <c r="E217" s="267"/>
      <c r="F217" s="267"/>
      <c r="G217" s="111"/>
      <c r="H217" s="267"/>
      <c r="I217" s="267"/>
      <c r="J217" s="192">
        <f>D216+E216+F216+G217+H216+I216</f>
        <v>0</v>
      </c>
    </row>
    <row r="218" spans="1:10" ht="12.75">
      <c r="A218" s="257"/>
      <c r="B218" s="254"/>
      <c r="C218" s="254" t="s">
        <v>389</v>
      </c>
      <c r="D218" s="112"/>
      <c r="E218" s="267"/>
      <c r="F218" s="267"/>
      <c r="G218" s="277"/>
      <c r="H218" s="267"/>
      <c r="I218" s="267"/>
      <c r="J218" s="193"/>
    </row>
    <row r="219" spans="1:10" ht="12.75">
      <c r="A219" s="257"/>
      <c r="B219" s="254"/>
      <c r="C219" s="254"/>
      <c r="D219" s="111">
        <v>3000000</v>
      </c>
      <c r="E219" s="267"/>
      <c r="F219" s="267"/>
      <c r="G219" s="267"/>
      <c r="H219" s="267"/>
      <c r="I219" s="267"/>
      <c r="J219" s="192">
        <f>D219+E218+F218+G218+H218+I218</f>
        <v>3000000</v>
      </c>
    </row>
    <row r="220" spans="1:10" ht="12.75">
      <c r="A220" s="131"/>
      <c r="B220" s="102"/>
      <c r="C220" s="102" t="s">
        <v>437</v>
      </c>
      <c r="D220" s="111"/>
      <c r="E220" s="101"/>
      <c r="F220" s="101"/>
      <c r="G220" s="101"/>
      <c r="H220" s="101"/>
      <c r="I220" s="101"/>
      <c r="J220" s="192"/>
    </row>
    <row r="221" spans="1:10" ht="12.75">
      <c r="A221" s="132" t="s">
        <v>293</v>
      </c>
      <c r="B221" s="102"/>
      <c r="C221" s="102"/>
      <c r="D221" s="148">
        <f>D214+D217+D219</f>
        <v>23000000</v>
      </c>
      <c r="E221" s="146"/>
      <c r="F221" s="146"/>
      <c r="G221" s="145">
        <f>G215+G217+G218</f>
        <v>0</v>
      </c>
      <c r="H221" s="146"/>
      <c r="I221" s="146"/>
      <c r="J221" s="196">
        <f>D221+G221</f>
        <v>23000000</v>
      </c>
    </row>
    <row r="222" spans="1:10" ht="12" customHeight="1">
      <c r="A222" s="131"/>
      <c r="B222" s="102"/>
      <c r="C222" s="102"/>
      <c r="D222" s="101"/>
      <c r="E222" s="101"/>
      <c r="F222" s="101"/>
      <c r="G222" s="101"/>
      <c r="H222" s="101"/>
      <c r="I222" s="101"/>
      <c r="J222" s="185"/>
    </row>
    <row r="223" spans="1:10" ht="12.75" hidden="1">
      <c r="A223" s="270" t="s">
        <v>390</v>
      </c>
      <c r="B223" s="254"/>
      <c r="C223" s="254" t="s">
        <v>391</v>
      </c>
      <c r="D223" s="267"/>
      <c r="E223" s="267"/>
      <c r="F223" s="267"/>
      <c r="G223" s="112"/>
      <c r="H223" s="267"/>
      <c r="I223" s="267"/>
      <c r="J223" s="194"/>
    </row>
    <row r="224" spans="1:10" ht="0.75" customHeight="1">
      <c r="A224" s="270"/>
      <c r="B224" s="254"/>
      <c r="C224" s="254"/>
      <c r="D224" s="267"/>
      <c r="E224" s="267"/>
      <c r="F224" s="267"/>
      <c r="G224" s="97"/>
      <c r="H224" s="267"/>
      <c r="I224" s="267"/>
      <c r="J224" s="106"/>
    </row>
    <row r="225" spans="1:10" ht="27.75" customHeight="1">
      <c r="A225" s="270"/>
      <c r="B225" s="254"/>
      <c r="C225" s="254"/>
      <c r="D225" s="267"/>
      <c r="E225" s="267"/>
      <c r="F225" s="267"/>
      <c r="G225" s="111">
        <v>5000000</v>
      </c>
      <c r="H225" s="267"/>
      <c r="I225" s="267"/>
      <c r="J225" s="192">
        <f>D223+E223+F223+G225+H223+I223</f>
        <v>5000000</v>
      </c>
    </row>
    <row r="226" spans="1:10" ht="12.75" hidden="1">
      <c r="A226" s="257"/>
      <c r="B226" s="254"/>
      <c r="C226" s="254" t="s">
        <v>392</v>
      </c>
      <c r="D226" s="267"/>
      <c r="E226" s="267"/>
      <c r="F226" s="267"/>
      <c r="G226" s="112"/>
      <c r="H226" s="267"/>
      <c r="I226" s="267"/>
      <c r="J226" s="193">
        <f>D224+E224+F224+G226+H224+I224</f>
        <v>0</v>
      </c>
    </row>
    <row r="227" spans="1:10" ht="0.75" customHeight="1">
      <c r="A227" s="257"/>
      <c r="B227" s="254"/>
      <c r="C227" s="254"/>
      <c r="D227" s="267"/>
      <c r="E227" s="267"/>
      <c r="F227" s="267"/>
      <c r="G227" s="97"/>
      <c r="H227" s="267"/>
      <c r="I227" s="267"/>
      <c r="J227" s="191">
        <f>D225+E225+F225+G227+H225+I225</f>
        <v>0</v>
      </c>
    </row>
    <row r="228" spans="1:10" ht="24" customHeight="1">
      <c r="A228" s="257"/>
      <c r="B228" s="254"/>
      <c r="C228" s="254"/>
      <c r="D228" s="267"/>
      <c r="E228" s="267"/>
      <c r="F228" s="267"/>
      <c r="G228" s="111">
        <v>8000000</v>
      </c>
      <c r="H228" s="267"/>
      <c r="I228" s="267"/>
      <c r="J228" s="192">
        <f>D226+E226+F226+G228+H226+I226</f>
        <v>8000000</v>
      </c>
    </row>
    <row r="229" spans="1:10" ht="12.75">
      <c r="A229" s="132" t="s">
        <v>293</v>
      </c>
      <c r="B229" s="102"/>
      <c r="C229" s="102"/>
      <c r="D229" s="101"/>
      <c r="E229" s="101"/>
      <c r="F229" s="101"/>
      <c r="G229" s="145">
        <f>G225+G228</f>
        <v>13000000</v>
      </c>
      <c r="H229" s="146"/>
      <c r="I229" s="146"/>
      <c r="J229" s="196">
        <f>D227+E227+F227+G229+H227+I227</f>
        <v>13000000</v>
      </c>
    </row>
    <row r="230" spans="1:10" ht="12.75">
      <c r="A230" s="131"/>
      <c r="B230" s="102"/>
      <c r="C230" s="102"/>
      <c r="D230" s="110"/>
      <c r="E230" s="110"/>
      <c r="F230" s="110"/>
      <c r="G230" s="110"/>
      <c r="H230" s="110"/>
      <c r="I230" s="110"/>
      <c r="J230" s="185"/>
    </row>
    <row r="231" spans="1:10" ht="12.75" hidden="1">
      <c r="A231" s="270" t="s">
        <v>393</v>
      </c>
      <c r="B231" s="254"/>
      <c r="C231" s="254" t="s">
        <v>394</v>
      </c>
      <c r="D231" s="276">
        <v>10000000</v>
      </c>
      <c r="E231" s="267"/>
      <c r="F231" s="267"/>
      <c r="G231" s="112"/>
      <c r="H231" s="267"/>
      <c r="I231" s="267"/>
      <c r="J231" s="194"/>
    </row>
    <row r="232" spans="1:10" ht="0.75" customHeight="1">
      <c r="A232" s="270"/>
      <c r="B232" s="254"/>
      <c r="C232" s="254"/>
      <c r="D232" s="276"/>
      <c r="E232" s="267"/>
      <c r="F232" s="267"/>
      <c r="G232" s="97"/>
      <c r="H232" s="267"/>
      <c r="I232" s="267"/>
      <c r="J232" s="106"/>
    </row>
    <row r="233" spans="1:10" ht="26.25" customHeight="1">
      <c r="A233" s="270"/>
      <c r="B233" s="254"/>
      <c r="C233" s="254"/>
      <c r="D233" s="276"/>
      <c r="E233" s="267"/>
      <c r="F233" s="267"/>
      <c r="G233" s="111">
        <v>20000000</v>
      </c>
      <c r="H233" s="267"/>
      <c r="I233" s="267"/>
      <c r="J233" s="192">
        <f>D231+E231+F231+G233+H231+I231</f>
        <v>30000000</v>
      </c>
    </row>
    <row r="234" spans="1:10" ht="12.75">
      <c r="A234" s="257"/>
      <c r="B234" s="254"/>
      <c r="C234" s="254" t="s">
        <v>395</v>
      </c>
      <c r="D234" s="112"/>
      <c r="E234" s="267"/>
      <c r="F234" s="267"/>
      <c r="G234" s="267"/>
      <c r="H234" s="267"/>
      <c r="I234" s="267"/>
      <c r="J234" s="193">
        <f aca="true" t="shared" si="5" ref="J234:J240">D232+E232+F232+G234+H232+I232</f>
        <v>0</v>
      </c>
    </row>
    <row r="235" spans="1:10" ht="12" customHeight="1">
      <c r="A235" s="257"/>
      <c r="B235" s="254"/>
      <c r="C235" s="254"/>
      <c r="D235" s="111">
        <v>130000000</v>
      </c>
      <c r="E235" s="267"/>
      <c r="F235" s="267"/>
      <c r="G235" s="267"/>
      <c r="H235" s="267"/>
      <c r="I235" s="267"/>
      <c r="J235" s="192">
        <f>D235+E234+F234+G234+H234+I234</f>
        <v>130000000</v>
      </c>
    </row>
    <row r="236" spans="1:10" ht="12.75" hidden="1">
      <c r="A236" s="257"/>
      <c r="B236" s="254"/>
      <c r="C236" s="254" t="s">
        <v>396</v>
      </c>
      <c r="D236" s="267"/>
      <c r="E236" s="267"/>
      <c r="F236" s="267"/>
      <c r="G236" s="112"/>
      <c r="H236" s="267"/>
      <c r="I236" s="267"/>
      <c r="J236" s="193">
        <f t="shared" si="5"/>
        <v>0</v>
      </c>
    </row>
    <row r="237" spans="1:10" ht="26.25" customHeight="1">
      <c r="A237" s="257"/>
      <c r="B237" s="254"/>
      <c r="C237" s="254"/>
      <c r="D237" s="267"/>
      <c r="E237" s="267"/>
      <c r="F237" s="267"/>
      <c r="G237" s="111">
        <v>5000000</v>
      </c>
      <c r="H237" s="267"/>
      <c r="I237" s="267"/>
      <c r="J237" s="192">
        <f>D236+E236+F236+G237+H236+I236</f>
        <v>5000000</v>
      </c>
    </row>
    <row r="238" spans="1:10" ht="0.75" customHeight="1">
      <c r="A238" s="257"/>
      <c r="B238" s="254"/>
      <c r="C238" s="254" t="s">
        <v>397</v>
      </c>
      <c r="D238" s="267"/>
      <c r="E238" s="267"/>
      <c r="F238" s="267"/>
      <c r="G238" s="112"/>
      <c r="H238" s="267"/>
      <c r="I238" s="267"/>
      <c r="J238" s="193">
        <f t="shared" si="5"/>
        <v>0</v>
      </c>
    </row>
    <row r="239" spans="1:10" ht="12.75" hidden="1">
      <c r="A239" s="257"/>
      <c r="B239" s="254"/>
      <c r="C239" s="254"/>
      <c r="D239" s="267"/>
      <c r="E239" s="267"/>
      <c r="F239" s="267"/>
      <c r="G239" s="97"/>
      <c r="H239" s="267"/>
      <c r="I239" s="267"/>
      <c r="J239" s="191">
        <f t="shared" si="5"/>
        <v>0</v>
      </c>
    </row>
    <row r="240" spans="1:10" ht="24.75" customHeight="1">
      <c r="A240" s="257"/>
      <c r="B240" s="254"/>
      <c r="C240" s="254"/>
      <c r="D240" s="267"/>
      <c r="E240" s="267"/>
      <c r="F240" s="267"/>
      <c r="G240" s="111">
        <v>5000000</v>
      </c>
      <c r="H240" s="267"/>
      <c r="I240" s="267"/>
      <c r="J240" s="192">
        <f t="shared" si="5"/>
        <v>5000000</v>
      </c>
    </row>
    <row r="241" spans="1:10" ht="12.75">
      <c r="A241" s="270" t="s">
        <v>398</v>
      </c>
      <c r="B241" s="271"/>
      <c r="C241" s="102"/>
      <c r="D241" s="145">
        <f>D231+D235+D236+D238</f>
        <v>140000000</v>
      </c>
      <c r="E241" s="146"/>
      <c r="F241" s="146"/>
      <c r="G241" s="145">
        <f>G233+G237+G240</f>
        <v>30000000</v>
      </c>
      <c r="H241" s="146"/>
      <c r="I241" s="146"/>
      <c r="J241" s="196">
        <f>D241+E241+F241+G241+H241+I241</f>
        <v>170000000</v>
      </c>
    </row>
    <row r="242" spans="1:10" ht="12.75">
      <c r="A242" s="131"/>
      <c r="B242" s="102"/>
      <c r="C242" s="102"/>
      <c r="D242" s="101"/>
      <c r="E242" s="101"/>
      <c r="F242" s="101"/>
      <c r="G242" s="101"/>
      <c r="H242" s="101"/>
      <c r="I242" s="101"/>
      <c r="J242" s="185"/>
    </row>
    <row r="243" spans="1:10" ht="2.25" customHeight="1">
      <c r="A243" s="270" t="s">
        <v>399</v>
      </c>
      <c r="B243" s="254"/>
      <c r="C243" s="254" t="s">
        <v>400</v>
      </c>
      <c r="D243" s="267"/>
      <c r="E243" s="267"/>
      <c r="F243" s="267"/>
      <c r="G243" s="112"/>
      <c r="H243" s="267"/>
      <c r="I243" s="267"/>
      <c r="J243" s="194"/>
    </row>
    <row r="244" spans="1:10" ht="12.75">
      <c r="A244" s="270"/>
      <c r="B244" s="254"/>
      <c r="C244" s="254"/>
      <c r="D244" s="267"/>
      <c r="E244" s="267"/>
      <c r="F244" s="267"/>
      <c r="G244" s="111">
        <v>48132290</v>
      </c>
      <c r="H244" s="267"/>
      <c r="I244" s="267"/>
      <c r="J244" s="192">
        <f>D243+E243+F243+G244+H243+I243</f>
        <v>48132290</v>
      </c>
    </row>
    <row r="245" spans="1:10" ht="12.75">
      <c r="A245" s="257"/>
      <c r="B245" s="254"/>
      <c r="C245" s="254" t="s">
        <v>401</v>
      </c>
      <c r="D245" s="267"/>
      <c r="E245" s="267"/>
      <c r="F245" s="267"/>
      <c r="G245" s="112"/>
      <c r="H245" s="267"/>
      <c r="I245" s="267"/>
      <c r="J245" s="194"/>
    </row>
    <row r="246" spans="1:10" ht="12.75">
      <c r="A246" s="257"/>
      <c r="B246" s="254"/>
      <c r="C246" s="254"/>
      <c r="D246" s="267"/>
      <c r="E246" s="267"/>
      <c r="F246" s="267"/>
      <c r="G246" s="111">
        <v>1000000</v>
      </c>
      <c r="H246" s="267"/>
      <c r="I246" s="267"/>
      <c r="J246" s="192">
        <f>D245+E245+F245+G246+H245+I245</f>
        <v>1000000</v>
      </c>
    </row>
    <row r="247" spans="1:10" ht="12.75">
      <c r="A247" s="257"/>
      <c r="B247" s="254"/>
      <c r="C247" s="254" t="s">
        <v>402</v>
      </c>
      <c r="D247" s="112"/>
      <c r="E247" s="267"/>
      <c r="F247" s="267"/>
      <c r="G247" s="267"/>
      <c r="H247" s="112"/>
      <c r="I247" s="267"/>
      <c r="J247" s="194"/>
    </row>
    <row r="248" spans="1:12" ht="12.75">
      <c r="A248" s="257"/>
      <c r="B248" s="254"/>
      <c r="C248" s="254"/>
      <c r="D248" s="111">
        <v>5000000</v>
      </c>
      <c r="E248" s="267"/>
      <c r="F248" s="267"/>
      <c r="G248" s="267"/>
      <c r="H248" s="111">
        <v>10000000</v>
      </c>
      <c r="I248" s="267"/>
      <c r="J248" s="192">
        <f>D248+E247+F247+G247+H248+I247</f>
        <v>15000000</v>
      </c>
      <c r="L248" s="87"/>
    </row>
    <row r="249" spans="1:12" ht="12.75">
      <c r="A249" s="223"/>
      <c r="B249" s="118"/>
      <c r="C249" s="118" t="s">
        <v>429</v>
      </c>
      <c r="D249" s="129"/>
      <c r="E249" s="112"/>
      <c r="F249" s="112"/>
      <c r="G249" s="236">
        <v>1000</v>
      </c>
      <c r="H249" s="100"/>
      <c r="I249" s="112"/>
      <c r="J249" s="192">
        <f>G249</f>
        <v>1000</v>
      </c>
      <c r="L249" s="87"/>
    </row>
    <row r="250" spans="1:12" ht="25.5">
      <c r="A250" s="223"/>
      <c r="B250" s="118"/>
      <c r="C250" s="118" t="s">
        <v>436</v>
      </c>
      <c r="D250" s="100"/>
      <c r="E250" s="112"/>
      <c r="F250" s="112"/>
      <c r="G250" s="236">
        <v>1000</v>
      </c>
      <c r="H250" s="129"/>
      <c r="I250" s="112"/>
      <c r="J250" s="192"/>
      <c r="L250" s="87"/>
    </row>
    <row r="251" spans="1:12" ht="12.75">
      <c r="A251" s="223"/>
      <c r="B251" s="118"/>
      <c r="C251" s="118"/>
      <c r="D251" s="129"/>
      <c r="E251" s="112"/>
      <c r="F251" s="112"/>
      <c r="G251" s="112"/>
      <c r="H251" s="129"/>
      <c r="I251" s="112"/>
      <c r="J251" s="192"/>
      <c r="L251" s="87"/>
    </row>
    <row r="252" spans="1:10" ht="13.5" thickBot="1">
      <c r="A252" s="197" t="s">
        <v>293</v>
      </c>
      <c r="B252" s="198"/>
      <c r="C252" s="199"/>
      <c r="D252" s="200">
        <f>D243+D244+D246+D247+D248+D249</f>
        <v>5000000</v>
      </c>
      <c r="E252" s="200">
        <f aca="true" t="shared" si="6" ref="E252:J252">E243+E244+E246+E247+E248+E249</f>
        <v>0</v>
      </c>
      <c r="F252" s="200">
        <f t="shared" si="6"/>
        <v>0</v>
      </c>
      <c r="G252" s="200">
        <f>G243+G244+G246+G247+G248+G249+G250</f>
        <v>49134290</v>
      </c>
      <c r="H252" s="200">
        <f t="shared" si="6"/>
        <v>10000000</v>
      </c>
      <c r="I252" s="200">
        <f t="shared" si="6"/>
        <v>0</v>
      </c>
      <c r="J252" s="200">
        <f t="shared" si="6"/>
        <v>64133290</v>
      </c>
    </row>
    <row r="253" ht="12.75"/>
    <row r="254" ht="12.75"/>
    <row r="255" spans="1:10" ht="12.75">
      <c r="A255" s="243" t="s">
        <v>278</v>
      </c>
      <c r="B255" s="243"/>
      <c r="C255" s="243"/>
      <c r="D255" s="243"/>
      <c r="E255" s="243"/>
      <c r="F255" s="243"/>
      <c r="G255" s="243"/>
      <c r="H255" s="243"/>
      <c r="I255" s="243"/>
      <c r="J255" s="243"/>
    </row>
    <row r="256" spans="1:10" ht="12.75">
      <c r="A256" s="243" t="s">
        <v>421</v>
      </c>
      <c r="B256" s="243"/>
      <c r="C256" s="243"/>
      <c r="D256" s="243"/>
      <c r="E256" s="243"/>
      <c r="F256" s="243"/>
      <c r="G256" s="243"/>
      <c r="H256" s="243"/>
      <c r="I256" s="243"/>
      <c r="J256" s="243"/>
    </row>
    <row r="257" ht="12.75"/>
    <row r="258" ht="13.5" thickBot="1"/>
    <row r="259" spans="1:10" ht="12.75">
      <c r="A259" s="216" t="s">
        <v>423</v>
      </c>
      <c r="B259" s="215"/>
      <c r="C259" s="275" t="s">
        <v>403</v>
      </c>
      <c r="D259" s="275"/>
      <c r="E259" s="273"/>
      <c r="F259" s="273"/>
      <c r="G259" s="273"/>
      <c r="H259" s="273"/>
      <c r="I259" s="68"/>
      <c r="J259" s="94"/>
    </row>
    <row r="260" spans="1:10" ht="12.75">
      <c r="A260" s="211"/>
      <c r="B260" s="212"/>
      <c r="C260" s="254"/>
      <c r="D260" s="254"/>
      <c r="E260" s="267"/>
      <c r="F260" s="267"/>
      <c r="G260" s="267"/>
      <c r="H260" s="267"/>
      <c r="I260" s="241" t="s">
        <v>383</v>
      </c>
      <c r="J260" s="98"/>
    </row>
    <row r="261" spans="1:10" ht="12.75">
      <c r="A261" s="213"/>
      <c r="B261" s="214"/>
      <c r="C261" s="254"/>
      <c r="D261" s="254"/>
      <c r="E261" s="267"/>
      <c r="F261" s="267"/>
      <c r="G261" s="267"/>
      <c r="H261" s="267"/>
      <c r="I261" s="116">
        <v>15000000</v>
      </c>
      <c r="J261" s="109">
        <f>D259+E259+F259+G259+H259+I261</f>
        <v>15000000</v>
      </c>
    </row>
    <row r="262" spans="1:10" ht="12.75">
      <c r="A262" s="202" t="s">
        <v>404</v>
      </c>
      <c r="B262" s="203"/>
      <c r="C262" s="102"/>
      <c r="D262" s="102"/>
      <c r="E262" s="101"/>
      <c r="F262" s="101"/>
      <c r="G262" s="101"/>
      <c r="H262" s="101"/>
      <c r="I262" s="204">
        <f>I261</f>
        <v>15000000</v>
      </c>
      <c r="J262" s="205">
        <f>D262+E262+F262+G262+H262+I262</f>
        <v>15000000</v>
      </c>
    </row>
    <row r="263" spans="1:10" ht="12.75">
      <c r="A263" s="206"/>
      <c r="B263" s="207"/>
      <c r="C263" s="102"/>
      <c r="D263" s="102"/>
      <c r="E263" s="101"/>
      <c r="F263" s="101"/>
      <c r="G263" s="101"/>
      <c r="H263" s="101"/>
      <c r="I263" s="101"/>
      <c r="J263" s="208"/>
    </row>
    <row r="264" spans="1:10" ht="12.75">
      <c r="A264" s="209" t="s">
        <v>410</v>
      </c>
      <c r="B264" s="210"/>
      <c r="C264" s="254" t="s">
        <v>405</v>
      </c>
      <c r="D264" s="254"/>
      <c r="E264" s="267"/>
      <c r="F264" s="267"/>
      <c r="G264" s="274">
        <v>237511065</v>
      </c>
      <c r="H264" s="268"/>
      <c r="I264" s="266"/>
      <c r="J264" s="260">
        <f>D264+E264+F264+G264+H264+I264</f>
        <v>237511065</v>
      </c>
    </row>
    <row r="265" spans="1:10" ht="12.75">
      <c r="A265" s="213" t="s">
        <v>409</v>
      </c>
      <c r="B265" s="214"/>
      <c r="C265" s="254"/>
      <c r="D265" s="254"/>
      <c r="E265" s="267"/>
      <c r="F265" s="267"/>
      <c r="G265" s="274"/>
      <c r="H265" s="268"/>
      <c r="I265" s="266"/>
      <c r="J265" s="261"/>
    </row>
    <row r="266" spans="1:15" ht="1.5" customHeight="1" hidden="1">
      <c r="A266" s="206"/>
      <c r="B266" s="207"/>
      <c r="C266" s="102"/>
      <c r="D266" s="102"/>
      <c r="E266" s="101"/>
      <c r="F266" s="101"/>
      <c r="G266" s="101"/>
      <c r="H266" s="101"/>
      <c r="I266" s="101"/>
      <c r="J266" s="69"/>
      <c r="K266" s="87"/>
      <c r="L266" s="87"/>
      <c r="M266" s="87"/>
      <c r="N266" s="87"/>
      <c r="O266" s="87"/>
    </row>
    <row r="267" spans="1:15" ht="24" customHeight="1" hidden="1">
      <c r="A267" s="209" t="s">
        <v>413</v>
      </c>
      <c r="B267" s="210"/>
      <c r="C267" s="118"/>
      <c r="D267" s="118"/>
      <c r="E267" s="262"/>
      <c r="F267" s="262"/>
      <c r="G267" s="262"/>
      <c r="H267" s="112"/>
      <c r="I267" s="262"/>
      <c r="J267" s="264"/>
      <c r="K267" s="87"/>
      <c r="L267" s="87"/>
      <c r="M267" s="87"/>
      <c r="N267" s="87"/>
      <c r="O267" s="87"/>
    </row>
    <row r="268" spans="1:15" ht="12.75">
      <c r="A268" s="211" t="s">
        <v>411</v>
      </c>
      <c r="B268" s="212"/>
      <c r="C268" s="95"/>
      <c r="D268" s="95"/>
      <c r="E268" s="263"/>
      <c r="F268" s="263"/>
      <c r="G268" s="263"/>
      <c r="H268" s="129"/>
      <c r="I268" s="263"/>
      <c r="J268" s="265"/>
      <c r="K268" s="87"/>
      <c r="L268" s="87"/>
      <c r="M268" s="87"/>
      <c r="N268" s="87"/>
      <c r="O268" s="87"/>
    </row>
    <row r="269" spans="1:15" ht="18" customHeight="1">
      <c r="A269" s="213" t="s">
        <v>412</v>
      </c>
      <c r="B269" s="214"/>
      <c r="C269" s="107" t="s">
        <v>406</v>
      </c>
      <c r="D269" s="107"/>
      <c r="E269" s="108"/>
      <c r="F269" s="108"/>
      <c r="G269" s="116">
        <v>111047652</v>
      </c>
      <c r="H269" s="111"/>
      <c r="I269" s="108"/>
      <c r="J269" s="217">
        <f>D269+E269+F269+G269+H269+I269</f>
        <v>111047652</v>
      </c>
      <c r="K269" s="87"/>
      <c r="L269" s="87"/>
      <c r="M269" s="87"/>
      <c r="N269" s="87"/>
      <c r="O269" s="87"/>
    </row>
    <row r="270" spans="1:15" ht="12.75">
      <c r="A270" s="257"/>
      <c r="B270" s="254"/>
      <c r="C270" s="102"/>
      <c r="D270" s="102"/>
      <c r="E270" s="101"/>
      <c r="F270" s="101"/>
      <c r="G270" s="101"/>
      <c r="H270" s="101"/>
      <c r="I270" s="101"/>
      <c r="J270" s="69"/>
      <c r="K270" s="87"/>
      <c r="L270" s="87"/>
      <c r="M270" s="87"/>
      <c r="N270" s="87"/>
      <c r="O270" s="87"/>
    </row>
    <row r="271" spans="1:15" ht="12.75">
      <c r="A271" s="270" t="s">
        <v>407</v>
      </c>
      <c r="B271" s="271"/>
      <c r="C271" s="271"/>
      <c r="D271" s="175">
        <f>D149+D156+D163+D178+D187+D194+D205+D221+D229+D241+D252+D262</f>
        <v>400793980</v>
      </c>
      <c r="E271" s="175">
        <f>E149+E156+E163+E178+E187+E194+E205+E221+E229+E241+E252+E262</f>
        <v>0</v>
      </c>
      <c r="F271" s="175">
        <f>F149+F156+F163+F178+F187+F194+F205+F221+F229+F241+F252+F262</f>
        <v>0</v>
      </c>
      <c r="G271" s="175">
        <f>G149+G156+G163+G178+G187+G194+G205+G221+G229+G241+G252+G264</f>
        <v>466400135</v>
      </c>
      <c r="H271" s="175">
        <f>H149+H156+H163+H178+H187+H194+H205+H221+H229+H241+H252+H262</f>
        <v>10000000</v>
      </c>
      <c r="I271" s="175">
        <f>I149+I156+I163+I178+I187+I194+I205+I221+I229+I241+I252+I262</f>
        <v>42218390</v>
      </c>
      <c r="J271" s="196">
        <f>J149+J156+J163+J178+J187+J194+J205+J221+J229+J241+J252+J262</f>
        <v>681900440</v>
      </c>
      <c r="K271" s="87"/>
      <c r="L271" s="87"/>
      <c r="M271" s="87"/>
      <c r="N271" s="87"/>
      <c r="O271" s="87"/>
    </row>
    <row r="272" spans="1:15" ht="12.75">
      <c r="A272" s="270" t="s">
        <v>408</v>
      </c>
      <c r="B272" s="271"/>
      <c r="C272" s="271"/>
      <c r="D272" s="204">
        <f>D31+D33+D62+D84+D105+D132+D265+D269+D271</f>
        <v>412793980</v>
      </c>
      <c r="E272" s="204">
        <f>E31+E33+E62+E84+E105+E132+E265+E269+E271</f>
        <v>441535272</v>
      </c>
      <c r="F272" s="204">
        <f>F31+F33+F62+F84+F105+F132+F265+F269+F271</f>
        <v>1780091111</v>
      </c>
      <c r="G272" s="204">
        <f>G31+G33+G62+G84+G105+G132+G264+G269+G271</f>
        <v>1347988576</v>
      </c>
      <c r="H272" s="204">
        <f>H31+H33+H62+H84+H105+H132+H265+H269+H271</f>
        <v>35664578</v>
      </c>
      <c r="I272" s="204">
        <f>I31+I33+I62+I84+I105+I178+I187+I262</f>
        <v>122574190</v>
      </c>
      <c r="J272" s="204">
        <f>J31+J33+J62+J84+J105+J132+J265+J269+J271</f>
        <v>3665624577</v>
      </c>
      <c r="K272" s="87"/>
      <c r="L272" s="232"/>
      <c r="M272" s="87"/>
      <c r="N272" s="87"/>
      <c r="O272" s="87"/>
    </row>
    <row r="273" spans="1:15" ht="13.5" thickBot="1">
      <c r="A273" s="150"/>
      <c r="B273" s="272"/>
      <c r="C273" s="272"/>
      <c r="D273" s="104"/>
      <c r="E273" s="105"/>
      <c r="F273" s="105"/>
      <c r="G273" s="105"/>
      <c r="H273" s="105"/>
      <c r="I273" s="105"/>
      <c r="J273" s="151"/>
      <c r="K273" s="87"/>
      <c r="L273" s="87"/>
      <c r="M273" s="87"/>
      <c r="N273" s="87"/>
      <c r="O273" s="87"/>
    </row>
    <row r="274" ht="12.75">
      <c r="C274" s="70"/>
    </row>
    <row r="275" ht="12.75"/>
    <row r="276" ht="12.75"/>
    <row r="277" ht="12.75">
      <c r="G277" s="242"/>
    </row>
  </sheetData>
  <sheetProtection/>
  <mergeCells count="510">
    <mergeCell ref="E83:E85"/>
    <mergeCell ref="B43:B44"/>
    <mergeCell ref="C43:C44"/>
    <mergeCell ref="D43:D44"/>
    <mergeCell ref="A24:A25"/>
    <mergeCell ref="B24:B25"/>
    <mergeCell ref="C24:C25"/>
    <mergeCell ref="D24:D25"/>
    <mergeCell ref="I29:I30"/>
    <mergeCell ref="E104:E105"/>
    <mergeCell ref="A36:J36"/>
    <mergeCell ref="A37:J37"/>
    <mergeCell ref="A29:A30"/>
    <mergeCell ref="B29:B30"/>
    <mergeCell ref="E75:E76"/>
    <mergeCell ref="H24:H25"/>
    <mergeCell ref="G24:G25"/>
    <mergeCell ref="H41:H42"/>
    <mergeCell ref="G43:G44"/>
    <mergeCell ref="H43:H44"/>
    <mergeCell ref="E45:E46"/>
    <mergeCell ref="E21:E22"/>
    <mergeCell ref="F24:F25"/>
    <mergeCell ref="F21:F22"/>
    <mergeCell ref="I24:I25"/>
    <mergeCell ref="E43:E44"/>
    <mergeCell ref="E54:E55"/>
    <mergeCell ref="H7:H8"/>
    <mergeCell ref="A3:J3"/>
    <mergeCell ref="I13:I14"/>
    <mergeCell ref="A18:A19"/>
    <mergeCell ref="B18:B19"/>
    <mergeCell ref="C18:C19"/>
    <mergeCell ref="D18:D19"/>
    <mergeCell ref="F18:F19"/>
    <mergeCell ref="C13:C14"/>
    <mergeCell ref="F41:F42"/>
    <mergeCell ref="G41:G42"/>
    <mergeCell ref="A2:J2"/>
    <mergeCell ref="A5:A8"/>
    <mergeCell ref="C5:C8"/>
    <mergeCell ref="D5:J6"/>
    <mergeCell ref="D7:D8"/>
    <mergeCell ref="E7:E8"/>
    <mergeCell ref="F7:F8"/>
    <mergeCell ref="G7:G8"/>
    <mergeCell ref="I45:I46"/>
    <mergeCell ref="A45:A46"/>
    <mergeCell ref="B45:B46"/>
    <mergeCell ref="C45:C46"/>
    <mergeCell ref="D45:D46"/>
    <mergeCell ref="A39:A42"/>
    <mergeCell ref="C39:C42"/>
    <mergeCell ref="D39:J40"/>
    <mergeCell ref="D41:D42"/>
    <mergeCell ref="E41:E42"/>
    <mergeCell ref="B49:B50"/>
    <mergeCell ref="C49:C50"/>
    <mergeCell ref="D49:D50"/>
    <mergeCell ref="G45:G46"/>
    <mergeCell ref="H45:H46"/>
    <mergeCell ref="A43:A44"/>
    <mergeCell ref="I57:I60"/>
    <mergeCell ref="A54:A55"/>
    <mergeCell ref="B54:B55"/>
    <mergeCell ref="C54:C55"/>
    <mergeCell ref="D54:D55"/>
    <mergeCell ref="E49:E50"/>
    <mergeCell ref="G49:G50"/>
    <mergeCell ref="H49:H50"/>
    <mergeCell ref="I49:I50"/>
    <mergeCell ref="A49:A50"/>
    <mergeCell ref="H73:H74"/>
    <mergeCell ref="G54:G55"/>
    <mergeCell ref="H54:H55"/>
    <mergeCell ref="I54:I55"/>
    <mergeCell ref="A57:A60"/>
    <mergeCell ref="B57:B60"/>
    <mergeCell ref="C57:C60"/>
    <mergeCell ref="E57:E60"/>
    <mergeCell ref="G57:G60"/>
    <mergeCell ref="H57:H60"/>
    <mergeCell ref="A71:A74"/>
    <mergeCell ref="C71:C74"/>
    <mergeCell ref="A75:A76"/>
    <mergeCell ref="B75:B76"/>
    <mergeCell ref="C75:C77"/>
    <mergeCell ref="D71:J72"/>
    <mergeCell ref="D73:D74"/>
    <mergeCell ref="E73:E74"/>
    <mergeCell ref="F73:F74"/>
    <mergeCell ref="G73:G74"/>
    <mergeCell ref="E78:E79"/>
    <mergeCell ref="F78:F79"/>
    <mergeCell ref="H78:H79"/>
    <mergeCell ref="A78:A79"/>
    <mergeCell ref="B78:B79"/>
    <mergeCell ref="C78:C79"/>
    <mergeCell ref="E154:E155"/>
    <mergeCell ref="F154:F155"/>
    <mergeCell ref="H154:H155"/>
    <mergeCell ref="I154:I155"/>
    <mergeCell ref="D75:D76"/>
    <mergeCell ref="D78:D79"/>
    <mergeCell ref="I78:I79"/>
    <mergeCell ref="F75:F76"/>
    <mergeCell ref="H75:H76"/>
    <mergeCell ref="I75:I76"/>
    <mergeCell ref="C83:C85"/>
    <mergeCell ref="D83:D85"/>
    <mergeCell ref="G159:G160"/>
    <mergeCell ref="J159:J160"/>
    <mergeCell ref="J161:J162"/>
    <mergeCell ref="F161:F162"/>
    <mergeCell ref="G161:G162"/>
    <mergeCell ref="H161:H162"/>
    <mergeCell ref="I161:I162"/>
    <mergeCell ref="I152:I153"/>
    <mergeCell ref="G96:G97"/>
    <mergeCell ref="H96:H97"/>
    <mergeCell ref="F83:F85"/>
    <mergeCell ref="H83:H85"/>
    <mergeCell ref="I83:I85"/>
    <mergeCell ref="A67:J67"/>
    <mergeCell ref="A68:J68"/>
    <mergeCell ref="A69:J69"/>
    <mergeCell ref="A83:A85"/>
    <mergeCell ref="B83:B85"/>
    <mergeCell ref="A101:A102"/>
    <mergeCell ref="B101:B102"/>
    <mergeCell ref="C101:C102"/>
    <mergeCell ref="D101:D102"/>
    <mergeCell ref="A94:A97"/>
    <mergeCell ref="C94:C97"/>
    <mergeCell ref="D94:J95"/>
    <mergeCell ref="D96:D97"/>
    <mergeCell ref="E96:E97"/>
    <mergeCell ref="F96:F97"/>
    <mergeCell ref="F104:F105"/>
    <mergeCell ref="A90:J90"/>
    <mergeCell ref="A91:J91"/>
    <mergeCell ref="A104:A105"/>
    <mergeCell ref="B104:B105"/>
    <mergeCell ref="C104:C105"/>
    <mergeCell ref="D104:D105"/>
    <mergeCell ref="E101:E102"/>
    <mergeCell ref="F101:F102"/>
    <mergeCell ref="H101:H102"/>
    <mergeCell ref="A114:A117"/>
    <mergeCell ref="C114:C117"/>
    <mergeCell ref="D114:J115"/>
    <mergeCell ref="D116:D117"/>
    <mergeCell ref="E116:E117"/>
    <mergeCell ref="F116:F117"/>
    <mergeCell ref="G116:G117"/>
    <mergeCell ref="H116:H117"/>
    <mergeCell ref="E118:E119"/>
    <mergeCell ref="F118:F119"/>
    <mergeCell ref="H118:H119"/>
    <mergeCell ref="I118:I119"/>
    <mergeCell ref="A118:A119"/>
    <mergeCell ref="B118:B119"/>
    <mergeCell ref="C118:C119"/>
    <mergeCell ref="D118:D119"/>
    <mergeCell ref="E121:E122"/>
    <mergeCell ref="F121:F122"/>
    <mergeCell ref="I121:I122"/>
    <mergeCell ref="A121:A122"/>
    <mergeCell ref="B121:B122"/>
    <mergeCell ref="C121:C122"/>
    <mergeCell ref="D121:D122"/>
    <mergeCell ref="H126:H127"/>
    <mergeCell ref="I126:I127"/>
    <mergeCell ref="A126:A127"/>
    <mergeCell ref="B126:B127"/>
    <mergeCell ref="C126:C127"/>
    <mergeCell ref="D126:D127"/>
    <mergeCell ref="G129:G130"/>
    <mergeCell ref="I129:I130"/>
    <mergeCell ref="A110:J110"/>
    <mergeCell ref="A111:J111"/>
    <mergeCell ref="B129:B130"/>
    <mergeCell ref="D129:D130"/>
    <mergeCell ref="E129:E130"/>
    <mergeCell ref="F129:F130"/>
    <mergeCell ref="E126:E127"/>
    <mergeCell ref="F126:F127"/>
    <mergeCell ref="A141:A144"/>
    <mergeCell ref="C141:C144"/>
    <mergeCell ref="D141:J142"/>
    <mergeCell ref="D143:D144"/>
    <mergeCell ref="E143:E144"/>
    <mergeCell ref="F143:F144"/>
    <mergeCell ref="G143:G144"/>
    <mergeCell ref="H143:H144"/>
    <mergeCell ref="E145:E146"/>
    <mergeCell ref="F145:F146"/>
    <mergeCell ref="H145:H146"/>
    <mergeCell ref="I145:I146"/>
    <mergeCell ref="A145:A146"/>
    <mergeCell ref="B145:B146"/>
    <mergeCell ref="C145:C146"/>
    <mergeCell ref="D145:D146"/>
    <mergeCell ref="E147:E148"/>
    <mergeCell ref="F147:F148"/>
    <mergeCell ref="H147:H148"/>
    <mergeCell ref="I147:I148"/>
    <mergeCell ref="G147:G148"/>
    <mergeCell ref="A147:A148"/>
    <mergeCell ref="B147:B148"/>
    <mergeCell ref="C147:C148"/>
    <mergeCell ref="D147:D148"/>
    <mergeCell ref="E150:E151"/>
    <mergeCell ref="F150:F151"/>
    <mergeCell ref="G150:G151"/>
    <mergeCell ref="H150:H151"/>
    <mergeCell ref="A150:A151"/>
    <mergeCell ref="B150:B151"/>
    <mergeCell ref="C150:C151"/>
    <mergeCell ref="D150:D151"/>
    <mergeCell ref="I150:I151"/>
    <mergeCell ref="J150:J151"/>
    <mergeCell ref="A152:A153"/>
    <mergeCell ref="B152:B153"/>
    <mergeCell ref="C152:C153"/>
    <mergeCell ref="D152:D153"/>
    <mergeCell ref="E152:E153"/>
    <mergeCell ref="F152:F153"/>
    <mergeCell ref="G152:G153"/>
    <mergeCell ref="H152:H153"/>
    <mergeCell ref="B157:B158"/>
    <mergeCell ref="C157:C158"/>
    <mergeCell ref="D157:D158"/>
    <mergeCell ref="A154:A155"/>
    <mergeCell ref="B154:B155"/>
    <mergeCell ref="C154:C155"/>
    <mergeCell ref="D154:D155"/>
    <mergeCell ref="J157:J158"/>
    <mergeCell ref="A159:A160"/>
    <mergeCell ref="B159:B160"/>
    <mergeCell ref="C159:C160"/>
    <mergeCell ref="D159:D160"/>
    <mergeCell ref="E159:E160"/>
    <mergeCell ref="F159:F160"/>
    <mergeCell ref="H159:H160"/>
    <mergeCell ref="I159:I160"/>
    <mergeCell ref="E157:E158"/>
    <mergeCell ref="A161:A162"/>
    <mergeCell ref="B161:B162"/>
    <mergeCell ref="C161:C162"/>
    <mergeCell ref="E161:E162"/>
    <mergeCell ref="D161:D162"/>
    <mergeCell ref="I157:I158"/>
    <mergeCell ref="F157:F158"/>
    <mergeCell ref="G157:G158"/>
    <mergeCell ref="H157:H158"/>
    <mergeCell ref="A157:A158"/>
    <mergeCell ref="A136:J136"/>
    <mergeCell ref="A137:J137"/>
    <mergeCell ref="A170:A171"/>
    <mergeCell ref="B170:B171"/>
    <mergeCell ref="C170:C171"/>
    <mergeCell ref="D170:D171"/>
    <mergeCell ref="E170:E171"/>
    <mergeCell ref="F170:F171"/>
    <mergeCell ref="G170:G171"/>
    <mergeCell ref="H170:H171"/>
    <mergeCell ref="E172:E173"/>
    <mergeCell ref="F172:F173"/>
    <mergeCell ref="H172:H173"/>
    <mergeCell ref="I172:I173"/>
    <mergeCell ref="A172:A173"/>
    <mergeCell ref="B172:B173"/>
    <mergeCell ref="C172:C173"/>
    <mergeCell ref="D172:D173"/>
    <mergeCell ref="E174:E175"/>
    <mergeCell ref="F174:F175"/>
    <mergeCell ref="G174:G175"/>
    <mergeCell ref="H174:H175"/>
    <mergeCell ref="A174:A175"/>
    <mergeCell ref="B174:B175"/>
    <mergeCell ref="C174:C175"/>
    <mergeCell ref="D174:D175"/>
    <mergeCell ref="E176:E177"/>
    <mergeCell ref="F176:F177"/>
    <mergeCell ref="H176:H177"/>
    <mergeCell ref="I176:I177"/>
    <mergeCell ref="A176:A177"/>
    <mergeCell ref="B176:B177"/>
    <mergeCell ref="C176:C177"/>
    <mergeCell ref="D176:D177"/>
    <mergeCell ref="E180:E181"/>
    <mergeCell ref="F180:F181"/>
    <mergeCell ref="H180:H181"/>
    <mergeCell ref="I180:I181"/>
    <mergeCell ref="A180:A181"/>
    <mergeCell ref="B180:B181"/>
    <mergeCell ref="C180:C181"/>
    <mergeCell ref="D180:D181"/>
    <mergeCell ref="G182:G183"/>
    <mergeCell ref="H182:H183"/>
    <mergeCell ref="A182:A183"/>
    <mergeCell ref="B182:B183"/>
    <mergeCell ref="C182:C183"/>
    <mergeCell ref="D182:D183"/>
    <mergeCell ref="A184:A185"/>
    <mergeCell ref="B184:B185"/>
    <mergeCell ref="C184:C185"/>
    <mergeCell ref="E184:E185"/>
    <mergeCell ref="E182:E183"/>
    <mergeCell ref="F182:F183"/>
    <mergeCell ref="A189:A191"/>
    <mergeCell ref="B189:B191"/>
    <mergeCell ref="C189:C191"/>
    <mergeCell ref="D189:D191"/>
    <mergeCell ref="E189:E191"/>
    <mergeCell ref="F189:F191"/>
    <mergeCell ref="F192:F193"/>
    <mergeCell ref="H192:H193"/>
    <mergeCell ref="I192:I193"/>
    <mergeCell ref="F184:F185"/>
    <mergeCell ref="G184:G185"/>
    <mergeCell ref="H184:H185"/>
    <mergeCell ref="H189:H191"/>
    <mergeCell ref="A196:A197"/>
    <mergeCell ref="B196:B197"/>
    <mergeCell ref="C196:C197"/>
    <mergeCell ref="E196:E197"/>
    <mergeCell ref="I189:I191"/>
    <mergeCell ref="A192:A193"/>
    <mergeCell ref="B192:B193"/>
    <mergeCell ref="C192:C193"/>
    <mergeCell ref="D192:D193"/>
    <mergeCell ref="E192:E193"/>
    <mergeCell ref="F196:F197"/>
    <mergeCell ref="G196:G197"/>
    <mergeCell ref="H196:H197"/>
    <mergeCell ref="A198:A199"/>
    <mergeCell ref="B198:B199"/>
    <mergeCell ref="C198:C199"/>
    <mergeCell ref="E198:E199"/>
    <mergeCell ref="F198:F199"/>
    <mergeCell ref="G198:G199"/>
    <mergeCell ref="H198:H199"/>
    <mergeCell ref="C202:C203"/>
    <mergeCell ref="E202:E203"/>
    <mergeCell ref="F202:F203"/>
    <mergeCell ref="G202:G203"/>
    <mergeCell ref="H202:H203"/>
    <mergeCell ref="A200:A201"/>
    <mergeCell ref="B200:B201"/>
    <mergeCell ref="C200:C201"/>
    <mergeCell ref="E200:E201"/>
    <mergeCell ref="I214:I215"/>
    <mergeCell ref="A214:A215"/>
    <mergeCell ref="B214:B215"/>
    <mergeCell ref="C214:C215"/>
    <mergeCell ref="D214:D215"/>
    <mergeCell ref="F200:F201"/>
    <mergeCell ref="H200:H201"/>
    <mergeCell ref="I200:I201"/>
    <mergeCell ref="A202:A203"/>
    <mergeCell ref="B202:B203"/>
    <mergeCell ref="B216:B217"/>
    <mergeCell ref="C216:C217"/>
    <mergeCell ref="E216:E217"/>
    <mergeCell ref="E214:E215"/>
    <mergeCell ref="F214:F215"/>
    <mergeCell ref="H214:H215"/>
    <mergeCell ref="H216:H217"/>
    <mergeCell ref="I216:I217"/>
    <mergeCell ref="A218:A219"/>
    <mergeCell ref="B218:B219"/>
    <mergeCell ref="C218:C219"/>
    <mergeCell ref="E218:E219"/>
    <mergeCell ref="F218:F219"/>
    <mergeCell ref="G218:G219"/>
    <mergeCell ref="H218:H219"/>
    <mergeCell ref="A216:A217"/>
    <mergeCell ref="I218:I219"/>
    <mergeCell ref="A223:A225"/>
    <mergeCell ref="B223:B225"/>
    <mergeCell ref="C223:C225"/>
    <mergeCell ref="D223:D225"/>
    <mergeCell ref="E223:E225"/>
    <mergeCell ref="F223:F225"/>
    <mergeCell ref="H223:H225"/>
    <mergeCell ref="I223:I225"/>
    <mergeCell ref="H226:H228"/>
    <mergeCell ref="I226:I228"/>
    <mergeCell ref="A226:A228"/>
    <mergeCell ref="B226:B228"/>
    <mergeCell ref="C226:C228"/>
    <mergeCell ref="D226:D228"/>
    <mergeCell ref="E226:E228"/>
    <mergeCell ref="F226:F228"/>
    <mergeCell ref="H231:H233"/>
    <mergeCell ref="I231:I233"/>
    <mergeCell ref="A231:A233"/>
    <mergeCell ref="B231:B233"/>
    <mergeCell ref="C231:C233"/>
    <mergeCell ref="D231:D233"/>
    <mergeCell ref="E231:E233"/>
    <mergeCell ref="F231:F233"/>
    <mergeCell ref="H234:H235"/>
    <mergeCell ref="I234:I235"/>
    <mergeCell ref="A234:A235"/>
    <mergeCell ref="B234:B235"/>
    <mergeCell ref="C234:C235"/>
    <mergeCell ref="E234:E235"/>
    <mergeCell ref="G234:G235"/>
    <mergeCell ref="F234:F235"/>
    <mergeCell ref="H236:H237"/>
    <mergeCell ref="I236:I237"/>
    <mergeCell ref="A236:A237"/>
    <mergeCell ref="B236:B237"/>
    <mergeCell ref="C236:C237"/>
    <mergeCell ref="D236:D237"/>
    <mergeCell ref="E236:E237"/>
    <mergeCell ref="F236:F237"/>
    <mergeCell ref="H238:H240"/>
    <mergeCell ref="I238:I240"/>
    <mergeCell ref="A238:A240"/>
    <mergeCell ref="B238:B240"/>
    <mergeCell ref="C238:C240"/>
    <mergeCell ref="D238:D240"/>
    <mergeCell ref="F238:F240"/>
    <mergeCell ref="A243:A244"/>
    <mergeCell ref="B243:B244"/>
    <mergeCell ref="C243:C244"/>
    <mergeCell ref="E238:E240"/>
    <mergeCell ref="D243:D244"/>
    <mergeCell ref="E243:E244"/>
    <mergeCell ref="E247:E248"/>
    <mergeCell ref="F247:F248"/>
    <mergeCell ref="G247:G248"/>
    <mergeCell ref="I247:I248"/>
    <mergeCell ref="I243:I244"/>
    <mergeCell ref="E245:E246"/>
    <mergeCell ref="F245:F246"/>
    <mergeCell ref="H245:H246"/>
    <mergeCell ref="I245:I246"/>
    <mergeCell ref="H243:H244"/>
    <mergeCell ref="A272:C272"/>
    <mergeCell ref="A271:C271"/>
    <mergeCell ref="G264:G265"/>
    <mergeCell ref="C259:C261"/>
    <mergeCell ref="D259:D261"/>
    <mergeCell ref="E259:E261"/>
    <mergeCell ref="F259:F261"/>
    <mergeCell ref="C245:C246"/>
    <mergeCell ref="B273:C273"/>
    <mergeCell ref="D264:D265"/>
    <mergeCell ref="A270:B270"/>
    <mergeCell ref="C264:C265"/>
    <mergeCell ref="A255:J255"/>
    <mergeCell ref="A256:J256"/>
    <mergeCell ref="G259:G261"/>
    <mergeCell ref="H259:H261"/>
    <mergeCell ref="C247:C248"/>
    <mergeCell ref="F216:F217"/>
    <mergeCell ref="G29:G30"/>
    <mergeCell ref="H29:H30"/>
    <mergeCell ref="A247:A248"/>
    <mergeCell ref="B247:B248"/>
    <mergeCell ref="A241:B241"/>
    <mergeCell ref="A245:A246"/>
    <mergeCell ref="B245:B246"/>
    <mergeCell ref="D245:D246"/>
    <mergeCell ref="F243:F244"/>
    <mergeCell ref="J264:J265"/>
    <mergeCell ref="E267:E268"/>
    <mergeCell ref="F267:F268"/>
    <mergeCell ref="G267:G268"/>
    <mergeCell ref="I267:I268"/>
    <mergeCell ref="J267:J268"/>
    <mergeCell ref="I264:I265"/>
    <mergeCell ref="E264:E265"/>
    <mergeCell ref="F264:F265"/>
    <mergeCell ref="H264:H265"/>
    <mergeCell ref="I9:I11"/>
    <mergeCell ref="I18:I19"/>
    <mergeCell ref="A21:A22"/>
    <mergeCell ref="A13:A14"/>
    <mergeCell ref="B13:B14"/>
    <mergeCell ref="D13:D14"/>
    <mergeCell ref="F13:F14"/>
    <mergeCell ref="G13:G14"/>
    <mergeCell ref="H13:H14"/>
    <mergeCell ref="G21:G22"/>
    <mergeCell ref="D29:D30"/>
    <mergeCell ref="F29:F30"/>
    <mergeCell ref="G18:G19"/>
    <mergeCell ref="H18:H19"/>
    <mergeCell ref="A9:A11"/>
    <mergeCell ref="B9:B11"/>
    <mergeCell ref="C9:C11"/>
    <mergeCell ref="D9:D11"/>
    <mergeCell ref="B21:B22"/>
    <mergeCell ref="C21:C22"/>
    <mergeCell ref="A210:J210"/>
    <mergeCell ref="A211:J211"/>
    <mergeCell ref="J121:J122"/>
    <mergeCell ref="B5:B8"/>
    <mergeCell ref="B71:B74"/>
    <mergeCell ref="A168:J168"/>
    <mergeCell ref="A169:J169"/>
    <mergeCell ref="F9:F11"/>
    <mergeCell ref="G9:G11"/>
    <mergeCell ref="H9:H11"/>
  </mergeCells>
  <printOptions/>
  <pageMargins left="0.07874015748031496" right="0.4724409448818898" top="0.31496062992125984" bottom="0.4330708661417323" header="0" footer="0.2755905511811024"/>
  <pageSetup horizontalDpi="300" verticalDpi="300" orientation="landscape" paperSize="5" scale="95" r:id="rId3"/>
  <headerFooter alignWithMargins="0">
    <oddFooter>&amp;CPágina &amp;P de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4:G206"/>
  <sheetViews>
    <sheetView zoomScalePageLayoutView="0" workbookViewId="0" topLeftCell="D1">
      <selection activeCell="G142" sqref="G142"/>
    </sheetView>
  </sheetViews>
  <sheetFormatPr defaultColWidth="11.421875" defaultRowHeight="12.75"/>
  <cols>
    <col min="1" max="4" width="0.13671875" style="0" customWidth="1"/>
    <col min="5" max="5" width="12.8515625" style="0" customWidth="1"/>
    <col min="6" max="6" width="73.7109375" style="0" customWidth="1"/>
    <col min="7" max="7" width="17.57421875" style="0" customWidth="1"/>
  </cols>
  <sheetData>
    <row r="3" ht="13.5" thickBot="1"/>
    <row r="4" spans="5:7" ht="17.25" thickBot="1">
      <c r="E4" s="1" t="s">
        <v>0</v>
      </c>
      <c r="F4" s="13" t="s">
        <v>17</v>
      </c>
      <c r="G4" s="20" t="s">
        <v>35</v>
      </c>
    </row>
    <row r="5" spans="5:7" ht="18.75" thickBot="1">
      <c r="E5" s="2" t="s">
        <v>1</v>
      </c>
      <c r="F5" s="14" t="s">
        <v>18</v>
      </c>
      <c r="G5" s="64">
        <f>G7+G29+G85</f>
        <v>5167915582</v>
      </c>
    </row>
    <row r="6" spans="5:7" ht="16.5" thickBot="1">
      <c r="E6" s="35">
        <v>1</v>
      </c>
      <c r="F6" s="15" t="s">
        <v>19</v>
      </c>
      <c r="G6" s="64">
        <f>G7+G29</f>
        <v>5167908582</v>
      </c>
    </row>
    <row r="7" spans="5:7" ht="16.5" thickBot="1">
      <c r="E7" s="3" t="s">
        <v>2</v>
      </c>
      <c r="F7" s="15" t="s">
        <v>20</v>
      </c>
      <c r="G7" s="64">
        <f>G8+G13</f>
        <v>1198587239</v>
      </c>
    </row>
    <row r="8" spans="5:7" ht="16.5" thickBot="1">
      <c r="E8" s="3" t="s">
        <v>3</v>
      </c>
      <c r="F8" s="14" t="s">
        <v>21</v>
      </c>
      <c r="G8" s="64">
        <f>G9+G10+G11</f>
        <v>662898250</v>
      </c>
    </row>
    <row r="9" spans="5:7" ht="15.75" thickBot="1">
      <c r="E9" s="4" t="s">
        <v>4</v>
      </c>
      <c r="F9" s="16" t="s">
        <v>22</v>
      </c>
      <c r="G9" s="60">
        <v>159617250</v>
      </c>
    </row>
    <row r="10" spans="5:7" ht="15.75" thickBot="1">
      <c r="E10" s="4" t="s">
        <v>5</v>
      </c>
      <c r="F10" s="16" t="s">
        <v>23</v>
      </c>
      <c r="G10" s="60">
        <v>1000</v>
      </c>
    </row>
    <row r="11" spans="5:7" ht="15.75" thickBot="1">
      <c r="E11" s="4" t="s">
        <v>6</v>
      </c>
      <c r="F11" s="16" t="s">
        <v>24</v>
      </c>
      <c r="G11" s="60">
        <v>503280000</v>
      </c>
    </row>
    <row r="12" spans="5:7" ht="16.5" thickBot="1">
      <c r="E12" s="3"/>
      <c r="F12" s="14"/>
      <c r="G12" s="47"/>
    </row>
    <row r="13" spans="5:7" ht="16.5" thickBot="1">
      <c r="E13" s="3" t="s">
        <v>7</v>
      </c>
      <c r="F13" s="14" t="s">
        <v>25</v>
      </c>
      <c r="G13" s="64">
        <f>G14+G15+G16+G17+G18+G19+G20+G21+G22+G23+G24+G25+G26+G27</f>
        <v>535688989</v>
      </c>
    </row>
    <row r="14" spans="5:7" ht="15.75" thickBot="1">
      <c r="E14" s="4" t="s">
        <v>8</v>
      </c>
      <c r="F14" s="16" t="s">
        <v>26</v>
      </c>
      <c r="G14" s="60">
        <v>70376040</v>
      </c>
    </row>
    <row r="15" spans="5:7" ht="15.75" thickBot="1">
      <c r="E15" s="4" t="s">
        <v>9</v>
      </c>
      <c r="F15" s="16" t="s">
        <v>27</v>
      </c>
      <c r="G15" s="60">
        <v>3500000</v>
      </c>
    </row>
    <row r="16" spans="5:7" ht="15.75" thickBot="1">
      <c r="E16" s="4" t="s">
        <v>10</v>
      </c>
      <c r="F16" s="16" t="s">
        <v>28</v>
      </c>
      <c r="G16" s="60">
        <v>10000</v>
      </c>
    </row>
    <row r="17" spans="5:7" ht="15.75" thickBot="1">
      <c r="E17" s="4" t="s">
        <v>11</v>
      </c>
      <c r="F17" s="16" t="s">
        <v>29</v>
      </c>
      <c r="G17" s="60">
        <v>15064578</v>
      </c>
    </row>
    <row r="18" spans="5:7" ht="15.75" thickBot="1">
      <c r="E18" s="4" t="s">
        <v>12</v>
      </c>
      <c r="F18" s="16" t="s">
        <v>30</v>
      </c>
      <c r="G18" s="60">
        <v>1000</v>
      </c>
    </row>
    <row r="19" spans="5:7" ht="15.75" thickBot="1">
      <c r="E19" s="4" t="s">
        <v>13</v>
      </c>
      <c r="F19" s="16" t="s">
        <v>31</v>
      </c>
      <c r="G19" s="60">
        <v>200000</v>
      </c>
    </row>
    <row r="20" spans="5:7" ht="15.75" thickBot="1">
      <c r="E20" s="6" t="s">
        <v>14</v>
      </c>
      <c r="F20" s="17" t="s">
        <v>32</v>
      </c>
      <c r="G20" s="61">
        <v>250000</v>
      </c>
    </row>
    <row r="21" spans="5:7" ht="15.75" thickBot="1">
      <c r="E21" s="7" t="s">
        <v>15</v>
      </c>
      <c r="F21" s="18" t="s">
        <v>33</v>
      </c>
      <c r="G21" s="62">
        <v>250000</v>
      </c>
    </row>
    <row r="22" spans="5:7" ht="15.75" thickBot="1">
      <c r="E22" s="4" t="s">
        <v>16</v>
      </c>
      <c r="F22" s="19" t="s">
        <v>34</v>
      </c>
      <c r="G22" s="60">
        <v>9000000</v>
      </c>
    </row>
    <row r="23" spans="5:7" ht="15.75" thickBot="1">
      <c r="E23" s="24" t="s">
        <v>36</v>
      </c>
      <c r="F23" s="25" t="s">
        <v>68</v>
      </c>
      <c r="G23" s="63">
        <v>288000000</v>
      </c>
    </row>
    <row r="24" spans="5:7" ht="15.75" thickBot="1">
      <c r="E24" s="4" t="s">
        <v>37</v>
      </c>
      <c r="F24" s="11" t="s">
        <v>69</v>
      </c>
      <c r="G24" s="22">
        <v>118373371</v>
      </c>
    </row>
    <row r="25" spans="5:7" ht="15.75" thickBot="1">
      <c r="E25" s="4" t="s">
        <v>38</v>
      </c>
      <c r="F25" s="11" t="s">
        <v>70</v>
      </c>
      <c r="G25" s="22">
        <v>5000000</v>
      </c>
    </row>
    <row r="26" spans="5:7" ht="15.75" thickBot="1">
      <c r="E26" s="4" t="s">
        <v>39</v>
      </c>
      <c r="F26" s="26" t="s">
        <v>71</v>
      </c>
      <c r="G26" s="22">
        <v>500000</v>
      </c>
    </row>
    <row r="27" spans="5:7" ht="15.75" thickBot="1">
      <c r="E27" s="4" t="s">
        <v>40</v>
      </c>
      <c r="F27" s="11" t="s">
        <v>72</v>
      </c>
      <c r="G27" s="22">
        <v>25164000</v>
      </c>
    </row>
    <row r="28" spans="5:7" ht="15.75" thickBot="1">
      <c r="E28" s="4"/>
      <c r="F28" s="11"/>
      <c r="G28" s="48"/>
    </row>
    <row r="29" spans="5:7" ht="16.5" thickBot="1">
      <c r="E29" s="3" t="s">
        <v>41</v>
      </c>
      <c r="F29" s="10" t="s">
        <v>73</v>
      </c>
      <c r="G29" s="21">
        <f>G30+G39+G45+G50</f>
        <v>3969321343</v>
      </c>
    </row>
    <row r="30" spans="5:7" ht="15.75" thickBot="1">
      <c r="E30" s="4" t="s">
        <v>42</v>
      </c>
      <c r="F30" s="27" t="s">
        <v>74</v>
      </c>
      <c r="G30" s="22">
        <f>G31+G32+G33+G34+G35+G36+G37</f>
        <v>65313800</v>
      </c>
    </row>
    <row r="31" spans="5:7" ht="15.75" thickBot="1">
      <c r="E31" s="4" t="s">
        <v>43</v>
      </c>
      <c r="F31" s="11" t="s">
        <v>75</v>
      </c>
      <c r="G31" s="22">
        <v>350000</v>
      </c>
    </row>
    <row r="32" spans="5:7" ht="15.75" thickBot="1">
      <c r="E32" s="4" t="s">
        <v>44</v>
      </c>
      <c r="F32" s="11" t="s">
        <v>76</v>
      </c>
      <c r="G32" s="22">
        <v>3000000</v>
      </c>
    </row>
    <row r="33" spans="5:7" ht="15.75" thickBot="1">
      <c r="E33" s="4" t="s">
        <v>45</v>
      </c>
      <c r="F33" s="11" t="s">
        <v>77</v>
      </c>
      <c r="G33" s="22">
        <v>500000</v>
      </c>
    </row>
    <row r="34" spans="5:7" ht="15.75" thickBot="1">
      <c r="E34" s="4" t="s">
        <v>46</v>
      </c>
      <c r="F34" s="11" t="s">
        <v>78</v>
      </c>
      <c r="G34" s="22">
        <v>108000</v>
      </c>
    </row>
    <row r="35" spans="5:7" ht="15.75" thickBot="1">
      <c r="E35" s="4" t="s">
        <v>47</v>
      </c>
      <c r="F35" s="11" t="s">
        <v>79</v>
      </c>
      <c r="G35" s="22">
        <v>29000000</v>
      </c>
    </row>
    <row r="36" spans="5:7" ht="15.75" thickBot="1">
      <c r="E36" s="4" t="s">
        <v>48</v>
      </c>
      <c r="F36" s="11" t="s">
        <v>80</v>
      </c>
      <c r="G36" s="22">
        <v>6355800</v>
      </c>
    </row>
    <row r="37" spans="5:7" ht="15.75" thickBot="1">
      <c r="E37" s="4" t="s">
        <v>49</v>
      </c>
      <c r="F37" s="11" t="s">
        <v>81</v>
      </c>
      <c r="G37" s="22">
        <v>26000000</v>
      </c>
    </row>
    <row r="38" spans="5:7" ht="15.75" thickBot="1">
      <c r="E38" s="4"/>
      <c r="F38" s="11"/>
      <c r="G38" s="48"/>
    </row>
    <row r="39" spans="5:7" ht="16.5" thickBot="1">
      <c r="E39" s="3" t="s">
        <v>50</v>
      </c>
      <c r="F39" s="9" t="s">
        <v>82</v>
      </c>
      <c r="G39" s="21">
        <f>G40+G41+G42+G43</f>
        <v>3101000</v>
      </c>
    </row>
    <row r="40" spans="5:7" ht="15.75" thickBot="1">
      <c r="E40" s="4" t="s">
        <v>51</v>
      </c>
      <c r="F40" s="11" t="s">
        <v>83</v>
      </c>
      <c r="G40" s="22">
        <v>1000</v>
      </c>
    </row>
    <row r="41" spans="5:7" ht="15.75" thickBot="1">
      <c r="E41" s="4" t="s">
        <v>52</v>
      </c>
      <c r="F41" s="11" t="s">
        <v>84</v>
      </c>
      <c r="G41" s="22">
        <v>500000</v>
      </c>
    </row>
    <row r="42" spans="5:7" ht="15.75" thickBot="1">
      <c r="E42" s="4" t="s">
        <v>53</v>
      </c>
      <c r="F42" s="11" t="s">
        <v>85</v>
      </c>
      <c r="G42" s="22">
        <v>600000</v>
      </c>
    </row>
    <row r="43" spans="5:7" ht="15.75" thickBot="1">
      <c r="E43" s="4" t="s">
        <v>54</v>
      </c>
      <c r="F43" s="11" t="s">
        <v>86</v>
      </c>
      <c r="G43" s="22">
        <v>2000000</v>
      </c>
    </row>
    <row r="44" spans="5:7" ht="16.5" thickBot="1">
      <c r="E44" s="3"/>
      <c r="F44" s="9"/>
      <c r="G44" s="48"/>
    </row>
    <row r="45" spans="5:7" ht="16.5" thickBot="1">
      <c r="E45" s="3" t="s">
        <v>55</v>
      </c>
      <c r="F45" s="9" t="s">
        <v>87</v>
      </c>
      <c r="G45" s="21">
        <f>G46+G47+G48+G49</f>
        <v>431774258</v>
      </c>
    </row>
    <row r="46" spans="5:7" ht="15.75" thickBot="1">
      <c r="E46" s="4" t="s">
        <v>56</v>
      </c>
      <c r="F46" s="26" t="s">
        <v>88</v>
      </c>
      <c r="G46" s="22">
        <v>431771258</v>
      </c>
    </row>
    <row r="47" spans="5:7" ht="15.75" thickBot="1">
      <c r="E47" s="4" t="s">
        <v>57</v>
      </c>
      <c r="F47" s="11" t="s">
        <v>89</v>
      </c>
      <c r="G47" s="22">
        <v>1000</v>
      </c>
    </row>
    <row r="48" spans="5:7" ht="15.75" thickBot="1">
      <c r="E48" s="4" t="s">
        <v>58</v>
      </c>
      <c r="F48" s="11" t="s">
        <v>90</v>
      </c>
      <c r="G48" s="22">
        <v>1000</v>
      </c>
    </row>
    <row r="49" spans="5:7" ht="15.75" thickBot="1">
      <c r="E49" s="4" t="s">
        <v>59</v>
      </c>
      <c r="F49" s="11" t="s">
        <v>91</v>
      </c>
      <c r="G49" s="22">
        <v>1000</v>
      </c>
    </row>
    <row r="50" spans="5:7" ht="16.5" thickBot="1">
      <c r="E50" s="35">
        <v>2</v>
      </c>
      <c r="F50" s="28" t="s">
        <v>92</v>
      </c>
      <c r="G50" s="21">
        <f>G51+G59+G61+G63+G65+G68+G69+G78+G79</f>
        <v>3469132285</v>
      </c>
    </row>
    <row r="51" spans="5:7" ht="16.5" thickBot="1">
      <c r="E51" s="3" t="s">
        <v>60</v>
      </c>
      <c r="F51" s="28" t="s">
        <v>93</v>
      </c>
      <c r="G51" s="21">
        <f>G52+G53+G54+G55+G56</f>
        <v>1579230174</v>
      </c>
    </row>
    <row r="52" spans="5:7" ht="15.75" thickBot="1">
      <c r="E52" s="4" t="s">
        <v>61</v>
      </c>
      <c r="F52" s="11" t="s">
        <v>94</v>
      </c>
      <c r="G52" s="22">
        <v>394291393</v>
      </c>
    </row>
    <row r="53" spans="5:7" ht="15.75" thickBot="1">
      <c r="E53" s="4" t="s">
        <v>62</v>
      </c>
      <c r="F53" s="11" t="s">
        <v>95</v>
      </c>
      <c r="G53" s="22">
        <v>47243879</v>
      </c>
    </row>
    <row r="54" spans="5:7" ht="15.75" thickBot="1">
      <c r="E54" s="4" t="s">
        <v>63</v>
      </c>
      <c r="F54" s="11" t="s">
        <v>96</v>
      </c>
      <c r="G54" s="22">
        <v>27218390</v>
      </c>
    </row>
    <row r="55" spans="5:7" ht="15.75" thickBot="1">
      <c r="E55" s="4" t="s">
        <v>64</v>
      </c>
      <c r="F55" s="11" t="s">
        <v>97</v>
      </c>
      <c r="G55" s="22">
        <v>999428860</v>
      </c>
    </row>
    <row r="56" spans="5:7" ht="13.5" thickBot="1">
      <c r="E56" s="12" t="s">
        <v>65</v>
      </c>
      <c r="F56" s="11" t="s">
        <v>98</v>
      </c>
      <c r="G56" s="22">
        <v>111047652</v>
      </c>
    </row>
    <row r="57" spans="5:7" ht="13.5" thickBot="1">
      <c r="E57" s="12"/>
      <c r="F57" s="11"/>
      <c r="G57" s="22"/>
    </row>
    <row r="58" spans="5:7" ht="16.5" thickBot="1">
      <c r="E58" s="3"/>
      <c r="F58" s="28"/>
      <c r="G58" s="22"/>
    </row>
    <row r="59" spans="5:7" ht="16.5" thickBot="1">
      <c r="E59" s="3" t="s">
        <v>66</v>
      </c>
      <c r="F59" s="29" t="s">
        <v>99</v>
      </c>
      <c r="G59" s="22">
        <v>1000</v>
      </c>
    </row>
    <row r="60" spans="5:7" ht="16.5" thickBot="1">
      <c r="E60" s="3"/>
      <c r="F60" s="28"/>
      <c r="G60" s="22"/>
    </row>
    <row r="61" spans="5:7" ht="16.5" thickBot="1">
      <c r="E61" s="3" t="s">
        <v>67</v>
      </c>
      <c r="F61" s="28" t="s">
        <v>100</v>
      </c>
      <c r="G61" s="22">
        <v>66500000</v>
      </c>
    </row>
    <row r="62" spans="5:7" ht="16.5" thickBot="1">
      <c r="E62" s="3"/>
      <c r="F62" s="28"/>
      <c r="G62" s="22"/>
    </row>
    <row r="63" spans="5:7" ht="16.5" thickBot="1">
      <c r="E63" s="3" t="s">
        <v>101</v>
      </c>
      <c r="F63" s="28" t="s">
        <v>102</v>
      </c>
      <c r="G63" s="22">
        <v>10800000</v>
      </c>
    </row>
    <row r="64" spans="5:7" ht="16.5" thickBot="1">
      <c r="E64" s="3"/>
      <c r="F64" s="28"/>
      <c r="G64" s="22"/>
    </row>
    <row r="65" spans="5:7" ht="16.5" thickBot="1">
      <c r="E65" s="3" t="s">
        <v>103</v>
      </c>
      <c r="F65" s="28" t="s">
        <v>104</v>
      </c>
      <c r="G65" s="21">
        <f>G66+G67+G68</f>
        <v>10002000</v>
      </c>
    </row>
    <row r="66" spans="5:7" ht="15.75" thickBot="1">
      <c r="E66" s="4" t="s">
        <v>105</v>
      </c>
      <c r="F66" s="28" t="s">
        <v>106</v>
      </c>
      <c r="G66" s="22">
        <v>10000000</v>
      </c>
    </row>
    <row r="67" spans="5:7" ht="15.75" thickBot="1">
      <c r="E67" s="4" t="s">
        <v>107</v>
      </c>
      <c r="F67" s="28" t="s">
        <v>108</v>
      </c>
      <c r="G67" s="22">
        <v>1000</v>
      </c>
    </row>
    <row r="68" spans="5:7" ht="16.5" thickBot="1">
      <c r="E68" s="3" t="s">
        <v>109</v>
      </c>
      <c r="F68" s="30" t="s">
        <v>110</v>
      </c>
      <c r="G68" s="39">
        <v>1000</v>
      </c>
    </row>
    <row r="69" spans="5:7" ht="16.5" thickBot="1">
      <c r="E69" s="3" t="s">
        <v>111</v>
      </c>
      <c r="F69" s="28" t="s">
        <v>112</v>
      </c>
      <c r="G69" s="21">
        <f>G70+G78+G79+G80</f>
        <v>1802596111</v>
      </c>
    </row>
    <row r="70" spans="5:7" ht="16.5" thickBot="1">
      <c r="E70" s="3" t="s">
        <v>113</v>
      </c>
      <c r="F70" s="28" t="s">
        <v>114</v>
      </c>
      <c r="G70" s="21">
        <f>G71+G74+G77</f>
        <v>1780092111</v>
      </c>
    </row>
    <row r="71" spans="5:7" ht="15.75" thickBot="1">
      <c r="E71" s="4" t="s">
        <v>115</v>
      </c>
      <c r="F71" s="11" t="s">
        <v>116</v>
      </c>
      <c r="G71" s="22">
        <f>G72+G73</f>
        <v>1282201334</v>
      </c>
    </row>
    <row r="72" spans="5:7" ht="15.75" thickBot="1">
      <c r="E72" s="4" t="s">
        <v>117</v>
      </c>
      <c r="F72" s="11" t="s">
        <v>118</v>
      </c>
      <c r="G72" s="22">
        <v>1282200334</v>
      </c>
    </row>
    <row r="73" spans="5:7" ht="15.75" thickBot="1">
      <c r="E73" s="4" t="s">
        <v>119</v>
      </c>
      <c r="F73" s="11" t="s">
        <v>120</v>
      </c>
      <c r="G73" s="22">
        <v>1000</v>
      </c>
    </row>
    <row r="74" spans="5:7" ht="15.75" thickBot="1">
      <c r="E74" s="4" t="s">
        <v>121</v>
      </c>
      <c r="F74" s="11" t="s">
        <v>122</v>
      </c>
      <c r="G74" s="22">
        <f>G75+G76</f>
        <v>415425312</v>
      </c>
    </row>
    <row r="75" spans="5:7" ht="15.75" thickBot="1">
      <c r="E75" s="4" t="s">
        <v>123</v>
      </c>
      <c r="F75" s="11" t="s">
        <v>124</v>
      </c>
      <c r="G75" s="22">
        <v>311919233</v>
      </c>
    </row>
    <row r="76" spans="5:7" ht="15.75" thickBot="1">
      <c r="E76" s="4" t="s">
        <v>125</v>
      </c>
      <c r="F76" s="11" t="s">
        <v>126</v>
      </c>
      <c r="G76" s="22">
        <v>103506079</v>
      </c>
    </row>
    <row r="77" spans="5:7" ht="15.75" thickBot="1">
      <c r="E77" s="4" t="s">
        <v>127</v>
      </c>
      <c r="F77" s="11" t="s">
        <v>128</v>
      </c>
      <c r="G77" s="22">
        <v>82465465</v>
      </c>
    </row>
    <row r="78" spans="5:7" ht="16.5" thickBot="1">
      <c r="E78" s="3" t="s">
        <v>129</v>
      </c>
      <c r="F78" s="28" t="s">
        <v>130</v>
      </c>
      <c r="G78" s="22">
        <v>1000</v>
      </c>
    </row>
    <row r="79" spans="5:7" ht="16.5" thickBot="1">
      <c r="E79" s="3" t="s">
        <v>131</v>
      </c>
      <c r="F79" s="28" t="s">
        <v>132</v>
      </c>
      <c r="G79" s="22">
        <v>1000</v>
      </c>
    </row>
    <row r="80" spans="5:7" ht="16.5" thickBot="1">
      <c r="E80" s="3" t="s">
        <v>133</v>
      </c>
      <c r="F80" s="28" t="s">
        <v>134</v>
      </c>
      <c r="G80" s="21">
        <f>G81+G82+G83</f>
        <v>22502000</v>
      </c>
    </row>
    <row r="81" spans="5:7" ht="15.75" thickBot="1">
      <c r="E81" s="4" t="s">
        <v>135</v>
      </c>
      <c r="F81" s="11" t="s">
        <v>136</v>
      </c>
      <c r="G81" s="22">
        <v>1000</v>
      </c>
    </row>
    <row r="82" spans="5:7" ht="15.75" thickBot="1">
      <c r="E82" s="4" t="s">
        <v>137</v>
      </c>
      <c r="F82" s="11" t="s">
        <v>138</v>
      </c>
      <c r="G82" s="22">
        <v>22500000</v>
      </c>
    </row>
    <row r="83" spans="5:7" ht="15.75" thickBot="1">
      <c r="E83" s="4" t="s">
        <v>139</v>
      </c>
      <c r="F83" s="11" t="s">
        <v>140</v>
      </c>
      <c r="G83" s="22">
        <v>1000</v>
      </c>
    </row>
    <row r="84" spans="5:7" ht="17.25" thickBot="1">
      <c r="E84" s="31"/>
      <c r="F84" s="32"/>
      <c r="G84" s="22"/>
    </row>
    <row r="85" spans="5:7" ht="17.25" thickBot="1">
      <c r="E85" s="49">
        <v>3</v>
      </c>
      <c r="F85" s="32" t="s">
        <v>141</v>
      </c>
      <c r="G85" s="21">
        <f>G86+G87+G88+G89+G90+G91+G92</f>
        <v>7000</v>
      </c>
    </row>
    <row r="86" spans="5:7" ht="16.5" thickBot="1">
      <c r="E86" s="3" t="s">
        <v>142</v>
      </c>
      <c r="F86" s="28" t="s">
        <v>143</v>
      </c>
      <c r="G86" s="22">
        <v>1000</v>
      </c>
    </row>
    <row r="87" spans="5:7" ht="16.5" thickBot="1">
      <c r="E87" s="3" t="s">
        <v>144</v>
      </c>
      <c r="F87" s="28" t="s">
        <v>145</v>
      </c>
      <c r="G87" s="22">
        <v>1000</v>
      </c>
    </row>
    <row r="88" spans="5:7" ht="16.5" thickBot="1">
      <c r="E88" s="3" t="s">
        <v>146</v>
      </c>
      <c r="F88" s="28" t="s">
        <v>147</v>
      </c>
      <c r="G88" s="22">
        <v>1000</v>
      </c>
    </row>
    <row r="89" spans="5:7" ht="16.5" thickBot="1">
      <c r="E89" s="3" t="s">
        <v>148</v>
      </c>
      <c r="F89" s="10" t="s">
        <v>149</v>
      </c>
      <c r="G89" s="22">
        <v>1000</v>
      </c>
    </row>
    <row r="90" spans="5:7" ht="16.5" thickBot="1">
      <c r="E90" s="3" t="s">
        <v>150</v>
      </c>
      <c r="F90" s="28" t="s">
        <v>151</v>
      </c>
      <c r="G90" s="22">
        <v>1000</v>
      </c>
    </row>
    <row r="91" spans="5:7" ht="16.5" thickBot="1">
      <c r="E91" s="3" t="s">
        <v>152</v>
      </c>
      <c r="F91" s="28" t="s">
        <v>153</v>
      </c>
      <c r="G91" s="22">
        <v>1000</v>
      </c>
    </row>
    <row r="92" spans="5:7" ht="12.75">
      <c r="E92" s="327" t="s">
        <v>154</v>
      </c>
      <c r="F92" s="329" t="s">
        <v>155</v>
      </c>
      <c r="G92" s="331">
        <v>1000</v>
      </c>
    </row>
    <row r="93" spans="5:7" ht="13.5" thickBot="1">
      <c r="E93" s="328"/>
      <c r="F93" s="330"/>
      <c r="G93" s="332"/>
    </row>
    <row r="94" spans="5:7" ht="17.25" thickBot="1">
      <c r="E94" s="3"/>
      <c r="F94" s="32" t="s">
        <v>156</v>
      </c>
      <c r="G94" s="22"/>
    </row>
    <row r="95" spans="5:7" ht="16.5">
      <c r="E95" s="65"/>
      <c r="F95" s="66"/>
      <c r="G95" s="67"/>
    </row>
    <row r="96" spans="5:7" ht="16.5">
      <c r="E96" s="65"/>
      <c r="F96" s="66"/>
      <c r="G96" s="67"/>
    </row>
    <row r="97" spans="5:7" ht="16.5">
      <c r="E97" s="65"/>
      <c r="F97" s="66"/>
      <c r="G97" s="67"/>
    </row>
    <row r="98" spans="5:7" ht="16.5">
      <c r="E98" s="65"/>
      <c r="F98" s="66"/>
      <c r="G98" s="67"/>
    </row>
    <row r="99" spans="5:7" ht="16.5">
      <c r="E99" s="65"/>
      <c r="F99" s="66"/>
      <c r="G99" s="67"/>
    </row>
    <row r="100" spans="5:7" ht="16.5">
      <c r="E100" s="65"/>
      <c r="F100" s="66"/>
      <c r="G100" s="67"/>
    </row>
    <row r="101" spans="5:7" ht="16.5">
      <c r="E101" s="65"/>
      <c r="F101" s="66"/>
      <c r="G101" s="67"/>
    </row>
    <row r="118" spans="5:7" ht="15.75" customHeight="1">
      <c r="E118" s="333" t="s">
        <v>157</v>
      </c>
      <c r="F118" s="333"/>
      <c r="G118" s="333"/>
    </row>
    <row r="119" spans="5:7" ht="45" customHeight="1">
      <c r="E119" s="325" t="s">
        <v>420</v>
      </c>
      <c r="F119" s="325"/>
      <c r="G119" s="325"/>
    </row>
    <row r="120" spans="5:7" ht="16.5" thickBot="1">
      <c r="E120" s="326" t="s">
        <v>158</v>
      </c>
      <c r="F120" s="326"/>
      <c r="G120" s="326"/>
    </row>
    <row r="121" spans="5:7" ht="17.25" thickBot="1">
      <c r="E121" s="33" t="s">
        <v>0</v>
      </c>
      <c r="F121" s="8" t="s">
        <v>17</v>
      </c>
      <c r="G121" s="34" t="s">
        <v>159</v>
      </c>
    </row>
    <row r="122" spans="5:7" ht="16.5" thickBot="1">
      <c r="E122" s="35" t="s">
        <v>160</v>
      </c>
      <c r="F122" s="10" t="s">
        <v>158</v>
      </c>
      <c r="G122" s="59">
        <f>G123+G200+G204</f>
        <v>5034299328</v>
      </c>
    </row>
    <row r="123" spans="5:7" ht="16.5" thickBot="1">
      <c r="E123" s="3" t="s">
        <v>161</v>
      </c>
      <c r="F123" s="28" t="s">
        <v>162</v>
      </c>
      <c r="G123" s="58">
        <f>G125+G128+G129+G130</f>
        <v>1238756939</v>
      </c>
    </row>
    <row r="124" spans="5:7" ht="16.5" thickBot="1">
      <c r="E124" s="3"/>
      <c r="F124" s="28"/>
      <c r="G124" s="23"/>
    </row>
    <row r="125" spans="5:7" ht="16.5" thickBot="1">
      <c r="E125" s="3" t="s">
        <v>2</v>
      </c>
      <c r="F125" s="28" t="s">
        <v>163</v>
      </c>
      <c r="G125" s="21">
        <v>81368846</v>
      </c>
    </row>
    <row r="126" spans="5:7" ht="16.5" thickBot="1">
      <c r="E126" s="50" t="s">
        <v>3</v>
      </c>
      <c r="F126" s="28" t="s">
        <v>416</v>
      </c>
      <c r="G126" s="21">
        <v>60394105</v>
      </c>
    </row>
    <row r="127" spans="5:7" ht="16.5" thickBot="1">
      <c r="E127" s="45" t="s">
        <v>7</v>
      </c>
      <c r="F127" s="28" t="s">
        <v>417</v>
      </c>
      <c r="G127" s="21">
        <v>18629220</v>
      </c>
    </row>
    <row r="128" spans="5:7" ht="16.5" thickBot="1">
      <c r="E128" s="3" t="s">
        <v>41</v>
      </c>
      <c r="F128" s="28" t="s">
        <v>164</v>
      </c>
      <c r="G128" s="54">
        <v>67717844</v>
      </c>
    </row>
    <row r="129" spans="5:7" ht="16.5" thickBot="1">
      <c r="E129" s="3" t="s">
        <v>41</v>
      </c>
      <c r="F129" s="28" t="s">
        <v>165</v>
      </c>
      <c r="G129" s="21">
        <v>12000000</v>
      </c>
    </row>
    <row r="130" spans="5:7" ht="16.5" thickBot="1">
      <c r="E130" s="3" t="s">
        <v>166</v>
      </c>
      <c r="F130" s="28" t="s">
        <v>167</v>
      </c>
      <c r="G130" s="58">
        <f>G131+G169+G191+G197</f>
        <v>1077670249</v>
      </c>
    </row>
    <row r="131" spans="5:7" ht="16.5" thickBot="1">
      <c r="E131" s="3" t="s">
        <v>168</v>
      </c>
      <c r="F131" s="28" t="s">
        <v>169</v>
      </c>
      <c r="G131" s="57">
        <f>G133+G147+G152+G160</f>
        <v>756936808</v>
      </c>
    </row>
    <row r="132" spans="5:7" ht="15.75" thickBot="1">
      <c r="E132" s="4"/>
      <c r="F132" s="11"/>
      <c r="G132" s="23"/>
    </row>
    <row r="133" spans="5:7" ht="16.5" thickBot="1">
      <c r="E133" s="3" t="s">
        <v>170</v>
      </c>
      <c r="F133" s="28" t="s">
        <v>171</v>
      </c>
      <c r="G133" s="22">
        <f>G134+G135+G136+G137+G138+G139+G140+G141+G142+G143+G144+G145</f>
        <v>563257949</v>
      </c>
    </row>
    <row r="134" spans="5:7" ht="15.75" thickBot="1">
      <c r="E134" s="4" t="s">
        <v>172</v>
      </c>
      <c r="F134" s="11" t="s">
        <v>173</v>
      </c>
      <c r="G134" s="51">
        <v>410025324</v>
      </c>
    </row>
    <row r="135" spans="5:7" ht="15.75" thickBot="1">
      <c r="E135" s="4" t="s">
        <v>174</v>
      </c>
      <c r="F135" s="11" t="s">
        <v>175</v>
      </c>
      <c r="G135" s="51">
        <v>1000</v>
      </c>
    </row>
    <row r="136" spans="5:7" ht="15.75" thickBot="1">
      <c r="E136" s="4" t="s">
        <v>176</v>
      </c>
      <c r="F136" s="11" t="s">
        <v>177</v>
      </c>
      <c r="G136" s="51">
        <v>1000</v>
      </c>
    </row>
    <row r="137" spans="5:7" ht="15.75" thickBot="1">
      <c r="E137" s="4" t="s">
        <v>178</v>
      </c>
      <c r="F137" s="11" t="s">
        <v>179</v>
      </c>
      <c r="G137" s="51">
        <v>1000</v>
      </c>
    </row>
    <row r="138" spans="5:7" ht="15.75" thickBot="1">
      <c r="E138" s="4" t="s">
        <v>180</v>
      </c>
      <c r="F138" s="36" t="s">
        <v>181</v>
      </c>
      <c r="G138" s="51">
        <v>5280000</v>
      </c>
    </row>
    <row r="139" spans="5:7" ht="15.75" thickBot="1">
      <c r="E139" s="4" t="s">
        <v>182</v>
      </c>
      <c r="F139" s="36" t="s">
        <v>183</v>
      </c>
      <c r="G139" s="51">
        <v>14495256</v>
      </c>
    </row>
    <row r="140" spans="5:7" ht="15.75" thickBot="1">
      <c r="E140" s="4" t="s">
        <v>184</v>
      </c>
      <c r="F140" s="36" t="s">
        <v>185</v>
      </c>
      <c r="G140" s="51">
        <v>34168777</v>
      </c>
    </row>
    <row r="141" spans="5:7" ht="15.75" thickBot="1">
      <c r="E141" s="4" t="s">
        <v>186</v>
      </c>
      <c r="F141" s="36" t="s">
        <v>187</v>
      </c>
      <c r="G141" s="51">
        <v>17022515</v>
      </c>
    </row>
    <row r="142" spans="5:7" ht="15.75" thickBot="1">
      <c r="E142" s="4" t="s">
        <v>188</v>
      </c>
      <c r="F142" s="36" t="s">
        <v>189</v>
      </c>
      <c r="G142" s="51">
        <v>8560000</v>
      </c>
    </row>
    <row r="143" spans="5:7" ht="15.75" thickBot="1">
      <c r="E143" s="4" t="s">
        <v>430</v>
      </c>
      <c r="F143" s="36" t="s">
        <v>431</v>
      </c>
      <c r="G143" s="51">
        <v>34168777</v>
      </c>
    </row>
    <row r="144" spans="5:7" ht="15.75" thickBot="1">
      <c r="E144" s="4" t="s">
        <v>432</v>
      </c>
      <c r="F144" s="36" t="s">
        <v>433</v>
      </c>
      <c r="G144" s="51">
        <v>25178400</v>
      </c>
    </row>
    <row r="145" spans="5:7" ht="15.75" thickBot="1">
      <c r="E145" s="4" t="s">
        <v>438</v>
      </c>
      <c r="F145" s="36" t="s">
        <v>439</v>
      </c>
      <c r="G145" s="51">
        <v>14355900</v>
      </c>
    </row>
    <row r="146" spans="5:7" ht="16.5" thickBot="1">
      <c r="E146" s="3"/>
      <c r="F146" s="28"/>
      <c r="G146" s="23"/>
    </row>
    <row r="147" spans="5:7" ht="16.5" thickBot="1">
      <c r="E147" s="3" t="s">
        <v>190</v>
      </c>
      <c r="F147" s="28" t="s">
        <v>191</v>
      </c>
      <c r="G147" s="57">
        <f>G148+G149+G150</f>
        <v>40000000</v>
      </c>
    </row>
    <row r="148" spans="5:7" ht="15.75" thickBot="1">
      <c r="E148" s="4" t="s">
        <v>192</v>
      </c>
      <c r="F148" s="11" t="s">
        <v>193</v>
      </c>
      <c r="G148" s="51">
        <v>20000000</v>
      </c>
    </row>
    <row r="149" spans="5:7" ht="15.75" thickBot="1">
      <c r="E149" s="4" t="s">
        <v>194</v>
      </c>
      <c r="F149" s="11" t="s">
        <v>195</v>
      </c>
      <c r="G149" s="51">
        <v>15000000</v>
      </c>
    </row>
    <row r="150" spans="5:7" ht="15.75" thickBot="1">
      <c r="E150" s="4" t="s">
        <v>196</v>
      </c>
      <c r="F150" s="11" t="s">
        <v>197</v>
      </c>
      <c r="G150" s="51">
        <v>5000000</v>
      </c>
    </row>
    <row r="151" spans="5:7" ht="16.5" thickBot="1">
      <c r="E151" s="3"/>
      <c r="F151" s="11"/>
      <c r="G151" s="23"/>
    </row>
    <row r="152" spans="5:7" ht="16.5" thickBot="1">
      <c r="E152" s="3" t="s">
        <v>198</v>
      </c>
      <c r="F152" s="28" t="s">
        <v>199</v>
      </c>
      <c r="G152" s="57">
        <f>G153+G154+G155+G156+G157</f>
        <v>133177592</v>
      </c>
    </row>
    <row r="153" spans="5:7" ht="15.75" thickBot="1">
      <c r="E153" s="4" t="s">
        <v>200</v>
      </c>
      <c r="F153" s="37" t="s">
        <v>201</v>
      </c>
      <c r="G153" s="52">
        <v>16401013</v>
      </c>
    </row>
    <row r="154" spans="5:7" ht="15.75" thickBot="1">
      <c r="E154" s="4" t="s">
        <v>202</v>
      </c>
      <c r="F154" s="37" t="s">
        <v>203</v>
      </c>
      <c r="G154" s="52">
        <v>34168777</v>
      </c>
    </row>
    <row r="155" spans="5:7" ht="15.75" thickBot="1">
      <c r="E155" s="4" t="s">
        <v>204</v>
      </c>
      <c r="F155" s="38" t="s">
        <v>205</v>
      </c>
      <c r="G155" s="51">
        <v>47665444</v>
      </c>
    </row>
    <row r="156" spans="5:7" ht="15.75" thickBot="1">
      <c r="E156" s="4" t="s">
        <v>206</v>
      </c>
      <c r="F156" s="11" t="s">
        <v>207</v>
      </c>
      <c r="G156" s="51">
        <v>32802026</v>
      </c>
    </row>
    <row r="157" spans="5:7" ht="15.75" thickBot="1">
      <c r="E157" s="4" t="s">
        <v>208</v>
      </c>
      <c r="F157" s="37" t="s">
        <v>209</v>
      </c>
      <c r="G157" s="39">
        <v>2140332</v>
      </c>
    </row>
    <row r="158" spans="5:7" ht="15">
      <c r="E158" s="239"/>
      <c r="F158" s="240"/>
      <c r="G158" s="67"/>
    </row>
    <row r="159" ht="13.5" thickBot="1"/>
    <row r="160" spans="5:7" ht="16.5" thickBot="1">
      <c r="E160" s="40" t="s">
        <v>210</v>
      </c>
      <c r="F160" s="41" t="s">
        <v>211</v>
      </c>
      <c r="G160" s="42">
        <f>G161+G162+G163+G164</f>
        <v>20501267</v>
      </c>
    </row>
    <row r="161" spans="5:7" ht="15.75" thickBot="1">
      <c r="E161" s="4" t="s">
        <v>212</v>
      </c>
      <c r="F161" s="11" t="s">
        <v>213</v>
      </c>
      <c r="G161" s="51">
        <v>12300760</v>
      </c>
    </row>
    <row r="162" spans="5:7" ht="15.75" thickBot="1">
      <c r="E162" s="4" t="s">
        <v>214</v>
      </c>
      <c r="F162" s="11" t="s">
        <v>215</v>
      </c>
      <c r="G162" s="51">
        <v>2050127</v>
      </c>
    </row>
    <row r="163" spans="5:7" ht="15.75" thickBot="1">
      <c r="E163" s="4" t="s">
        <v>216</v>
      </c>
      <c r="F163" s="11" t="s">
        <v>217</v>
      </c>
      <c r="G163" s="51">
        <v>2050127</v>
      </c>
    </row>
    <row r="164" spans="5:7" ht="15.75" thickBot="1">
      <c r="E164" s="4" t="s">
        <v>218</v>
      </c>
      <c r="F164" s="11" t="s">
        <v>219</v>
      </c>
      <c r="G164" s="51">
        <v>4100253</v>
      </c>
    </row>
    <row r="165" spans="5:7" ht="15.75" thickBot="1">
      <c r="E165" s="4"/>
      <c r="F165" s="11"/>
      <c r="G165" s="51"/>
    </row>
    <row r="166" spans="5:7" ht="15.75" thickBot="1">
      <c r="E166" s="4"/>
      <c r="F166" s="11"/>
      <c r="G166" s="51"/>
    </row>
    <row r="167" spans="5:7" ht="15.75" thickBot="1">
      <c r="E167" s="4"/>
      <c r="F167" s="11"/>
      <c r="G167" s="51"/>
    </row>
    <row r="168" spans="5:7" ht="16.5" thickBot="1">
      <c r="E168" s="3"/>
      <c r="F168" s="9"/>
      <c r="G168" s="23"/>
    </row>
    <row r="169" spans="5:7" ht="16.5" thickBot="1">
      <c r="E169" s="3" t="s">
        <v>220</v>
      </c>
      <c r="F169" s="9" t="s">
        <v>221</v>
      </c>
      <c r="G169" s="54">
        <f>G170+G179</f>
        <v>105860000</v>
      </c>
    </row>
    <row r="170" spans="5:7" ht="15.75" thickBot="1">
      <c r="E170" s="4" t="s">
        <v>222</v>
      </c>
      <c r="F170" s="43" t="s">
        <v>223</v>
      </c>
      <c r="G170" s="51">
        <f>G171+G172+G173+G174+G175+G176+G177</f>
        <v>36860000</v>
      </c>
    </row>
    <row r="171" spans="5:7" ht="15.75" thickBot="1">
      <c r="E171" s="4" t="s">
        <v>224</v>
      </c>
      <c r="F171" s="44" t="s">
        <v>225</v>
      </c>
      <c r="G171" s="51">
        <v>5000000</v>
      </c>
    </row>
    <row r="172" spans="5:7" ht="15.75" thickBot="1">
      <c r="E172" s="4" t="s">
        <v>226</v>
      </c>
      <c r="F172" s="43" t="s">
        <v>227</v>
      </c>
      <c r="G172" s="51">
        <v>5000000</v>
      </c>
    </row>
    <row r="173" spans="5:7" ht="15.75" thickBot="1">
      <c r="E173" s="4" t="s">
        <v>228</v>
      </c>
      <c r="F173" s="43" t="s">
        <v>229</v>
      </c>
      <c r="G173" s="51">
        <v>3000000</v>
      </c>
    </row>
    <row r="174" spans="5:7" ht="15.75" thickBot="1">
      <c r="E174" s="4" t="s">
        <v>230</v>
      </c>
      <c r="F174" s="43" t="s">
        <v>231</v>
      </c>
      <c r="G174" s="51">
        <v>1000000</v>
      </c>
    </row>
    <row r="175" spans="5:7" ht="15.75" thickBot="1">
      <c r="E175" s="4" t="s">
        <v>232</v>
      </c>
      <c r="F175" s="11" t="s">
        <v>233</v>
      </c>
      <c r="G175" s="51">
        <v>4000000</v>
      </c>
    </row>
    <row r="176" spans="5:7" ht="15.75" thickBot="1">
      <c r="E176" s="4" t="s">
        <v>234</v>
      </c>
      <c r="F176" s="43" t="s">
        <v>235</v>
      </c>
      <c r="G176" s="51">
        <v>5000000</v>
      </c>
    </row>
    <row r="177" spans="5:7" ht="15.75" thickBot="1">
      <c r="E177" s="4" t="s">
        <v>236</v>
      </c>
      <c r="F177" s="43" t="s">
        <v>237</v>
      </c>
      <c r="G177" s="51">
        <v>13860000</v>
      </c>
    </row>
    <row r="178" spans="5:7" ht="15.75" thickBot="1">
      <c r="E178" s="4"/>
      <c r="F178" s="43"/>
      <c r="G178" s="51"/>
    </row>
    <row r="179" spans="5:7" ht="16.5" thickBot="1">
      <c r="E179" s="3" t="s">
        <v>238</v>
      </c>
      <c r="F179" s="10" t="s">
        <v>239</v>
      </c>
      <c r="G179" s="54">
        <f>G180+G181+G182+G183+G184+G185+G186+G187+G188+G189</f>
        <v>69000000</v>
      </c>
    </row>
    <row r="180" spans="5:7" ht="15.75" thickBot="1">
      <c r="E180" s="4" t="s">
        <v>240</v>
      </c>
      <c r="F180" s="43" t="s">
        <v>241</v>
      </c>
      <c r="G180" s="51">
        <v>5000000</v>
      </c>
    </row>
    <row r="181" spans="5:7" ht="15.75" thickBot="1">
      <c r="E181" s="4" t="s">
        <v>242</v>
      </c>
      <c r="F181" s="43" t="s">
        <v>243</v>
      </c>
      <c r="G181" s="51">
        <v>20000000</v>
      </c>
    </row>
    <row r="182" spans="5:7" ht="15.75" thickBot="1">
      <c r="E182" s="4" t="s">
        <v>244</v>
      </c>
      <c r="F182" s="43" t="s">
        <v>245</v>
      </c>
      <c r="G182" s="51">
        <v>5000000</v>
      </c>
    </row>
    <row r="183" spans="5:7" ht="15.75" thickBot="1">
      <c r="E183" s="4" t="s">
        <v>246</v>
      </c>
      <c r="F183" s="43" t="s">
        <v>247</v>
      </c>
      <c r="G183" s="51">
        <v>5000000</v>
      </c>
    </row>
    <row r="184" spans="5:7" ht="15.75" thickBot="1">
      <c r="E184" s="4" t="s">
        <v>248</v>
      </c>
      <c r="F184" s="43" t="s">
        <v>249</v>
      </c>
      <c r="G184" s="51">
        <v>5000000</v>
      </c>
    </row>
    <row r="185" spans="5:7" ht="15.75" thickBot="1">
      <c r="E185" s="4" t="s">
        <v>250</v>
      </c>
      <c r="F185" s="43" t="s">
        <v>251</v>
      </c>
      <c r="G185" s="51">
        <v>10000000</v>
      </c>
    </row>
    <row r="186" spans="5:7" ht="15.75" thickBot="1">
      <c r="E186" s="4" t="s">
        <v>252</v>
      </c>
      <c r="F186" s="43" t="s">
        <v>253</v>
      </c>
      <c r="G186" s="51">
        <v>5000000</v>
      </c>
    </row>
    <row r="187" spans="5:7" ht="15.75" thickBot="1">
      <c r="E187" s="4" t="s">
        <v>254</v>
      </c>
      <c r="F187" s="43" t="s">
        <v>418</v>
      </c>
      <c r="G187" s="51">
        <v>5000000</v>
      </c>
    </row>
    <row r="188" spans="5:7" ht="15.75" thickBot="1">
      <c r="E188" s="4" t="s">
        <v>255</v>
      </c>
      <c r="F188" s="43" t="s">
        <v>256</v>
      </c>
      <c r="G188" s="51">
        <v>4000000</v>
      </c>
    </row>
    <row r="189" spans="5:7" ht="15.75" thickBot="1">
      <c r="E189" s="4" t="s">
        <v>257</v>
      </c>
      <c r="F189" s="43" t="s">
        <v>258</v>
      </c>
      <c r="G189" s="51">
        <v>5000000</v>
      </c>
    </row>
    <row r="190" spans="5:7" ht="15.75" thickBot="1">
      <c r="E190" s="27"/>
      <c r="F190" s="43"/>
      <c r="G190" s="53"/>
    </row>
    <row r="191" spans="5:7" ht="16.5" thickBot="1">
      <c r="E191" s="3" t="s">
        <v>259</v>
      </c>
      <c r="F191" s="45" t="s">
        <v>260</v>
      </c>
      <c r="G191" s="55">
        <f>G192+G193+G194+G195</f>
        <v>196873441</v>
      </c>
    </row>
    <row r="192" spans="5:7" ht="15.75" thickBot="1">
      <c r="E192" s="4" t="s">
        <v>261</v>
      </c>
      <c r="F192" s="11" t="s">
        <v>262</v>
      </c>
      <c r="G192" s="51">
        <v>3500000</v>
      </c>
    </row>
    <row r="193" spans="5:7" ht="15.75" thickBot="1">
      <c r="E193" s="4" t="s">
        <v>263</v>
      </c>
      <c r="F193" s="11" t="s">
        <v>264</v>
      </c>
      <c r="G193" s="51">
        <v>70</v>
      </c>
    </row>
    <row r="194" spans="5:7" ht="15.75" thickBot="1">
      <c r="E194" s="4" t="s">
        <v>265</v>
      </c>
      <c r="F194" s="11" t="s">
        <v>266</v>
      </c>
      <c r="G194" s="51">
        <v>75000000</v>
      </c>
    </row>
    <row r="195" spans="5:7" ht="15.75" thickBot="1">
      <c r="E195" s="4" t="s">
        <v>267</v>
      </c>
      <c r="F195" s="38" t="s">
        <v>268</v>
      </c>
      <c r="G195" s="51">
        <v>118373371</v>
      </c>
    </row>
    <row r="196" spans="5:7" ht="16.5" thickBot="1">
      <c r="E196" s="3"/>
      <c r="F196" s="9"/>
      <c r="G196" s="51"/>
    </row>
    <row r="197" spans="5:7" ht="16.5" thickBot="1">
      <c r="E197" s="3" t="s">
        <v>269</v>
      </c>
      <c r="F197" s="9" t="s">
        <v>270</v>
      </c>
      <c r="G197" s="51">
        <v>18000000</v>
      </c>
    </row>
    <row r="198" spans="5:7" ht="16.5" thickBot="1">
      <c r="E198" s="46"/>
      <c r="F198" s="46"/>
      <c r="G198" s="56"/>
    </row>
    <row r="199" spans="5:7" ht="16.5" thickBot="1">
      <c r="E199" s="3"/>
      <c r="F199" s="9"/>
      <c r="G199" s="51"/>
    </row>
    <row r="200" spans="5:7" ht="16.5" thickBot="1">
      <c r="E200" s="3" t="s">
        <v>271</v>
      </c>
      <c r="F200" s="9" t="s">
        <v>272</v>
      </c>
      <c r="G200" s="51">
        <f>G201+G202</f>
        <v>2000</v>
      </c>
    </row>
    <row r="201" spans="5:7" ht="16.5" thickBot="1">
      <c r="E201" s="3"/>
      <c r="F201" s="9" t="s">
        <v>273</v>
      </c>
      <c r="G201" s="51">
        <v>1000</v>
      </c>
    </row>
    <row r="202" spans="5:7" ht="16.5" thickBot="1">
      <c r="E202" s="3"/>
      <c r="F202" s="9" t="s">
        <v>274</v>
      </c>
      <c r="G202" s="51">
        <v>1000</v>
      </c>
    </row>
    <row r="203" spans="5:7" ht="16.5" thickBot="1">
      <c r="E203" s="3"/>
      <c r="F203" s="9"/>
      <c r="G203" s="51"/>
    </row>
    <row r="204" spans="5:7" ht="16.5" thickBot="1">
      <c r="E204" s="35" t="s">
        <v>275</v>
      </c>
      <c r="F204" s="45" t="s">
        <v>276</v>
      </c>
      <c r="G204" s="55">
        <v>3795540389</v>
      </c>
    </row>
    <row r="205" spans="5:7" ht="16.5" thickBot="1">
      <c r="E205" s="35"/>
      <c r="F205" s="9" t="s">
        <v>277</v>
      </c>
      <c r="G205" s="54"/>
    </row>
    <row r="206" ht="15.75">
      <c r="E206" s="5"/>
    </row>
  </sheetData>
  <sheetProtection/>
  <mergeCells count="6">
    <mergeCell ref="E119:G119"/>
    <mergeCell ref="E120:G120"/>
    <mergeCell ref="E92:E93"/>
    <mergeCell ref="F92:F93"/>
    <mergeCell ref="G92:G93"/>
    <mergeCell ref="E118:G118"/>
  </mergeCells>
  <printOptions/>
  <pageMargins left="0.4" right="0.26" top="1" bottom="1" header="0" footer="0"/>
  <pageSetup horizontalDpi="120" verticalDpi="12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Hacienda</dc:creator>
  <cp:keywords/>
  <dc:description/>
  <cp:lastModifiedBy>Mayra Leguizamon</cp:lastModifiedBy>
  <cp:lastPrinted>2006-11-28T17:08:39Z</cp:lastPrinted>
  <dcterms:created xsi:type="dcterms:W3CDTF">2006-08-28T20:46:32Z</dcterms:created>
  <dcterms:modified xsi:type="dcterms:W3CDTF">2014-02-04T15:34:07Z</dcterms:modified>
  <cp:category/>
  <cp:version/>
  <cp:contentType/>
  <cp:contentStatus/>
</cp:coreProperties>
</file>