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3" activeTab="0"/>
  </bookViews>
  <sheets>
    <sheet name="saneamiento basico" sheetId="1" r:id="rId1"/>
    <sheet name="vivienda" sheetId="2" r:id="rId2"/>
    <sheet name="educacion" sheetId="3" r:id="rId3"/>
    <sheet name="salud" sheetId="4" r:id="rId4"/>
    <sheet name="agropecuario" sheetId="5" r:id="rId5"/>
    <sheet name="vias y transporte" sheetId="6" r:id="rId6"/>
    <sheet name="promocion de desarrollo" sheetId="7" r:id="rId7"/>
    <sheet name="servicios publicos" sheetId="8" r:id="rId8"/>
    <sheet name="recreacion y deporte" sheetId="9" r:id="rId9"/>
    <sheet name="cultura" sheetId="10" r:id="rId10"/>
    <sheet name="medio ambiente" sheetId="11" r:id="rId11"/>
    <sheet name="seguridad y convivencia " sheetId="12" r:id="rId12"/>
    <sheet name="prevencion de desastre" sheetId="13" r:id="rId13"/>
    <sheet name="grupos vulnerables" sheetId="14" r:id="rId14"/>
    <sheet name="Equipamento" sheetId="15" r:id="rId15"/>
    <sheet name="desarrollo comunitario" sheetId="16" r:id="rId16"/>
    <sheet name="fortalecimiento inst y fiscal" sheetId="17" r:id="rId17"/>
    <sheet name="Hoja8" sheetId="18" r:id="rId18"/>
  </sheets>
  <definedNames/>
  <calcPr fullCalcOnLoad="1"/>
</workbook>
</file>

<file path=xl/sharedStrings.xml><?xml version="1.0" encoding="utf-8"?>
<sst xmlns="http://schemas.openxmlformats.org/spreadsheetml/2006/main" count="1347" uniqueCount="466">
  <si>
    <t>DEPARTAMENTO DEL ATLÁNTICO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</si>
  <si>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</si>
  <si>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</si>
  <si>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</si>
  <si>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</si>
  <si>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</si>
  <si>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</si>
  <si>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</si>
  <si>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</si>
  <si>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</si>
  <si>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</si>
  <si>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</si>
  <si>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</si>
  <si>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FORMULACIÓN DEL PLAN DE ACCIÓN DESDE LAS ACTIVIDADES Y PROYECTOS ENMARCADOS EN EL PLAN DE DESARROLLO</t>
  </si>
  <si>
    <r>
      <t>1.4. PESO DEL EJE/DIMENSIÓN/ÁREA:</t>
    </r>
    <r>
      <rPr>
        <sz val="10"/>
        <rFont val="Arial"/>
        <family val="0"/>
      </rPr>
      <t xml:space="preserve"> </t>
    </r>
  </si>
  <si>
    <t>Sector</t>
  </si>
  <si>
    <t xml:space="preserve"> Programa</t>
  </si>
  <si>
    <t>Subprograma</t>
  </si>
  <si>
    <t xml:space="preserve"> Metas</t>
  </si>
  <si>
    <t xml:space="preserve"> Código BPIN</t>
  </si>
  <si>
    <t xml:space="preserve"> Proyecto (s) y/o Acción (es)</t>
  </si>
  <si>
    <t xml:space="preserve"> Meta (s) Proyecto (s) /Acción (es)</t>
  </si>
  <si>
    <t xml:space="preserve"> Valor Proyecto (s)/ Acción (es)</t>
  </si>
  <si>
    <t xml:space="preserve"> Actividades Proyecto (s) y/o Acción (es)</t>
  </si>
  <si>
    <t>Responsable</t>
  </si>
  <si>
    <t xml:space="preserve"> Asignación Presupuestal</t>
  </si>
  <si>
    <t>Cronograma para el cumplimiento de la meta PDD</t>
  </si>
  <si>
    <t>MUNICIPIO DE PALMAR DE VARELA</t>
  </si>
  <si>
    <t>VIGENCIA 2013</t>
  </si>
  <si>
    <r>
      <t>1.1. EJE/DIMENSIÓN/ÁREA :</t>
    </r>
    <r>
      <rPr>
        <sz val="10"/>
        <rFont val="Arial"/>
        <family val="2"/>
      </rPr>
      <t xml:space="preserve"> Palmar con servicios publicos</t>
    </r>
  </si>
  <si>
    <t>1.3. FECHA DE ELABORACIÓN: Enero 20/13</t>
  </si>
  <si>
    <t>1.5 ELABORADO POR: Nadine Escorcia Mejia</t>
  </si>
  <si>
    <t>1.2. DEPENDENCIA: Secretaria de Planeacion y OBRAS publicas</t>
  </si>
  <si>
    <t>saneamiento basico</t>
  </si>
  <si>
    <t>Agua potable para el desarrollo integral</t>
  </si>
  <si>
    <t>Alcanzar una cobertura  del servicio de acueducto  en la cabecera municipal del 100%.</t>
  </si>
  <si>
    <t>Alcantarillado sanitario y pluvial</t>
  </si>
  <si>
    <t>Alcanzar una cobertura de alcantarillado sanitario urbano del 100%</t>
  </si>
  <si>
    <r>
      <t>Instalar 1000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ML de redes de alcantarillado en la cabecera municipal</t>
    </r>
  </si>
  <si>
    <t>Terminar la construcción y dotación de la planta de tratamiento de aguas residuales –PTAR-.</t>
  </si>
  <si>
    <t>Construir  y dotar una estación elevadora de aguas residuales –EBAR-.</t>
  </si>
  <si>
    <t>Construcción de un (1) box-coulverts y canales para la conducción de aguas lluvias.</t>
  </si>
  <si>
    <t>Construcción del decole</t>
  </si>
  <si>
    <t>Aseo</t>
  </si>
  <si>
    <t>Alcanzar una cobertura del 100% en recolección de residuos sólidos en el municipio</t>
  </si>
  <si>
    <t>Cobertura del servicio de recolección de residuos sólidos</t>
  </si>
  <si>
    <t>Actualizar y ejecutar los planes, programas y proyectos contamplados en el PGIR del municipio con apoyo de cra, policia ambiental las ONG ambientalistas.</t>
  </si>
  <si>
    <t>rehabilitacion redes de alcantarillado entre la calle 6 y 10  y las carreras 3 y 12 del municipio de palmar de varela</t>
  </si>
  <si>
    <r>
      <t>1.1. EJE/DIMENSIÓN/ÁREA :</t>
    </r>
    <r>
      <rPr>
        <sz val="10"/>
        <rFont val="Arial"/>
        <family val="2"/>
      </rPr>
      <t xml:space="preserve"> Palmar superando la pobreza</t>
    </r>
  </si>
  <si>
    <t>Gestión para una vivienda digna</t>
  </si>
  <si>
    <t xml:space="preserve">Realizar mejoramiento para cincuenta (50) viviendas de los estratos 1 y 2 </t>
  </si>
  <si>
    <t xml:space="preserve">Gestionar ante entidades y fundaciones privadas la  elaboración y construcción de un (1) proyecto de viviendas de interés social nuevas
</t>
  </si>
  <si>
    <t>Construir 175 viviendas de interes social</t>
  </si>
  <si>
    <r>
      <t>1.1. EJE/DIMENSIÓN/ÁREA :</t>
    </r>
    <r>
      <rPr>
        <sz val="10"/>
        <rFont val="Arial"/>
        <family val="2"/>
      </rPr>
      <t xml:space="preserve"> Palmar supurando la pobreza</t>
    </r>
  </si>
  <si>
    <t>Gestion para una educacion de alta calidad para todos</t>
  </si>
  <si>
    <r>
      <t xml:space="preserve">Incrementar la cobertura en educación secundaria en un </t>
    </r>
    <r>
      <rPr>
        <b/>
        <sz val="10"/>
        <rFont val="Arial"/>
        <family val="2"/>
      </rPr>
      <t>100%</t>
    </r>
  </si>
  <si>
    <r>
      <t>Incrementar el puntaje promedio en un</t>
    </r>
    <r>
      <rPr>
        <b/>
        <sz val="10"/>
        <color indexed="10"/>
        <rFont val="Arial"/>
        <family val="2"/>
      </rPr>
      <t xml:space="preserve"> 10%</t>
    </r>
    <r>
      <rPr>
        <sz val="10"/>
        <rFont val="Arial"/>
        <family val="2"/>
      </rPr>
      <t xml:space="preserve"> las pruebas saber grado 5 y 11</t>
    </r>
  </si>
  <si>
    <r>
      <t>Disminuir la tasa de deserción escolar a un 0</t>
    </r>
    <r>
      <rPr>
        <b/>
        <sz val="10"/>
        <color indexed="10"/>
        <rFont val="Arial"/>
        <family val="2"/>
      </rPr>
      <t>%</t>
    </r>
  </si>
  <si>
    <t xml:space="preserve">Realizar dos (2) jornadas anuales de sencibilización a los padres de familia sobre la importancia de la educación para una mejor calidad de vida </t>
  </si>
  <si>
    <t>Brindar educación gratuita al 100% de infantes, niños y jóvenes de las IE oficiales del municipio</t>
  </si>
  <si>
    <t>Dotar de material mobiliario a 3 IE del municipio</t>
  </si>
  <si>
    <t>Realizar 2 jornadas anuales de simulacion de pruebas saber a los estudiantes de los grados 5º de primaria y 11º de secundaria</t>
  </si>
  <si>
    <r>
      <t>Brindar el servicio anuales de transporte escolar a 120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niños vulnerables de la cabecera municipal y del corregimiento de Burrusco</t>
    </r>
  </si>
  <si>
    <t xml:space="preserve">Beneficiar a 401 niños con el programa de alimentación escolar </t>
  </si>
  <si>
    <t>brindar educación inicial a 100 niños de 0 a 5 años (primera infancia)</t>
  </si>
  <si>
    <t>Incrementar la cobertura en educación basica primaria en un 100 %</t>
  </si>
  <si>
    <t>Realizar 1 convenio con universidades o centros tecnologicos para acceso a la educación superior de los estudiantes de 11 grado</t>
  </si>
  <si>
    <t>Dotar de 1 sala de computadores a 2 IE del municipio</t>
  </si>
  <si>
    <t>Compra de maquinaria (1)  para trabajo en el campo</t>
  </si>
  <si>
    <t>Brindar 12 asistencias técnicas anuales a los productores para el mejoramiento de los cultivos de frutales</t>
  </si>
  <si>
    <t>Mejorar por lo menos una (1) vía veredal</t>
  </si>
  <si>
    <t>Crear una (1) entidad para promover la agroindustria de procesamiento de frutales</t>
  </si>
  <si>
    <t>Crear un banco de tierras</t>
  </si>
  <si>
    <t xml:space="preserve">Gestionar para adquirir por lo menos un (1) predio para la venta o adjudicación a los primeros 100 campesinos
</t>
  </si>
  <si>
    <t xml:space="preserve">Gestionar un (1) convenio con una entidad estatal o privada para apoyar la
producción agrícola por medio del crédito
</t>
  </si>
  <si>
    <t>Lograr el bombeo para la irrigación con agua cruda hasta Burrusco, por lo menos 6 horas al día</t>
  </si>
  <si>
    <t>Promover un (1) esquema de comercialización para la producción agrícola</t>
  </si>
  <si>
    <t>Promover un (1) esquemas de seguridad y vigilancia en las parcelas</t>
  </si>
  <si>
    <t xml:space="preserve">Gestionar la adquisición de un lote para la construcción de un centro de acopio de producto
agropecuario
</t>
  </si>
  <si>
    <t>Gestión para el desarrollo agropecuario</t>
  </si>
  <si>
    <r>
      <t>1.1. EJE/DIMENSIÓN/ÁREA :</t>
    </r>
    <r>
      <rPr>
        <sz val="10"/>
        <rFont val="Arial"/>
        <family val="2"/>
      </rPr>
      <t xml:space="preserve"> Palmar generando empleo y desarrollo</t>
    </r>
  </si>
  <si>
    <t>Adecuar y mantener 10KM de la vía los manguitos del municipio de Palmar ade Varela</t>
  </si>
  <si>
    <t>Diseñar un proyecto para las escorrentías permanentes en las vías rurales del municipio</t>
  </si>
  <si>
    <t>Gestionar los recursos financieros  necesarios para el Diseño de un (1) reservorio de agua</t>
  </si>
  <si>
    <t>Elaborar un proyecto para la construcción de un conector vial de sur a norte.</t>
  </si>
  <si>
    <t xml:space="preserve">Diseñar un (1) proyecto para solucionar la problemática
de los arroyos que se convierten en reservorios de aguas residuales y desechos sólidos
</t>
  </si>
  <si>
    <t xml:space="preserve">Realizar un censo para la población en edad laboral por barrios o sectores espaciales y con
capacidades laborales
</t>
  </si>
  <si>
    <r>
      <t>Promover la creacion de una (1) asociación o alianza entre productores y comerciantes del municipio,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para el desarrollo empresarial e industrial.</t>
    </r>
  </si>
  <si>
    <t>Gestionar la cofinanciación de (1) proyecto de economía solidaria.</t>
  </si>
  <si>
    <t>Reglamentar en el POT la ubicación de los talleres de ebanistería</t>
  </si>
  <si>
    <t>Gestionar la promoción de un (1) programa y/o proyecto piscícola</t>
  </si>
  <si>
    <t>Crear y organizar la Asociación de Profesionales del Municipio</t>
  </si>
  <si>
    <t xml:space="preserve">Implementar un (1) curso de capacitación para empleo, desarrollo de iniciativas económicas
laborales para jóvenes de los estratos uno y dos,mujeres
cabezas de familia en el área rural del municipio
</t>
  </si>
  <si>
    <t>Elaborar el plan local de las mi pyme</t>
  </si>
  <si>
    <t xml:space="preserve">Implementar un (1) curso de capacitación para la formulación de proyectos para acceder a
créditos en el sector de la micro, pequeña y mediana empresa
</t>
  </si>
  <si>
    <t>Servicios publicos complementarios</t>
  </si>
  <si>
    <t>Alcanzar una cobertura de energía electrica en el municipio del 100%</t>
  </si>
  <si>
    <t>vivienda</t>
  </si>
  <si>
    <t>Educacion</t>
  </si>
  <si>
    <t>Agropecuario</t>
  </si>
  <si>
    <t>Via y Transporte</t>
  </si>
  <si>
    <t>Promocion del desarrollo</t>
  </si>
  <si>
    <t>servicios publicos</t>
  </si>
  <si>
    <t>Realizar un proyecto para mantenimiento de redes eléctricas en el municipio</t>
  </si>
  <si>
    <r>
      <t>1.1. EJE/DIMENSIÓN/ÁREA :</t>
    </r>
    <r>
      <rPr>
        <sz val="10"/>
        <rFont val="Arial"/>
        <family val="2"/>
      </rPr>
      <t xml:space="preserve"> Palmar gestionando el desarrollo integral y la equidad, inclusión, sostenibilidad ambiental y equilibrio económico social</t>
    </r>
  </si>
  <si>
    <t xml:space="preserve">Realizar 12 actividades recreativas y/o deportivas anuales para la infancia y la adolescencia
y la primera infancia
</t>
  </si>
  <si>
    <t>Crear una (1) escuela de formacion deportiva en disciplina diferente a la ya existentes</t>
  </si>
  <si>
    <t>Adecuar un escenario deportivo</t>
  </si>
  <si>
    <t>Realizar anualmente la inauguración de  los juegos intercolegiales en el municipio</t>
  </si>
  <si>
    <t>Gestionar los recursos para un (1) programa de fomento del ecoturísmo en la ciénaga del municipio</t>
  </si>
  <si>
    <t>Realizar una (1) capacitacion anual en las diferentes disciplinas deportivas, a los monitores, dirigentes deportivos y personal auxiliar de deportes</t>
  </si>
  <si>
    <t>Apoyar y fortalecer anualmente a las tres (3) escuelas de formacion deportivas ya existentes</t>
  </si>
  <si>
    <t>Recreacion y Deporte</t>
  </si>
  <si>
    <t>cultura</t>
  </si>
  <si>
    <t>Apoyar la realizacion de 5 festivales anuales culturales tradicionales en el municipio</t>
  </si>
  <si>
    <t>Contratar anualmente  gestor cultural para el desarrollo y
funcionamiento del taller y/o escuela artística plástica</t>
  </si>
  <si>
    <t>Contratar anualmente  a un (1) director de musica para el desarrollo y
funcionamiento del taller y/o escuela de música</t>
  </si>
  <si>
    <r>
      <t>1.1. EJE/DIMENSIÓN/ÁREA :</t>
    </r>
    <r>
      <rPr>
        <sz val="10"/>
        <rFont val="Arial"/>
        <family val="2"/>
      </rPr>
      <t xml:space="preserve">  Palmar gestionando el desarrollo integral y la equidad, inclusión, sostenibilidad ambiental y equilibrio económico social</t>
    </r>
  </si>
  <si>
    <t>medio ambiente</t>
  </si>
  <si>
    <t>Medio ambiente para el futuro</t>
  </si>
  <si>
    <t>Incluir en el acuerdo que adopta la revisión del POT, las medidas reglamentarias sobre la
preservación de los recursos naturales e hídricos contenidas en el POMCA</t>
  </si>
  <si>
    <t>Gestionar ante la CRA y el Min de medio ambiente recursos financieros para la conservación y preservación de la cienaga Luisa</t>
  </si>
  <si>
    <t>Gestionar los recursos para desarrollar 1 proyecto para la recuperacion y preservacion de los cuerpos de agua y sus ecosistemas asociados</t>
  </si>
  <si>
    <t>Elaborar un proyecto para el reforzamiento de los muros de contención que protejen el municipio de Palmar de Varela</t>
  </si>
  <si>
    <t>Realizar una limpieza anual de los cuerpos de agua del municipio</t>
  </si>
  <si>
    <t xml:space="preserve">Realizar 2 campañas para mantener libre de maleza y basura las rondas hidricas y cauce de los arroyos. </t>
  </si>
  <si>
    <t>Realizar 1 campaña anual sobre la no tala y quema de la vegetación rural</t>
  </si>
  <si>
    <t>Desarrollar una (1) campaña para fomentar el cuidado y atención de los habitantes del sector
en donde haya incidencia de cuerpos de aguas y arroyos.</t>
  </si>
  <si>
    <t>Implementacion y funcionamiento de la junta protectora de animales</t>
  </si>
  <si>
    <t>Desarrollar una (1) campaña anual de tratamiento bioquímico para controlar las larvas de los vectores
en los cuerpos de aguas.</t>
  </si>
  <si>
    <t>Construir un C.A.I.  en el Barrio La Primavera</t>
  </si>
  <si>
    <t xml:space="preserve">Capacitar a 150 personas del municipio, promotores en convivencia y seguridad ciudadana
sobre valores y convivencia pacífica.
</t>
  </si>
  <si>
    <t>Apoyar la puesta en marcha de un (1) plan de convivencia municipal</t>
  </si>
  <si>
    <t>Realizar una (1) campaña  de seguridad, convivencia, valores y tranquilidad a la comunidad</t>
  </si>
  <si>
    <t xml:space="preserve">Realizar anualmente un (1) encuentro para promover la normatividad vigente en
temas de justicia, paz y convivencia dirigido a líderes comunitarios, personeros, inspectores y
comisarios.
</t>
  </si>
  <si>
    <t xml:space="preserve">Apoyar a la Policía Nacional en la ejecución y desarrollo del Plan Integral de Convivencia y
Seguridad Ciudadana como política municipal en materia de seguridad y orden público
</t>
  </si>
  <si>
    <t>Brindar apoyo logistico a la policia nacional</t>
  </si>
  <si>
    <r>
      <rPr>
        <sz val="10"/>
        <color indexed="8"/>
        <rFont val="Arial"/>
        <family val="2"/>
      </rPr>
      <t>Instalar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alarmas  en los frentes de segauridad del municipio, ya existentes</t>
    </r>
    <r>
      <rPr>
        <sz val="10"/>
        <color indexed="10"/>
        <rFont val="Arial"/>
        <family val="2"/>
      </rPr>
      <t xml:space="preserve">
</t>
    </r>
  </si>
  <si>
    <t>Realizar un convenio de tránsito entre la administración municipal, la policía y el Instituto Departamental de transito</t>
  </si>
  <si>
    <t>Crear la red de apoyo de comunicaciones del municipio</t>
  </si>
  <si>
    <t>Apoyar la creación de la policía cívica juvenil.</t>
  </si>
  <si>
    <t>Seguridad y convivencia ciudadana</t>
  </si>
  <si>
    <r>
      <t xml:space="preserve">Disminuir el numero de casos de hurto de </t>
    </r>
    <r>
      <rPr>
        <b/>
        <sz val="10"/>
        <color indexed="10"/>
        <rFont val="Arial"/>
        <family val="2"/>
      </rPr>
      <t xml:space="preserve">45 </t>
    </r>
    <r>
      <rPr>
        <sz val="10"/>
        <rFont val="Arial"/>
        <family val="2"/>
      </rPr>
      <t>a 10 casos</t>
    </r>
  </si>
  <si>
    <t>Seguridad y convivencia c</t>
  </si>
  <si>
    <t xml:space="preserve">Elaborar un estudio (1) para la identificacion y diseño de la infraestructura para el control de
desastres
</t>
  </si>
  <si>
    <t xml:space="preserve">Elaborar un estudio (1) para Reubicación de asentamientos establecidos en zonas de alto riesgo
</t>
  </si>
  <si>
    <t>Elaborar un estudio (1) para la adecuación de áreas urbanas y rurales en zonas de alto riesgo</t>
  </si>
  <si>
    <t xml:space="preserve">Realizar un contrato anual con cuerpos de bomberos para la prevención y control de
incendios.
</t>
  </si>
  <si>
    <t>Elaborar un (1) censo de comunidad vulnerable ante desastres naturales</t>
  </si>
  <si>
    <t>Atender anualmente el  100% de las emergencias que se presenten</t>
  </si>
  <si>
    <t>Establecer un (1) comité zonal o barrial para la prevención y urgencia</t>
  </si>
  <si>
    <t>Canalizar y limpiar anualmente los 3 arroyos en el municipio</t>
  </si>
  <si>
    <t>Gestionar la consecución de una motobomba para la evacuación de aguas lluvias</t>
  </si>
  <si>
    <t>Formular 1 proyecto de diseño y construccion de box-coulvety canales de conduccion de aguas lluvias para su recoleccion y transporte a un sitio fuera de la cabecera municipal</t>
  </si>
  <si>
    <t>Gestionar los recursos para el desarrollo del proyecto de construccion de box-coulvety canales de conduccion de aguas lluvias para su recoleccion y transporte a un sitio fuera de la cabecera municipal</t>
  </si>
  <si>
    <t xml:space="preserve">Atender en un 100% las familias que puedan resultar afectadas por emergencias </t>
  </si>
  <si>
    <t>Prevencion y atención de desastres</t>
  </si>
  <si>
    <t>Prevencion de Desastre</t>
  </si>
  <si>
    <t>Desarrollar un programa de formacion y cualificacion de participacion de liderazgo de mujeres</t>
  </si>
  <si>
    <t>Creacion de un voluntariado institucional de muejres</t>
  </si>
  <si>
    <t>Realizar una campaña anual de concientizacion en contra del abuso sexual y violencia contra la mujer con apoyo de la comisaria de familia municipal en las instituciones educativas del municipio</t>
  </si>
  <si>
    <t>Diseñar e implemtar un programa de apoyo y educacion familiar, para detectar y prevenir el maltrato infantil</t>
  </si>
  <si>
    <t>Realizar 1 campaña anual dirigida a los padres de familia sobre los derechos de niños y niñas de la primera infancia.</t>
  </si>
  <si>
    <t>Diseñar un programa de formacion a las madres lactantes para incrementar el tiempo promedio de lactancia</t>
  </si>
  <si>
    <t xml:space="preserve">Creación de un CDI para brindar atención integral a  a 200 niños de la primera infancia </t>
  </si>
  <si>
    <t>Realizar una campaña anual de identificacion y registro de los niños y niñas del municipio</t>
  </si>
  <si>
    <t>Beneficiar a 100 nuevos adultos mayores en los subsidios</t>
  </si>
  <si>
    <t>Desarrollar 1 actividad anual, ludico recretivas dirigida a los adultos mayores del municipio</t>
  </si>
  <si>
    <t>Gestionar los recursos para la construccion de la sede propia para las madres comunitarias</t>
  </si>
  <si>
    <t>Brindar apoyo economico  anualmente a los planes y programas de las estrategias de Red Unidos y Familas en Accion</t>
  </si>
  <si>
    <t>Incluir 1807 familias al programa de familias en acción</t>
  </si>
  <si>
    <t>Realización de  2 encuentros de cuidados para padres del programa familias en acción por año.</t>
  </si>
  <si>
    <t>Brindar apoyo economico al ICBF para que inicie el proceso de restablecimiento de derecho de niños y adolescentes victimas del desplazamiento</t>
  </si>
  <si>
    <t>Apoyar con alojamiento al 100% de  las familias desplazadas asentadas en el municipio</t>
  </si>
  <si>
    <r>
      <t xml:space="preserve">Otorgar </t>
    </r>
    <r>
      <rPr>
        <b/>
        <sz val="10"/>
        <color indexed="10"/>
        <rFont val="Arial"/>
        <family val="2"/>
      </rPr>
      <t xml:space="preserve">8 </t>
    </r>
    <r>
      <rPr>
        <sz val="10"/>
        <rFont val="Arial"/>
        <family val="2"/>
      </rPr>
      <t>ayudas humanitarias a las personas victimas del desplazamiento forzado que se encuentre en el municipio, para su retorno o para arriendo de vivienda</t>
    </r>
  </si>
  <si>
    <t>Articular con SENA y otras entidades, 2 programas de formacion y desarrollo productivo para generacion de ingresos de personas victimas del desplazamiento</t>
  </si>
  <si>
    <t>Brindar 2 formaciones a las familias desplazadas en temas de valores y convivencia ciudadana</t>
  </si>
  <si>
    <t>Promover un (1) curso de asistencia tecnica a la organización comunitaria de personas con discapacidad para que conozcan sus deberes y derechos</t>
  </si>
  <si>
    <t>Diseñar e implementar una  estrategia de prevención con base en el diagnóstico de las causas de discapacidad en el municipio</t>
  </si>
  <si>
    <t>Realizar una capacitacion dirigida a docentes, madres comunitarias, padres de familias en la detección temprana de riesgos asociados a la discapacidad</t>
  </si>
  <si>
    <t>Desarrollar 3 acciones de cambios de paradigmas y transformación del imaginario colectivo frente a la discapacidad.</t>
  </si>
  <si>
    <t>Realizar una capacitación dentro del eje operativo de promoción y prevención sobre el modelo de atención funcional de las personas con discapacidad.</t>
  </si>
  <si>
    <t>Desarrollar un taller anual para promover la proteccion de la mujer, paricipacion ciudadana.</t>
  </si>
  <si>
    <t>Infancia, niñez y adolescencia</t>
  </si>
  <si>
    <t>Adulto mayor</t>
  </si>
  <si>
    <t>Madres Comunitarias y Familias en Accion</t>
  </si>
  <si>
    <t>Desplazados y victimas</t>
  </si>
  <si>
    <t>Poblacion con Discapacidad</t>
  </si>
  <si>
    <t>Transformate Tu Mujer</t>
  </si>
  <si>
    <t>Grupos Vulnerables</t>
  </si>
  <si>
    <t>Realizar mantenimiento anual  a la infraestructura de los 2 cementerios del municipio</t>
  </si>
  <si>
    <t>Realizar un  mantenimiento anual a la infraestrucutra fisica de  la casa de la cultura</t>
  </si>
  <si>
    <t>Realizar 2 adecuaciones a las locaciones del palacio muncipal</t>
  </si>
  <si>
    <t>Realizar dos adecuaciones a la infraeastructura fisica a la plaza central del municipio</t>
  </si>
  <si>
    <t>Realizar un  mantenimiento anual a la infraestrucutra fisica del hogar multimple</t>
  </si>
  <si>
    <t>Realizar un  mantenimiento anual a la infraestrucutra fisica de la cancha de futbol Catalino Fontalvo</t>
  </si>
  <si>
    <t>Formulacion de un proyeecto para la creacion de la plaza de mercado municipal</t>
  </si>
  <si>
    <t>Gestionar los recursos para la contruccion de una plaza de mercado municipal</t>
  </si>
  <si>
    <t>Formulacion de un proyeecto para la construccion de un centro de vida</t>
  </si>
  <si>
    <t>Gestionar los recursos para la contruccion del centro de vida</t>
  </si>
  <si>
    <t>Equipamento</t>
  </si>
  <si>
    <t>Equipamento municipal</t>
  </si>
  <si>
    <t>Reallziar una capacitación anual a los miembros de las JAC en temas de participación ciudadana, control social y gestión pública</t>
  </si>
  <si>
    <t>Brindar apoyo logistico al consejo municipal de juventud</t>
  </si>
  <si>
    <t>Realizar una jornada anual a los miembros del consejo muncipal de juventud de temas de participación ciudadana y liderazgo</t>
  </si>
  <si>
    <t>Brindar apoyo tecnico y logistico en la formulación del manual de practicas de buen gobierno a las JAC</t>
  </si>
  <si>
    <t>Implementar un programa radial de comunicación integral ciudadana en la emisora comunitaria</t>
  </si>
  <si>
    <t xml:space="preserve">Implementar a travez de 4 consejos comunitarios anuales el programa Nuestra alcaldia en tu cuadra </t>
  </si>
  <si>
    <t>desarrollo comunitario</t>
  </si>
  <si>
    <t>Realizar la actualización de la base de datos del sisben III</t>
  </si>
  <si>
    <t>Realizar la actualización del manual de funciones de la administración local</t>
  </si>
  <si>
    <t>Desarrollar un curso anual para la capaccitacion del recurso humano y fortalecer lo institucional, orientado al desarrollo eficiente de las competencias de ley</t>
  </si>
  <si>
    <t>Desarrollar un programa de apoyo continuo a las dependencias de la administtracion municipal, para el fortalecimiento al desarrollo eficiente de las competencias de ley</t>
  </si>
  <si>
    <t xml:space="preserve">Iimplementar el sistema de archivo físico  de la administración municipal.
</t>
  </si>
  <si>
    <t>Gestionarlos recursos para Realizar la actualización catastral del municipio</t>
  </si>
  <si>
    <t>Realizar la revisión y ajuste del EOT</t>
  </si>
  <si>
    <t>Realizar el inventario de bienes, muebles e inmuebles del municipio</t>
  </si>
  <si>
    <t xml:space="preserve">Implementar el banco de programas y proyectos </t>
  </si>
  <si>
    <t>Realizar 2 mantenimienos y actualizaciones anuales de los software y equipos de computo de la alcaldia municipal</t>
  </si>
  <si>
    <t>Realizar la restructuración y actualización de la página web de la Alcaldía de acuerdo a las políticas del Ministerio de las TIC</t>
  </si>
  <si>
    <t>Elaborar un manual de imagen institucional para la alcaldia municipal.</t>
  </si>
  <si>
    <t>Fortalecer las comunicaciones externas e internas de la alcaldia y demas instituciones municipales.</t>
  </si>
  <si>
    <t>Implementar la dependencia de atencion al ciudadano</t>
  </si>
  <si>
    <t>Actualizar la base de datos de contribuyentes del impuesto predial y de industria y comercio</t>
  </si>
  <si>
    <t>Realizar la actualización del estatuto tributario</t>
  </si>
  <si>
    <t>Implementar una politica de cobro persuasivo y coactivo por parte de la secretaria de hacienda muncipal</t>
  </si>
  <si>
    <t>Realizar una reunion anual con los contribuyentes de los impuestos de indusria y comercio e IPU</t>
  </si>
  <si>
    <t>Elaborar un estiudio financiero que permita toomar la decision de acogerse a la reestruracion de que trata la Ley 550 de 1999</t>
  </si>
  <si>
    <t>Desarrollar un proceso de saneamiento y sostenibilidad contable.</t>
  </si>
  <si>
    <r>
      <t>Incrementar los ingresos propios del municipio en un 80</t>
    </r>
    <r>
      <rPr>
        <b/>
        <sz val="10"/>
        <color indexed="10"/>
        <rFont val="Arial Narrow"/>
        <family val="2"/>
      </rPr>
      <t>%</t>
    </r>
    <r>
      <rPr>
        <sz val="10"/>
        <rFont val="Arial Narrow"/>
        <family val="2"/>
      </rPr>
      <t xml:space="preserve">  </t>
    </r>
  </si>
  <si>
    <t>Fortalecimiento Institucional</t>
  </si>
  <si>
    <t>fortalecimiento institucional y fiscal</t>
  </si>
  <si>
    <t>Afiliar a  1317 nuevas personas de la población del nivel 1 y 2 del SISBEN al regimen subsidiado</t>
  </si>
  <si>
    <t>Implementar estrategia de monitoreo y seguimiento para verficar el 100% de IPS del municipio el cumplimiento del SOGCS</t>
  </si>
  <si>
    <t>Alcanzar un 95% de coberturas de vacunacion con prevalente en menores de 1 año</t>
  </si>
  <si>
    <t>Fortalecer la estrategia AIEPI en sus 3 componentes</t>
  </si>
  <si>
    <t>Implementar una estrategia de IEC para promocionar e inducir hacia los servicios de control prenatal y cuidados durante el embarzo al 100% de gestantes del municipio</t>
  </si>
  <si>
    <t>Articular y vigilar las acciones de demanda inducida al 100% de las madres gestantes del municipio con la ESE e IPS</t>
  </si>
  <si>
    <t>Implementar la estrategia de IAMI en la ESE municipal</t>
  </si>
  <si>
    <t>Implementar la estrategia de IEC para la promocion de la lactancia materna exclusiva hasta los 6 meses de edad</t>
  </si>
  <si>
    <t>Implementar una estrategia para promocionar los servicios SSR en el 80% de la poblacion de 14 a 29 años del municipio</t>
  </si>
  <si>
    <t xml:space="preserve">Implementar el programa de servicios amigables de salud con 100 jóvenes y adolescentes </t>
  </si>
  <si>
    <t>Realizar 1 jornada anual sobre el desarrollo de la política para la promoción de los servicios de asesoría y prueba voluntaria de VIH en población general y gestante.</t>
  </si>
  <si>
    <t>Implementar una estrategia de IEC para promocionar los servicios de deteccion temprana para la prevencion del cancer de cuello uterino</t>
  </si>
  <si>
    <t>Realizar una jornada anuales de control de cancer de cuello uterino a traves de realizacion de citologias - Salud Materna</t>
  </si>
  <si>
    <t>Implementar una estrategia de IEC para promocionar habitos higienicos en los ambitos escolares. Laborales y comunidad general del municipio</t>
  </si>
  <si>
    <t>Implementar el plan de salud mental municipal</t>
  </si>
  <si>
    <t>Implementar una estrategia de IEC para la prevencion del suicidio</t>
  </si>
  <si>
    <t>Implementar el plan de drogas en el municipio</t>
  </si>
  <si>
    <t>Realizar un tamizaje de la poblacion afectadas por el consumo de sustancias psicoaptivas</t>
  </si>
  <si>
    <t>Vigilar el cumplimiento de la ruta de atencion de la violencia intrafamiliar en el 100% de los casos reportados</t>
  </si>
  <si>
    <t>Realizar 2 jornadas de desparatisacion   a  los niños del los programas de familias en accion  con subsidios</t>
  </si>
  <si>
    <t>Gestionar y coordinar con la Secretaria de Salud Dptal para la ejecucion del 100% de acciones del programa de leptospirosis</t>
  </si>
  <si>
    <t>Desarrollar dos (2) campañas anuales de prevencion y vigilancia epidemiologica.</t>
  </si>
  <si>
    <t>Realizar un tamizaje para la deteccion de problemas visuales, auditivos y bucales para niños menores de 5 años</t>
  </si>
  <si>
    <t>Realizar dos segumiento anuales a los mecanismos de control de crecimiento y desarrollo</t>
  </si>
  <si>
    <t>Incrementar la cobertura al SGSSS al 100%</t>
  </si>
  <si>
    <t>Disminuir la tasa de mortalidad infantil  al 9,6 por mil nacidos vivos</t>
  </si>
  <si>
    <t>Disminuir la tasa de mortalidad materna a 1,5 por mil nacidos vivios</t>
  </si>
  <si>
    <t>Disminuir al 4% la tasa de nacidos vivos con bajo peso al nacer</t>
  </si>
  <si>
    <t>Mantener al 0,1 *100.000 menores de 5 años la tasa de mortalidad por nutricion</t>
  </si>
  <si>
    <t>Mantener por debajo 0,1 x 1000 nacidos vivios la incidencia de infeccion por VIH de transmision vertical</t>
  </si>
  <si>
    <t>Mantener por debajo 0,9 x 100.000 habitantes la tasa de mortalidad por cancer de cuello uterino.</t>
  </si>
  <si>
    <t>Mantener por debajo del 0,22 * 100.000 la tasa de mortalidad por suicidio</t>
  </si>
  <si>
    <t>Gestion para un servicio de salud eficiente</t>
  </si>
  <si>
    <t>Salud</t>
  </si>
  <si>
    <r>
      <t>1.1. EJE/DIMENSIÓN/ÁREA :</t>
    </r>
    <r>
      <rPr>
        <sz val="10"/>
        <rFont val="Arial"/>
        <family val="2"/>
      </rPr>
      <t xml:space="preserve">  Palmar superando la pobreza</t>
    </r>
  </si>
  <si>
    <t>1.2. DEPENDENCIA: Secretaria del Interior/Federico Rodriguez</t>
  </si>
  <si>
    <t>Crear un (1) frentes de seguridad para prevenir actos delincuenciales, en los sectores más
vulnerables del municipio</t>
  </si>
  <si>
    <t xml:space="preserve">Adquirir 1 instrumentos para actividades lúdicas  para realizar la
descentralización del comando en los barrios subnormales
</t>
  </si>
  <si>
    <t>Aumentar el pie de fuerza a diecisiete (17) unidades policiales</t>
  </si>
  <si>
    <t xml:space="preserve">Realizar dos (2) talleres dirigidos a padres de familia y docentes sobre el Buen trato en la
familia y en la escuela
</t>
  </si>
  <si>
    <t>Contruir 50 acometidas domiciliarias de agua potable en la cabecera municipal</t>
  </si>
  <si>
    <r>
      <t>Prestar el servicio de agua potable con una frecuencia de 16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horas continuas en el casco urbano</t>
    </r>
  </si>
  <si>
    <t>(Valores en miles de pesos)</t>
  </si>
  <si>
    <t>Disminuir los  vertimientos de aguas servidas en las calles y patios en 500 vivendas en la cabecera municipal.</t>
  </si>
  <si>
    <t xml:space="preserve">Atender a 50 viviendas del municipio en la recoleeción de residuos sólidos </t>
  </si>
  <si>
    <t>Erradicar 5 botaderos de rsiduos solidos a cielo abierto</t>
  </si>
  <si>
    <t>Sec. Planeacion y Obras Publias</t>
  </si>
  <si>
    <t>s/recursos</t>
  </si>
  <si>
    <t>(Valores en miles de Pesos)</t>
  </si>
  <si>
    <t>1.2. DEPENDENCIA: Secretaria de Planeacion y OBRAS publicas/Umata</t>
  </si>
  <si>
    <t>S/Recursos</t>
  </si>
  <si>
    <t>Construir 1000 ml de vías urbanas</t>
  </si>
  <si>
    <t>2,435,000</t>
  </si>
  <si>
    <t>Normalizar 1 barrios subnormales en el municipio</t>
  </si>
  <si>
    <t>Instalar 50 luminarias en el municipio</t>
  </si>
  <si>
    <t>Nadine Escorcias</t>
  </si>
  <si>
    <t>Nadine Escorcia</t>
  </si>
  <si>
    <t>fedrico rodriquez</t>
  </si>
  <si>
    <t>Realizar 1 campañas para evitar el vertimiento de las basuras en la cienaga Luisa</t>
  </si>
  <si>
    <t xml:space="preserve">Capacitar a 10 personas en temas de prevencion y atención de desastres </t>
  </si>
  <si>
    <t>Realizar la legalización de 25 títulos de predios rurales</t>
  </si>
  <si>
    <t>s/recurso</t>
  </si>
  <si>
    <t>Nadine Escorcia / Harol Escorcia</t>
  </si>
  <si>
    <t>Claudia Truyol/Harold Escorcia</t>
  </si>
  <si>
    <t>s/Recurso</t>
  </si>
  <si>
    <t>Depurar y actualizar la Base de Datos del regimen subsidiado trimestralmente.</t>
  </si>
  <si>
    <t>Claudia Truyol /Jaime Pizarro</t>
  </si>
  <si>
    <t xml:space="preserve">Claudia Truyol </t>
  </si>
  <si>
    <t>Ejecutar el Plan de Nutricion municipal</t>
  </si>
  <si>
    <t>Realizar 3 campañas de uso de preservativos en los adolecentes y adultos  en el Municipio</t>
  </si>
  <si>
    <t>Claudia Truyol /Lisandro Fontalvo/Federico Rodriguez</t>
  </si>
  <si>
    <t>Claudia Truyol</t>
  </si>
  <si>
    <t xml:space="preserve">Realizar 2 campañas de educación en
salud oral en planteles educativos de básica primaria.
</t>
  </si>
  <si>
    <t>Jose Pizarro Marin</t>
  </si>
  <si>
    <t>Jose Fontalvo</t>
  </si>
  <si>
    <r>
      <t>Construir  2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nuevas aulas en las IE oficiales del municipio</t>
    </r>
  </si>
  <si>
    <t>Nadine Escorcia / Jose Fontalvo</t>
  </si>
  <si>
    <t>Adecuar y mantener la infraestructura física de las 3 IE del municipio</t>
  </si>
  <si>
    <t>Adquirir 2 predios para la ampliacion de 3 IE del municipio</t>
  </si>
  <si>
    <t>Dotar de material didactico a  4 IE del municipio</t>
  </si>
  <si>
    <t>Realizar un proyecto para la construcción de un auditorio</t>
  </si>
  <si>
    <t>Jose Fontalvo / Lisandro Fontalvo</t>
  </si>
  <si>
    <t>Jose Fontalvo / Diana Esquiaqui</t>
  </si>
  <si>
    <t>Incluir a 15 nuevos adultos mayores al programa</t>
  </si>
  <si>
    <t>S/Recurso</t>
  </si>
  <si>
    <t>Jose Fontalvo / Claudia Truyol</t>
  </si>
  <si>
    <t>Brindar apoyo económico y logistico a las activiades de las 71 las madres comunitarias</t>
  </si>
  <si>
    <t xml:space="preserve">Apoyar la formacion de 1 hogar comunitarios de bienestar </t>
  </si>
  <si>
    <t>Jose Fontalvo / Federico Rodriguez</t>
  </si>
  <si>
    <t>Elaborar un mapa de riesgo para los discapacitados</t>
  </si>
  <si>
    <t>Capacitar a 25 mujeres en el marco del programa transformate tu mujer, sobre empoderamiento, fortalecimiento de capacidades individuales y asociaciones productivas</t>
  </si>
  <si>
    <t>Beneficiar a 15 nuevas mujeres en el Programa mujeres Emprendedoras</t>
  </si>
  <si>
    <t>Jose Fontalvo / Lisandro Fontalvo / Claudia Truyol</t>
  </si>
  <si>
    <t>Gestionar el suministro 25 de ayudas técnicas a personas en situación de discapacidad a menores de 18 años.</t>
  </si>
  <si>
    <t>Federico Rodriguez</t>
  </si>
  <si>
    <t>Jaime Pizarro</t>
  </si>
  <si>
    <t>Silvana Charris</t>
  </si>
  <si>
    <t>Jose Luis Truyol</t>
  </si>
  <si>
    <t>Jose Luis Truyol / Federico Rodriguez</t>
  </si>
  <si>
    <t>Continuar el Programa de Saneamiento Fiscal y Financiero</t>
  </si>
  <si>
    <t>1.2. DEPENDENCIA: Secretaria Administrativa y Financiera</t>
  </si>
  <si>
    <t>Socializar el plan de contingencia para prevenir situaciones que alteren la estabilidad de la zona.</t>
  </si>
  <si>
    <t>costruir pavimento en concreto rigido en las calles 4  entre carreras 5 y 10 y calle 7 entre carreras 6 y 10</t>
  </si>
  <si>
    <t>crear una asociacion o alianza entre los productores y comerciantes del municipio</t>
  </si>
  <si>
    <t>realizar campañas de sencibilizacion</t>
  </si>
  <si>
    <t>realizar campañas de sencibilizacion en temas de talas de vejetacion</t>
  </si>
  <si>
    <t>formulacion de proyecto</t>
  </si>
  <si>
    <t>promover un comité zonal o barrial</t>
  </si>
  <si>
    <t xml:space="preserve">capacitar  a personas en temas de riesgo </t>
  </si>
  <si>
    <t>realizar contrato o convenio con el cuerpo de bomberos</t>
  </si>
  <si>
    <t>censar a las comunidades bunerables  ante desastres</t>
  </si>
  <si>
    <t xml:space="preserve">elaboracion de proyecto </t>
  </si>
  <si>
    <t>gestionar recursor ante los entres estatales</t>
  </si>
  <si>
    <t>mejorar una via rural del municipio (convenio invias)</t>
  </si>
  <si>
    <t>Gestionar convenios con entidades estatales o privadas ( con el ministerio de agricultura ysecretaria  desarrollo economico , otras entidades)</t>
  </si>
  <si>
    <t>activiades recrodeportiva realizadoas por monitores, cordinadores y director</t>
  </si>
  <si>
    <t>inaguraccion de juegos intercolegiales fase municipal</t>
  </si>
  <si>
    <t xml:space="preserve">capacitar en legislacion deportiva </t>
  </si>
  <si>
    <t>apoyo a escuelas existente implementacion</t>
  </si>
  <si>
    <t>apoyar a las festivales: de la guayaba,festival de musica,Gran parada municipal,</t>
  </si>
  <si>
    <t xml:space="preserve">presentar un proyecto al ministerio de cultura </t>
  </si>
  <si>
    <t xml:space="preserve">realizaran talleres a madres lactantes </t>
  </si>
  <si>
    <t>realizaran talleres , charlas dirigidos a docentes y padres de familias</t>
  </si>
  <si>
    <t xml:space="preserve">realizaran talleres y charlas padres de familias </t>
  </si>
  <si>
    <t xml:space="preserve">gestionar con la gobernacion la construccion del CDI </t>
  </si>
  <si>
    <t>coordinar con la registraduria lla campaña de registro</t>
  </si>
  <si>
    <t xml:space="preserve">en coordinación con el consorcio colambia adulto mayor </t>
  </si>
  <si>
    <t>realizar un taller ,actividades ludicos recreativas</t>
  </si>
  <si>
    <t>brindar logistica a madres comunitaria por parte de la administracion</t>
  </si>
  <si>
    <t>gestionar la creacion con el bienestar familiar</t>
  </si>
  <si>
    <t>apoyar en logistica al ICBF en los derechos de los jovenes desplazados</t>
  </si>
  <si>
    <t xml:space="preserve">con apoyo de la personeria y de la administracion </t>
  </si>
  <si>
    <t xml:space="preserve">apoyo en la logistica </t>
  </si>
  <si>
    <t>convenio con el sena y otras entes territoriales</t>
  </si>
  <si>
    <t>realizar talleres de formacion</t>
  </si>
  <si>
    <t xml:space="preserve">realizar  talleres y charlas   a las organización de discapacitados en sus derechos  </t>
  </si>
  <si>
    <t>a traves de talleres y charlas</t>
  </si>
  <si>
    <t>coordinacion con el departamento las ayudas</t>
  </si>
  <si>
    <t>realizar talleres y charlas en proteccion a la mujer</t>
  </si>
  <si>
    <t>apoyo de la gobernacion en emprendimiento</t>
  </si>
  <si>
    <t>realizar charlas y capacitacion a la comunidad</t>
  </si>
  <si>
    <t>realizar talleres y charlas en el tema del buen trato</t>
  </si>
  <si>
    <t>apoyar con insumo a la policia ( combustibles)</t>
  </si>
  <si>
    <t>realizar talleres y charlas  a los miembros del CMJ</t>
  </si>
  <si>
    <t>Implementar los consejos comunitarios en los barrios</t>
  </si>
  <si>
    <t>realizar convenio con la emisora para presentar los programas de la administracion</t>
  </si>
  <si>
    <t xml:space="preserve">realizar talleres y  charlas sencibilizacion </t>
  </si>
  <si>
    <t>realizar auditorias EPS subsidiada del municipio</t>
  </si>
  <si>
    <t>contratar personal para vacunacion</t>
  </si>
  <si>
    <t xml:space="preserve">Capacitaciones , charlas , talleres </t>
  </si>
  <si>
    <t xml:space="preserve">se realizaran charlas y talleres </t>
  </si>
  <si>
    <t xml:space="preserve">se realizaran charlas y capacitaciones </t>
  </si>
  <si>
    <t>realizar pruebas a pacientes</t>
  </si>
  <si>
    <t xml:space="preserve">realizar charlas y capacitacion </t>
  </si>
  <si>
    <t>realizar charlas , capacitacion y sequimiento</t>
  </si>
  <si>
    <t>realizar jornada con la ESE del municipio</t>
  </si>
  <si>
    <t xml:space="preserve">realizar jornadas con la secretaria de salud departamental </t>
  </si>
  <si>
    <t>Realizar la contratacion de 4 personas que se encargaran del leventamiento, recoleccion, tabulacion, clasificacion y digitacion de las encuentas a realizar por un periodo de 11 meses.</t>
  </si>
  <si>
    <t>Formular un Plan Institucional de Capacitacion a los funcionarios de la Alcaldia Municipal de Palmar de Varela</t>
  </si>
  <si>
    <t>Apoyar a las dependencias para ealizar la contratacion personas de apoyo a la gestion en el desarrollo de las eficientes competencias de Ley y los Procesos Organizacionales de la Entidad</t>
  </si>
  <si>
    <t>Realizar la contratacion de 4 personas de apoyo a la gestion presupuestal, contable y de recaudo en la Secretaria Administrativa y Financiera</t>
  </si>
  <si>
    <t>Presentar la neceidad de la implementacion de la Ley general de archivo, que permitara el dignostico y su implementacion con las tablas de retencion documental</t>
  </si>
  <si>
    <t>Realizar el invetario de los bienes, muebles e inmuebles del Municipio de Palmar de Varela, con el acompañamiento del Contador Municipal y la Secretaria de Planeacion Municipal</t>
  </si>
  <si>
    <t>Desarrollar la implementacion y funcionamiento del Banco de Proyectos, en el marco del SGR, que incluya la capacitacion a los funcionarios de la Administracion municipal</t>
  </si>
  <si>
    <t>Contratar con la firma desarrolladora del Software que funciona en la Secretaria Administrativa y Financiera, que integra el recaudo de las rentas municipales, presupuesto, contabilidad, para el apoyo tecnico continuo de los funcionarios de la dependencia</t>
  </si>
  <si>
    <t>Migrar la informacion de la pagina web actual de gobierno en linea a una plataforma mas interactiva que le permita a los usuarios una mayor interrelacion</t>
  </si>
  <si>
    <t>Contratar tres personas para la atencion al ciudadano para la ubicación de las dependencias, el recibo de la documentacion externa y cuidado de las instalaciones de la planta fisica del edicifio administrativo</t>
  </si>
  <si>
    <t>Realizar la actulizacion de la base de datos de los contribuyentes de ls impuesto predial y de industria y comercion con el apoyo a fortalecimiento con dos personas</t>
  </si>
  <si>
    <t>instalar redes de alcantarillado , acometida domiciliarias,</t>
  </si>
  <si>
    <t>realizando conexiones al sistema de alcantarillado, campañas de sencibilizaciones  a la comunidad</t>
  </si>
  <si>
    <t>mejora la infrastructura para prestar el servicio con una frecuencia constante</t>
  </si>
  <si>
    <t xml:space="preserve">elabora proyecto, proceso de contratacion, ejecucion de la obra </t>
  </si>
  <si>
    <t>nadine escorcia mejia</t>
  </si>
  <si>
    <t>contratar la persona idonea para la actualizacion y socializacion con la comunidad</t>
  </si>
  <si>
    <t>identificar las viviendas donde no llega el servicio para remitirlos a la empresa recolectora de los residuos solidos</t>
  </si>
  <si>
    <t xml:space="preserve">identificar los sitios de basureros a cielo abierto, contratar al personal para su recolecion con la comunidad  acciones comunales y ambientalistas </t>
  </si>
  <si>
    <t xml:space="preserve">socializar con los postulantes del proyecto la inciacion de la obra ,ejecucion de la obra </t>
  </si>
  <si>
    <t>gestionar la compra de los terrenos y su proceso ce legalizacion</t>
  </si>
  <si>
    <t>identificar los materiales didacticos, ofertar el suministro de los materiales de acuerdo a la norma y entrega de dotacion</t>
  </si>
  <si>
    <t>identificar los materiales mobiliarios, ofertar el suministro de los materiales de acuerdo a la norma y entrega de dotacion</t>
  </si>
  <si>
    <t>identificar los instituciones educativas que se ban a beneficiar, ofertar el suministro de acuerdo a la norma y entrega de los computadores</t>
  </si>
  <si>
    <t xml:space="preserve">contratar a la persona idonea para el tema, </t>
  </si>
  <si>
    <t xml:space="preserve">contratar a una persona natural para el transporte para prestar el servicio </t>
  </si>
  <si>
    <t>se realiza a traves del bienestar familiar y el programade alimentacion escolar</t>
  </si>
  <si>
    <t>se realiza a traves de las fundacion mis primeros pasos y realizar  seguimiento durante todo el año</t>
  </si>
  <si>
    <t>dotacion y capacitacion  a las AIEPI</t>
  </si>
  <si>
    <t>Ralizar sequimientos  a la ESE del municipio y "EPS"S</t>
  </si>
  <si>
    <t>entrega de preservativos y charlas a los jovenes</t>
  </si>
  <si>
    <t>realiazan charlas y entrega de  implementos de aseo oral</t>
  </si>
  <si>
    <t>realizar valoracion a los niños del programa de crecimiento y desarrollo durante todo el año</t>
  </si>
  <si>
    <t xml:space="preserve">capacitaciones , cursos , charlas y asistencia tecnica </t>
  </si>
  <si>
    <t xml:space="preserve">harold escorcia </t>
  </si>
  <si>
    <t xml:space="preserve">nadine escorcia </t>
  </si>
  <si>
    <t>Presentar proyecto en la gobernacion para ampliar el abasto del corregimiento burrusco</t>
  </si>
  <si>
    <t>gestionar  con las cadenas de mercados , distriduidores de plaza e industria  y procesadoras</t>
  </si>
  <si>
    <t>realizar censo en para la poblacion en edad loboral</t>
  </si>
  <si>
    <t>Nadine Escorcia y harold escorcia</t>
  </si>
  <si>
    <t>elaborar un proyecto piscicola, gestionar los recursos</t>
  </si>
  <si>
    <t>harold escorcia y jose pizarro</t>
  </si>
  <si>
    <t>Nadine Escorcia , harold escorcia y jose pizarro</t>
  </si>
  <si>
    <t xml:space="preserve">fedrico rodriquez y harold escorcia </t>
  </si>
  <si>
    <t>identificar los predios y proceso de legalizacion</t>
  </si>
  <si>
    <t>elaborar un  proyecto de   economía solidaria.</t>
  </si>
  <si>
    <t xml:space="preserve">capacitar ,a los jovenes, realizar talleres </t>
  </si>
  <si>
    <t>capacitar a persona en la formulacion de proyectos productivos y otros  para acceder a creditos</t>
  </si>
  <si>
    <t xml:space="preserve"> Identificar los barrios que se encuentra en estado de subnormales , legalizacion de barrio subnormal con las empresas prestadoras del servicio</t>
  </si>
  <si>
    <t xml:space="preserve">realizar el listado de los sitios que caresen sde alumbrado publico, instalar luminarias con la empresa prestadora del servicio </t>
  </si>
  <si>
    <t>creacion de una escuela deportiva volleybol</t>
  </si>
  <si>
    <t>contratar un profesor para dictar taller durante todo el año</t>
  </si>
  <si>
    <t>contratar un profesor para dictar taller musica durante todo el año</t>
  </si>
  <si>
    <t>elaborar proyecto para conseguir los   recursos para la conservación y preservación de la cienaga Luisa</t>
  </si>
  <si>
    <t xml:space="preserve"> contratar personal para la actividad  de limpieza en los  cuerpos de aguas </t>
  </si>
  <si>
    <t>fedrico rodriguez</t>
  </si>
  <si>
    <t xml:space="preserve"> apoyar  de la policia la  creacion del frente de seguridad</t>
  </si>
  <si>
    <t>realizar charlas de promocion y prevencion</t>
  </si>
  <si>
    <t>contratar personal capacitado para realizar talleres y charlas en el tema</t>
  </si>
  <si>
    <t>realizar talleres en con junto con la administracion y  policia en temas seguridad ciudadana y orden publico</t>
  </si>
  <si>
    <t>realizar convenios con la policia y el transito departamental en temas de movilidad</t>
  </si>
  <si>
    <t xml:space="preserve">gestionar ante la policia la creacion de la  red de apoyo comunitaria  </t>
  </si>
  <si>
    <t>contratar personal para identificar la poblacion que estan fuera del sistema,proceso de digitacion para incorporar al sistema</t>
  </si>
  <si>
    <t>atraves de los reportes de DNP,</t>
  </si>
  <si>
    <t>drindar apoyo en  logistica,</t>
  </si>
  <si>
    <t xml:space="preserve">gestionar convenio con la policia para el incremento el pie de fuerza  </t>
  </si>
  <si>
    <t>comprar material para la desentralizacion del comando en las barrios subnormales</t>
  </si>
  <si>
    <t>realizar de censo de poblacion en zona de alto riesgo, elaborar proyecto de reubicacion de la poblacion</t>
  </si>
  <si>
    <t>tener activo el  comité de gestion de riesgo , atender a las emergencias</t>
  </si>
  <si>
    <t xml:space="preserve">socializar el plan contingencia con charlas y talleres </t>
  </si>
  <si>
    <t xml:space="preserve">contratar al personal idoneo para Realizar   mantenimiento y adecuacion a los cementerios </t>
  </si>
  <si>
    <t>contratar al personal idoneo para Realizar   mantenimiento y adecuacion casa de la cultura</t>
  </si>
  <si>
    <t>contratar al personal idoneo para Realizar   mantenimiento y adecuacion el hogar multiple</t>
  </si>
  <si>
    <t xml:space="preserve">contratar al personal idoneo para Realizar   mantenimiento y adecuacion a cancha catalino varela </t>
  </si>
  <si>
    <t>realizar talleres y charlas  en varios temas  a las JAC</t>
  </si>
  <si>
    <t xml:space="preserve">atraves  de las  necesidades ,convenio para brindar logistica </t>
  </si>
  <si>
    <t>realizar capacitaciones a los miembros de las JAC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</si>
</sst>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Fill="1" applyBorder="1" applyAlignment="1">
      <alignment horizontal="justify" vertical="top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21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0" fillId="0" borderId="26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justify" vertical="top" wrapText="1"/>
    </xf>
    <xf numFmtId="0" fontId="0" fillId="0" borderId="30" xfId="0" applyFont="1" applyBorder="1" applyAlignment="1">
      <alignment horizontal="justify" vertical="top"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justify" vertical="top" wrapText="1"/>
    </xf>
    <xf numFmtId="0" fontId="0" fillId="0" borderId="32" xfId="0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9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top" wrapText="1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3" fontId="9" fillId="13" borderId="10" xfId="52" applyNumberFormat="1" applyFont="1" applyFill="1" applyBorder="1" applyAlignment="1">
      <alignment horizontal="center" vertical="center"/>
      <protection/>
    </xf>
    <xf numFmtId="3" fontId="0" fillId="0" borderId="29" xfId="0" applyNumberFormat="1" applyBorder="1" applyAlignment="1">
      <alignment/>
    </xf>
    <xf numFmtId="3" fontId="9" fillId="7" borderId="10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3" fontId="0" fillId="0" borderId="33" xfId="0" applyNumberFormat="1" applyBorder="1" applyAlignment="1">
      <alignment vertical="center"/>
    </xf>
    <xf numFmtId="0" fontId="0" fillId="0" borderId="19" xfId="0" applyBorder="1" applyAlignment="1">
      <alignment horizontal="center"/>
    </xf>
    <xf numFmtId="3" fontId="5" fillId="19" borderId="1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9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0" fillId="0" borderId="35" xfId="0" applyNumberFormat="1" applyBorder="1" applyAlignment="1">
      <alignment/>
    </xf>
    <xf numFmtId="9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9" fillId="7" borderId="33" xfId="0" applyNumberFormat="1" applyFont="1" applyFill="1" applyBorder="1" applyAlignment="1">
      <alignment horizontal="center" vertical="center"/>
    </xf>
    <xf numFmtId="3" fontId="9" fillId="7" borderId="30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3" fontId="9" fillId="7" borderId="34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0" fillId="0" borderId="33" xfId="0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3" fontId="0" fillId="0" borderId="33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3"/>
  <sheetViews>
    <sheetView tabSelected="1" zoomScalePageLayoutView="0" workbookViewId="0" topLeftCell="F1">
      <selection activeCell="K17" sqref="K17"/>
    </sheetView>
  </sheetViews>
  <sheetFormatPr defaultColWidth="11.421875" defaultRowHeight="12.75"/>
  <cols>
    <col min="1" max="2" width="2.7109375" style="0" customWidth="1"/>
    <col min="3" max="3" width="18.140625" style="0" customWidth="1"/>
    <col min="4" max="4" width="21.28125" style="0" customWidth="1"/>
    <col min="5" max="5" width="17.28125" style="0" customWidth="1"/>
    <col min="6" max="6" width="20.421875" style="0" customWidth="1"/>
    <col min="7" max="7" width="16.28125" style="0" customWidth="1"/>
    <col min="8" max="8" width="28.421875" style="0" customWidth="1"/>
    <col min="9" max="9" width="15.28125" style="0" customWidth="1"/>
    <col min="10" max="10" width="13.00390625" style="0" customWidth="1"/>
    <col min="11" max="12" width="33.8515625" style="0" customWidth="1"/>
    <col min="13" max="13" width="13.7109375" style="0" customWidth="1"/>
    <col min="14" max="14" width="4.57421875" style="0" customWidth="1"/>
    <col min="15" max="25" width="5.57421875" style="0" customWidth="1"/>
    <col min="26" max="26" width="2.7109375" style="0" customWidth="1"/>
  </cols>
  <sheetData>
    <row r="1" spans="2:26" ht="13.5" thickTop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2:27" ht="15.75">
      <c r="B2" s="5"/>
      <c r="C2" s="122" t="s">
        <v>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7"/>
      <c r="AA2" s="11"/>
    </row>
    <row r="3" spans="1:27" ht="15.75">
      <c r="A3" s="13"/>
      <c r="B3" s="140" t="s">
        <v>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3"/>
      <c r="AA3" s="11"/>
    </row>
    <row r="4" spans="2:27" ht="15.75">
      <c r="B4" s="5"/>
      <c r="C4" s="122" t="s">
        <v>13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7"/>
      <c r="AA4" s="11"/>
    </row>
    <row r="5" spans="2:26" ht="15.75">
      <c r="B5" s="5"/>
      <c r="C5" s="122" t="s">
        <v>28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7"/>
    </row>
    <row r="6" spans="2:26" ht="15.75">
      <c r="B6" s="5"/>
      <c r="C6" s="122" t="s">
        <v>274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7"/>
    </row>
    <row r="7" spans="2:26" ht="12.75">
      <c r="B7" s="5"/>
      <c r="C7" s="144" t="s">
        <v>29</v>
      </c>
      <c r="D7" s="144"/>
      <c r="E7" s="145"/>
      <c r="F7" s="6"/>
      <c r="G7" s="6"/>
      <c r="H7" s="6"/>
      <c r="I7" s="6"/>
      <c r="J7" s="6"/>
      <c r="K7" s="6"/>
      <c r="L7" s="6"/>
      <c r="M7" s="144" t="s">
        <v>32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7"/>
    </row>
    <row r="8" spans="2:26" ht="12.75">
      <c r="B8" s="5"/>
      <c r="C8" s="146" t="s">
        <v>30</v>
      </c>
      <c r="D8" s="146"/>
      <c r="E8" s="147"/>
      <c r="F8" s="6"/>
      <c r="G8" s="6"/>
      <c r="H8" s="6"/>
      <c r="I8" s="6"/>
      <c r="J8" s="6"/>
      <c r="K8" s="6"/>
      <c r="L8" s="6"/>
      <c r="M8" s="144" t="s">
        <v>14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7"/>
    </row>
    <row r="9" spans="2:26" ht="12.75">
      <c r="B9" s="5"/>
      <c r="C9" s="144" t="s">
        <v>31</v>
      </c>
      <c r="D9" s="144"/>
      <c r="E9" s="14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2:26" ht="12.7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2:26" ht="12.75" customHeight="1">
      <c r="B11" s="5"/>
      <c r="C11" s="134" t="s">
        <v>15</v>
      </c>
      <c r="D11" s="134" t="s">
        <v>16</v>
      </c>
      <c r="E11" s="134" t="s">
        <v>17</v>
      </c>
      <c r="F11" s="134" t="s">
        <v>18</v>
      </c>
      <c r="G11" s="134" t="s">
        <v>19</v>
      </c>
      <c r="H11" s="134" t="s">
        <v>20</v>
      </c>
      <c r="I11" s="134" t="s">
        <v>21</v>
      </c>
      <c r="J11" s="134" t="s">
        <v>22</v>
      </c>
      <c r="K11" s="134" t="s">
        <v>23</v>
      </c>
      <c r="L11" s="134" t="s">
        <v>24</v>
      </c>
      <c r="M11" s="134" t="s">
        <v>25</v>
      </c>
      <c r="N11" s="141" t="s">
        <v>26</v>
      </c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3"/>
      <c r="Z11" s="7"/>
    </row>
    <row r="12" spans="2:26" ht="25.5" customHeight="1">
      <c r="B12" s="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2" t="s">
        <v>1</v>
      </c>
      <c r="O12" s="12" t="s">
        <v>2</v>
      </c>
      <c r="P12" s="12" t="s">
        <v>3</v>
      </c>
      <c r="Q12" s="12" t="s">
        <v>4</v>
      </c>
      <c r="R12" s="12" t="s">
        <v>5</v>
      </c>
      <c r="S12" s="12" t="s">
        <v>6</v>
      </c>
      <c r="T12" s="12" t="s">
        <v>7</v>
      </c>
      <c r="U12" s="12" t="s">
        <v>8</v>
      </c>
      <c r="V12" s="12" t="s">
        <v>9</v>
      </c>
      <c r="W12" s="12" t="s">
        <v>10</v>
      </c>
      <c r="X12" s="12" t="s">
        <v>11</v>
      </c>
      <c r="Y12" s="12" t="s">
        <v>12</v>
      </c>
      <c r="Z12" s="7"/>
    </row>
    <row r="13" spans="2:26" ht="12.75" customHeight="1">
      <c r="B13" s="5"/>
      <c r="C13" s="123" t="s">
        <v>33</v>
      </c>
      <c r="D13" s="126" t="s">
        <v>34</v>
      </c>
      <c r="E13" s="138" t="s">
        <v>35</v>
      </c>
      <c r="F13" s="126" t="s">
        <v>272</v>
      </c>
      <c r="G13" s="120"/>
      <c r="H13" s="126" t="s">
        <v>272</v>
      </c>
      <c r="I13" s="120">
        <v>50</v>
      </c>
      <c r="J13" s="128">
        <v>8000</v>
      </c>
      <c r="K13" s="126" t="s">
        <v>403</v>
      </c>
      <c r="L13" s="126" t="s">
        <v>404</v>
      </c>
      <c r="M13" s="128">
        <v>8000</v>
      </c>
      <c r="N13" s="120"/>
      <c r="O13" s="130"/>
      <c r="P13" s="130"/>
      <c r="Q13" s="132"/>
      <c r="R13" s="120"/>
      <c r="S13" s="1"/>
      <c r="T13" s="1"/>
      <c r="U13" s="1"/>
      <c r="V13" s="1"/>
      <c r="W13" s="1"/>
      <c r="X13" s="1"/>
      <c r="Y13" s="1"/>
      <c r="Z13" s="7"/>
    </row>
    <row r="14" spans="2:26" ht="60" customHeight="1">
      <c r="B14" s="5"/>
      <c r="C14" s="124"/>
      <c r="D14" s="127"/>
      <c r="E14" s="139"/>
      <c r="F14" s="127"/>
      <c r="G14" s="121"/>
      <c r="H14" s="127"/>
      <c r="I14" s="121"/>
      <c r="J14" s="129"/>
      <c r="K14" s="127"/>
      <c r="L14" s="127"/>
      <c r="M14" s="129"/>
      <c r="N14" s="121"/>
      <c r="O14" s="131"/>
      <c r="P14" s="131"/>
      <c r="Q14" s="133"/>
      <c r="R14" s="121"/>
      <c r="S14" s="75"/>
      <c r="T14" s="75"/>
      <c r="U14" s="75"/>
      <c r="V14" s="75"/>
      <c r="W14" s="1"/>
      <c r="X14" s="1"/>
      <c r="Y14" s="1"/>
      <c r="Z14" s="7"/>
    </row>
    <row r="15" spans="2:26" ht="63.75">
      <c r="B15" s="5"/>
      <c r="C15" s="124"/>
      <c r="D15" s="1"/>
      <c r="E15" s="1"/>
      <c r="F15" s="15" t="s">
        <v>273</v>
      </c>
      <c r="G15" s="1"/>
      <c r="H15" s="15" t="s">
        <v>273</v>
      </c>
      <c r="I15" s="17">
        <v>16</v>
      </c>
      <c r="J15" s="19" t="s">
        <v>279</v>
      </c>
      <c r="K15" s="107" t="s">
        <v>402</v>
      </c>
      <c r="L15" s="79" t="s">
        <v>404</v>
      </c>
      <c r="M15" s="19" t="s">
        <v>279</v>
      </c>
      <c r="N15" s="1"/>
      <c r="O15" s="1"/>
      <c r="P15" s="1"/>
      <c r="Q15" s="1"/>
      <c r="R15" s="1"/>
      <c r="S15" s="21"/>
      <c r="T15" s="21"/>
      <c r="U15" s="21"/>
      <c r="V15" s="21"/>
      <c r="W15" s="21"/>
      <c r="X15" s="21"/>
      <c r="Y15" s="1"/>
      <c r="Z15" s="7"/>
    </row>
    <row r="16" spans="2:26" ht="51">
      <c r="B16" s="5"/>
      <c r="C16" s="124"/>
      <c r="D16" s="126" t="s">
        <v>36</v>
      </c>
      <c r="E16" s="126" t="s">
        <v>37</v>
      </c>
      <c r="F16" s="16" t="s">
        <v>38</v>
      </c>
      <c r="G16" s="18">
        <v>2012085200001</v>
      </c>
      <c r="H16" s="19" t="s">
        <v>47</v>
      </c>
      <c r="I16" s="17">
        <v>1000</v>
      </c>
      <c r="J16" s="82">
        <v>714449</v>
      </c>
      <c r="K16" s="107" t="s">
        <v>400</v>
      </c>
      <c r="L16" s="79" t="s">
        <v>404</v>
      </c>
      <c r="M16" s="82">
        <v>714449</v>
      </c>
      <c r="N16" s="1"/>
      <c r="O16" s="21"/>
      <c r="P16" s="21"/>
      <c r="Q16" s="1"/>
      <c r="R16" s="1"/>
      <c r="S16" s="1"/>
      <c r="T16" s="1"/>
      <c r="U16" s="1"/>
      <c r="V16" s="1"/>
      <c r="W16" s="1"/>
      <c r="X16" s="1"/>
      <c r="Y16" s="1"/>
      <c r="Z16" s="7"/>
    </row>
    <row r="17" spans="2:26" ht="76.5">
      <c r="B17" s="5"/>
      <c r="C17" s="124"/>
      <c r="D17" s="137"/>
      <c r="E17" s="137"/>
      <c r="F17" s="16" t="s">
        <v>275</v>
      </c>
      <c r="G17" s="1"/>
      <c r="H17" s="16" t="s">
        <v>275</v>
      </c>
      <c r="I17" s="17">
        <v>500</v>
      </c>
      <c r="J17" s="19" t="s">
        <v>279</v>
      </c>
      <c r="K17" s="107" t="s">
        <v>401</v>
      </c>
      <c r="L17" s="79" t="s">
        <v>404</v>
      </c>
      <c r="M17" s="19" t="s">
        <v>279</v>
      </c>
      <c r="N17" s="1"/>
      <c r="O17" s="1"/>
      <c r="P17" s="1"/>
      <c r="Q17" s="1"/>
      <c r="R17" s="1"/>
      <c r="S17" s="21"/>
      <c r="T17" s="21"/>
      <c r="U17" s="1"/>
      <c r="V17" s="1"/>
      <c r="W17" s="1"/>
      <c r="X17" s="1"/>
      <c r="Y17" s="1"/>
      <c r="Z17" s="7"/>
    </row>
    <row r="18" spans="2:26" ht="76.5">
      <c r="B18" s="5"/>
      <c r="C18" s="124"/>
      <c r="D18" s="137"/>
      <c r="E18" s="137"/>
      <c r="F18" s="16" t="s">
        <v>39</v>
      </c>
      <c r="G18" s="1"/>
      <c r="H18" s="1"/>
      <c r="I18" s="17"/>
      <c r="J18" s="81"/>
      <c r="K18" s="107"/>
      <c r="L18" s="79" t="s">
        <v>404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7"/>
    </row>
    <row r="19" spans="2:26" ht="51">
      <c r="B19" s="5"/>
      <c r="C19" s="124"/>
      <c r="D19" s="137"/>
      <c r="E19" s="137"/>
      <c r="F19" s="16" t="s">
        <v>40</v>
      </c>
      <c r="G19" s="1"/>
      <c r="H19" s="1"/>
      <c r="I19" s="17"/>
      <c r="J19" s="81"/>
      <c r="K19" s="107"/>
      <c r="L19" s="45" t="s">
        <v>404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"/>
    </row>
    <row r="20" spans="2:26" ht="63.75">
      <c r="B20" s="5"/>
      <c r="C20" s="124"/>
      <c r="D20" s="137"/>
      <c r="E20" s="137"/>
      <c r="F20" s="16" t="s">
        <v>41</v>
      </c>
      <c r="G20" s="1"/>
      <c r="H20" s="1"/>
      <c r="I20" s="17"/>
      <c r="J20" s="81"/>
      <c r="K20" s="107"/>
      <c r="L20" s="4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"/>
    </row>
    <row r="21" spans="2:26" ht="25.5">
      <c r="B21" s="5"/>
      <c r="C21" s="124"/>
      <c r="D21" s="127"/>
      <c r="E21" s="127"/>
      <c r="F21" s="16" t="s">
        <v>42</v>
      </c>
      <c r="G21" s="1"/>
      <c r="H21" s="1"/>
      <c r="I21" s="17"/>
      <c r="J21" s="81"/>
      <c r="K21" s="107"/>
      <c r="L21" s="79" t="s">
        <v>404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7"/>
    </row>
    <row r="22" spans="2:26" ht="51">
      <c r="B22" s="5"/>
      <c r="C22" s="124"/>
      <c r="D22" s="123" t="s">
        <v>43</v>
      </c>
      <c r="E22" s="126" t="s">
        <v>44</v>
      </c>
      <c r="F22" s="16" t="s">
        <v>276</v>
      </c>
      <c r="G22" s="1"/>
      <c r="H22" s="16" t="s">
        <v>276</v>
      </c>
      <c r="I22" s="17">
        <v>50</v>
      </c>
      <c r="J22" s="82">
        <v>4000</v>
      </c>
      <c r="K22" s="107" t="s">
        <v>406</v>
      </c>
      <c r="L22" s="79" t="s">
        <v>404</v>
      </c>
      <c r="M22" s="82">
        <v>4000</v>
      </c>
      <c r="N22" s="1"/>
      <c r="O22" s="1"/>
      <c r="P22" s="1"/>
      <c r="Q22" s="1"/>
      <c r="R22" s="1"/>
      <c r="S22" s="1"/>
      <c r="T22" s="1"/>
      <c r="U22" s="1"/>
      <c r="V22" s="1"/>
      <c r="W22" s="21"/>
      <c r="X22" s="21"/>
      <c r="Y22" s="1"/>
      <c r="Z22" s="7"/>
    </row>
    <row r="23" spans="2:26" ht="102">
      <c r="B23" s="5"/>
      <c r="C23" s="124"/>
      <c r="D23" s="136"/>
      <c r="E23" s="137"/>
      <c r="F23" s="16" t="s">
        <v>46</v>
      </c>
      <c r="G23" s="1"/>
      <c r="H23" s="16" t="s">
        <v>46</v>
      </c>
      <c r="I23" s="17">
        <v>1</v>
      </c>
      <c r="J23" s="81">
        <v>1000</v>
      </c>
      <c r="K23" s="45" t="s">
        <v>405</v>
      </c>
      <c r="L23" s="119" t="s">
        <v>404</v>
      </c>
      <c r="M23" s="45">
        <v>1000</v>
      </c>
      <c r="N23" s="1"/>
      <c r="O23" s="21"/>
      <c r="P23" s="1"/>
      <c r="Q23" s="1"/>
      <c r="R23" s="1"/>
      <c r="S23" s="1"/>
      <c r="T23" s="1"/>
      <c r="U23" s="1"/>
      <c r="V23" s="1"/>
      <c r="W23" s="1"/>
      <c r="X23" s="1"/>
      <c r="Y23" s="1"/>
      <c r="Z23" s="7"/>
    </row>
    <row r="24" spans="2:26" ht="38.25" customHeight="1">
      <c r="B24" s="5"/>
      <c r="C24" s="125"/>
      <c r="D24" s="1"/>
      <c r="E24" s="78" t="s">
        <v>45</v>
      </c>
      <c r="F24" s="16" t="s">
        <v>277</v>
      </c>
      <c r="G24" s="1"/>
      <c r="H24" s="16" t="s">
        <v>277</v>
      </c>
      <c r="I24" s="17">
        <v>5</v>
      </c>
      <c r="J24" s="81">
        <v>20000</v>
      </c>
      <c r="K24" s="107" t="s">
        <v>407</v>
      </c>
      <c r="L24" s="45" t="s">
        <v>404</v>
      </c>
      <c r="M24" s="81">
        <v>20000</v>
      </c>
      <c r="N24" s="1"/>
      <c r="O24" s="22"/>
      <c r="P24" s="21"/>
      <c r="Q24" s="21"/>
      <c r="R24" s="22"/>
      <c r="S24" s="1"/>
      <c r="T24" s="1"/>
      <c r="U24" s="1"/>
      <c r="V24" s="1"/>
      <c r="W24" s="1"/>
      <c r="X24" s="1"/>
      <c r="Y24" s="1"/>
      <c r="Z24" s="7"/>
    </row>
    <row r="25" spans="2:26" ht="13.5" thickBo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</row>
    <row r="26" ht="13.5" thickTop="1"/>
    <row r="31" ht="12.75">
      <c r="M31">
        <f>19500/5000</f>
        <v>3.9</v>
      </c>
    </row>
    <row r="32" ht="12.75">
      <c r="M32">
        <f>+M31*50</f>
        <v>195</v>
      </c>
    </row>
    <row r="33" ht="12.75">
      <c r="M33">
        <f>+M32*12</f>
        <v>2340</v>
      </c>
    </row>
  </sheetData>
  <sheetProtection/>
  <mergeCells count="42">
    <mergeCell ref="C9:E9"/>
    <mergeCell ref="M8:Y8"/>
    <mergeCell ref="C7:E7"/>
    <mergeCell ref="C8:E8"/>
    <mergeCell ref="M7:Y7"/>
    <mergeCell ref="G11:G12"/>
    <mergeCell ref="C2:Y2"/>
    <mergeCell ref="C4:Y4"/>
    <mergeCell ref="C5:Y5"/>
    <mergeCell ref="B3:Y3"/>
    <mergeCell ref="D11:D12"/>
    <mergeCell ref="E11:E12"/>
    <mergeCell ref="N11:Y11"/>
    <mergeCell ref="C11:C12"/>
    <mergeCell ref="M11:M12"/>
    <mergeCell ref="L11:L12"/>
    <mergeCell ref="D13:D14"/>
    <mergeCell ref="E13:E14"/>
    <mergeCell ref="F13:F14"/>
    <mergeCell ref="D16:D21"/>
    <mergeCell ref="E16:E21"/>
    <mergeCell ref="F11:F12"/>
    <mergeCell ref="H13:H14"/>
    <mergeCell ref="I13:I14"/>
    <mergeCell ref="J13:J14"/>
    <mergeCell ref="K13:K14"/>
    <mergeCell ref="K11:K12"/>
    <mergeCell ref="D22:D23"/>
    <mergeCell ref="I11:I12"/>
    <mergeCell ref="J11:J12"/>
    <mergeCell ref="E22:E23"/>
    <mergeCell ref="H11:H12"/>
    <mergeCell ref="R13:R14"/>
    <mergeCell ref="C6:Y6"/>
    <mergeCell ref="C13:C24"/>
    <mergeCell ref="L13:L14"/>
    <mergeCell ref="M13:M14"/>
    <mergeCell ref="N13:N14"/>
    <mergeCell ref="O13:O14"/>
    <mergeCell ref="P13:P14"/>
    <mergeCell ref="Q13:Q14"/>
    <mergeCell ref="G13:G14"/>
  </mergeCells>
  <printOptions horizontalCentered="1" verticalCentered="1"/>
  <pageMargins left="0.984251968503937" right="0.5511811023622047" top="0.984251968503937" bottom="0.984251968503937" header="0" footer="0"/>
  <pageSetup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6:Y21"/>
  <sheetViews>
    <sheetView zoomScalePageLayoutView="0" workbookViewId="0" topLeftCell="E8">
      <selection activeCell="J20" sqref="J20"/>
    </sheetView>
  </sheetViews>
  <sheetFormatPr defaultColWidth="11.421875" defaultRowHeight="12.75"/>
  <cols>
    <col min="3" max="3" width="19.28125" style="0" customWidth="1"/>
    <col min="4" max="4" width="95.8515625" style="0" customWidth="1"/>
    <col min="5" max="5" width="30.57421875" style="0" customWidth="1"/>
    <col min="7" max="7" width="32.28125" style="0" customWidth="1"/>
    <col min="10" max="10" width="21.140625" style="0" customWidth="1"/>
    <col min="11" max="11" width="17.7109375" style="0" customWidth="1"/>
  </cols>
  <sheetData>
    <row r="5" ht="13.5" thickBot="1"/>
    <row r="6" spans="1:25" ht="13.5" thickTop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15.75">
      <c r="A7" s="5"/>
      <c r="B7" s="122" t="s">
        <v>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140" t="s">
        <v>27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3"/>
    </row>
    <row r="9" spans="1:25" ht="15.75">
      <c r="A9" s="5"/>
      <c r="B9" s="122" t="s">
        <v>13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5.75">
      <c r="A10" s="5"/>
      <c r="B10" s="122" t="s">
        <v>28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7"/>
    </row>
    <row r="11" spans="1:25" ht="12.75">
      <c r="A11" s="5"/>
      <c r="B11" s="144" t="s">
        <v>117</v>
      </c>
      <c r="C11" s="144"/>
      <c r="D11" s="145"/>
      <c r="E11" s="6"/>
      <c r="F11" s="6"/>
      <c r="G11" s="6"/>
      <c r="H11" s="6"/>
      <c r="I11" s="6"/>
      <c r="J11" s="6"/>
      <c r="K11" s="6"/>
      <c r="L11" s="144" t="s">
        <v>32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6" t="s">
        <v>30</v>
      </c>
      <c r="C12" s="146"/>
      <c r="D12" s="147"/>
      <c r="E12" s="6"/>
      <c r="F12" s="6"/>
      <c r="G12" s="6"/>
      <c r="H12" s="6"/>
      <c r="I12" s="6"/>
      <c r="J12" s="6"/>
      <c r="K12" s="6"/>
      <c r="L12" s="144" t="s">
        <v>14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7"/>
    </row>
    <row r="13" spans="1:25" ht="12.75">
      <c r="A13" s="5"/>
      <c r="B13" s="144" t="s">
        <v>31</v>
      </c>
      <c r="C13" s="144"/>
      <c r="D13" s="14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3.5" thickBo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2.75">
      <c r="A15" s="5"/>
      <c r="B15" s="134" t="s">
        <v>15</v>
      </c>
      <c r="C15" s="134" t="s">
        <v>16</v>
      </c>
      <c r="D15" s="134" t="s">
        <v>17</v>
      </c>
      <c r="E15" s="161" t="s">
        <v>18</v>
      </c>
      <c r="F15" s="165" t="s">
        <v>19</v>
      </c>
      <c r="G15" s="155" t="s">
        <v>20</v>
      </c>
      <c r="H15" s="155" t="s">
        <v>21</v>
      </c>
      <c r="I15" s="155" t="s">
        <v>22</v>
      </c>
      <c r="J15" s="155" t="s">
        <v>23</v>
      </c>
      <c r="K15" s="155" t="s">
        <v>24</v>
      </c>
      <c r="L15" s="167" t="s">
        <v>25</v>
      </c>
      <c r="M15" s="142" t="s">
        <v>26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3"/>
      <c r="Y15" s="7"/>
    </row>
    <row r="16" spans="1:25" ht="12.75">
      <c r="A16" s="5"/>
      <c r="B16" s="135"/>
      <c r="C16" s="135"/>
      <c r="D16" s="135"/>
      <c r="E16" s="162"/>
      <c r="F16" s="166"/>
      <c r="G16" s="135"/>
      <c r="H16" s="135"/>
      <c r="I16" s="135"/>
      <c r="J16" s="135"/>
      <c r="K16" s="135"/>
      <c r="L16" s="168"/>
      <c r="M16" s="14" t="s">
        <v>1</v>
      </c>
      <c r="N16" s="12" t="s">
        <v>2</v>
      </c>
      <c r="O16" s="12" t="s">
        <v>3</v>
      </c>
      <c r="P16" s="12" t="s">
        <v>4</v>
      </c>
      <c r="Q16" s="12" t="s">
        <v>5</v>
      </c>
      <c r="R16" s="12" t="s">
        <v>6</v>
      </c>
      <c r="S16" s="12" t="s">
        <v>7</v>
      </c>
      <c r="T16" s="12" t="s">
        <v>8</v>
      </c>
      <c r="U16" s="12" t="s">
        <v>9</v>
      </c>
      <c r="V16" s="12" t="s">
        <v>10</v>
      </c>
      <c r="W16" s="12" t="s">
        <v>11</v>
      </c>
      <c r="X16" s="12" t="s">
        <v>12</v>
      </c>
      <c r="Y16" s="7"/>
    </row>
    <row r="17" spans="1:25" ht="80.25" customHeight="1">
      <c r="A17" s="5"/>
      <c r="B17" s="123" t="s">
        <v>113</v>
      </c>
      <c r="C17" s="45"/>
      <c r="D17" s="45"/>
      <c r="E17" s="27" t="s">
        <v>114</v>
      </c>
      <c r="F17" s="36"/>
      <c r="G17" s="27" t="s">
        <v>114</v>
      </c>
      <c r="H17" s="17">
        <v>5</v>
      </c>
      <c r="I17" s="81">
        <f>145813-5000</f>
        <v>140813</v>
      </c>
      <c r="J17" s="29" t="s">
        <v>351</v>
      </c>
      <c r="K17" s="19" t="s">
        <v>306</v>
      </c>
      <c r="L17" s="81"/>
      <c r="M17" s="30"/>
      <c r="N17" s="21"/>
      <c r="O17" s="1"/>
      <c r="P17" s="1"/>
      <c r="Q17" s="1"/>
      <c r="R17" s="21"/>
      <c r="S17" s="1"/>
      <c r="T17" s="1"/>
      <c r="U17" s="1"/>
      <c r="V17" s="21"/>
      <c r="W17" s="1"/>
      <c r="X17" s="1"/>
      <c r="Y17" s="7"/>
    </row>
    <row r="18" spans="1:25" ht="51">
      <c r="A18" s="5"/>
      <c r="B18" s="136"/>
      <c r="C18" s="45"/>
      <c r="D18" s="45"/>
      <c r="E18" s="27" t="s">
        <v>115</v>
      </c>
      <c r="F18" s="36"/>
      <c r="G18" s="27" t="s">
        <v>115</v>
      </c>
      <c r="H18" s="17">
        <v>1</v>
      </c>
      <c r="I18" s="81">
        <f>1300*11</f>
        <v>14300</v>
      </c>
      <c r="J18" s="29" t="s">
        <v>440</v>
      </c>
      <c r="K18" s="19" t="s">
        <v>306</v>
      </c>
      <c r="L18" s="81">
        <f>1300*11</f>
        <v>14300</v>
      </c>
      <c r="M18" s="4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7"/>
    </row>
    <row r="19" spans="1:25" ht="63.75">
      <c r="A19" s="5"/>
      <c r="B19" s="136"/>
      <c r="C19" s="1"/>
      <c r="D19" s="1"/>
      <c r="E19" s="28" t="s">
        <v>116</v>
      </c>
      <c r="F19" s="36"/>
      <c r="G19" s="28" t="s">
        <v>116</v>
      </c>
      <c r="H19" s="17">
        <v>1</v>
      </c>
      <c r="I19" s="81">
        <f>820*11</f>
        <v>9020</v>
      </c>
      <c r="J19" s="29" t="s">
        <v>441</v>
      </c>
      <c r="K19" s="19" t="s">
        <v>306</v>
      </c>
      <c r="L19" s="81">
        <f>820*11</f>
        <v>9020</v>
      </c>
      <c r="M19" s="4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7"/>
    </row>
    <row r="20" spans="1:25" ht="26.25" thickBot="1">
      <c r="A20" s="5"/>
      <c r="B20" s="186"/>
      <c r="C20" s="45"/>
      <c r="D20" s="45"/>
      <c r="E20" s="29" t="s">
        <v>312</v>
      </c>
      <c r="F20" s="53"/>
      <c r="G20" s="29" t="s">
        <v>312</v>
      </c>
      <c r="H20" s="42">
        <v>1</v>
      </c>
      <c r="I20" s="102">
        <v>5000</v>
      </c>
      <c r="J20" s="29" t="s">
        <v>352</v>
      </c>
      <c r="K20" s="19" t="s">
        <v>306</v>
      </c>
      <c r="L20" s="102">
        <v>5000</v>
      </c>
      <c r="M20" s="30"/>
      <c r="N20" s="22"/>
      <c r="O20" s="22"/>
      <c r="P20" s="1"/>
      <c r="Q20" s="1"/>
      <c r="R20" s="1"/>
      <c r="S20" s="1"/>
      <c r="T20" s="1"/>
      <c r="U20" s="21"/>
      <c r="V20" s="1"/>
      <c r="W20" s="1"/>
      <c r="X20" s="1"/>
      <c r="Y20" s="7"/>
    </row>
    <row r="21" spans="1:25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ht="13.5" thickTop="1"/>
  </sheetData>
  <sheetProtection/>
  <mergeCells count="22">
    <mergeCell ref="B13:D13"/>
    <mergeCell ref="B15:B16"/>
    <mergeCell ref="C15:C16"/>
    <mergeCell ref="D15:D16"/>
    <mergeCell ref="E15:E16"/>
    <mergeCell ref="F15:F16"/>
    <mergeCell ref="G15:G16"/>
    <mergeCell ref="B17:B20"/>
    <mergeCell ref="B7:X7"/>
    <mergeCell ref="A8:X8"/>
    <mergeCell ref="B9:X9"/>
    <mergeCell ref="B10:X10"/>
    <mergeCell ref="B11:D11"/>
    <mergeCell ref="L11:X11"/>
    <mergeCell ref="B12:D12"/>
    <mergeCell ref="L12:X12"/>
    <mergeCell ref="H15:H16"/>
    <mergeCell ref="J15:J16"/>
    <mergeCell ref="K15:K16"/>
    <mergeCell ref="L15:L16"/>
    <mergeCell ref="M15:X15"/>
    <mergeCell ref="I15:I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5:Y36"/>
  <sheetViews>
    <sheetView zoomScalePageLayoutView="0" workbookViewId="0" topLeftCell="E15">
      <selection activeCell="J27" sqref="J27"/>
    </sheetView>
  </sheetViews>
  <sheetFormatPr defaultColWidth="11.421875" defaultRowHeight="12.75"/>
  <cols>
    <col min="2" max="2" width="14.8515625" style="0" customWidth="1"/>
    <col min="3" max="3" width="38.57421875" style="0" customWidth="1"/>
    <col min="4" max="4" width="74.421875" style="0" customWidth="1"/>
    <col min="5" max="5" width="32.7109375" style="0" customWidth="1"/>
    <col min="7" max="7" width="33.28125" style="0" bestFit="1" customWidth="1"/>
    <col min="10" max="10" width="29.57421875" style="0" customWidth="1"/>
    <col min="11" max="11" width="17.421875" style="0" customWidth="1"/>
  </cols>
  <sheetData>
    <row r="4" ht="13.5" thickBot="1"/>
    <row r="5" spans="1:25" ht="13.5" thickTop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15.75">
      <c r="A6" s="5"/>
      <c r="B6" s="122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140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</row>
    <row r="8" spans="1:25" ht="15.75">
      <c r="A8" s="5"/>
      <c r="B8" s="122" t="s">
        <v>13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2.75">
      <c r="A10" s="5"/>
      <c r="B10" s="144" t="s">
        <v>117</v>
      </c>
      <c r="C10" s="144"/>
      <c r="D10" s="145"/>
      <c r="E10" s="6"/>
      <c r="F10" s="6"/>
      <c r="G10" s="6"/>
      <c r="H10" s="6"/>
      <c r="I10" s="6"/>
      <c r="J10" s="6"/>
      <c r="K10" s="6"/>
      <c r="L10" s="144" t="s">
        <v>32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6" t="s">
        <v>30</v>
      </c>
      <c r="C11" s="146"/>
      <c r="D11" s="147"/>
      <c r="E11" s="6"/>
      <c r="F11" s="6"/>
      <c r="G11" s="6"/>
      <c r="H11" s="6"/>
      <c r="I11" s="6"/>
      <c r="J11" s="6"/>
      <c r="K11" s="6"/>
      <c r="L11" s="144" t="s">
        <v>14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4" t="s">
        <v>31</v>
      </c>
      <c r="C12" s="144"/>
      <c r="D12" s="14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2.75">
      <c r="A14" s="5"/>
      <c r="B14" s="134" t="s">
        <v>15</v>
      </c>
      <c r="C14" s="134" t="s">
        <v>16</v>
      </c>
      <c r="D14" s="134" t="s">
        <v>17</v>
      </c>
      <c r="E14" s="134" t="s">
        <v>18</v>
      </c>
      <c r="F14" s="134" t="s">
        <v>19</v>
      </c>
      <c r="G14" s="134" t="s">
        <v>20</v>
      </c>
      <c r="H14" s="134" t="s">
        <v>21</v>
      </c>
      <c r="I14" s="134" t="s">
        <v>22</v>
      </c>
      <c r="J14" s="134" t="s">
        <v>23</v>
      </c>
      <c r="K14" s="134" t="s">
        <v>24</v>
      </c>
      <c r="L14" s="134" t="s">
        <v>25</v>
      </c>
      <c r="M14" s="141" t="s">
        <v>26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3"/>
      <c r="Y14" s="7"/>
    </row>
    <row r="15" spans="1:25" ht="12.75">
      <c r="A15" s="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2" t="s">
        <v>1</v>
      </c>
      <c r="N15" s="12" t="s">
        <v>2</v>
      </c>
      <c r="O15" s="12" t="s">
        <v>3</v>
      </c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10</v>
      </c>
      <c r="W15" s="12" t="s">
        <v>11</v>
      </c>
      <c r="X15" s="12" t="s">
        <v>12</v>
      </c>
      <c r="Y15" s="7"/>
    </row>
    <row r="16" spans="1:25" ht="75" customHeight="1">
      <c r="A16" s="5"/>
      <c r="B16" s="190" t="s">
        <v>118</v>
      </c>
      <c r="C16" s="193" t="s">
        <v>119</v>
      </c>
      <c r="D16" s="58"/>
      <c r="E16" s="23" t="s">
        <v>120</v>
      </c>
      <c r="F16" s="22"/>
      <c r="G16" s="23"/>
      <c r="H16" s="22"/>
      <c r="I16" s="84"/>
      <c r="J16" s="22"/>
      <c r="K16" s="22"/>
      <c r="L16" s="84"/>
      <c r="M16" s="22"/>
      <c r="N16" s="30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</row>
    <row r="17" spans="1:25" ht="60" customHeight="1">
      <c r="A17" s="5"/>
      <c r="B17" s="191"/>
      <c r="C17" s="194"/>
      <c r="D17" s="58"/>
      <c r="E17" s="23" t="s">
        <v>121</v>
      </c>
      <c r="F17" s="22"/>
      <c r="G17" s="23" t="s">
        <v>121</v>
      </c>
      <c r="H17" s="54">
        <v>1</v>
      </c>
      <c r="I17" s="85" t="s">
        <v>293</v>
      </c>
      <c r="J17" s="23" t="s">
        <v>442</v>
      </c>
      <c r="K17" s="56" t="s">
        <v>288</v>
      </c>
      <c r="L17" s="85" t="s">
        <v>293</v>
      </c>
      <c r="M17" s="22"/>
      <c r="N17" s="30"/>
      <c r="O17" s="1"/>
      <c r="P17" s="1"/>
      <c r="Q17" s="1"/>
      <c r="R17" s="75"/>
      <c r="S17" s="21"/>
      <c r="T17" s="21"/>
      <c r="U17" s="21"/>
      <c r="V17" s="75"/>
      <c r="W17" s="75"/>
      <c r="X17" s="1"/>
      <c r="Y17" s="7"/>
    </row>
    <row r="18" spans="1:25" ht="70.5" customHeight="1">
      <c r="A18" s="5"/>
      <c r="B18" s="191"/>
      <c r="C18" s="194"/>
      <c r="D18" s="22"/>
      <c r="E18" s="23" t="s">
        <v>122</v>
      </c>
      <c r="F18" s="22"/>
      <c r="G18" s="23"/>
      <c r="H18" s="54"/>
      <c r="I18" s="84"/>
      <c r="J18" s="22"/>
      <c r="K18" s="22"/>
      <c r="L18" s="84"/>
      <c r="M18" s="22"/>
      <c r="N18" s="30"/>
      <c r="O18" s="1"/>
      <c r="P18" s="1"/>
      <c r="Q18" s="1"/>
      <c r="R18" s="75"/>
      <c r="S18" s="75"/>
      <c r="T18" s="75"/>
      <c r="U18" s="75"/>
      <c r="V18" s="75"/>
      <c r="W18" s="75"/>
      <c r="X18" s="1"/>
      <c r="Y18" s="7"/>
    </row>
    <row r="19" spans="1:25" ht="51.75" customHeight="1">
      <c r="A19" s="5"/>
      <c r="B19" s="191"/>
      <c r="C19" s="194"/>
      <c r="D19" s="58"/>
      <c r="E19" s="23" t="s">
        <v>123</v>
      </c>
      <c r="F19" s="55"/>
      <c r="G19" s="23"/>
      <c r="H19" s="54"/>
      <c r="I19" s="85"/>
      <c r="J19" s="57"/>
      <c r="K19" s="56"/>
      <c r="L19" s="85"/>
      <c r="M19" s="22"/>
      <c r="N19" s="83"/>
      <c r="O19" s="75"/>
      <c r="P19" s="1"/>
      <c r="Q19" s="1"/>
      <c r="R19" s="1"/>
      <c r="S19" s="1"/>
      <c r="T19" s="1"/>
      <c r="U19" s="1"/>
      <c r="V19" s="1"/>
      <c r="W19" s="1"/>
      <c r="X19" s="1"/>
      <c r="Y19" s="7"/>
    </row>
    <row r="20" spans="1:25" ht="39" customHeight="1">
      <c r="A20" s="5"/>
      <c r="B20" s="191"/>
      <c r="C20" s="194"/>
      <c r="D20" s="58"/>
      <c r="E20" s="16" t="s">
        <v>290</v>
      </c>
      <c r="F20" s="22"/>
      <c r="G20" s="16" t="s">
        <v>290</v>
      </c>
      <c r="H20" s="54">
        <v>1</v>
      </c>
      <c r="I20" s="84">
        <v>15000</v>
      </c>
      <c r="J20" s="23" t="s">
        <v>336</v>
      </c>
      <c r="K20" s="56" t="s">
        <v>288</v>
      </c>
      <c r="L20" s="84">
        <v>15000</v>
      </c>
      <c r="M20" s="22"/>
      <c r="N20" s="30"/>
      <c r="O20" s="1"/>
      <c r="P20" s="21"/>
      <c r="Q20" s="21"/>
      <c r="R20" s="21"/>
      <c r="S20" s="1"/>
      <c r="T20" s="1"/>
      <c r="U20" s="1"/>
      <c r="V20" s="1"/>
      <c r="W20" s="1"/>
      <c r="X20" s="1"/>
      <c r="Y20" s="7"/>
    </row>
    <row r="21" spans="1:25" ht="27.75" customHeight="1">
      <c r="A21" s="5"/>
      <c r="B21" s="191"/>
      <c r="C21" s="194"/>
      <c r="D21" s="58"/>
      <c r="E21" s="24" t="s">
        <v>124</v>
      </c>
      <c r="F21" s="22"/>
      <c r="G21" s="24" t="s">
        <v>124</v>
      </c>
      <c r="H21" s="54">
        <v>1</v>
      </c>
      <c r="I21" s="84">
        <v>6000</v>
      </c>
      <c r="J21" s="23" t="s">
        <v>443</v>
      </c>
      <c r="K21" s="56" t="s">
        <v>288</v>
      </c>
      <c r="L21" s="84">
        <v>6000</v>
      </c>
      <c r="M21" s="22"/>
      <c r="N21" s="30"/>
      <c r="O21" s="2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25" ht="38.25">
      <c r="A22" s="5"/>
      <c r="B22" s="191"/>
      <c r="C22" s="194"/>
      <c r="D22" s="58"/>
      <c r="E22" s="24" t="s">
        <v>125</v>
      </c>
      <c r="F22" s="22"/>
      <c r="G22" s="24"/>
      <c r="H22" s="54"/>
      <c r="I22" s="84"/>
      <c r="J22" s="22"/>
      <c r="K22" s="22"/>
      <c r="L22" s="84"/>
      <c r="M22" s="22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</row>
    <row r="23" spans="1:25" ht="44.25" customHeight="1">
      <c r="A23" s="5"/>
      <c r="B23" s="191"/>
      <c r="C23" s="194"/>
      <c r="D23" s="58"/>
      <c r="E23" s="24" t="s">
        <v>126</v>
      </c>
      <c r="F23" s="22"/>
      <c r="G23" s="24" t="s">
        <v>126</v>
      </c>
      <c r="H23" s="54">
        <v>1</v>
      </c>
      <c r="I23" s="84">
        <v>7000</v>
      </c>
      <c r="J23" s="23" t="s">
        <v>337</v>
      </c>
      <c r="K23" s="56" t="s">
        <v>294</v>
      </c>
      <c r="L23" s="84">
        <v>7000</v>
      </c>
      <c r="M23" s="22"/>
      <c r="N23" s="30"/>
      <c r="O23" s="1"/>
      <c r="P23" s="1"/>
      <c r="Q23" s="21"/>
      <c r="R23" s="1"/>
      <c r="S23" s="1"/>
      <c r="T23" s="1"/>
      <c r="U23" s="1"/>
      <c r="V23" s="1"/>
      <c r="W23" s="1"/>
      <c r="X23" s="1"/>
      <c r="Y23" s="7"/>
    </row>
    <row r="24" spans="2:25" ht="77.25" customHeight="1">
      <c r="B24" s="191"/>
      <c r="C24" s="194"/>
      <c r="D24" s="58"/>
      <c r="E24" s="23" t="s">
        <v>127</v>
      </c>
      <c r="F24" s="22"/>
      <c r="G24" s="23" t="s">
        <v>127</v>
      </c>
      <c r="H24" s="54">
        <v>1</v>
      </c>
      <c r="I24" s="84">
        <v>9000</v>
      </c>
      <c r="J24" s="23" t="s">
        <v>336</v>
      </c>
      <c r="K24" s="56" t="s">
        <v>294</v>
      </c>
      <c r="L24" s="84">
        <v>9000</v>
      </c>
      <c r="M24" s="22"/>
      <c r="N24" s="30"/>
      <c r="O24" s="1"/>
      <c r="P24" s="21"/>
      <c r="Q24" s="1"/>
      <c r="R24" s="1"/>
      <c r="S24" s="1"/>
      <c r="T24" s="1"/>
      <c r="U24" s="1"/>
      <c r="V24" s="1"/>
      <c r="W24" s="1"/>
      <c r="X24" s="1"/>
      <c r="Y24" s="7"/>
    </row>
    <row r="25" spans="1:25" ht="25.5">
      <c r="A25" s="5"/>
      <c r="B25" s="191"/>
      <c r="C25" s="194"/>
      <c r="D25" s="58"/>
      <c r="E25" s="23" t="s">
        <v>128</v>
      </c>
      <c r="F25" s="22"/>
      <c r="G25" s="23"/>
      <c r="H25" s="54"/>
      <c r="I25" s="84"/>
      <c r="J25" s="22"/>
      <c r="K25" s="22"/>
      <c r="L25" s="84"/>
      <c r="M25" s="22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</row>
    <row r="26" spans="1:25" ht="62.25" customHeight="1">
      <c r="A26" s="5"/>
      <c r="B26" s="192"/>
      <c r="C26" s="194"/>
      <c r="D26" s="58"/>
      <c r="E26" s="24" t="s">
        <v>129</v>
      </c>
      <c r="F26" s="22"/>
      <c r="G26" s="24" t="s">
        <v>129</v>
      </c>
      <c r="H26" s="54">
        <v>1</v>
      </c>
      <c r="I26" s="84">
        <v>13000</v>
      </c>
      <c r="J26" s="23" t="s">
        <v>336</v>
      </c>
      <c r="K26" s="56" t="s">
        <v>295</v>
      </c>
      <c r="L26" s="84">
        <v>13000</v>
      </c>
      <c r="M26" s="22"/>
      <c r="N26" s="30"/>
      <c r="O26" s="1"/>
      <c r="P26" s="1"/>
      <c r="Q26" s="1"/>
      <c r="R26" s="1"/>
      <c r="S26" s="21"/>
      <c r="T26" s="21"/>
      <c r="U26" s="21"/>
      <c r="V26" s="1"/>
      <c r="W26" s="1"/>
      <c r="X26" s="1"/>
      <c r="Y26" s="7"/>
    </row>
    <row r="36" ht="12.75">
      <c r="K36">
        <f>820000*11*5</f>
        <v>45100000</v>
      </c>
    </row>
  </sheetData>
  <sheetProtection/>
  <mergeCells count="23">
    <mergeCell ref="B6:X6"/>
    <mergeCell ref="A7:X7"/>
    <mergeCell ref="B8:X8"/>
    <mergeCell ref="B9:X9"/>
    <mergeCell ref="B10:D10"/>
    <mergeCell ref="L10:X10"/>
    <mergeCell ref="J14:J15"/>
    <mergeCell ref="K14:K15"/>
    <mergeCell ref="L14:L15"/>
    <mergeCell ref="M14:X14"/>
    <mergeCell ref="C16:C26"/>
    <mergeCell ref="I14:I15"/>
    <mergeCell ref="G14:G15"/>
    <mergeCell ref="B16:B26"/>
    <mergeCell ref="H14:H15"/>
    <mergeCell ref="B11:D11"/>
    <mergeCell ref="L11:X11"/>
    <mergeCell ref="B12:D12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5:Y38"/>
  <sheetViews>
    <sheetView zoomScalePageLayoutView="0" workbookViewId="0" topLeftCell="E19">
      <selection activeCell="H29" sqref="H29"/>
    </sheetView>
  </sheetViews>
  <sheetFormatPr defaultColWidth="11.421875" defaultRowHeight="12.75"/>
  <cols>
    <col min="2" max="2" width="33.8515625" style="0" customWidth="1"/>
    <col min="3" max="3" width="48.7109375" style="0" customWidth="1"/>
    <col min="4" max="4" width="49.140625" style="0" customWidth="1"/>
    <col min="5" max="5" width="39.00390625" style="0" customWidth="1"/>
    <col min="7" max="7" width="28.00390625" style="0" customWidth="1"/>
    <col min="10" max="10" width="22.00390625" style="0" customWidth="1"/>
    <col min="11" max="11" width="19.7109375" style="0" customWidth="1"/>
  </cols>
  <sheetData>
    <row r="4" ht="13.5" thickBot="1"/>
    <row r="5" spans="1:25" ht="13.5" thickTop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15.75">
      <c r="A6" s="5"/>
      <c r="B6" s="122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140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</row>
    <row r="8" spans="1:25" ht="15.75">
      <c r="A8" s="5"/>
      <c r="B8" s="122" t="s">
        <v>13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2.75">
      <c r="A10" s="5"/>
      <c r="B10" s="144" t="s">
        <v>117</v>
      </c>
      <c r="C10" s="144"/>
      <c r="D10" s="145"/>
      <c r="E10" s="6"/>
      <c r="F10" s="6"/>
      <c r="G10" s="6"/>
      <c r="H10" s="6"/>
      <c r="I10" s="6"/>
      <c r="J10" s="6"/>
      <c r="K10" s="6"/>
      <c r="L10" s="144" t="s">
        <v>267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6" t="s">
        <v>30</v>
      </c>
      <c r="C11" s="146"/>
      <c r="D11" s="147"/>
      <c r="E11" s="6"/>
      <c r="F11" s="6"/>
      <c r="G11" s="6"/>
      <c r="H11" s="6"/>
      <c r="I11" s="6"/>
      <c r="J11" s="6"/>
      <c r="K11" s="6"/>
      <c r="L11" s="144" t="s">
        <v>14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4" t="s">
        <v>31</v>
      </c>
      <c r="C12" s="144"/>
      <c r="D12" s="14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2.75">
      <c r="A14" s="5"/>
      <c r="B14" s="134" t="s">
        <v>15</v>
      </c>
      <c r="C14" s="134" t="s">
        <v>16</v>
      </c>
      <c r="D14" s="134" t="s">
        <v>17</v>
      </c>
      <c r="E14" s="134" t="s">
        <v>18</v>
      </c>
      <c r="F14" s="134" t="s">
        <v>19</v>
      </c>
      <c r="G14" s="134" t="s">
        <v>20</v>
      </c>
      <c r="H14" s="134" t="s">
        <v>21</v>
      </c>
      <c r="I14" s="134" t="s">
        <v>22</v>
      </c>
      <c r="J14" s="134" t="s">
        <v>23</v>
      </c>
      <c r="K14" s="134" t="s">
        <v>24</v>
      </c>
      <c r="L14" s="134" t="s">
        <v>25</v>
      </c>
      <c r="M14" s="141" t="s">
        <v>26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3"/>
      <c r="Y14" s="7"/>
    </row>
    <row r="15" spans="1:25" ht="26.25" customHeight="1">
      <c r="A15" s="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2" t="s">
        <v>1</v>
      </c>
      <c r="N15" s="12" t="s">
        <v>2</v>
      </c>
      <c r="O15" s="12" t="s">
        <v>3</v>
      </c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10</v>
      </c>
      <c r="W15" s="12" t="s">
        <v>11</v>
      </c>
      <c r="X15" s="12" t="s">
        <v>12</v>
      </c>
      <c r="Y15" s="7"/>
    </row>
    <row r="16" spans="1:25" ht="54.75" customHeight="1">
      <c r="A16" s="5"/>
      <c r="B16" s="183" t="s">
        <v>143</v>
      </c>
      <c r="C16" s="183" t="s">
        <v>141</v>
      </c>
      <c r="D16" s="123" t="s">
        <v>142</v>
      </c>
      <c r="E16" s="24" t="s">
        <v>268</v>
      </c>
      <c r="F16" s="1"/>
      <c r="G16" s="24" t="s">
        <v>268</v>
      </c>
      <c r="H16" s="17">
        <v>1</v>
      </c>
      <c r="I16" s="76">
        <v>30000</v>
      </c>
      <c r="J16" s="24" t="s">
        <v>445</v>
      </c>
      <c r="K16" s="1" t="s">
        <v>444</v>
      </c>
      <c r="L16" s="76">
        <f>30000-24043</f>
        <v>5957</v>
      </c>
      <c r="M16" s="30"/>
      <c r="N16" s="1"/>
      <c r="O16" s="1"/>
      <c r="P16" s="1"/>
      <c r="Q16" s="1"/>
      <c r="R16" s="75"/>
      <c r="S16" s="75"/>
      <c r="T16" s="75"/>
      <c r="U16" s="75"/>
      <c r="V16" s="75"/>
      <c r="W16" s="75"/>
      <c r="X16" s="1"/>
      <c r="Y16" s="7"/>
    </row>
    <row r="17" spans="1:25" ht="25.5" customHeight="1">
      <c r="A17" s="5"/>
      <c r="B17" s="184"/>
      <c r="C17" s="184"/>
      <c r="D17" s="186"/>
      <c r="E17" s="24" t="s">
        <v>130</v>
      </c>
      <c r="F17" s="1"/>
      <c r="G17" s="24" t="s">
        <v>130</v>
      </c>
      <c r="H17" s="17"/>
      <c r="I17" s="76"/>
      <c r="J17" s="1"/>
      <c r="K17" s="1" t="s">
        <v>444</v>
      </c>
      <c r="L17" s="76">
        <v>0</v>
      </c>
      <c r="M17" s="30"/>
      <c r="N17" s="1"/>
      <c r="O17" s="1"/>
      <c r="P17" s="1"/>
      <c r="Q17" s="1"/>
      <c r="R17" s="75"/>
      <c r="S17" s="75"/>
      <c r="T17" s="75"/>
      <c r="U17" s="75"/>
      <c r="V17" s="75"/>
      <c r="W17" s="75"/>
      <c r="X17" s="1"/>
      <c r="Y17" s="7"/>
    </row>
    <row r="18" spans="1:25" ht="48.75" customHeight="1">
      <c r="A18" s="5"/>
      <c r="B18" s="184"/>
      <c r="C18" s="184"/>
      <c r="D18" s="1"/>
      <c r="E18" s="24" t="s">
        <v>131</v>
      </c>
      <c r="F18" s="1"/>
      <c r="G18" s="24" t="s">
        <v>131</v>
      </c>
      <c r="H18" s="17"/>
      <c r="I18" s="76"/>
      <c r="J18" s="1"/>
      <c r="K18" s="1" t="s">
        <v>444</v>
      </c>
      <c r="L18" s="76">
        <v>25000</v>
      </c>
      <c r="M18" s="30"/>
      <c r="N18" s="1"/>
      <c r="O18" s="1"/>
      <c r="P18" s="1"/>
      <c r="Q18" s="1"/>
      <c r="R18" s="75"/>
      <c r="S18" s="75"/>
      <c r="T18" s="75"/>
      <c r="U18" s="75"/>
      <c r="V18" s="75"/>
      <c r="W18" s="75"/>
      <c r="X18" s="1"/>
      <c r="Y18" s="7"/>
    </row>
    <row r="19" spans="1:25" ht="52.5" customHeight="1">
      <c r="A19" s="5"/>
      <c r="B19" s="184"/>
      <c r="C19" s="184"/>
      <c r="D19" s="45"/>
      <c r="E19" s="23" t="s">
        <v>271</v>
      </c>
      <c r="F19" s="18"/>
      <c r="G19" s="23" t="s">
        <v>271</v>
      </c>
      <c r="H19" s="17">
        <v>2</v>
      </c>
      <c r="I19" s="76">
        <v>8000</v>
      </c>
      <c r="J19" s="24" t="s">
        <v>373</v>
      </c>
      <c r="K19" s="1" t="s">
        <v>444</v>
      </c>
      <c r="L19" s="76">
        <v>5000</v>
      </c>
      <c r="M19" s="30"/>
      <c r="N19" s="22"/>
      <c r="O19" s="22"/>
      <c r="P19" s="1"/>
      <c r="Q19" s="1"/>
      <c r="R19" s="75"/>
      <c r="S19" s="75"/>
      <c r="T19" s="75"/>
      <c r="U19" s="75"/>
      <c r="V19" s="75"/>
      <c r="W19" s="75"/>
      <c r="X19" s="1"/>
      <c r="Y19" s="7"/>
    </row>
    <row r="20" spans="1:25" ht="30.75" customHeight="1">
      <c r="A20" s="5"/>
      <c r="B20" s="184"/>
      <c r="C20" s="184"/>
      <c r="D20" s="45"/>
      <c r="E20" s="15" t="s">
        <v>132</v>
      </c>
      <c r="F20" s="1"/>
      <c r="G20" s="15" t="s">
        <v>132</v>
      </c>
      <c r="H20" s="17"/>
      <c r="I20" s="76"/>
      <c r="J20" s="1"/>
      <c r="K20" s="1" t="s">
        <v>444</v>
      </c>
      <c r="L20" s="76">
        <v>0</v>
      </c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/>
    </row>
    <row r="21" spans="1:25" ht="40.5" customHeight="1">
      <c r="A21" s="5"/>
      <c r="B21" s="184"/>
      <c r="C21" s="184"/>
      <c r="D21" s="45"/>
      <c r="E21" s="25" t="s">
        <v>133</v>
      </c>
      <c r="F21" s="1"/>
      <c r="G21" s="25" t="s">
        <v>133</v>
      </c>
      <c r="H21" s="17">
        <v>1</v>
      </c>
      <c r="I21" s="76">
        <v>20000</v>
      </c>
      <c r="J21" s="24" t="s">
        <v>447</v>
      </c>
      <c r="K21" s="1" t="s">
        <v>444</v>
      </c>
      <c r="L21" s="76">
        <v>5000</v>
      </c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25" ht="84.75" customHeight="1">
      <c r="A22" s="5"/>
      <c r="B22" s="184"/>
      <c r="C22" s="184"/>
      <c r="D22" s="45"/>
      <c r="E22" s="24" t="s">
        <v>134</v>
      </c>
      <c r="F22" s="1"/>
      <c r="G22" s="24" t="s">
        <v>134</v>
      </c>
      <c r="H22" s="17">
        <v>1</v>
      </c>
      <c r="I22" s="76">
        <v>35000</v>
      </c>
      <c r="J22" s="24" t="s">
        <v>447</v>
      </c>
      <c r="K22" s="1" t="s">
        <v>444</v>
      </c>
      <c r="L22" s="76">
        <v>10000</v>
      </c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</row>
    <row r="23" spans="1:25" ht="81" customHeight="1">
      <c r="A23" s="5"/>
      <c r="B23" s="184"/>
      <c r="C23" s="184"/>
      <c r="D23" s="45"/>
      <c r="E23" s="23" t="s">
        <v>135</v>
      </c>
      <c r="F23" s="1"/>
      <c r="G23" s="23" t="s">
        <v>135</v>
      </c>
      <c r="H23" s="17">
        <v>1</v>
      </c>
      <c r="I23" s="76">
        <v>20000</v>
      </c>
      <c r="J23" s="24" t="s">
        <v>448</v>
      </c>
      <c r="K23" s="1" t="s">
        <v>444</v>
      </c>
      <c r="L23" s="76">
        <v>20000</v>
      </c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</row>
    <row r="24" spans="1:25" ht="24.75" customHeight="1">
      <c r="A24" s="5"/>
      <c r="B24" s="184"/>
      <c r="C24" s="184"/>
      <c r="D24" s="45"/>
      <c r="E24" s="24" t="s">
        <v>136</v>
      </c>
      <c r="F24" s="1"/>
      <c r="G24" s="24" t="s">
        <v>136</v>
      </c>
      <c r="H24" s="17">
        <v>1</v>
      </c>
      <c r="I24" s="76">
        <v>85000</v>
      </c>
      <c r="J24" s="24" t="s">
        <v>374</v>
      </c>
      <c r="K24" s="1" t="s">
        <v>444</v>
      </c>
      <c r="L24" s="76">
        <v>40000</v>
      </c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/>
    </row>
    <row r="25" spans="1:25" ht="43.5" customHeight="1">
      <c r="A25" s="5"/>
      <c r="B25" s="184"/>
      <c r="C25" s="184"/>
      <c r="D25" s="45"/>
      <c r="E25" s="59" t="s">
        <v>137</v>
      </c>
      <c r="F25" s="1"/>
      <c r="G25" s="59" t="s">
        <v>137</v>
      </c>
      <c r="H25" s="17"/>
      <c r="I25" s="76"/>
      <c r="J25" s="1"/>
      <c r="K25" s="1" t="s">
        <v>444</v>
      </c>
      <c r="L25" s="76">
        <v>0</v>
      </c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</row>
    <row r="26" spans="1:25" ht="68.25" customHeight="1">
      <c r="A26" s="5"/>
      <c r="B26" s="184"/>
      <c r="C26" s="184"/>
      <c r="D26" s="45"/>
      <c r="E26" s="24" t="s">
        <v>138</v>
      </c>
      <c r="F26" s="1"/>
      <c r="G26" s="24" t="s">
        <v>138</v>
      </c>
      <c r="H26" s="17">
        <v>1</v>
      </c>
      <c r="I26" s="76">
        <v>15000</v>
      </c>
      <c r="J26" s="24" t="s">
        <v>449</v>
      </c>
      <c r="K26" s="1" t="s">
        <v>444</v>
      </c>
      <c r="L26" s="76">
        <v>2500</v>
      </c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</row>
    <row r="27" spans="1:25" ht="45" customHeight="1">
      <c r="A27" s="5"/>
      <c r="B27" s="184"/>
      <c r="C27" s="184"/>
      <c r="D27" s="45"/>
      <c r="E27" s="24" t="s">
        <v>139</v>
      </c>
      <c r="F27" s="1"/>
      <c r="G27" s="24" t="s">
        <v>139</v>
      </c>
      <c r="H27" s="17">
        <v>1</v>
      </c>
      <c r="I27" s="76">
        <v>5000</v>
      </c>
      <c r="J27" s="24" t="s">
        <v>450</v>
      </c>
      <c r="K27" s="1" t="s">
        <v>444</v>
      </c>
      <c r="L27" s="76">
        <v>0</v>
      </c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</row>
    <row r="28" spans="1:25" ht="45.75" customHeight="1">
      <c r="A28" s="5"/>
      <c r="B28" s="184"/>
      <c r="C28" s="184"/>
      <c r="D28" s="45"/>
      <c r="E28" s="24" t="s">
        <v>140</v>
      </c>
      <c r="F28" s="1"/>
      <c r="G28" s="24" t="s">
        <v>140</v>
      </c>
      <c r="H28" s="17">
        <v>1</v>
      </c>
      <c r="I28" s="76">
        <v>8000</v>
      </c>
      <c r="J28" s="24" t="s">
        <v>450</v>
      </c>
      <c r="K28" s="1" t="s">
        <v>444</v>
      </c>
      <c r="L28" s="76">
        <v>8000</v>
      </c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</row>
    <row r="29" spans="1:25" ht="69.75" customHeight="1">
      <c r="A29" s="5"/>
      <c r="B29" s="184"/>
      <c r="C29" s="184"/>
      <c r="D29" s="45"/>
      <c r="E29" s="24" t="s">
        <v>269</v>
      </c>
      <c r="F29" s="1"/>
      <c r="G29" s="24" t="s">
        <v>269</v>
      </c>
      <c r="H29" s="17">
        <v>1</v>
      </c>
      <c r="I29" s="76">
        <v>9000</v>
      </c>
      <c r="J29" s="24" t="s">
        <v>455</v>
      </c>
      <c r="K29" s="1" t="s">
        <v>444</v>
      </c>
      <c r="L29" s="76">
        <v>0</v>
      </c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  <row r="30" spans="1:25" ht="86.25" customHeight="1">
      <c r="A30" s="5"/>
      <c r="B30" s="185"/>
      <c r="C30" s="185"/>
      <c r="D30" s="45"/>
      <c r="E30" s="24" t="s">
        <v>270</v>
      </c>
      <c r="F30" s="1"/>
      <c r="G30" s="24" t="s">
        <v>270</v>
      </c>
      <c r="H30" s="17">
        <v>17</v>
      </c>
      <c r="I30" s="76">
        <v>2350</v>
      </c>
      <c r="J30" s="24" t="s">
        <v>454</v>
      </c>
      <c r="K30" s="1" t="s">
        <v>444</v>
      </c>
      <c r="L30" s="76">
        <v>0</v>
      </c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</row>
    <row r="32" spans="9:12" ht="12.75">
      <c r="I32" s="77">
        <f>SUM(I16:I31)</f>
        <v>237350</v>
      </c>
      <c r="L32" s="77">
        <f>SUM(L16:L31)</f>
        <v>121457</v>
      </c>
    </row>
    <row r="36" ht="12.75">
      <c r="I36" s="77"/>
    </row>
    <row r="38" ht="12.75">
      <c r="L38" s="77"/>
    </row>
  </sheetData>
  <sheetProtection/>
  <mergeCells count="24">
    <mergeCell ref="K14:K15"/>
    <mergeCell ref="L14:L15"/>
    <mergeCell ref="M14:X14"/>
    <mergeCell ref="B12:D12"/>
    <mergeCell ref="B14:B15"/>
    <mergeCell ref="C14:C15"/>
    <mergeCell ref="B16:B30"/>
    <mergeCell ref="C16:C30"/>
    <mergeCell ref="B6:X6"/>
    <mergeCell ref="A7:X7"/>
    <mergeCell ref="B8:X8"/>
    <mergeCell ref="B9:X9"/>
    <mergeCell ref="B10:D10"/>
    <mergeCell ref="L10:X10"/>
    <mergeCell ref="B11:D11"/>
    <mergeCell ref="L11:X11"/>
    <mergeCell ref="J14:J15"/>
    <mergeCell ref="D14:D15"/>
    <mergeCell ref="E14:E15"/>
    <mergeCell ref="F14:F15"/>
    <mergeCell ref="D16:D17"/>
    <mergeCell ref="I14:I15"/>
    <mergeCell ref="G14:G15"/>
    <mergeCell ref="H14:H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29"/>
  <sheetViews>
    <sheetView zoomScalePageLayoutView="0" workbookViewId="0" topLeftCell="E8">
      <selection activeCell="J28" sqref="J28"/>
    </sheetView>
  </sheetViews>
  <sheetFormatPr defaultColWidth="11.421875" defaultRowHeight="12.75"/>
  <cols>
    <col min="2" max="2" width="35.421875" style="0" customWidth="1"/>
    <col min="3" max="3" width="32.57421875" style="0" customWidth="1"/>
    <col min="4" max="4" width="56.140625" style="0" customWidth="1"/>
    <col min="5" max="5" width="39.28125" style="0" customWidth="1"/>
    <col min="7" max="7" width="37.421875" style="0" customWidth="1"/>
    <col min="10" max="10" width="45.8515625" style="0" customWidth="1"/>
    <col min="11" max="11" width="31.7109375" style="0" customWidth="1"/>
  </cols>
  <sheetData>
    <row r="1" ht="12.75">
      <c r="A1" s="11"/>
    </row>
    <row r="2" ht="13.5" thickBot="1"/>
    <row r="3" spans="1:25" ht="13.5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ht="15.75">
      <c r="A4" s="5"/>
      <c r="B4" s="122" t="s">
        <v>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7"/>
    </row>
    <row r="5" spans="1:25" ht="15.75">
      <c r="A5" s="140" t="s">
        <v>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3"/>
    </row>
    <row r="6" spans="1:25" ht="15.75">
      <c r="A6" s="5"/>
      <c r="B6" s="122" t="s">
        <v>13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5"/>
      <c r="B7" s="122" t="s">
        <v>28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122" t="s">
        <v>274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7"/>
    </row>
    <row r="10" spans="1:25" ht="12.75">
      <c r="A10" s="5"/>
      <c r="B10" s="144" t="s">
        <v>117</v>
      </c>
      <c r="C10" s="144"/>
      <c r="D10" s="145"/>
      <c r="E10" s="6"/>
      <c r="F10" s="6"/>
      <c r="G10" s="6"/>
      <c r="H10" s="6"/>
      <c r="I10" s="6"/>
      <c r="J10" s="6"/>
      <c r="K10" s="6"/>
      <c r="L10" s="144" t="s">
        <v>32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6" t="s">
        <v>30</v>
      </c>
      <c r="C11" s="146"/>
      <c r="D11" s="147"/>
      <c r="E11" s="6"/>
      <c r="F11" s="6"/>
      <c r="G11" s="6"/>
      <c r="H11" s="6"/>
      <c r="I11" s="6"/>
      <c r="J11" s="6"/>
      <c r="K11" s="6"/>
      <c r="L11" s="144" t="s">
        <v>14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4" t="s">
        <v>31</v>
      </c>
      <c r="C12" s="144"/>
      <c r="D12" s="14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2.75">
      <c r="A14" s="5"/>
      <c r="B14" s="134" t="s">
        <v>15</v>
      </c>
      <c r="C14" s="134" t="s">
        <v>16</v>
      </c>
      <c r="D14" s="134" t="s">
        <v>17</v>
      </c>
      <c r="E14" s="134" t="s">
        <v>18</v>
      </c>
      <c r="F14" s="134" t="s">
        <v>19</v>
      </c>
      <c r="G14" s="134" t="s">
        <v>20</v>
      </c>
      <c r="H14" s="134" t="s">
        <v>21</v>
      </c>
      <c r="I14" s="134" t="s">
        <v>22</v>
      </c>
      <c r="J14" s="134" t="s">
        <v>23</v>
      </c>
      <c r="K14" s="134" t="s">
        <v>24</v>
      </c>
      <c r="L14" s="134" t="s">
        <v>25</v>
      </c>
      <c r="M14" s="141" t="s">
        <v>26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3"/>
      <c r="Y14" s="7"/>
    </row>
    <row r="15" spans="1:25" ht="12.75">
      <c r="A15" s="5"/>
      <c r="B15" s="195"/>
      <c r="C15" s="195"/>
      <c r="D15" s="135"/>
      <c r="E15" s="135"/>
      <c r="F15" s="135"/>
      <c r="G15" s="135"/>
      <c r="H15" s="195"/>
      <c r="I15" s="195"/>
      <c r="J15" s="195"/>
      <c r="K15" s="195"/>
      <c r="L15" s="195"/>
      <c r="M15" s="12" t="s">
        <v>1</v>
      </c>
      <c r="N15" s="12" t="s">
        <v>2</v>
      </c>
      <c r="O15" s="12" t="s">
        <v>3</v>
      </c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10</v>
      </c>
      <c r="W15" s="12" t="s">
        <v>11</v>
      </c>
      <c r="X15" s="12" t="s">
        <v>12</v>
      </c>
      <c r="Y15" s="7"/>
    </row>
    <row r="16" spans="1:25" ht="33.75" customHeight="1">
      <c r="A16" s="5"/>
      <c r="B16" s="106"/>
      <c r="C16" s="106"/>
      <c r="D16" s="60"/>
      <c r="E16" s="60" t="s">
        <v>155</v>
      </c>
      <c r="F16" s="113"/>
      <c r="G16" s="60" t="s">
        <v>155</v>
      </c>
      <c r="H16" s="112">
        <v>1</v>
      </c>
      <c r="I16" s="114">
        <v>0</v>
      </c>
      <c r="J16" s="106" t="s">
        <v>453</v>
      </c>
      <c r="K16" s="1" t="s">
        <v>288</v>
      </c>
      <c r="L16" s="114"/>
      <c r="M16" s="1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7"/>
    </row>
    <row r="17" spans="1:25" ht="30" customHeight="1">
      <c r="A17" s="5"/>
      <c r="B17" s="123" t="s">
        <v>157</v>
      </c>
      <c r="C17" s="183" t="s">
        <v>156</v>
      </c>
      <c r="D17" s="45"/>
      <c r="E17" s="24" t="s">
        <v>144</v>
      </c>
      <c r="F17" s="1"/>
      <c r="G17" s="24"/>
      <c r="H17" s="61">
        <v>0</v>
      </c>
      <c r="I17" s="105">
        <v>0</v>
      </c>
      <c r="J17" s="1"/>
      <c r="K17" s="1" t="s">
        <v>288</v>
      </c>
      <c r="L17" s="105">
        <v>0</v>
      </c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7"/>
    </row>
    <row r="18" spans="1:25" ht="44.25" customHeight="1">
      <c r="A18" s="5"/>
      <c r="B18" s="124"/>
      <c r="C18" s="184"/>
      <c r="D18" s="45"/>
      <c r="E18" s="24" t="s">
        <v>145</v>
      </c>
      <c r="F18" s="1"/>
      <c r="G18" s="24" t="s">
        <v>145</v>
      </c>
      <c r="H18" s="61">
        <v>1</v>
      </c>
      <c r="I18" s="105">
        <v>20000</v>
      </c>
      <c r="J18" s="60" t="s">
        <v>456</v>
      </c>
      <c r="K18" s="1" t="s">
        <v>288</v>
      </c>
      <c r="L18" s="105">
        <v>20000</v>
      </c>
      <c r="M18" s="30"/>
      <c r="N18" s="1"/>
      <c r="O18" s="1"/>
      <c r="P18" s="1"/>
      <c r="Q18" s="1"/>
      <c r="R18" s="1"/>
      <c r="S18" s="21"/>
      <c r="T18" s="21"/>
      <c r="U18" s="21"/>
      <c r="V18" s="1"/>
      <c r="W18" s="1"/>
      <c r="X18" s="1"/>
      <c r="Y18" s="7"/>
    </row>
    <row r="19" spans="1:25" ht="60" customHeight="1">
      <c r="A19" s="5"/>
      <c r="B19" s="124"/>
      <c r="C19" s="184"/>
      <c r="D19" s="1"/>
      <c r="E19" s="24" t="s">
        <v>146</v>
      </c>
      <c r="F19" s="1"/>
      <c r="G19" s="24" t="s">
        <v>146</v>
      </c>
      <c r="H19" s="61">
        <v>1</v>
      </c>
      <c r="I19" s="105">
        <v>20000</v>
      </c>
      <c r="J19" s="60" t="s">
        <v>456</v>
      </c>
      <c r="K19" s="1" t="s">
        <v>288</v>
      </c>
      <c r="L19" s="105">
        <v>20000</v>
      </c>
      <c r="M19" s="30"/>
      <c r="N19" s="1"/>
      <c r="O19" s="1"/>
      <c r="P19" s="1"/>
      <c r="Q19" s="1"/>
      <c r="R19" s="1"/>
      <c r="S19" s="1"/>
      <c r="T19" s="1"/>
      <c r="U19" s="1"/>
      <c r="V19" s="21"/>
      <c r="W19" s="21"/>
      <c r="X19" s="21"/>
      <c r="Y19" s="7"/>
    </row>
    <row r="20" spans="1:25" ht="26.25" customHeight="1">
      <c r="A20" s="5"/>
      <c r="B20" s="124"/>
      <c r="C20" s="184"/>
      <c r="D20" s="45"/>
      <c r="E20" s="23" t="s">
        <v>291</v>
      </c>
      <c r="F20" s="18"/>
      <c r="G20" s="23" t="s">
        <v>291</v>
      </c>
      <c r="H20" s="61">
        <v>10</v>
      </c>
      <c r="I20" s="105">
        <v>15000</v>
      </c>
      <c r="J20" s="20" t="s">
        <v>340</v>
      </c>
      <c r="K20" s="1" t="s">
        <v>288</v>
      </c>
      <c r="L20" s="105">
        <v>15000</v>
      </c>
      <c r="M20" s="30"/>
      <c r="N20" s="22"/>
      <c r="O20" s="21"/>
      <c r="P20" s="1"/>
      <c r="Q20" s="1"/>
      <c r="R20" s="1"/>
      <c r="S20" s="1"/>
      <c r="T20" s="1"/>
      <c r="U20" s="1"/>
      <c r="V20" s="1"/>
      <c r="W20" s="1"/>
      <c r="X20" s="1"/>
      <c r="Y20" s="7"/>
    </row>
    <row r="21" spans="1:25" ht="26.25" customHeight="1">
      <c r="A21" s="5"/>
      <c r="B21" s="124"/>
      <c r="C21" s="184"/>
      <c r="D21" s="45"/>
      <c r="E21" s="25" t="s">
        <v>147</v>
      </c>
      <c r="F21" s="18"/>
      <c r="G21" s="25" t="s">
        <v>147</v>
      </c>
      <c r="H21" s="61">
        <v>1</v>
      </c>
      <c r="I21" s="105">
        <v>4000</v>
      </c>
      <c r="J21" s="20" t="s">
        <v>341</v>
      </c>
      <c r="K21" s="1" t="s">
        <v>288</v>
      </c>
      <c r="L21" s="105">
        <v>4000</v>
      </c>
      <c r="M21" s="30"/>
      <c r="N21" s="22"/>
      <c r="O21" s="2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25" ht="26.25" customHeight="1">
      <c r="A22" s="5"/>
      <c r="B22" s="124"/>
      <c r="C22" s="184"/>
      <c r="D22" s="45"/>
      <c r="E22" s="24" t="s">
        <v>148</v>
      </c>
      <c r="F22" s="18"/>
      <c r="G22" s="24" t="s">
        <v>148</v>
      </c>
      <c r="H22" s="61">
        <v>1</v>
      </c>
      <c r="I22" s="105">
        <v>15000</v>
      </c>
      <c r="J22" s="20" t="s">
        <v>342</v>
      </c>
      <c r="K22" s="1" t="s">
        <v>288</v>
      </c>
      <c r="L22" s="105">
        <v>15000</v>
      </c>
      <c r="M22" s="30"/>
      <c r="N22" s="22"/>
      <c r="O22" s="22"/>
      <c r="P22" s="1"/>
      <c r="Q22" s="1"/>
      <c r="R22" s="21"/>
      <c r="S22" s="1"/>
      <c r="T22" s="1"/>
      <c r="U22" s="1"/>
      <c r="V22" s="1"/>
      <c r="W22" s="1"/>
      <c r="X22" s="1"/>
      <c r="Y22" s="7"/>
    </row>
    <row r="23" spans="1:25" ht="48" customHeight="1">
      <c r="A23" s="5"/>
      <c r="B23" s="124"/>
      <c r="C23" s="184"/>
      <c r="D23" s="60" t="s">
        <v>155</v>
      </c>
      <c r="E23" s="23" t="s">
        <v>149</v>
      </c>
      <c r="F23" s="18"/>
      <c r="G23" s="23" t="s">
        <v>149</v>
      </c>
      <c r="H23" s="61">
        <v>100</v>
      </c>
      <c r="I23" s="105">
        <v>70000</v>
      </c>
      <c r="J23" s="106" t="s">
        <v>457</v>
      </c>
      <c r="K23" s="1" t="s">
        <v>288</v>
      </c>
      <c r="L23" s="105">
        <v>70000</v>
      </c>
      <c r="M23" s="49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7"/>
    </row>
    <row r="24" spans="1:25" ht="26.25" customHeight="1">
      <c r="A24" s="5"/>
      <c r="B24" s="124"/>
      <c r="C24" s="184"/>
      <c r="D24" s="45"/>
      <c r="E24" s="24" t="s">
        <v>333</v>
      </c>
      <c r="F24" s="18"/>
      <c r="G24" s="24" t="s">
        <v>333</v>
      </c>
      <c r="H24" s="61">
        <v>1</v>
      </c>
      <c r="I24" s="105">
        <v>20000</v>
      </c>
      <c r="J24" s="20" t="s">
        <v>458</v>
      </c>
      <c r="K24" s="1" t="s">
        <v>288</v>
      </c>
      <c r="L24" s="105">
        <v>20000</v>
      </c>
      <c r="M24" s="30"/>
      <c r="N24" s="22"/>
      <c r="O24" s="22"/>
      <c r="P24" s="21"/>
      <c r="Q24" s="21"/>
      <c r="R24" s="1"/>
      <c r="S24" s="1"/>
      <c r="T24" s="1"/>
      <c r="U24" s="1"/>
      <c r="V24" s="1"/>
      <c r="W24" s="1"/>
      <c r="X24" s="1"/>
      <c r="Y24" s="7"/>
    </row>
    <row r="25" spans="1:25" ht="25.5">
      <c r="A25" s="5"/>
      <c r="B25" s="124"/>
      <c r="C25" s="184"/>
      <c r="D25" s="45"/>
      <c r="E25" s="24" t="s">
        <v>150</v>
      </c>
      <c r="F25" s="1"/>
      <c r="G25" s="24" t="s">
        <v>150</v>
      </c>
      <c r="H25" s="61">
        <v>1</v>
      </c>
      <c r="I25" s="105">
        <v>10000</v>
      </c>
      <c r="J25" s="1" t="s">
        <v>339</v>
      </c>
      <c r="K25" s="1" t="s">
        <v>288</v>
      </c>
      <c r="L25" s="105">
        <v>10000</v>
      </c>
      <c r="M25" s="30"/>
      <c r="N25" s="1"/>
      <c r="O25" s="1"/>
      <c r="P25" s="1"/>
      <c r="Q25" s="21"/>
      <c r="R25" s="1"/>
      <c r="S25" s="1"/>
      <c r="T25" s="1"/>
      <c r="U25" s="1"/>
      <c r="V25" s="1"/>
      <c r="W25" s="1"/>
      <c r="X25" s="1"/>
      <c r="Y25" s="7"/>
    </row>
    <row r="26" spans="1:25" ht="28.5" customHeight="1" hidden="1">
      <c r="A26" s="5"/>
      <c r="B26" s="124"/>
      <c r="C26" s="184"/>
      <c r="D26" s="45"/>
      <c r="E26" s="24" t="s">
        <v>151</v>
      </c>
      <c r="F26" s="1"/>
      <c r="G26" s="24" t="s">
        <v>151</v>
      </c>
      <c r="H26" s="61">
        <v>3</v>
      </c>
      <c r="I26" s="105">
        <v>50000</v>
      </c>
      <c r="J26" s="1"/>
      <c r="K26" s="1" t="s">
        <v>288</v>
      </c>
      <c r="L26" s="105">
        <v>50000</v>
      </c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</row>
    <row r="27" spans="1:25" ht="25.5" customHeight="1" hidden="1">
      <c r="A27" s="5"/>
      <c r="B27" s="124"/>
      <c r="C27" s="184"/>
      <c r="D27" s="45"/>
      <c r="E27" s="24" t="s">
        <v>152</v>
      </c>
      <c r="F27" s="1"/>
      <c r="G27" s="24" t="s">
        <v>152</v>
      </c>
      <c r="H27" s="61">
        <v>1</v>
      </c>
      <c r="I27" s="105">
        <v>24000</v>
      </c>
      <c r="J27" s="1"/>
      <c r="K27" s="1" t="s">
        <v>288</v>
      </c>
      <c r="L27" s="105">
        <v>24000</v>
      </c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</row>
    <row r="28" spans="1:25" ht="25.5" customHeight="1">
      <c r="A28" s="5"/>
      <c r="B28" s="124"/>
      <c r="C28" s="184"/>
      <c r="D28" s="45"/>
      <c r="E28" s="24" t="s">
        <v>153</v>
      </c>
      <c r="F28" s="1"/>
      <c r="G28" s="24" t="s">
        <v>153</v>
      </c>
      <c r="H28" s="62">
        <v>1</v>
      </c>
      <c r="I28" s="105">
        <v>12720</v>
      </c>
      <c r="J28" s="1" t="s">
        <v>338</v>
      </c>
      <c r="K28" s="1" t="s">
        <v>288</v>
      </c>
      <c r="L28" s="105">
        <v>12720</v>
      </c>
      <c r="M28" s="30"/>
      <c r="N28" s="1"/>
      <c r="O28" s="1"/>
      <c r="P28" s="1"/>
      <c r="Q28" s="1"/>
      <c r="R28" s="1"/>
      <c r="S28" s="1"/>
      <c r="T28" s="1"/>
      <c r="U28" s="1"/>
      <c r="V28" s="21"/>
      <c r="W28" s="21"/>
      <c r="X28" s="1"/>
      <c r="Y28" s="7"/>
    </row>
    <row r="29" spans="1:25" ht="25.5" customHeight="1">
      <c r="A29" s="5"/>
      <c r="B29" s="124"/>
      <c r="C29" s="184"/>
      <c r="D29" s="45"/>
      <c r="E29" s="24" t="s">
        <v>154</v>
      </c>
      <c r="F29" s="1"/>
      <c r="G29" s="24"/>
      <c r="H29" s="62"/>
      <c r="I29" s="105"/>
      <c r="J29" s="1"/>
      <c r="K29" s="1" t="s">
        <v>288</v>
      </c>
      <c r="L29" s="105">
        <v>0</v>
      </c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</sheetData>
  <sheetProtection/>
  <mergeCells count="24">
    <mergeCell ref="I14:I15"/>
    <mergeCell ref="J14:J15"/>
    <mergeCell ref="K14:K15"/>
    <mergeCell ref="L14:L15"/>
    <mergeCell ref="B17:B29"/>
    <mergeCell ref="C17:C29"/>
    <mergeCell ref="B11:D11"/>
    <mergeCell ref="L11:X11"/>
    <mergeCell ref="B12:D12"/>
    <mergeCell ref="B14:B15"/>
    <mergeCell ref="C14:C15"/>
    <mergeCell ref="D14:D15"/>
    <mergeCell ref="E14:E15"/>
    <mergeCell ref="F14:F15"/>
    <mergeCell ref="M14:X14"/>
    <mergeCell ref="B4:X4"/>
    <mergeCell ref="A5:X5"/>
    <mergeCell ref="B6:X6"/>
    <mergeCell ref="B7:X7"/>
    <mergeCell ref="B10:D10"/>
    <mergeCell ref="L10:X10"/>
    <mergeCell ref="B8:X8"/>
    <mergeCell ref="G14:G15"/>
    <mergeCell ref="H14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4:Y46"/>
  <sheetViews>
    <sheetView zoomScale="110" zoomScaleNormal="110" zoomScalePageLayoutView="0" workbookViewId="0" topLeftCell="E4">
      <selection activeCell="H13" sqref="H13:H14"/>
    </sheetView>
  </sheetViews>
  <sheetFormatPr defaultColWidth="11.421875" defaultRowHeight="12.75"/>
  <cols>
    <col min="2" max="2" width="41.421875" style="0" customWidth="1"/>
    <col min="3" max="3" width="31.140625" style="0" customWidth="1"/>
    <col min="4" max="4" width="51.57421875" style="0" customWidth="1"/>
    <col min="5" max="5" width="29.8515625" style="0" customWidth="1"/>
    <col min="7" max="7" width="36.7109375" style="0" customWidth="1"/>
    <col min="10" max="10" width="38.00390625" style="0" customWidth="1"/>
    <col min="11" max="11" width="30.7109375" style="0" customWidth="1"/>
  </cols>
  <sheetData>
    <row r="3" ht="13.5" thickBot="1"/>
    <row r="4" spans="1:25" ht="13.5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5.75">
      <c r="A5" s="5"/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140" t="s">
        <v>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</row>
    <row r="7" spans="1:25" ht="15.75">
      <c r="A7" s="5"/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2.75">
      <c r="A9" s="5"/>
      <c r="B9" s="144" t="s">
        <v>117</v>
      </c>
      <c r="C9" s="144"/>
      <c r="D9" s="145"/>
      <c r="E9" s="6"/>
      <c r="F9" s="6"/>
      <c r="G9" s="6"/>
      <c r="H9" s="6"/>
      <c r="I9" s="6"/>
      <c r="J9" s="6"/>
      <c r="K9" s="6"/>
      <c r="L9" s="144" t="s">
        <v>32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7"/>
    </row>
    <row r="10" spans="1:25" ht="12.75">
      <c r="A10" s="5"/>
      <c r="B10" s="146" t="s">
        <v>30</v>
      </c>
      <c r="C10" s="146"/>
      <c r="D10" s="147"/>
      <c r="E10" s="6"/>
      <c r="F10" s="6"/>
      <c r="G10" s="6"/>
      <c r="H10" s="6"/>
      <c r="I10" s="6"/>
      <c r="J10" s="6"/>
      <c r="K10" s="6"/>
      <c r="L10" s="144" t="s">
        <v>14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4" t="s">
        <v>31</v>
      </c>
      <c r="C11" s="144"/>
      <c r="D11" s="14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1:25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134" t="s">
        <v>15</v>
      </c>
      <c r="C13" s="134" t="s">
        <v>16</v>
      </c>
      <c r="D13" s="134" t="s">
        <v>17</v>
      </c>
      <c r="E13" s="134" t="s">
        <v>18</v>
      </c>
      <c r="F13" s="134" t="s">
        <v>19</v>
      </c>
      <c r="G13" s="134" t="s">
        <v>20</v>
      </c>
      <c r="H13" s="134" t="s">
        <v>21</v>
      </c>
      <c r="I13" s="134" t="s">
        <v>22</v>
      </c>
      <c r="J13" s="134" t="s">
        <v>23</v>
      </c>
      <c r="K13" s="134" t="s">
        <v>24</v>
      </c>
      <c r="L13" s="134" t="s">
        <v>25</v>
      </c>
      <c r="M13" s="177" t="s">
        <v>26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7"/>
    </row>
    <row r="14" spans="1:25" ht="12.75">
      <c r="A14" s="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2" t="s">
        <v>1</v>
      </c>
      <c r="N14" s="12" t="s">
        <v>2</v>
      </c>
      <c r="O14" s="12" t="s">
        <v>3</v>
      </c>
      <c r="P14" s="12" t="s">
        <v>4</v>
      </c>
      <c r="Q14" s="12" t="s">
        <v>5</v>
      </c>
      <c r="R14" s="12" t="s">
        <v>6</v>
      </c>
      <c r="S14" s="12" t="s">
        <v>7</v>
      </c>
      <c r="T14" s="12" t="s">
        <v>8</v>
      </c>
      <c r="U14" s="12" t="s">
        <v>9</v>
      </c>
      <c r="V14" s="12" t="s">
        <v>10</v>
      </c>
      <c r="W14" s="12" t="s">
        <v>11</v>
      </c>
      <c r="X14" s="12" t="s">
        <v>12</v>
      </c>
      <c r="Y14" s="7"/>
    </row>
    <row r="15" spans="1:25" ht="45" customHeight="1">
      <c r="A15" s="5"/>
      <c r="B15" s="123" t="s">
        <v>189</v>
      </c>
      <c r="C15" s="45"/>
      <c r="D15" s="126" t="s">
        <v>183</v>
      </c>
      <c r="E15" s="23" t="s">
        <v>161</v>
      </c>
      <c r="F15" s="1"/>
      <c r="G15" s="23" t="s">
        <v>161</v>
      </c>
      <c r="H15" s="17">
        <v>1</v>
      </c>
      <c r="I15" s="81">
        <v>2000</v>
      </c>
      <c r="J15" s="23" t="s">
        <v>354</v>
      </c>
      <c r="K15" s="19" t="s">
        <v>313</v>
      </c>
      <c r="L15" s="81">
        <v>2000</v>
      </c>
      <c r="M15" s="1"/>
      <c r="N15" s="1"/>
      <c r="O15" s="21"/>
      <c r="P15" s="1"/>
      <c r="Q15" s="1"/>
      <c r="R15" s="1"/>
      <c r="S15" s="1"/>
      <c r="T15" s="21"/>
      <c r="U15" s="1"/>
      <c r="V15" s="75"/>
      <c r="W15" s="1"/>
      <c r="X15" s="1"/>
      <c r="Y15" s="7"/>
    </row>
    <row r="16" spans="1:25" ht="61.5" customHeight="1">
      <c r="A16" s="5"/>
      <c r="B16" s="124"/>
      <c r="C16" s="45"/>
      <c r="D16" s="137"/>
      <c r="E16" s="23" t="s">
        <v>162</v>
      </c>
      <c r="F16" s="1"/>
      <c r="G16" s="23" t="s">
        <v>162</v>
      </c>
      <c r="H16" s="17">
        <v>1</v>
      </c>
      <c r="I16" s="81">
        <v>5000</v>
      </c>
      <c r="J16" s="23" t="s">
        <v>355</v>
      </c>
      <c r="K16" s="19" t="s">
        <v>313</v>
      </c>
      <c r="L16" s="81">
        <v>5000</v>
      </c>
      <c r="M16" s="1"/>
      <c r="N16" s="1"/>
      <c r="O16" s="21"/>
      <c r="P16" s="1"/>
      <c r="Q16" s="1"/>
      <c r="R16" s="21"/>
      <c r="S16" s="75"/>
      <c r="T16" s="75"/>
      <c r="U16" s="21"/>
      <c r="V16" s="75"/>
      <c r="W16" s="75"/>
      <c r="X16" s="1"/>
      <c r="Y16" s="7"/>
    </row>
    <row r="17" spans="1:25" ht="60" customHeight="1">
      <c r="A17" s="5"/>
      <c r="B17" s="124"/>
      <c r="C17" s="1"/>
      <c r="D17" s="137"/>
      <c r="E17" s="23" t="s">
        <v>163</v>
      </c>
      <c r="F17" s="1"/>
      <c r="G17" s="23" t="s">
        <v>163</v>
      </c>
      <c r="H17" s="17">
        <v>1</v>
      </c>
      <c r="I17" s="81">
        <v>2000</v>
      </c>
      <c r="J17" s="23" t="s">
        <v>353</v>
      </c>
      <c r="K17" s="19" t="s">
        <v>317</v>
      </c>
      <c r="L17" s="81">
        <v>2000</v>
      </c>
      <c r="M17" s="1"/>
      <c r="N17" s="1"/>
      <c r="O17" s="1"/>
      <c r="P17" s="1"/>
      <c r="Q17" s="1"/>
      <c r="R17" s="21"/>
      <c r="S17" s="21"/>
      <c r="T17" s="21"/>
      <c r="U17" s="21"/>
      <c r="V17" s="75"/>
      <c r="W17" s="75"/>
      <c r="X17" s="1"/>
      <c r="Y17" s="7"/>
    </row>
    <row r="18" spans="1:25" ht="44.25" customHeight="1">
      <c r="A18" s="5"/>
      <c r="B18" s="124"/>
      <c r="C18" s="45"/>
      <c r="D18" s="137"/>
      <c r="E18" s="23" t="s">
        <v>164</v>
      </c>
      <c r="F18" s="18"/>
      <c r="G18" s="23" t="s">
        <v>164</v>
      </c>
      <c r="H18" s="17">
        <v>1</v>
      </c>
      <c r="I18" s="82">
        <v>35000</v>
      </c>
      <c r="J18" s="23" t="s">
        <v>356</v>
      </c>
      <c r="K18" s="19" t="s">
        <v>308</v>
      </c>
      <c r="L18" s="82">
        <v>35000</v>
      </c>
      <c r="M18" s="1"/>
      <c r="N18" s="22"/>
      <c r="O18" s="22"/>
      <c r="P18" s="1"/>
      <c r="Q18" s="1"/>
      <c r="R18" s="1"/>
      <c r="S18" s="1"/>
      <c r="T18" s="1"/>
      <c r="U18" s="21"/>
      <c r="V18" s="21"/>
      <c r="W18" s="21"/>
      <c r="X18" s="1"/>
      <c r="Y18" s="7"/>
    </row>
    <row r="19" spans="2:24" ht="38.25">
      <c r="B19" s="124"/>
      <c r="C19" s="1"/>
      <c r="D19" s="127"/>
      <c r="E19" s="63" t="s">
        <v>165</v>
      </c>
      <c r="F19" s="1"/>
      <c r="G19" s="63" t="s">
        <v>165</v>
      </c>
      <c r="H19" s="17">
        <v>1</v>
      </c>
      <c r="I19" s="81">
        <v>5000</v>
      </c>
      <c r="J19" s="23" t="s">
        <v>357</v>
      </c>
      <c r="K19" s="19" t="s">
        <v>314</v>
      </c>
      <c r="L19" s="81">
        <v>5000</v>
      </c>
      <c r="M19" s="1"/>
      <c r="N19" s="1"/>
      <c r="O19" s="1"/>
      <c r="P19" s="1"/>
      <c r="Q19" s="1"/>
      <c r="R19" s="1"/>
      <c r="S19" s="1"/>
      <c r="T19" s="1"/>
      <c r="U19" s="1"/>
      <c r="V19" s="21"/>
      <c r="W19" s="1"/>
      <c r="X19" s="1"/>
    </row>
    <row r="20" spans="2:24" ht="25.5">
      <c r="B20" s="124"/>
      <c r="C20" s="1"/>
      <c r="D20" s="123" t="s">
        <v>184</v>
      </c>
      <c r="E20" s="24" t="s">
        <v>315</v>
      </c>
      <c r="F20" s="1"/>
      <c r="G20" s="24" t="s">
        <v>315</v>
      </c>
      <c r="H20" s="17">
        <v>15</v>
      </c>
      <c r="I20" s="82" t="s">
        <v>316</v>
      </c>
      <c r="J20" s="23" t="s">
        <v>358</v>
      </c>
      <c r="K20" s="19" t="s">
        <v>306</v>
      </c>
      <c r="L20" s="82" t="s">
        <v>316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ht="25.5">
      <c r="B21" s="124"/>
      <c r="C21" s="1"/>
      <c r="D21" s="124"/>
      <c r="E21" s="23" t="s">
        <v>166</v>
      </c>
      <c r="F21" s="1"/>
      <c r="G21" s="23" t="s">
        <v>166</v>
      </c>
      <c r="H21" s="17">
        <v>25</v>
      </c>
      <c r="I21" s="82" t="s">
        <v>316</v>
      </c>
      <c r="J21" s="23" t="s">
        <v>358</v>
      </c>
      <c r="K21" s="19" t="s">
        <v>306</v>
      </c>
      <c r="L21" s="82" t="s">
        <v>316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2:24" ht="38.25">
      <c r="B22" s="124"/>
      <c r="C22" s="1"/>
      <c r="D22" s="125"/>
      <c r="E22" s="23" t="s">
        <v>167</v>
      </c>
      <c r="F22" s="1"/>
      <c r="G22" s="23" t="s">
        <v>167</v>
      </c>
      <c r="H22" s="17">
        <v>1</v>
      </c>
      <c r="I22" s="81">
        <v>5000</v>
      </c>
      <c r="J22" s="23" t="s">
        <v>359</v>
      </c>
      <c r="K22" s="19" t="s">
        <v>306</v>
      </c>
      <c r="L22" s="81">
        <v>5000</v>
      </c>
      <c r="M22" s="1"/>
      <c r="N22" s="1"/>
      <c r="O22" s="1"/>
      <c r="P22" s="1"/>
      <c r="Q22" s="1"/>
      <c r="R22" s="1"/>
      <c r="S22" s="21"/>
      <c r="T22" s="1"/>
      <c r="U22" s="1"/>
      <c r="V22" s="1"/>
      <c r="W22" s="1"/>
      <c r="X22" s="1"/>
    </row>
    <row r="23" spans="2:24" ht="38.25" customHeight="1">
      <c r="B23" s="124"/>
      <c r="C23" s="1"/>
      <c r="D23" s="126" t="s">
        <v>185</v>
      </c>
      <c r="E23" s="23" t="s">
        <v>168</v>
      </c>
      <c r="F23" s="1"/>
      <c r="G23" s="23" t="s">
        <v>168</v>
      </c>
      <c r="H23" s="17">
        <v>0</v>
      </c>
      <c r="I23" s="81"/>
      <c r="J23" s="1"/>
      <c r="K23" s="1"/>
      <c r="L23" s="8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38.25">
      <c r="B24" s="124"/>
      <c r="C24" s="1"/>
      <c r="D24" s="137"/>
      <c r="E24" s="24" t="s">
        <v>318</v>
      </c>
      <c r="F24" s="1"/>
      <c r="G24" s="24" t="s">
        <v>318</v>
      </c>
      <c r="H24" s="17">
        <v>71</v>
      </c>
      <c r="I24" s="81">
        <v>5000</v>
      </c>
      <c r="J24" s="23" t="s">
        <v>360</v>
      </c>
      <c r="K24" s="19" t="s">
        <v>306</v>
      </c>
      <c r="L24" s="81">
        <v>5000</v>
      </c>
      <c r="M24" s="1"/>
      <c r="N24" s="1"/>
      <c r="O24" s="1"/>
      <c r="P24" s="1"/>
      <c r="Q24" s="1"/>
      <c r="R24" s="1"/>
      <c r="S24" s="1"/>
      <c r="T24" s="1"/>
      <c r="U24" s="1"/>
      <c r="V24" s="21"/>
      <c r="W24" s="21"/>
      <c r="X24" s="21"/>
    </row>
    <row r="25" spans="2:24" ht="25.5">
      <c r="B25" s="124"/>
      <c r="C25" s="1"/>
      <c r="D25" s="137"/>
      <c r="E25" s="24" t="s">
        <v>319</v>
      </c>
      <c r="F25" s="1"/>
      <c r="G25" s="24" t="s">
        <v>319</v>
      </c>
      <c r="H25" s="17">
        <v>1</v>
      </c>
      <c r="I25" s="81">
        <v>5000</v>
      </c>
      <c r="J25" s="23" t="s">
        <v>361</v>
      </c>
      <c r="K25" s="19" t="s">
        <v>306</v>
      </c>
      <c r="L25" s="81">
        <v>5000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21"/>
      <c r="X25" s="1"/>
    </row>
    <row r="26" spans="2:24" ht="51">
      <c r="B26" s="124"/>
      <c r="C26" s="1"/>
      <c r="D26" s="137"/>
      <c r="E26" s="24" t="s">
        <v>169</v>
      </c>
      <c r="F26" s="1"/>
      <c r="G26" s="24" t="s">
        <v>169</v>
      </c>
      <c r="H26" s="17">
        <v>1</v>
      </c>
      <c r="I26" s="196">
        <v>38221</v>
      </c>
      <c r="J26" s="23"/>
      <c r="K26" s="196" t="s">
        <v>306</v>
      </c>
      <c r="L26" s="196">
        <v>38221</v>
      </c>
      <c r="M26" s="1"/>
      <c r="N26" s="1"/>
      <c r="O26" s="1"/>
      <c r="P26" s="1"/>
      <c r="Q26" s="1"/>
      <c r="R26" s="1"/>
      <c r="S26" s="1"/>
      <c r="T26" s="1"/>
      <c r="U26" s="21"/>
      <c r="V26" s="21"/>
      <c r="W26" s="21"/>
      <c r="X26" s="1"/>
    </row>
    <row r="27" spans="2:24" ht="25.5">
      <c r="B27" s="124"/>
      <c r="C27" s="1"/>
      <c r="D27" s="137"/>
      <c r="E27" s="15" t="s">
        <v>170</v>
      </c>
      <c r="F27" s="1"/>
      <c r="G27" s="15" t="s">
        <v>170</v>
      </c>
      <c r="H27" s="17">
        <v>900</v>
      </c>
      <c r="I27" s="197"/>
      <c r="J27" s="1"/>
      <c r="K27" s="199"/>
      <c r="L27" s="197"/>
      <c r="M27" s="1"/>
      <c r="N27" s="1"/>
      <c r="O27" s="1"/>
      <c r="P27" s="1"/>
      <c r="Q27" s="1"/>
      <c r="R27" s="1"/>
      <c r="S27" s="1"/>
      <c r="T27" s="1"/>
      <c r="U27" s="1"/>
      <c r="V27" s="21"/>
      <c r="W27" s="1"/>
      <c r="X27" s="1"/>
    </row>
    <row r="28" spans="2:24" ht="51">
      <c r="B28" s="124"/>
      <c r="C28" s="1"/>
      <c r="D28" s="127"/>
      <c r="E28" s="15" t="s">
        <v>171</v>
      </c>
      <c r="F28" s="1"/>
      <c r="G28" s="15" t="s">
        <v>171</v>
      </c>
      <c r="H28" s="17">
        <v>2</v>
      </c>
      <c r="I28" s="198"/>
      <c r="J28" s="1"/>
      <c r="K28" s="200"/>
      <c r="L28" s="198"/>
      <c r="M28" s="1"/>
      <c r="N28" s="1"/>
      <c r="O28" s="1"/>
      <c r="P28" s="1"/>
      <c r="Q28" s="1"/>
      <c r="R28" s="1"/>
      <c r="S28" s="1"/>
      <c r="T28" s="1"/>
      <c r="U28" s="21"/>
      <c r="V28" s="21"/>
      <c r="W28" s="21"/>
      <c r="X28" s="1"/>
    </row>
    <row r="29" spans="2:24" ht="63.75">
      <c r="B29" s="124"/>
      <c r="C29" s="1"/>
      <c r="D29" s="126" t="s">
        <v>186</v>
      </c>
      <c r="E29" s="16" t="s">
        <v>172</v>
      </c>
      <c r="F29" s="1"/>
      <c r="G29" s="16" t="s">
        <v>172</v>
      </c>
      <c r="H29" s="17">
        <v>1</v>
      </c>
      <c r="I29" s="196">
        <v>12000</v>
      </c>
      <c r="J29" s="23" t="s">
        <v>362</v>
      </c>
      <c r="K29" s="19" t="s">
        <v>320</v>
      </c>
      <c r="L29" s="196">
        <v>12000</v>
      </c>
      <c r="M29" s="1"/>
      <c r="N29" s="1"/>
      <c r="O29" s="1"/>
      <c r="P29" s="1"/>
      <c r="Q29" s="1"/>
      <c r="R29" s="1"/>
      <c r="S29" s="1"/>
      <c r="T29" s="21"/>
      <c r="U29" s="21"/>
      <c r="V29" s="21"/>
      <c r="W29" s="21"/>
      <c r="X29" s="1"/>
    </row>
    <row r="30" spans="2:24" ht="38.25">
      <c r="B30" s="124"/>
      <c r="C30" s="1"/>
      <c r="D30" s="137"/>
      <c r="E30" s="15" t="s">
        <v>173</v>
      </c>
      <c r="F30" s="1"/>
      <c r="G30" s="15" t="s">
        <v>173</v>
      </c>
      <c r="H30" s="17">
        <v>1</v>
      </c>
      <c r="I30" s="197"/>
      <c r="J30" s="23" t="s">
        <v>363</v>
      </c>
      <c r="K30" s="19" t="s">
        <v>320</v>
      </c>
      <c r="L30" s="197"/>
      <c r="M30" s="1"/>
      <c r="N30" s="1"/>
      <c r="O30" s="1"/>
      <c r="P30" s="1"/>
      <c r="Q30" s="1"/>
      <c r="R30" s="1"/>
      <c r="S30" s="21"/>
      <c r="T30" s="21"/>
      <c r="U30" s="21"/>
      <c r="V30" s="21"/>
      <c r="W30" s="21"/>
      <c r="X30" s="1"/>
    </row>
    <row r="31" spans="2:24" ht="63.75">
      <c r="B31" s="124"/>
      <c r="C31" s="1"/>
      <c r="D31" s="137"/>
      <c r="E31" s="15" t="s">
        <v>174</v>
      </c>
      <c r="F31" s="1"/>
      <c r="G31" s="15" t="s">
        <v>174</v>
      </c>
      <c r="H31" s="17">
        <v>2</v>
      </c>
      <c r="I31" s="197"/>
      <c r="J31" s="1" t="s">
        <v>364</v>
      </c>
      <c r="K31" s="19" t="s">
        <v>320</v>
      </c>
      <c r="L31" s="197"/>
      <c r="M31" s="1"/>
      <c r="N31" s="1"/>
      <c r="O31" s="1"/>
      <c r="P31" s="1"/>
      <c r="Q31" s="1"/>
      <c r="R31" s="21"/>
      <c r="S31" s="21"/>
      <c r="T31" s="21"/>
      <c r="U31" s="21"/>
      <c r="V31" s="21"/>
      <c r="W31" s="21"/>
      <c r="X31" s="21"/>
    </row>
    <row r="32" spans="2:24" ht="76.5">
      <c r="B32" s="124"/>
      <c r="C32" s="1"/>
      <c r="D32" s="137"/>
      <c r="E32" s="15" t="s">
        <v>175</v>
      </c>
      <c r="F32" s="1"/>
      <c r="G32" s="15" t="s">
        <v>175</v>
      </c>
      <c r="H32" s="17">
        <v>1</v>
      </c>
      <c r="I32" s="197"/>
      <c r="J32" s="1" t="s">
        <v>365</v>
      </c>
      <c r="K32" s="19" t="s">
        <v>320</v>
      </c>
      <c r="L32" s="197"/>
      <c r="M32" s="1"/>
      <c r="N32" s="1"/>
      <c r="O32" s="1"/>
      <c r="P32" s="1"/>
      <c r="Q32" s="1"/>
      <c r="R32" s="21"/>
      <c r="S32" s="1"/>
      <c r="T32" s="1"/>
      <c r="U32" s="1"/>
      <c r="V32" s="1"/>
      <c r="W32" s="21"/>
      <c r="X32" s="1"/>
    </row>
    <row r="33" spans="2:24" ht="38.25">
      <c r="B33" s="124"/>
      <c r="C33" s="1"/>
      <c r="D33" s="127"/>
      <c r="E33" s="15" t="s">
        <v>176</v>
      </c>
      <c r="F33" s="1"/>
      <c r="G33" s="15" t="s">
        <v>176</v>
      </c>
      <c r="H33" s="17">
        <v>1</v>
      </c>
      <c r="I33" s="198"/>
      <c r="J33" s="1" t="s">
        <v>366</v>
      </c>
      <c r="K33" s="19" t="s">
        <v>320</v>
      </c>
      <c r="L33" s="198"/>
      <c r="M33" s="1"/>
      <c r="N33" s="1"/>
      <c r="O33" s="1"/>
      <c r="P33" s="1"/>
      <c r="Q33" s="21"/>
      <c r="R33" s="1"/>
      <c r="S33" s="1"/>
      <c r="T33" s="1"/>
      <c r="U33" s="1"/>
      <c r="V33" s="21"/>
      <c r="W33" s="1"/>
      <c r="X33" s="1"/>
    </row>
    <row r="34" spans="2:24" ht="76.5">
      <c r="B34" s="124"/>
      <c r="C34" s="1"/>
      <c r="D34" s="126" t="s">
        <v>187</v>
      </c>
      <c r="E34" s="24" t="s">
        <v>177</v>
      </c>
      <c r="F34" s="1"/>
      <c r="G34" s="24" t="s">
        <v>177</v>
      </c>
      <c r="H34" s="17">
        <v>1</v>
      </c>
      <c r="I34" s="196">
        <v>10906</v>
      </c>
      <c r="J34" s="23" t="s">
        <v>367</v>
      </c>
      <c r="K34" s="103" t="s">
        <v>306</v>
      </c>
      <c r="L34" s="196">
        <v>10906</v>
      </c>
      <c r="M34" s="1"/>
      <c r="N34" s="1"/>
      <c r="O34" s="1"/>
      <c r="P34" s="21"/>
      <c r="Q34" s="21"/>
      <c r="R34" s="21"/>
      <c r="S34" s="1"/>
      <c r="T34" s="1"/>
      <c r="U34" s="1"/>
      <c r="V34" s="1"/>
      <c r="W34" s="1"/>
      <c r="X34" s="1"/>
    </row>
    <row r="35" spans="2:24" ht="25.5">
      <c r="B35" s="124"/>
      <c r="C35" s="1"/>
      <c r="D35" s="137"/>
      <c r="E35" s="24" t="s">
        <v>321</v>
      </c>
      <c r="F35" s="1"/>
      <c r="G35" s="24" t="s">
        <v>321</v>
      </c>
      <c r="H35" s="17">
        <v>0</v>
      </c>
      <c r="I35" s="197"/>
      <c r="J35" s="1"/>
      <c r="K35" s="103" t="s">
        <v>306</v>
      </c>
      <c r="L35" s="19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51">
      <c r="B36" s="124"/>
      <c r="C36" s="1"/>
      <c r="D36" s="137"/>
      <c r="E36" s="16" t="s">
        <v>178</v>
      </c>
      <c r="F36" s="1"/>
      <c r="G36" s="16" t="s">
        <v>178</v>
      </c>
      <c r="H36" s="17">
        <v>1</v>
      </c>
      <c r="I36" s="197"/>
      <c r="J36" s="23" t="s">
        <v>368</v>
      </c>
      <c r="K36" s="103" t="s">
        <v>306</v>
      </c>
      <c r="L36" s="197"/>
      <c r="M36" s="1"/>
      <c r="N36" s="1"/>
      <c r="O36" s="21"/>
      <c r="P36" s="21"/>
      <c r="Q36" s="21"/>
      <c r="R36" s="21"/>
      <c r="S36" s="1"/>
      <c r="T36" s="1"/>
      <c r="U36" s="1"/>
      <c r="V36" s="1"/>
      <c r="W36" s="1"/>
      <c r="X36" s="1"/>
    </row>
    <row r="37" spans="2:24" ht="63.75">
      <c r="B37" s="124"/>
      <c r="C37" s="1"/>
      <c r="D37" s="137"/>
      <c r="E37" s="15" t="s">
        <v>179</v>
      </c>
      <c r="F37" s="1"/>
      <c r="G37" s="15" t="s">
        <v>179</v>
      </c>
      <c r="H37" s="17">
        <v>0</v>
      </c>
      <c r="I37" s="197"/>
      <c r="J37" s="1"/>
      <c r="K37" s="103" t="s">
        <v>306</v>
      </c>
      <c r="L37" s="197"/>
      <c r="M37" s="1"/>
      <c r="N37" s="1"/>
      <c r="O37" s="1"/>
      <c r="P37" s="21"/>
      <c r="Q37" s="1"/>
      <c r="R37" s="1"/>
      <c r="S37" s="1"/>
      <c r="T37" s="1"/>
      <c r="U37" s="1"/>
      <c r="V37" s="1"/>
      <c r="W37" s="1"/>
      <c r="X37" s="1"/>
    </row>
    <row r="38" spans="2:24" ht="51">
      <c r="B38" s="124"/>
      <c r="C38" s="1"/>
      <c r="D38" s="137"/>
      <c r="E38" s="15" t="s">
        <v>325</v>
      </c>
      <c r="F38" s="1"/>
      <c r="G38" s="15" t="s">
        <v>325</v>
      </c>
      <c r="H38" s="17">
        <v>25</v>
      </c>
      <c r="I38" s="197"/>
      <c r="J38" s="1" t="s">
        <v>369</v>
      </c>
      <c r="K38" s="103" t="s">
        <v>306</v>
      </c>
      <c r="L38" s="197"/>
      <c r="M38" s="1"/>
      <c r="N38" s="1"/>
      <c r="O38" s="1"/>
      <c r="P38" s="1"/>
      <c r="Q38" s="1"/>
      <c r="R38" s="1"/>
      <c r="S38" s="1"/>
      <c r="T38" s="1"/>
      <c r="U38" s="1"/>
      <c r="V38" s="21"/>
      <c r="W38" s="21"/>
      <c r="X38" s="21"/>
    </row>
    <row r="39" spans="2:24" ht="51">
      <c r="B39" s="124"/>
      <c r="C39" s="1"/>
      <c r="D39" s="137"/>
      <c r="E39" s="15" t="s">
        <v>180</v>
      </c>
      <c r="F39" s="1"/>
      <c r="G39" s="15" t="s">
        <v>180</v>
      </c>
      <c r="H39" s="17">
        <v>1</v>
      </c>
      <c r="I39" s="197"/>
      <c r="J39" s="1"/>
      <c r="K39" s="103" t="s">
        <v>306</v>
      </c>
      <c r="L39" s="197"/>
      <c r="M39" s="1"/>
      <c r="N39" s="1"/>
      <c r="O39" s="1"/>
      <c r="P39" s="21"/>
      <c r="Q39" s="1"/>
      <c r="R39" s="1"/>
      <c r="S39" s="1"/>
      <c r="T39" s="21"/>
      <c r="U39" s="1"/>
      <c r="V39" s="1"/>
      <c r="W39" s="1"/>
      <c r="X39" s="21"/>
    </row>
    <row r="40" spans="2:24" ht="63.75">
      <c r="B40" s="124"/>
      <c r="C40" s="1"/>
      <c r="D40" s="127"/>
      <c r="E40" s="24" t="s">
        <v>181</v>
      </c>
      <c r="F40" s="1"/>
      <c r="G40" s="24" t="s">
        <v>181</v>
      </c>
      <c r="H40" s="17">
        <v>0</v>
      </c>
      <c r="I40" s="198"/>
      <c r="J40" s="1"/>
      <c r="K40" s="103" t="s">
        <v>306</v>
      </c>
      <c r="L40" s="198"/>
      <c r="M40" s="1"/>
      <c r="N40" s="1"/>
      <c r="O40" s="21"/>
      <c r="P40" s="1"/>
      <c r="Q40" s="1"/>
      <c r="R40" s="1"/>
      <c r="S40" s="1"/>
      <c r="T40" s="1"/>
      <c r="U40" s="1"/>
      <c r="V40" s="1"/>
      <c r="W40" s="1"/>
      <c r="X40" s="1"/>
    </row>
    <row r="41" spans="2:24" ht="38.25">
      <c r="B41" s="124"/>
      <c r="C41" s="1"/>
      <c r="D41" s="126" t="s">
        <v>188</v>
      </c>
      <c r="E41" s="15" t="s">
        <v>182</v>
      </c>
      <c r="F41" s="1"/>
      <c r="G41" s="15" t="s">
        <v>182</v>
      </c>
      <c r="H41" s="17">
        <v>1</v>
      </c>
      <c r="I41" s="196">
        <v>10200</v>
      </c>
      <c r="J41" s="1" t="s">
        <v>370</v>
      </c>
      <c r="K41" s="103" t="s">
        <v>306</v>
      </c>
      <c r="L41" s="196">
        <v>10200</v>
      </c>
      <c r="M41" s="1"/>
      <c r="N41" s="1"/>
      <c r="O41" s="21"/>
      <c r="P41" s="1"/>
      <c r="Q41" s="1"/>
      <c r="R41" s="1"/>
      <c r="S41" s="1"/>
      <c r="T41" s="1"/>
      <c r="U41" s="1"/>
      <c r="V41" s="1"/>
      <c r="W41" s="1"/>
      <c r="X41" s="1"/>
    </row>
    <row r="42" spans="2:24" ht="76.5">
      <c r="B42" s="124"/>
      <c r="C42" s="1"/>
      <c r="D42" s="137"/>
      <c r="E42" s="15" t="s">
        <v>322</v>
      </c>
      <c r="F42" s="1"/>
      <c r="G42" s="15" t="s">
        <v>322</v>
      </c>
      <c r="H42" s="17">
        <v>25</v>
      </c>
      <c r="I42" s="197"/>
      <c r="J42" s="1" t="s">
        <v>371</v>
      </c>
      <c r="K42" s="103" t="s">
        <v>306</v>
      </c>
      <c r="L42" s="197"/>
      <c r="M42" s="1"/>
      <c r="N42" s="2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38.25">
      <c r="B43" s="124"/>
      <c r="C43" s="1"/>
      <c r="D43" s="137"/>
      <c r="E43" s="16" t="s">
        <v>323</v>
      </c>
      <c r="F43" s="1"/>
      <c r="G43" s="16" t="s">
        <v>323</v>
      </c>
      <c r="H43" s="17">
        <v>15</v>
      </c>
      <c r="I43" s="197"/>
      <c r="J43" s="1" t="s">
        <v>371</v>
      </c>
      <c r="K43" s="103" t="s">
        <v>306</v>
      </c>
      <c r="L43" s="197"/>
      <c r="M43" s="1"/>
      <c r="N43" s="1"/>
      <c r="O43" s="1"/>
      <c r="P43" s="1"/>
      <c r="Q43" s="21"/>
      <c r="R43" s="1"/>
      <c r="S43" s="1"/>
      <c r="T43" s="1"/>
      <c r="U43" s="1"/>
      <c r="V43" s="1"/>
      <c r="W43" s="1"/>
      <c r="X43" s="1"/>
    </row>
    <row r="44" spans="2:24" ht="51">
      <c r="B44" s="124"/>
      <c r="C44" s="1"/>
      <c r="D44" s="137"/>
      <c r="E44" s="15" t="s">
        <v>158</v>
      </c>
      <c r="F44" s="1"/>
      <c r="G44" s="15" t="s">
        <v>158</v>
      </c>
      <c r="H44" s="17">
        <v>0</v>
      </c>
      <c r="I44" s="197"/>
      <c r="J44" s="1"/>
      <c r="K44" s="103" t="s">
        <v>306</v>
      </c>
      <c r="L44" s="19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25.5">
      <c r="B45" s="124"/>
      <c r="C45" s="1"/>
      <c r="D45" s="137"/>
      <c r="E45" s="15" t="s">
        <v>159</v>
      </c>
      <c r="F45" s="1"/>
      <c r="G45" s="15" t="s">
        <v>159</v>
      </c>
      <c r="H45" s="17">
        <v>0</v>
      </c>
      <c r="I45" s="197"/>
      <c r="J45" s="1"/>
      <c r="K45" s="103" t="s">
        <v>306</v>
      </c>
      <c r="L45" s="19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89.25">
      <c r="B46" s="125"/>
      <c r="C46" s="1"/>
      <c r="D46" s="127"/>
      <c r="E46" s="15" t="s">
        <v>160</v>
      </c>
      <c r="F46" s="1"/>
      <c r="G46" s="15" t="s">
        <v>160</v>
      </c>
      <c r="H46" s="17">
        <v>1</v>
      </c>
      <c r="I46" s="198"/>
      <c r="J46" s="1" t="s">
        <v>372</v>
      </c>
      <c r="K46" s="19" t="s">
        <v>324</v>
      </c>
      <c r="L46" s="198"/>
      <c r="M46" s="1"/>
      <c r="N46" s="1"/>
      <c r="O46" s="1"/>
      <c r="P46" s="1"/>
      <c r="Q46" s="1"/>
      <c r="R46" s="1"/>
      <c r="S46" s="1"/>
      <c r="T46" s="1"/>
      <c r="U46" s="21"/>
      <c r="V46" s="1"/>
      <c r="W46" s="1"/>
      <c r="X46" s="1"/>
    </row>
  </sheetData>
  <sheetProtection/>
  <mergeCells count="37">
    <mergeCell ref="B15:B46"/>
    <mergeCell ref="D15:D19"/>
    <mergeCell ref="D20:D22"/>
    <mergeCell ref="D23:D28"/>
    <mergeCell ref="D29:D33"/>
    <mergeCell ref="D34:D40"/>
    <mergeCell ref="I13:I14"/>
    <mergeCell ref="J13:J14"/>
    <mergeCell ref="K13:K14"/>
    <mergeCell ref="L13:L14"/>
    <mergeCell ref="M13:X13"/>
    <mergeCell ref="D41:D46"/>
    <mergeCell ref="B10:D10"/>
    <mergeCell ref="L10:X10"/>
    <mergeCell ref="B11:D11"/>
    <mergeCell ref="B13:B14"/>
    <mergeCell ref="C13:C14"/>
    <mergeCell ref="D13:D14"/>
    <mergeCell ref="E13:E14"/>
    <mergeCell ref="F13:F14"/>
    <mergeCell ref="G13:G14"/>
    <mergeCell ref="H13:H14"/>
    <mergeCell ref="B5:X5"/>
    <mergeCell ref="A6:X6"/>
    <mergeCell ref="B7:X7"/>
    <mergeCell ref="B8:X8"/>
    <mergeCell ref="B9:D9"/>
    <mergeCell ref="L9:X9"/>
    <mergeCell ref="I34:I40"/>
    <mergeCell ref="L34:L40"/>
    <mergeCell ref="I41:I46"/>
    <mergeCell ref="L41:L46"/>
    <mergeCell ref="I26:I28"/>
    <mergeCell ref="K26:K28"/>
    <mergeCell ref="L26:L28"/>
    <mergeCell ref="I29:I33"/>
    <mergeCell ref="L29:L3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5:Y33"/>
  <sheetViews>
    <sheetView zoomScale="120" zoomScaleNormal="120" zoomScalePageLayoutView="0" workbookViewId="0" topLeftCell="K16">
      <selection activeCell="P22" sqref="P22"/>
    </sheetView>
  </sheetViews>
  <sheetFormatPr defaultColWidth="11.421875" defaultRowHeight="12.75"/>
  <cols>
    <col min="2" max="2" width="15.00390625" style="0" customWidth="1"/>
    <col min="3" max="3" width="30.421875" style="0" customWidth="1"/>
    <col min="4" max="4" width="80.00390625" style="0" customWidth="1"/>
    <col min="5" max="5" width="34.140625" style="0" customWidth="1"/>
    <col min="7" max="7" width="30.140625" style="0" customWidth="1"/>
    <col min="10" max="10" width="40.8515625" style="0" customWidth="1"/>
  </cols>
  <sheetData>
    <row r="4" ht="13.5" thickBot="1"/>
    <row r="5" spans="1:25" ht="13.5" thickTop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15.75">
      <c r="A6" s="5"/>
      <c r="B6" s="122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140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</row>
    <row r="8" spans="1:25" ht="15.75">
      <c r="A8" s="5"/>
      <c r="B8" s="122" t="s">
        <v>13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2.75">
      <c r="A10" s="5"/>
      <c r="B10" s="144" t="s">
        <v>117</v>
      </c>
      <c r="C10" s="144"/>
      <c r="D10" s="145"/>
      <c r="E10" s="6"/>
      <c r="F10" s="6"/>
      <c r="G10" s="6"/>
      <c r="H10" s="6"/>
      <c r="I10" s="6"/>
      <c r="J10" s="6"/>
      <c r="K10" s="6"/>
      <c r="L10" s="144" t="s">
        <v>32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6" t="s">
        <v>30</v>
      </c>
      <c r="C11" s="146"/>
      <c r="D11" s="147"/>
      <c r="E11" s="6"/>
      <c r="F11" s="6"/>
      <c r="G11" s="6"/>
      <c r="H11" s="6"/>
      <c r="I11" s="6"/>
      <c r="J11" s="6"/>
      <c r="K11" s="6"/>
      <c r="L11" s="144" t="s">
        <v>14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4" t="s">
        <v>31</v>
      </c>
      <c r="C12" s="144"/>
      <c r="D12" s="14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2.75">
      <c r="A14" s="5"/>
      <c r="B14" s="134" t="s">
        <v>15</v>
      </c>
      <c r="C14" s="134" t="s">
        <v>16</v>
      </c>
      <c r="D14" s="134" t="s">
        <v>17</v>
      </c>
      <c r="E14" s="134" t="s">
        <v>18</v>
      </c>
      <c r="F14" s="134" t="s">
        <v>19</v>
      </c>
      <c r="G14" s="134" t="s">
        <v>20</v>
      </c>
      <c r="H14" s="134" t="s">
        <v>21</v>
      </c>
      <c r="I14" s="134" t="s">
        <v>22</v>
      </c>
      <c r="J14" s="134" t="s">
        <v>23</v>
      </c>
      <c r="K14" s="134" t="s">
        <v>24</v>
      </c>
      <c r="L14" s="134" t="s">
        <v>25</v>
      </c>
      <c r="M14" s="141" t="s">
        <v>26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3"/>
      <c r="Y14" s="7"/>
    </row>
    <row r="15" spans="1:25" ht="12.75">
      <c r="A15" s="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2" t="s">
        <v>1</v>
      </c>
      <c r="N15" s="12" t="s">
        <v>2</v>
      </c>
      <c r="O15" s="12" t="s">
        <v>3</v>
      </c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10</v>
      </c>
      <c r="W15" s="12" t="s">
        <v>11</v>
      </c>
      <c r="X15" s="12" t="s">
        <v>12</v>
      </c>
      <c r="Y15" s="7"/>
    </row>
    <row r="16" spans="1:25" ht="39" customHeight="1">
      <c r="A16" s="5"/>
      <c r="B16" s="123" t="s">
        <v>200</v>
      </c>
      <c r="C16" s="193" t="s">
        <v>201</v>
      </c>
      <c r="D16" s="45"/>
      <c r="E16" s="24" t="s">
        <v>190</v>
      </c>
      <c r="F16" s="1"/>
      <c r="G16" s="24" t="s">
        <v>190</v>
      </c>
      <c r="H16" s="17">
        <v>2</v>
      </c>
      <c r="I16" s="1">
        <f>820*11*2</f>
        <v>18040</v>
      </c>
      <c r="J16" s="24" t="s">
        <v>459</v>
      </c>
      <c r="K16" s="19" t="s">
        <v>288</v>
      </c>
      <c r="L16" s="1">
        <v>18040</v>
      </c>
      <c r="M16" s="4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7"/>
    </row>
    <row r="17" spans="1:25" ht="45" customHeight="1">
      <c r="A17" s="5"/>
      <c r="B17" s="124"/>
      <c r="C17" s="194"/>
      <c r="D17" s="45"/>
      <c r="E17" s="24" t="s">
        <v>191</v>
      </c>
      <c r="F17" s="1"/>
      <c r="G17" s="24" t="s">
        <v>191</v>
      </c>
      <c r="H17" s="17">
        <v>1</v>
      </c>
      <c r="I17" s="1">
        <f>820*11</f>
        <v>9020</v>
      </c>
      <c r="J17" s="24" t="s">
        <v>460</v>
      </c>
      <c r="K17" s="19" t="s">
        <v>288</v>
      </c>
      <c r="L17" s="1">
        <v>18040</v>
      </c>
      <c r="M17" s="4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7"/>
    </row>
    <row r="18" spans="1:25" ht="30" customHeight="1">
      <c r="A18" s="5"/>
      <c r="B18" s="124"/>
      <c r="C18" s="194"/>
      <c r="D18" s="1"/>
      <c r="E18" s="24" t="s">
        <v>192</v>
      </c>
      <c r="F18" s="1"/>
      <c r="G18" s="24"/>
      <c r="H18" s="17">
        <v>0</v>
      </c>
      <c r="I18" s="1"/>
      <c r="J18" s="1"/>
      <c r="K18" s="1"/>
      <c r="L18" s="1"/>
      <c r="M18" s="30"/>
      <c r="N18" s="1"/>
      <c r="O18" s="1"/>
      <c r="P18" s="1"/>
      <c r="Q18" s="1"/>
      <c r="R18" s="22"/>
      <c r="S18" s="22"/>
      <c r="T18" s="22"/>
      <c r="U18" s="22"/>
      <c r="V18" s="22"/>
      <c r="W18" s="22"/>
      <c r="X18" s="1"/>
      <c r="Y18" s="7"/>
    </row>
    <row r="19" spans="1:25" ht="39" customHeight="1">
      <c r="A19" s="5"/>
      <c r="B19" s="124"/>
      <c r="C19" s="194"/>
      <c r="D19" s="45"/>
      <c r="E19" s="23" t="s">
        <v>193</v>
      </c>
      <c r="F19" s="18"/>
      <c r="G19" s="23"/>
      <c r="H19" s="17">
        <v>0</v>
      </c>
      <c r="I19" s="19"/>
      <c r="J19" s="20"/>
      <c r="K19" s="19"/>
      <c r="L19" s="19"/>
      <c r="M19" s="30"/>
      <c r="N19" s="22"/>
      <c r="O19" s="22"/>
      <c r="P19" s="1"/>
      <c r="Q19" s="1"/>
      <c r="R19" s="1"/>
      <c r="S19" s="1"/>
      <c r="T19" s="1"/>
      <c r="U19" s="1"/>
      <c r="V19" s="1"/>
      <c r="W19" s="1"/>
      <c r="X19" s="1"/>
      <c r="Y19" s="7"/>
    </row>
    <row r="20" spans="1:25" ht="36.75" customHeight="1">
      <c r="A20" s="5"/>
      <c r="B20" s="124"/>
      <c r="C20" s="194"/>
      <c r="D20" s="45"/>
      <c r="E20" s="24" t="s">
        <v>194</v>
      </c>
      <c r="F20" s="1"/>
      <c r="G20" s="24" t="s">
        <v>194</v>
      </c>
      <c r="H20" s="17">
        <v>1</v>
      </c>
      <c r="I20" s="1">
        <f>820*11</f>
        <v>9020</v>
      </c>
      <c r="J20" s="24" t="s">
        <v>461</v>
      </c>
      <c r="K20" s="19" t="s">
        <v>288</v>
      </c>
      <c r="L20" s="1">
        <f>820*11</f>
        <v>9020</v>
      </c>
      <c r="M20" s="4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7"/>
    </row>
    <row r="21" spans="1:25" ht="38.25" customHeight="1">
      <c r="A21" s="5"/>
      <c r="B21" s="124"/>
      <c r="C21" s="194"/>
      <c r="D21" s="45"/>
      <c r="E21" s="24" t="s">
        <v>195</v>
      </c>
      <c r="F21" s="1"/>
      <c r="G21" s="24" t="s">
        <v>195</v>
      </c>
      <c r="H21" s="17">
        <v>1</v>
      </c>
      <c r="I21" s="1">
        <f>820*11</f>
        <v>9020</v>
      </c>
      <c r="J21" s="24" t="s">
        <v>462</v>
      </c>
      <c r="K21" s="19" t="s">
        <v>288</v>
      </c>
      <c r="L21" s="1">
        <f>820*11</f>
        <v>9020</v>
      </c>
      <c r="M21" s="49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7"/>
    </row>
    <row r="22" spans="1:25" ht="41.25" customHeight="1">
      <c r="A22" s="5"/>
      <c r="B22" s="124"/>
      <c r="C22" s="194"/>
      <c r="D22" s="45"/>
      <c r="E22" s="24" t="s">
        <v>196</v>
      </c>
      <c r="F22" s="1"/>
      <c r="G22" s="24"/>
      <c r="H22" s="17">
        <v>0</v>
      </c>
      <c r="I22" s="1"/>
      <c r="J22" s="1"/>
      <c r="K22" s="1"/>
      <c r="L22" s="1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</row>
    <row r="23" spans="1:25" ht="42.75" customHeight="1">
      <c r="A23" s="5"/>
      <c r="B23" s="124"/>
      <c r="C23" s="194"/>
      <c r="D23" s="45"/>
      <c r="E23" s="23" t="s">
        <v>197</v>
      </c>
      <c r="F23" s="1"/>
      <c r="G23" s="23"/>
      <c r="H23" s="17">
        <v>0</v>
      </c>
      <c r="I23" s="1"/>
      <c r="J23" s="1"/>
      <c r="K23" s="1"/>
      <c r="L23" s="1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</row>
    <row r="24" spans="1:25" ht="39.75" customHeight="1">
      <c r="A24" s="5"/>
      <c r="B24" s="124"/>
      <c r="C24" s="194"/>
      <c r="D24" s="45"/>
      <c r="E24" s="24" t="s">
        <v>198</v>
      </c>
      <c r="F24" s="1"/>
      <c r="G24" s="24" t="s">
        <v>198</v>
      </c>
      <c r="H24" s="17">
        <v>1</v>
      </c>
      <c r="I24" s="19" t="s">
        <v>296</v>
      </c>
      <c r="J24" s="1" t="s">
        <v>343</v>
      </c>
      <c r="K24" s="19" t="s">
        <v>288</v>
      </c>
      <c r="L24" s="19" t="s">
        <v>296</v>
      </c>
      <c r="M24" s="30"/>
      <c r="N24" s="1"/>
      <c r="O24" s="1"/>
      <c r="P24" s="75"/>
      <c r="Q24" s="75"/>
      <c r="R24" s="75"/>
      <c r="S24" s="21"/>
      <c r="T24" s="21"/>
      <c r="U24" s="21"/>
      <c r="V24" s="21"/>
      <c r="W24" s="1"/>
      <c r="X24" s="1"/>
      <c r="Y24" s="7"/>
    </row>
    <row r="25" spans="1:25" ht="27" customHeight="1">
      <c r="A25" s="5"/>
      <c r="B25" s="125"/>
      <c r="C25" s="194"/>
      <c r="D25" s="45"/>
      <c r="E25" s="23" t="s">
        <v>199</v>
      </c>
      <c r="F25" s="1"/>
      <c r="G25" s="23" t="s">
        <v>199</v>
      </c>
      <c r="H25" s="17">
        <v>1</v>
      </c>
      <c r="I25" s="19" t="s">
        <v>296</v>
      </c>
      <c r="J25" s="1" t="s">
        <v>344</v>
      </c>
      <c r="K25" s="19" t="s">
        <v>288</v>
      </c>
      <c r="L25" s="19" t="s">
        <v>296</v>
      </c>
      <c r="M25" s="30"/>
      <c r="N25" s="1"/>
      <c r="O25" s="1"/>
      <c r="P25" s="75"/>
      <c r="Q25" s="75"/>
      <c r="R25" s="75"/>
      <c r="S25" s="21"/>
      <c r="T25" s="21"/>
      <c r="U25" s="21"/>
      <c r="V25" s="21"/>
      <c r="W25" s="1"/>
      <c r="X25" s="1"/>
      <c r="Y25" s="7"/>
    </row>
    <row r="26" spans="1:25" ht="12.75">
      <c r="A26" s="5"/>
      <c r="B26" s="1"/>
      <c r="C26" s="46"/>
      <c r="D26" s="45"/>
      <c r="E26" s="16"/>
      <c r="F26" s="1"/>
      <c r="G26" s="1"/>
      <c r="H26" s="17"/>
      <c r="I26" s="1"/>
      <c r="J26" s="1"/>
      <c r="K26" s="1"/>
      <c r="L26" s="1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</row>
    <row r="27" spans="1:25" ht="12.75">
      <c r="A27" s="5"/>
      <c r="B27" s="1"/>
      <c r="C27" s="46"/>
      <c r="D27" s="45"/>
      <c r="E27" s="16"/>
      <c r="F27" s="1"/>
      <c r="G27" s="1"/>
      <c r="H27" s="1"/>
      <c r="I27" s="1"/>
      <c r="J27" s="1"/>
      <c r="K27" s="1"/>
      <c r="L27" s="1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</row>
    <row r="28" spans="1:25" ht="12.75">
      <c r="A28" s="5"/>
      <c r="B28" s="1"/>
      <c r="C28" s="1"/>
      <c r="D28" s="45"/>
      <c r="E28" s="16"/>
      <c r="F28" s="1"/>
      <c r="G28" s="1"/>
      <c r="H28" s="17"/>
      <c r="I28" s="1"/>
      <c r="J28" s="1"/>
      <c r="K28" s="1"/>
      <c r="L28" s="1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</row>
    <row r="29" spans="1:25" ht="12.75">
      <c r="A29" s="5"/>
      <c r="B29" s="1"/>
      <c r="C29" s="1"/>
      <c r="D29" s="45"/>
      <c r="E29" s="1"/>
      <c r="F29" s="1"/>
      <c r="G29" s="1"/>
      <c r="H29" s="1"/>
      <c r="I29" s="1"/>
      <c r="J29" s="1"/>
      <c r="K29" s="1"/>
      <c r="L29" s="1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  <row r="30" spans="1:25" ht="12.75">
      <c r="A30" s="5"/>
      <c r="B30" s="1"/>
      <c r="C30" s="1"/>
      <c r="D30" s="45"/>
      <c r="E30" s="1"/>
      <c r="F30" s="1"/>
      <c r="G30" s="1"/>
      <c r="H30" s="1"/>
      <c r="I30" s="1"/>
      <c r="J30" s="1"/>
      <c r="K30" s="1"/>
      <c r="L30" s="1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</row>
    <row r="31" spans="1:25" ht="12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7"/>
    </row>
    <row r="32" spans="1:25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</row>
    <row r="33" spans="1:25" ht="13.5" thickBo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</row>
    <row r="34" ht="13.5" thickTop="1"/>
  </sheetData>
  <sheetProtection/>
  <mergeCells count="23">
    <mergeCell ref="J14:J15"/>
    <mergeCell ref="K14:K15"/>
    <mergeCell ref="L14:L15"/>
    <mergeCell ref="B16:B25"/>
    <mergeCell ref="C16:C25"/>
    <mergeCell ref="B11:D11"/>
    <mergeCell ref="L11:X11"/>
    <mergeCell ref="B12:D12"/>
    <mergeCell ref="B14:B15"/>
    <mergeCell ref="C14:C15"/>
    <mergeCell ref="D14:D15"/>
    <mergeCell ref="E14:E15"/>
    <mergeCell ref="F14:F15"/>
    <mergeCell ref="M14:X14"/>
    <mergeCell ref="B6:X6"/>
    <mergeCell ref="A7:X7"/>
    <mergeCell ref="B8:X8"/>
    <mergeCell ref="B9:X9"/>
    <mergeCell ref="B10:D10"/>
    <mergeCell ref="L10:X10"/>
    <mergeCell ref="G14:G15"/>
    <mergeCell ref="H14:H15"/>
    <mergeCell ref="I14:I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4:Y20"/>
  <sheetViews>
    <sheetView zoomScalePageLayoutView="0" workbookViewId="0" topLeftCell="G1">
      <selection activeCell="J20" sqref="J20"/>
    </sheetView>
  </sheetViews>
  <sheetFormatPr defaultColWidth="11.421875" defaultRowHeight="12.75"/>
  <cols>
    <col min="2" max="2" width="26.8515625" style="0" customWidth="1"/>
    <col min="3" max="3" width="35.8515625" style="0" customWidth="1"/>
    <col min="4" max="4" width="62.00390625" style="0" customWidth="1"/>
    <col min="5" max="5" width="30.57421875" style="0" customWidth="1"/>
    <col min="7" max="7" width="29.00390625" style="0" customWidth="1"/>
    <col min="10" max="10" width="20.28125" style="0" customWidth="1"/>
    <col min="11" max="11" width="19.7109375" style="0" customWidth="1"/>
  </cols>
  <sheetData>
    <row r="3" ht="13.5" thickBot="1"/>
    <row r="4" spans="1:25" ht="13.5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5.75">
      <c r="A5" s="5"/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140" t="s">
        <v>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</row>
    <row r="7" spans="1:25" ht="15.75">
      <c r="A7" s="5"/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2.75">
      <c r="A9" s="5"/>
      <c r="B9" s="144" t="s">
        <v>117</v>
      </c>
      <c r="C9" s="144"/>
      <c r="D9" s="145"/>
      <c r="E9" s="6"/>
      <c r="F9" s="6"/>
      <c r="G9" s="6"/>
      <c r="H9" s="6"/>
      <c r="I9" s="6"/>
      <c r="J9" s="6"/>
      <c r="K9" s="6"/>
      <c r="L9" s="144" t="s">
        <v>32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7"/>
    </row>
    <row r="10" spans="1:25" ht="12.75">
      <c r="A10" s="5"/>
      <c r="B10" s="146" t="s">
        <v>30</v>
      </c>
      <c r="C10" s="146"/>
      <c r="D10" s="147"/>
      <c r="E10" s="6"/>
      <c r="F10" s="6"/>
      <c r="G10" s="6"/>
      <c r="H10" s="6"/>
      <c r="I10" s="6"/>
      <c r="J10" s="6"/>
      <c r="K10" s="6"/>
      <c r="L10" s="144" t="s">
        <v>14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4" t="s">
        <v>31</v>
      </c>
      <c r="C11" s="144"/>
      <c r="D11" s="14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1:25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134" t="s">
        <v>15</v>
      </c>
      <c r="C13" s="134" t="s">
        <v>16</v>
      </c>
      <c r="D13" s="134" t="s">
        <v>17</v>
      </c>
      <c r="E13" s="134" t="s">
        <v>18</v>
      </c>
      <c r="F13" s="134" t="s">
        <v>19</v>
      </c>
      <c r="G13" s="134" t="s">
        <v>20</v>
      </c>
      <c r="H13" s="134" t="s">
        <v>21</v>
      </c>
      <c r="I13" s="134" t="s">
        <v>22</v>
      </c>
      <c r="J13" s="134" t="s">
        <v>23</v>
      </c>
      <c r="K13" s="134" t="s">
        <v>24</v>
      </c>
      <c r="L13" s="134" t="s">
        <v>25</v>
      </c>
      <c r="M13" s="141" t="s">
        <v>26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5" ht="12.75">
      <c r="A14" s="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2" t="s">
        <v>1</v>
      </c>
      <c r="N14" s="12" t="s">
        <v>2</v>
      </c>
      <c r="O14" s="12" t="s">
        <v>3</v>
      </c>
      <c r="P14" s="12" t="s">
        <v>4</v>
      </c>
      <c r="Q14" s="12" t="s">
        <v>5</v>
      </c>
      <c r="R14" s="12" t="s">
        <v>6</v>
      </c>
      <c r="S14" s="12" t="s">
        <v>7</v>
      </c>
      <c r="T14" s="12" t="s">
        <v>8</v>
      </c>
      <c r="U14" s="12" t="s">
        <v>9</v>
      </c>
      <c r="V14" s="12" t="s">
        <v>10</v>
      </c>
      <c r="W14" s="12" t="s">
        <v>11</v>
      </c>
      <c r="X14" s="12" t="s">
        <v>12</v>
      </c>
      <c r="Y14" s="7"/>
    </row>
    <row r="15" spans="1:25" ht="51.75" customHeight="1">
      <c r="A15" s="5"/>
      <c r="B15" s="123" t="s">
        <v>208</v>
      </c>
      <c r="C15" s="126" t="s">
        <v>208</v>
      </c>
      <c r="D15" s="45"/>
      <c r="E15" s="24" t="s">
        <v>202</v>
      </c>
      <c r="F15" s="1"/>
      <c r="G15" s="24" t="s">
        <v>202</v>
      </c>
      <c r="H15" s="17">
        <v>1</v>
      </c>
      <c r="I15" s="81">
        <v>6300</v>
      </c>
      <c r="J15" s="24" t="s">
        <v>463</v>
      </c>
      <c r="K15" s="19" t="s">
        <v>326</v>
      </c>
      <c r="L15" s="81">
        <v>6300</v>
      </c>
      <c r="M15" s="30"/>
      <c r="N15" s="1"/>
      <c r="O15" s="1"/>
      <c r="P15" s="1"/>
      <c r="Q15" s="75"/>
      <c r="R15" s="75"/>
      <c r="S15" s="21"/>
      <c r="T15" s="75"/>
      <c r="U15" s="75"/>
      <c r="V15" s="75"/>
      <c r="W15" s="75"/>
      <c r="X15" s="75"/>
      <c r="Y15" s="7"/>
    </row>
    <row r="16" spans="1:25" ht="50.25" customHeight="1">
      <c r="A16" s="5"/>
      <c r="B16" s="124"/>
      <c r="C16" s="137"/>
      <c r="D16" s="45"/>
      <c r="E16" s="24" t="s">
        <v>203</v>
      </c>
      <c r="F16" s="1"/>
      <c r="G16" s="24" t="s">
        <v>203</v>
      </c>
      <c r="H16" s="17">
        <v>1</v>
      </c>
      <c r="I16" s="81">
        <v>5000</v>
      </c>
      <c r="J16" s="24" t="s">
        <v>464</v>
      </c>
      <c r="K16" s="19" t="s">
        <v>326</v>
      </c>
      <c r="L16" s="81">
        <v>5000</v>
      </c>
      <c r="M16" s="4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7"/>
    </row>
    <row r="17" spans="1:25" ht="57" customHeight="1">
      <c r="A17" s="5"/>
      <c r="B17" s="124"/>
      <c r="C17" s="137"/>
      <c r="D17" s="1"/>
      <c r="E17" s="24" t="s">
        <v>204</v>
      </c>
      <c r="F17" s="1"/>
      <c r="G17" s="24" t="s">
        <v>204</v>
      </c>
      <c r="H17" s="17">
        <v>1</v>
      </c>
      <c r="I17" s="81">
        <v>1200</v>
      </c>
      <c r="J17" s="24" t="s">
        <v>375</v>
      </c>
      <c r="K17" s="19" t="s">
        <v>326</v>
      </c>
      <c r="L17" s="81">
        <v>1200</v>
      </c>
      <c r="M17" s="30"/>
      <c r="N17" s="1"/>
      <c r="O17" s="1"/>
      <c r="P17" s="1"/>
      <c r="Q17" s="75"/>
      <c r="R17" s="75"/>
      <c r="S17" s="75"/>
      <c r="T17" s="21"/>
      <c r="U17" s="75"/>
      <c r="V17" s="75"/>
      <c r="W17" s="75"/>
      <c r="X17" s="75"/>
      <c r="Y17" s="7"/>
    </row>
    <row r="18" spans="1:25" ht="53.25" customHeight="1">
      <c r="A18" s="5"/>
      <c r="B18" s="124"/>
      <c r="C18" s="137"/>
      <c r="D18" s="45"/>
      <c r="E18" s="23" t="s">
        <v>205</v>
      </c>
      <c r="F18" s="18"/>
      <c r="G18" s="23" t="s">
        <v>205</v>
      </c>
      <c r="H18" s="17">
        <v>1</v>
      </c>
      <c r="I18" s="82">
        <v>2600</v>
      </c>
      <c r="J18" s="24" t="s">
        <v>465</v>
      </c>
      <c r="K18" s="19" t="s">
        <v>326</v>
      </c>
      <c r="L18" s="82">
        <v>2600</v>
      </c>
      <c r="M18" s="30"/>
      <c r="N18" s="22"/>
      <c r="O18" s="22"/>
      <c r="P18" s="1"/>
      <c r="Q18" s="75"/>
      <c r="R18" s="75"/>
      <c r="S18" s="75"/>
      <c r="T18" s="21"/>
      <c r="U18" s="21"/>
      <c r="V18" s="21"/>
      <c r="W18" s="75"/>
      <c r="X18" s="75"/>
      <c r="Y18" s="7"/>
    </row>
    <row r="19" spans="1:25" ht="58.5" customHeight="1">
      <c r="A19" s="5"/>
      <c r="B19" s="124"/>
      <c r="C19" s="137"/>
      <c r="D19" s="45"/>
      <c r="E19" s="15" t="s">
        <v>206</v>
      </c>
      <c r="F19" s="1"/>
      <c r="G19" s="15" t="s">
        <v>206</v>
      </c>
      <c r="H19" s="17">
        <v>1</v>
      </c>
      <c r="I19" s="81">
        <v>3500</v>
      </c>
      <c r="J19" s="24" t="s">
        <v>377</v>
      </c>
      <c r="K19" s="19" t="s">
        <v>326</v>
      </c>
      <c r="L19" s="81">
        <v>3500</v>
      </c>
      <c r="M19" s="4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7"/>
    </row>
    <row r="20" spans="1:25" ht="58.5" customHeight="1">
      <c r="A20" s="5"/>
      <c r="B20" s="125"/>
      <c r="C20" s="127"/>
      <c r="D20" s="45"/>
      <c r="E20" s="25" t="s">
        <v>207</v>
      </c>
      <c r="F20" s="1"/>
      <c r="G20" s="25" t="s">
        <v>207</v>
      </c>
      <c r="H20" s="17">
        <v>4</v>
      </c>
      <c r="I20" s="81">
        <v>1000</v>
      </c>
      <c r="J20" s="24" t="s">
        <v>376</v>
      </c>
      <c r="K20" s="19" t="s">
        <v>326</v>
      </c>
      <c r="L20" s="81">
        <v>1000</v>
      </c>
      <c r="M20" s="30"/>
      <c r="N20" s="1"/>
      <c r="O20" s="1"/>
      <c r="P20" s="21"/>
      <c r="Q20" s="1"/>
      <c r="R20" s="1"/>
      <c r="S20" s="1"/>
      <c r="T20" s="21"/>
      <c r="U20" s="1"/>
      <c r="V20" s="1"/>
      <c r="W20" s="1"/>
      <c r="X20" s="21"/>
      <c r="Y20" s="7"/>
    </row>
  </sheetData>
  <sheetProtection/>
  <mergeCells count="23">
    <mergeCell ref="J13:J14"/>
    <mergeCell ref="K13:K14"/>
    <mergeCell ref="L13:L14"/>
    <mergeCell ref="B15:B20"/>
    <mergeCell ref="C15:C20"/>
    <mergeCell ref="B10:D10"/>
    <mergeCell ref="L10:X10"/>
    <mergeCell ref="B11:D11"/>
    <mergeCell ref="B13:B14"/>
    <mergeCell ref="C13:C14"/>
    <mergeCell ref="D13:D14"/>
    <mergeCell ref="E13:E14"/>
    <mergeCell ref="F13:F14"/>
    <mergeCell ref="M13:X13"/>
    <mergeCell ref="B5:X5"/>
    <mergeCell ref="A6:X6"/>
    <mergeCell ref="B7:X7"/>
    <mergeCell ref="B8:X8"/>
    <mergeCell ref="B9:D9"/>
    <mergeCell ref="L9:X9"/>
    <mergeCell ref="G13:G14"/>
    <mergeCell ref="H13:H14"/>
    <mergeCell ref="I13:I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4:Y46"/>
  <sheetViews>
    <sheetView zoomScalePageLayoutView="0" workbookViewId="0" topLeftCell="B1">
      <selection activeCell="B7" sqref="B7:X7"/>
    </sheetView>
  </sheetViews>
  <sheetFormatPr defaultColWidth="11.421875" defaultRowHeight="12.75"/>
  <cols>
    <col min="2" max="2" width="30.57421875" style="0" customWidth="1"/>
    <col min="3" max="3" width="34.421875" style="0" customWidth="1"/>
    <col min="4" max="4" width="32.421875" style="0" customWidth="1"/>
    <col min="5" max="5" width="37.140625" style="0" customWidth="1"/>
    <col min="7" max="7" width="35.8515625" style="0" customWidth="1"/>
    <col min="10" max="10" width="48.421875" style="0" customWidth="1"/>
    <col min="11" max="11" width="14.8515625" style="0" customWidth="1"/>
  </cols>
  <sheetData>
    <row r="3" ht="13.5" thickBot="1"/>
    <row r="4" spans="1:25" ht="13.5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5.75">
      <c r="A5" s="5"/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140" t="s">
        <v>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</row>
    <row r="7" spans="1:25" ht="15.75">
      <c r="A7" s="5"/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274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5.75">
      <c r="A10" s="5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7"/>
    </row>
    <row r="11" spans="1:25" ht="12.75">
      <c r="A11" s="5"/>
      <c r="B11" s="144" t="s">
        <v>117</v>
      </c>
      <c r="C11" s="144"/>
      <c r="D11" s="145"/>
      <c r="E11" s="6"/>
      <c r="F11" s="6"/>
      <c r="G11" s="6"/>
      <c r="H11" s="6"/>
      <c r="I11" s="6"/>
      <c r="J11" s="6"/>
      <c r="K11" s="6"/>
      <c r="L11" s="144" t="s">
        <v>332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6" t="s">
        <v>30</v>
      </c>
      <c r="C12" s="146"/>
      <c r="D12" s="147"/>
      <c r="E12" s="6"/>
      <c r="F12" s="6"/>
      <c r="G12" s="6"/>
      <c r="H12" s="6"/>
      <c r="I12" s="6"/>
      <c r="J12" s="6"/>
      <c r="K12" s="6"/>
      <c r="L12" s="144" t="s">
        <v>14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7"/>
    </row>
    <row r="13" spans="1:25" ht="12.75">
      <c r="A13" s="5"/>
      <c r="B13" s="144" t="s">
        <v>31</v>
      </c>
      <c r="C13" s="144"/>
      <c r="D13" s="14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2.75">
      <c r="A15" s="5"/>
      <c r="B15" s="134" t="s">
        <v>15</v>
      </c>
      <c r="C15" s="134" t="s">
        <v>16</v>
      </c>
      <c r="D15" s="134" t="s">
        <v>17</v>
      </c>
      <c r="E15" s="134" t="s">
        <v>18</v>
      </c>
      <c r="F15" s="134" t="s">
        <v>19</v>
      </c>
      <c r="G15" s="134" t="s">
        <v>20</v>
      </c>
      <c r="H15" s="134" t="s">
        <v>21</v>
      </c>
      <c r="I15" s="134" t="s">
        <v>22</v>
      </c>
      <c r="J15" s="134" t="s">
        <v>23</v>
      </c>
      <c r="K15" s="134" t="s">
        <v>24</v>
      </c>
      <c r="L15" s="134" t="s">
        <v>25</v>
      </c>
      <c r="M15" s="141" t="s">
        <v>26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3"/>
      <c r="Y15" s="7"/>
    </row>
    <row r="16" spans="1:25" ht="12.75">
      <c r="A16" s="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2" t="s">
        <v>1</v>
      </c>
      <c r="N16" s="12" t="s">
        <v>2</v>
      </c>
      <c r="O16" s="12" t="s">
        <v>3</v>
      </c>
      <c r="P16" s="12" t="s">
        <v>4</v>
      </c>
      <c r="Q16" s="12" t="s">
        <v>5</v>
      </c>
      <c r="R16" s="12" t="s">
        <v>6</v>
      </c>
      <c r="S16" s="12" t="s">
        <v>7</v>
      </c>
      <c r="T16" s="12" t="s">
        <v>8</v>
      </c>
      <c r="U16" s="12" t="s">
        <v>9</v>
      </c>
      <c r="V16" s="12" t="s">
        <v>10</v>
      </c>
      <c r="W16" s="12" t="s">
        <v>11</v>
      </c>
      <c r="X16" s="12" t="s">
        <v>12</v>
      </c>
      <c r="Y16" s="7"/>
    </row>
    <row r="17" spans="1:25" ht="70.5" customHeight="1">
      <c r="A17" s="5"/>
      <c r="B17" s="123" t="s">
        <v>231</v>
      </c>
      <c r="C17" s="183" t="s">
        <v>230</v>
      </c>
      <c r="D17" s="45"/>
      <c r="E17" s="24" t="s">
        <v>209</v>
      </c>
      <c r="F17" s="1"/>
      <c r="G17" s="24" t="s">
        <v>209</v>
      </c>
      <c r="H17" s="17">
        <v>1</v>
      </c>
      <c r="I17" s="81">
        <v>32000</v>
      </c>
      <c r="J17" s="24" t="s">
        <v>389</v>
      </c>
      <c r="K17" s="19" t="s">
        <v>327</v>
      </c>
      <c r="L17" s="81">
        <v>32000</v>
      </c>
      <c r="M17" s="3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7"/>
    </row>
    <row r="18" spans="1:25" ht="26.25" customHeight="1">
      <c r="A18" s="5"/>
      <c r="B18" s="124"/>
      <c r="C18" s="184"/>
      <c r="D18" s="45"/>
      <c r="E18" s="24" t="s">
        <v>210</v>
      </c>
      <c r="F18" s="1"/>
      <c r="G18" s="24" t="s">
        <v>210</v>
      </c>
      <c r="H18" s="17">
        <v>0</v>
      </c>
      <c r="I18" s="81"/>
      <c r="J18" s="24"/>
      <c r="K18" s="1"/>
      <c r="L18" s="8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7"/>
    </row>
    <row r="19" spans="1:25" ht="63.75">
      <c r="A19" s="5"/>
      <c r="B19" s="124"/>
      <c r="C19" s="184"/>
      <c r="D19" s="1"/>
      <c r="E19" s="24" t="s">
        <v>211</v>
      </c>
      <c r="F19" s="1"/>
      <c r="G19" s="24" t="s">
        <v>211</v>
      </c>
      <c r="H19" s="17">
        <v>1</v>
      </c>
      <c r="I19" s="81">
        <v>5000</v>
      </c>
      <c r="J19" s="24" t="s">
        <v>390</v>
      </c>
      <c r="K19" s="19" t="s">
        <v>328</v>
      </c>
      <c r="L19" s="81">
        <v>5000</v>
      </c>
      <c r="M19" s="30"/>
      <c r="N19" s="1"/>
      <c r="O19" s="1"/>
      <c r="P19" s="1"/>
      <c r="Q19" s="1"/>
      <c r="R19" s="21"/>
      <c r="S19" s="21"/>
      <c r="T19" s="21"/>
      <c r="U19" s="21"/>
      <c r="V19" s="21"/>
      <c r="W19" s="21"/>
      <c r="X19" s="1"/>
      <c r="Y19" s="7"/>
    </row>
    <row r="20" spans="1:25" ht="51">
      <c r="A20" s="5"/>
      <c r="B20" s="124"/>
      <c r="C20" s="184"/>
      <c r="D20" s="1"/>
      <c r="E20" s="24"/>
      <c r="F20" s="1"/>
      <c r="G20" s="201" t="s">
        <v>212</v>
      </c>
      <c r="H20" s="120">
        <v>1</v>
      </c>
      <c r="I20" s="203">
        <v>162000</v>
      </c>
      <c r="J20" s="24" t="s">
        <v>391</v>
      </c>
      <c r="K20" s="19" t="s">
        <v>329</v>
      </c>
      <c r="L20" s="81">
        <v>109000</v>
      </c>
      <c r="M20" s="3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7"/>
    </row>
    <row r="21" spans="1:25" ht="64.5" customHeight="1">
      <c r="A21" s="5"/>
      <c r="B21" s="124"/>
      <c r="C21" s="184"/>
      <c r="D21" s="45"/>
      <c r="E21" s="24" t="s">
        <v>212</v>
      </c>
      <c r="F21" s="18"/>
      <c r="G21" s="202"/>
      <c r="H21" s="121"/>
      <c r="I21" s="204"/>
      <c r="J21" s="24" t="s">
        <v>392</v>
      </c>
      <c r="K21" s="19" t="s">
        <v>329</v>
      </c>
      <c r="L21" s="82">
        <v>53000</v>
      </c>
      <c r="M21" s="3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7"/>
    </row>
    <row r="22" spans="1:25" ht="62.25" customHeight="1">
      <c r="A22" s="5"/>
      <c r="B22" s="124"/>
      <c r="C22" s="184"/>
      <c r="D22" s="45"/>
      <c r="E22" s="24" t="s">
        <v>213</v>
      </c>
      <c r="F22" s="1"/>
      <c r="G22" s="24" t="s">
        <v>213</v>
      </c>
      <c r="H22" s="17">
        <v>1</v>
      </c>
      <c r="I22" s="81">
        <v>25000</v>
      </c>
      <c r="J22" s="24" t="s">
        <v>393</v>
      </c>
      <c r="K22" s="19" t="s">
        <v>329</v>
      </c>
      <c r="L22" s="81">
        <v>25000</v>
      </c>
      <c r="M22" s="30"/>
      <c r="N22" s="1"/>
      <c r="O22" s="1"/>
      <c r="P22" s="1"/>
      <c r="Q22" s="1"/>
      <c r="R22" s="21"/>
      <c r="S22" s="21"/>
      <c r="T22" s="21"/>
      <c r="U22" s="21"/>
      <c r="V22" s="21"/>
      <c r="W22" s="1"/>
      <c r="X22" s="1"/>
      <c r="Y22" s="7"/>
    </row>
    <row r="23" spans="1:25" ht="27" customHeight="1">
      <c r="A23" s="5"/>
      <c r="B23" s="124"/>
      <c r="C23" s="184"/>
      <c r="D23" s="45"/>
      <c r="E23" s="23" t="s">
        <v>214</v>
      </c>
      <c r="F23" s="1"/>
      <c r="G23" s="23" t="s">
        <v>214</v>
      </c>
      <c r="H23" s="17">
        <v>0</v>
      </c>
      <c r="I23" s="81"/>
      <c r="J23" s="24"/>
      <c r="K23" s="1"/>
      <c r="L23" s="81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</row>
    <row r="24" spans="1:25" ht="18.75" customHeight="1">
      <c r="A24" s="5"/>
      <c r="B24" s="124"/>
      <c r="C24" s="184"/>
      <c r="D24" s="45"/>
      <c r="E24" s="15" t="s">
        <v>215</v>
      </c>
      <c r="F24" s="1"/>
      <c r="G24" s="15" t="s">
        <v>215</v>
      </c>
      <c r="H24" s="17">
        <v>0</v>
      </c>
      <c r="I24" s="81"/>
      <c r="J24" s="24"/>
      <c r="K24" s="1"/>
      <c r="L24" s="81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/>
    </row>
    <row r="25" spans="1:25" ht="57" customHeight="1">
      <c r="A25" s="5"/>
      <c r="B25" s="124"/>
      <c r="C25" s="184"/>
      <c r="D25" s="45"/>
      <c r="E25" s="25" t="s">
        <v>216</v>
      </c>
      <c r="F25" s="1"/>
      <c r="G25" s="25" t="s">
        <v>216</v>
      </c>
      <c r="H25" s="17">
        <v>1</v>
      </c>
      <c r="I25" s="81">
        <v>15000</v>
      </c>
      <c r="J25" s="24" t="s">
        <v>394</v>
      </c>
      <c r="K25" s="19" t="s">
        <v>329</v>
      </c>
      <c r="L25" s="81">
        <v>15000</v>
      </c>
      <c r="M25" s="30"/>
      <c r="N25" s="1"/>
      <c r="O25" s="1"/>
      <c r="P25" s="1"/>
      <c r="Q25" s="1"/>
      <c r="R25" s="1"/>
      <c r="S25" s="1"/>
      <c r="T25" s="1"/>
      <c r="U25" s="1"/>
      <c r="V25" s="21"/>
      <c r="W25" s="21"/>
      <c r="X25" s="21"/>
      <c r="Y25" s="7"/>
    </row>
    <row r="26" spans="1:25" ht="56.25" customHeight="1">
      <c r="A26" s="5"/>
      <c r="B26" s="124"/>
      <c r="C26" s="184"/>
      <c r="D26" s="45"/>
      <c r="E26" s="24" t="s">
        <v>217</v>
      </c>
      <c r="F26" s="1"/>
      <c r="G26" s="24" t="s">
        <v>217</v>
      </c>
      <c r="H26" s="17">
        <v>1</v>
      </c>
      <c r="I26" s="81">
        <v>49000</v>
      </c>
      <c r="J26" s="24" t="s">
        <v>395</v>
      </c>
      <c r="K26" s="19" t="s">
        <v>288</v>
      </c>
      <c r="L26" s="81">
        <v>49000</v>
      </c>
      <c r="M26" s="30"/>
      <c r="N26" s="1"/>
      <c r="O26" s="1"/>
      <c r="P26" s="21"/>
      <c r="Q26" s="21"/>
      <c r="R26" s="21"/>
      <c r="S26" s="21"/>
      <c r="T26" s="21"/>
      <c r="U26" s="21"/>
      <c r="V26" s="21"/>
      <c r="W26" s="21"/>
      <c r="X26" s="21"/>
      <c r="Y26" s="7"/>
    </row>
    <row r="27" spans="1:25" ht="70.5" customHeight="1">
      <c r="A27" s="5"/>
      <c r="B27" s="124"/>
      <c r="C27" s="184"/>
      <c r="D27" s="45"/>
      <c r="E27" s="24" t="s">
        <v>218</v>
      </c>
      <c r="F27" s="1"/>
      <c r="G27" s="24" t="s">
        <v>218</v>
      </c>
      <c r="H27" s="17">
        <v>2</v>
      </c>
      <c r="I27" s="81">
        <v>15000</v>
      </c>
      <c r="J27" s="24" t="s">
        <v>396</v>
      </c>
      <c r="K27" s="19" t="s">
        <v>329</v>
      </c>
      <c r="L27" s="81">
        <v>15000</v>
      </c>
      <c r="M27" s="30"/>
      <c r="N27" s="1"/>
      <c r="O27" s="21"/>
      <c r="P27" s="21"/>
      <c r="Q27" s="21"/>
      <c r="R27" s="21"/>
      <c r="S27" s="21"/>
      <c r="T27" s="1"/>
      <c r="U27" s="21"/>
      <c r="V27" s="21"/>
      <c r="W27" s="21"/>
      <c r="X27" s="21"/>
      <c r="Y27" s="7"/>
    </row>
    <row r="28" spans="1:25" ht="42.75" customHeight="1">
      <c r="A28" s="5"/>
      <c r="B28" s="124"/>
      <c r="C28" s="184"/>
      <c r="D28" s="45"/>
      <c r="E28" s="23" t="s">
        <v>219</v>
      </c>
      <c r="F28" s="1"/>
      <c r="G28" s="23" t="s">
        <v>219</v>
      </c>
      <c r="H28" s="17">
        <v>1</v>
      </c>
      <c r="I28" s="82" t="s">
        <v>316</v>
      </c>
      <c r="J28" s="24" t="s">
        <v>397</v>
      </c>
      <c r="K28" s="19" t="s">
        <v>330</v>
      </c>
      <c r="L28" s="82" t="s">
        <v>316</v>
      </c>
      <c r="M28" s="30"/>
      <c r="N28" s="1"/>
      <c r="O28" s="1"/>
      <c r="P28" s="1"/>
      <c r="Q28" s="21"/>
      <c r="R28" s="21"/>
      <c r="S28" s="21"/>
      <c r="T28" s="21"/>
      <c r="U28" s="21"/>
      <c r="V28" s="21"/>
      <c r="W28" s="21"/>
      <c r="X28" s="21"/>
      <c r="Y28" s="7"/>
    </row>
    <row r="29" spans="1:25" ht="28.5" customHeight="1">
      <c r="A29" s="5"/>
      <c r="B29" s="124"/>
      <c r="C29" s="184"/>
      <c r="D29" s="45"/>
      <c r="E29" s="23" t="s">
        <v>220</v>
      </c>
      <c r="F29" s="1"/>
      <c r="G29" s="23" t="s">
        <v>220</v>
      </c>
      <c r="H29" s="17">
        <v>0</v>
      </c>
      <c r="I29" s="81"/>
      <c r="J29" s="24"/>
      <c r="K29" s="1"/>
      <c r="L29" s="81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  <row r="30" spans="1:25" ht="41.25" customHeight="1">
      <c r="A30" s="5"/>
      <c r="B30" s="124"/>
      <c r="C30" s="184"/>
      <c r="D30" s="45"/>
      <c r="E30" s="23" t="s">
        <v>221</v>
      </c>
      <c r="F30" s="1"/>
      <c r="G30" s="23" t="s">
        <v>221</v>
      </c>
      <c r="H30" s="17">
        <v>1</v>
      </c>
      <c r="I30" s="82" t="s">
        <v>316</v>
      </c>
      <c r="J30" s="24"/>
      <c r="K30" s="19" t="s">
        <v>329</v>
      </c>
      <c r="L30" s="82" t="s">
        <v>316</v>
      </c>
      <c r="M30" s="30"/>
      <c r="N30" s="1"/>
      <c r="O30" s="1"/>
      <c r="P30" s="1"/>
      <c r="Q30" s="1"/>
      <c r="R30" s="1"/>
      <c r="S30" s="1"/>
      <c r="T30" s="21"/>
      <c r="U30" s="21"/>
      <c r="V30" s="21"/>
      <c r="W30" s="21"/>
      <c r="X30" s="21"/>
      <c r="Y30" s="7"/>
    </row>
    <row r="31" spans="1:25" ht="66" customHeight="1">
      <c r="A31" s="5"/>
      <c r="B31" s="124"/>
      <c r="C31" s="184"/>
      <c r="D31" s="45"/>
      <c r="E31" s="23" t="s">
        <v>222</v>
      </c>
      <c r="F31" s="1"/>
      <c r="G31" s="23" t="s">
        <v>222</v>
      </c>
      <c r="H31" s="17">
        <v>1</v>
      </c>
      <c r="I31" s="81">
        <f>820*11</f>
        <v>9020</v>
      </c>
      <c r="J31" s="24" t="s">
        <v>398</v>
      </c>
      <c r="K31" s="19" t="s">
        <v>329</v>
      </c>
      <c r="L31" s="81">
        <f>820*11</f>
        <v>9020</v>
      </c>
      <c r="M31" s="3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7"/>
    </row>
    <row r="32" spans="1:25" ht="41.25" customHeight="1">
      <c r="A32" s="5"/>
      <c r="B32" s="124"/>
      <c r="C32" s="184"/>
      <c r="D32" s="23" t="s">
        <v>229</v>
      </c>
      <c r="E32" s="23" t="s">
        <v>223</v>
      </c>
      <c r="F32" s="1"/>
      <c r="G32" s="23" t="s">
        <v>223</v>
      </c>
      <c r="H32" s="17">
        <v>1</v>
      </c>
      <c r="I32" s="81">
        <f>(1000*11)+(820*11)</f>
        <v>20020</v>
      </c>
      <c r="J32" s="24" t="s">
        <v>399</v>
      </c>
      <c r="K32" s="19" t="s">
        <v>329</v>
      </c>
      <c r="L32" s="81">
        <v>20020</v>
      </c>
      <c r="M32" s="3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7"/>
    </row>
    <row r="33" spans="1:25" ht="36.75" customHeight="1">
      <c r="A33" s="5"/>
      <c r="B33" s="124"/>
      <c r="C33" s="184"/>
      <c r="D33" s="1"/>
      <c r="E33" s="23" t="s">
        <v>224</v>
      </c>
      <c r="F33" s="1"/>
      <c r="G33" s="23" t="s">
        <v>224</v>
      </c>
      <c r="H33" s="17">
        <v>0</v>
      </c>
      <c r="I33" s="81"/>
      <c r="J33" s="24"/>
      <c r="K33" s="1"/>
      <c r="L33" s="81"/>
      <c r="M33" s="3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1:25" ht="36.75" customHeight="1">
      <c r="A34" s="5"/>
      <c r="B34" s="124"/>
      <c r="C34" s="184"/>
      <c r="D34" s="1"/>
      <c r="E34" s="23" t="s">
        <v>225</v>
      </c>
      <c r="F34" s="1"/>
      <c r="G34" s="23" t="s">
        <v>225</v>
      </c>
      <c r="H34" s="17">
        <v>1</v>
      </c>
      <c r="I34" s="82" t="s">
        <v>316</v>
      </c>
      <c r="J34" s="23" t="s">
        <v>225</v>
      </c>
      <c r="K34" s="19" t="s">
        <v>329</v>
      </c>
      <c r="L34" s="82" t="s">
        <v>316</v>
      </c>
      <c r="M34" s="30"/>
      <c r="N34" s="1"/>
      <c r="O34" s="75"/>
      <c r="P34" s="75"/>
      <c r="Q34" s="75"/>
      <c r="R34" s="75"/>
      <c r="S34" s="75"/>
      <c r="T34" s="21"/>
      <c r="U34" s="21"/>
      <c r="V34" s="21"/>
      <c r="W34" s="21"/>
      <c r="X34" s="21"/>
      <c r="Y34" s="7"/>
    </row>
    <row r="35" spans="1:25" ht="36.75" customHeight="1">
      <c r="A35" s="5"/>
      <c r="B35" s="124"/>
      <c r="C35" s="184"/>
      <c r="D35" s="1"/>
      <c r="E35" s="23" t="s">
        <v>226</v>
      </c>
      <c r="F35" s="1"/>
      <c r="G35" s="23" t="s">
        <v>226</v>
      </c>
      <c r="H35" s="17">
        <v>1</v>
      </c>
      <c r="I35" s="82" t="s">
        <v>316</v>
      </c>
      <c r="J35" s="23" t="s">
        <v>226</v>
      </c>
      <c r="K35" s="19" t="s">
        <v>329</v>
      </c>
      <c r="L35" s="82" t="s">
        <v>316</v>
      </c>
      <c r="M35" s="30"/>
      <c r="N35" s="1"/>
      <c r="O35" s="21"/>
      <c r="P35" s="1"/>
      <c r="Q35" s="1"/>
      <c r="R35" s="1"/>
      <c r="S35" s="1"/>
      <c r="T35" s="1"/>
      <c r="U35" s="1"/>
      <c r="V35" s="1"/>
      <c r="W35" s="1"/>
      <c r="X35" s="1"/>
      <c r="Y35" s="7"/>
    </row>
    <row r="36" spans="1:25" ht="36.75" customHeight="1">
      <c r="A36" s="5"/>
      <c r="B36" s="124"/>
      <c r="C36" s="184"/>
      <c r="D36" s="1"/>
      <c r="E36" s="24" t="s">
        <v>331</v>
      </c>
      <c r="F36" s="1"/>
      <c r="G36" s="24" t="s">
        <v>331</v>
      </c>
      <c r="H36" s="17">
        <v>1</v>
      </c>
      <c r="I36" s="82" t="s">
        <v>316</v>
      </c>
      <c r="J36" s="24" t="s">
        <v>331</v>
      </c>
      <c r="K36" s="19" t="s">
        <v>329</v>
      </c>
      <c r="L36" s="82" t="s">
        <v>316</v>
      </c>
      <c r="M36" s="3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7"/>
    </row>
    <row r="37" spans="1:25" ht="36.75" customHeight="1">
      <c r="A37" s="5"/>
      <c r="B37" s="124"/>
      <c r="C37" s="184"/>
      <c r="D37" s="1"/>
      <c r="E37" s="24" t="s">
        <v>227</v>
      </c>
      <c r="F37" s="1"/>
      <c r="G37" s="24" t="s">
        <v>227</v>
      </c>
      <c r="H37" s="17">
        <v>0</v>
      </c>
      <c r="I37" s="81"/>
      <c r="J37" s="24"/>
      <c r="K37" s="1"/>
      <c r="L37" s="81"/>
      <c r="M37" s="3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</row>
    <row r="38" spans="1:25" ht="36.75" customHeight="1">
      <c r="A38" s="5"/>
      <c r="B38" s="125"/>
      <c r="C38" s="185"/>
      <c r="D38" s="1"/>
      <c r="E38" s="24" t="s">
        <v>228</v>
      </c>
      <c r="F38" s="1"/>
      <c r="G38" s="24" t="s">
        <v>228</v>
      </c>
      <c r="H38" s="17">
        <v>0</v>
      </c>
      <c r="I38" s="81"/>
      <c r="J38" s="24"/>
      <c r="K38" s="1"/>
      <c r="L38" s="81"/>
      <c r="M38" s="3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</row>
    <row r="39" spans="1:25" ht="41.25" customHeight="1" thickBot="1">
      <c r="A39" s="8"/>
      <c r="B39" s="67"/>
      <c r="C39" s="65"/>
      <c r="D39" s="65"/>
      <c r="E39" s="66"/>
      <c r="F39" s="65"/>
      <c r="G39" s="65"/>
      <c r="H39" s="65"/>
      <c r="I39" s="65"/>
      <c r="J39" s="65"/>
      <c r="K39" s="65"/>
      <c r="L39" s="6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ht="26.25" customHeight="1" thickTop="1">
      <c r="E40" s="64"/>
    </row>
    <row r="41" ht="57" customHeight="1">
      <c r="E41" s="64"/>
    </row>
    <row r="42" ht="29.25" customHeight="1">
      <c r="E42" s="64"/>
    </row>
    <row r="43" ht="12.75">
      <c r="E43" s="6"/>
    </row>
    <row r="44" ht="12.75">
      <c r="E44" s="6"/>
    </row>
    <row r="45" ht="12.75">
      <c r="E45" s="6"/>
    </row>
    <row r="46" ht="12.75">
      <c r="E46" s="6"/>
    </row>
  </sheetData>
  <sheetProtection/>
  <mergeCells count="27">
    <mergeCell ref="F15:F16"/>
    <mergeCell ref="L15:L16"/>
    <mergeCell ref="G15:G16"/>
    <mergeCell ref="H15:H16"/>
    <mergeCell ref="I15:I16"/>
    <mergeCell ref="J15:J16"/>
    <mergeCell ref="K15:K16"/>
    <mergeCell ref="B9:X9"/>
    <mergeCell ref="B17:B38"/>
    <mergeCell ref="C17:C38"/>
    <mergeCell ref="B12:D12"/>
    <mergeCell ref="L12:X12"/>
    <mergeCell ref="B13:D13"/>
    <mergeCell ref="B15:B16"/>
    <mergeCell ref="C15:C16"/>
    <mergeCell ref="D15:D16"/>
    <mergeCell ref="E15:E16"/>
    <mergeCell ref="G20:G21"/>
    <mergeCell ref="H20:H21"/>
    <mergeCell ref="I20:I21"/>
    <mergeCell ref="M15:X15"/>
    <mergeCell ref="B5:X5"/>
    <mergeCell ref="A6:X6"/>
    <mergeCell ref="B7:X7"/>
    <mergeCell ref="B8:X8"/>
    <mergeCell ref="B11:D11"/>
    <mergeCell ref="L11:X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Y19"/>
  <sheetViews>
    <sheetView zoomScalePageLayoutView="0" workbookViewId="0" topLeftCell="B7">
      <selection activeCell="K18" sqref="K18"/>
    </sheetView>
  </sheetViews>
  <sheetFormatPr defaultColWidth="11.421875" defaultRowHeight="12.75"/>
  <cols>
    <col min="2" max="2" width="19.140625" style="0" customWidth="1"/>
    <col min="3" max="3" width="19.7109375" style="0" customWidth="1"/>
    <col min="4" max="4" width="20.7109375" style="0" customWidth="1"/>
    <col min="5" max="5" width="17.8515625" style="0" customWidth="1"/>
    <col min="10" max="10" width="15.57421875" style="0" customWidth="1"/>
    <col min="11" max="11" width="13.8515625" style="0" customWidth="1"/>
    <col min="12" max="12" width="15.421875" style="0" customWidth="1"/>
    <col min="13" max="13" width="7.7109375" style="0" customWidth="1"/>
    <col min="14" max="14" width="7.28125" style="0" customWidth="1"/>
    <col min="15" max="15" width="6.7109375" style="0" customWidth="1"/>
    <col min="16" max="16" width="5.140625" style="0" customWidth="1"/>
    <col min="17" max="17" width="6.57421875" style="0" customWidth="1"/>
    <col min="18" max="18" width="6.00390625" style="0" customWidth="1"/>
    <col min="19" max="19" width="5.8515625" style="0" customWidth="1"/>
    <col min="20" max="20" width="5.421875" style="0" customWidth="1"/>
    <col min="21" max="21" width="5.28125" style="0" customWidth="1"/>
    <col min="22" max="22" width="6.57421875" style="0" customWidth="1"/>
    <col min="23" max="24" width="5.421875" style="0" customWidth="1"/>
  </cols>
  <sheetData>
    <row r="1" ht="13.5" thickBot="1"/>
    <row r="2" spans="1:25" ht="13.5" thickTop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5.75">
      <c r="A3" s="5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7"/>
    </row>
    <row r="4" spans="1:25" ht="15.75">
      <c r="A4" s="140" t="s">
        <v>27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3"/>
    </row>
    <row r="5" spans="1:25" ht="15.75">
      <c r="A5" s="5"/>
      <c r="B5" s="122" t="s">
        <v>13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5"/>
      <c r="B6" s="122" t="s">
        <v>28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5"/>
      <c r="B7" s="122" t="s">
        <v>280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7"/>
    </row>
    <row r="9" spans="1:25" ht="12.75">
      <c r="A9" s="5"/>
      <c r="B9" s="144" t="s">
        <v>48</v>
      </c>
      <c r="C9" s="144"/>
      <c r="D9" s="145"/>
      <c r="E9" s="6"/>
      <c r="F9" s="6"/>
      <c r="G9" s="6"/>
      <c r="H9" s="6"/>
      <c r="I9" s="6"/>
      <c r="J9" s="6"/>
      <c r="K9" s="6"/>
      <c r="L9" s="144" t="s">
        <v>32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7"/>
    </row>
    <row r="10" spans="1:25" ht="12.75">
      <c r="A10" s="5"/>
      <c r="B10" s="146" t="s">
        <v>30</v>
      </c>
      <c r="C10" s="146"/>
      <c r="D10" s="147"/>
      <c r="E10" s="6"/>
      <c r="F10" s="6"/>
      <c r="G10" s="6"/>
      <c r="H10" s="6"/>
      <c r="I10" s="6"/>
      <c r="J10" s="6"/>
      <c r="K10" s="6"/>
      <c r="L10" s="144" t="s">
        <v>14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4" t="s">
        <v>31</v>
      </c>
      <c r="C11" s="144"/>
      <c r="D11" s="14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1:25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134" t="s">
        <v>15</v>
      </c>
      <c r="C13" s="134" t="s">
        <v>16</v>
      </c>
      <c r="D13" s="134" t="s">
        <v>17</v>
      </c>
      <c r="E13" s="134" t="s">
        <v>18</v>
      </c>
      <c r="F13" s="134" t="s">
        <v>19</v>
      </c>
      <c r="G13" s="134" t="s">
        <v>20</v>
      </c>
      <c r="H13" s="134" t="s">
        <v>21</v>
      </c>
      <c r="I13" s="134" t="s">
        <v>22</v>
      </c>
      <c r="J13" s="134" t="s">
        <v>23</v>
      </c>
      <c r="K13" s="134" t="s">
        <v>24</v>
      </c>
      <c r="L13" s="134" t="s">
        <v>25</v>
      </c>
      <c r="M13" s="141" t="s">
        <v>26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5" ht="12.75">
      <c r="A14" s="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2" t="s">
        <v>1</v>
      </c>
      <c r="N14" s="12" t="s">
        <v>2</v>
      </c>
      <c r="O14" s="12" t="s">
        <v>3</v>
      </c>
      <c r="P14" s="12" t="s">
        <v>4</v>
      </c>
      <c r="Q14" s="12" t="s">
        <v>5</v>
      </c>
      <c r="R14" s="12" t="s">
        <v>6</v>
      </c>
      <c r="S14" s="12" t="s">
        <v>7</v>
      </c>
      <c r="T14" s="12" t="s">
        <v>8</v>
      </c>
      <c r="U14" s="12" t="s">
        <v>9</v>
      </c>
      <c r="V14" s="12" t="s">
        <v>10</v>
      </c>
      <c r="W14" s="12" t="s">
        <v>11</v>
      </c>
      <c r="X14" s="12" t="s">
        <v>12</v>
      </c>
      <c r="Y14" s="7"/>
    </row>
    <row r="15" spans="1:25" ht="12.75" customHeight="1">
      <c r="A15" s="5"/>
      <c r="B15" s="126" t="s">
        <v>97</v>
      </c>
      <c r="C15" s="126" t="s">
        <v>49</v>
      </c>
      <c r="D15" s="138"/>
      <c r="E15" s="148" t="s">
        <v>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/>
    </row>
    <row r="16" spans="1:25" ht="63" customHeight="1">
      <c r="A16" s="5"/>
      <c r="B16" s="137"/>
      <c r="C16" s="137"/>
      <c r="D16" s="139"/>
      <c r="E16" s="149"/>
      <c r="F16" s="1"/>
      <c r="G16" s="1"/>
      <c r="H16" s="17">
        <v>0</v>
      </c>
      <c r="I16" s="81">
        <v>0</v>
      </c>
      <c r="J16" s="1"/>
      <c r="K16" s="79" t="s">
        <v>278</v>
      </c>
      <c r="L16" s="1">
        <v>0</v>
      </c>
      <c r="M16" s="1"/>
      <c r="N16" s="1"/>
      <c r="O16" s="1"/>
      <c r="P16" s="1"/>
      <c r="Q16" s="1"/>
      <c r="R16" s="22"/>
      <c r="S16" s="22"/>
      <c r="T16" s="22"/>
      <c r="U16" s="22"/>
      <c r="V16" s="22"/>
      <c r="W16" s="22"/>
      <c r="X16" s="1"/>
      <c r="Y16" s="7"/>
    </row>
    <row r="17" spans="1:25" ht="109.5" customHeight="1">
      <c r="A17" s="5"/>
      <c r="B17" s="137"/>
      <c r="C17" s="137"/>
      <c r="D17" s="45"/>
      <c r="E17" s="23" t="s">
        <v>51</v>
      </c>
      <c r="F17" s="1"/>
      <c r="G17" s="1"/>
      <c r="H17" s="17">
        <v>0</v>
      </c>
      <c r="I17" s="81">
        <v>0</v>
      </c>
      <c r="J17" s="1"/>
      <c r="K17" s="79" t="s">
        <v>278</v>
      </c>
      <c r="L17" s="1">
        <v>0</v>
      </c>
      <c r="M17" s="1"/>
      <c r="N17" s="1"/>
      <c r="O17" s="1"/>
      <c r="P17" s="1"/>
      <c r="Q17" s="1"/>
      <c r="R17" s="22"/>
      <c r="S17" s="22"/>
      <c r="T17" s="22"/>
      <c r="U17" s="22"/>
      <c r="V17" s="22"/>
      <c r="W17" s="22"/>
      <c r="X17" s="1"/>
      <c r="Y17" s="7"/>
    </row>
    <row r="18" spans="1:25" ht="76.5">
      <c r="A18" s="5"/>
      <c r="B18" s="127"/>
      <c r="C18" s="127"/>
      <c r="D18" s="45"/>
      <c r="E18" s="16" t="s">
        <v>52</v>
      </c>
      <c r="F18" s="18"/>
      <c r="G18" s="16" t="s">
        <v>52</v>
      </c>
      <c r="H18" s="17">
        <v>175</v>
      </c>
      <c r="I18" s="82">
        <v>5000000</v>
      </c>
      <c r="J18" s="16" t="s">
        <v>408</v>
      </c>
      <c r="K18" s="79" t="s">
        <v>278</v>
      </c>
      <c r="L18" s="19">
        <v>0</v>
      </c>
      <c r="M18" s="1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7"/>
    </row>
    <row r="19" spans="1:25" ht="13.5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ht="13.5" thickTop="1"/>
  </sheetData>
  <sheetProtection/>
  <mergeCells count="26">
    <mergeCell ref="M13:X13"/>
    <mergeCell ref="B3:X3"/>
    <mergeCell ref="A4:X4"/>
    <mergeCell ref="B5:X5"/>
    <mergeCell ref="B6:X6"/>
    <mergeCell ref="B9:D9"/>
    <mergeCell ref="L9:X9"/>
    <mergeCell ref="B7:X7"/>
    <mergeCell ref="B10:D10"/>
    <mergeCell ref="L10:X10"/>
    <mergeCell ref="B11:D11"/>
    <mergeCell ref="B13:B14"/>
    <mergeCell ref="C13:C14"/>
    <mergeCell ref="D13:D14"/>
    <mergeCell ref="E13:E14"/>
    <mergeCell ref="L13:L14"/>
    <mergeCell ref="F13:F14"/>
    <mergeCell ref="G13:G14"/>
    <mergeCell ref="C15:C18"/>
    <mergeCell ref="B15:B18"/>
    <mergeCell ref="I13:I14"/>
    <mergeCell ref="J13:J14"/>
    <mergeCell ref="K13:K14"/>
    <mergeCell ref="D15:D16"/>
    <mergeCell ref="E15:E16"/>
    <mergeCell ref="H13:H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4:Y29"/>
  <sheetViews>
    <sheetView zoomScalePageLayoutView="0" workbookViewId="0" topLeftCell="F20">
      <selection activeCell="K27" sqref="K27"/>
    </sheetView>
  </sheetViews>
  <sheetFormatPr defaultColWidth="11.421875" defaultRowHeight="12.75"/>
  <cols>
    <col min="3" max="3" width="61.28125" style="0" customWidth="1"/>
    <col min="4" max="4" width="26.28125" style="0" customWidth="1"/>
    <col min="5" max="5" width="45.421875" style="0" customWidth="1"/>
    <col min="7" max="7" width="37.8515625" style="0" customWidth="1"/>
    <col min="10" max="10" width="27.57421875" style="0" customWidth="1"/>
    <col min="11" max="11" width="27.8515625" style="0" customWidth="1"/>
  </cols>
  <sheetData>
    <row r="3" ht="13.5" thickBot="1"/>
    <row r="4" spans="1:25" ht="13.5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5.75">
      <c r="A5" s="5"/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140" t="s">
        <v>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</row>
    <row r="7" spans="1:25" ht="15.75">
      <c r="A7" s="5"/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2.75">
      <c r="A9" s="5"/>
      <c r="B9" s="144" t="s">
        <v>53</v>
      </c>
      <c r="C9" s="144"/>
      <c r="D9" s="145"/>
      <c r="E9" s="6"/>
      <c r="F9" s="6"/>
      <c r="G9" s="6"/>
      <c r="H9" s="6"/>
      <c r="I9" s="6"/>
      <c r="J9" s="6"/>
      <c r="K9" s="6"/>
      <c r="L9" s="144" t="s">
        <v>32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7"/>
    </row>
    <row r="10" spans="1:25" ht="12.75">
      <c r="A10" s="5"/>
      <c r="B10" s="146" t="s">
        <v>30</v>
      </c>
      <c r="C10" s="146"/>
      <c r="D10" s="147"/>
      <c r="E10" s="6"/>
      <c r="F10" s="6"/>
      <c r="G10" s="6"/>
      <c r="H10" s="6"/>
      <c r="I10" s="6"/>
      <c r="J10" s="6"/>
      <c r="K10" s="6"/>
      <c r="L10" s="144" t="s">
        <v>14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4" t="s">
        <v>31</v>
      </c>
      <c r="C11" s="144"/>
      <c r="D11" s="14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1:25" ht="13.5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134" t="s">
        <v>15</v>
      </c>
      <c r="C13" s="134" t="s">
        <v>16</v>
      </c>
      <c r="D13" s="161" t="s">
        <v>17</v>
      </c>
      <c r="E13" s="163" t="s">
        <v>18</v>
      </c>
      <c r="F13" s="165" t="s">
        <v>19</v>
      </c>
      <c r="G13" s="155" t="s">
        <v>20</v>
      </c>
      <c r="H13" s="155" t="s">
        <v>21</v>
      </c>
      <c r="I13" s="155" t="s">
        <v>22</v>
      </c>
      <c r="J13" s="155" t="s">
        <v>23</v>
      </c>
      <c r="K13" s="167" t="s">
        <v>24</v>
      </c>
      <c r="L13" s="169" t="s">
        <v>25</v>
      </c>
      <c r="M13" s="142" t="s">
        <v>26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5" ht="12.75">
      <c r="A14" s="5"/>
      <c r="B14" s="135"/>
      <c r="C14" s="135"/>
      <c r="D14" s="162"/>
      <c r="E14" s="164"/>
      <c r="F14" s="166"/>
      <c r="G14" s="135"/>
      <c r="H14" s="135"/>
      <c r="I14" s="135"/>
      <c r="J14" s="135"/>
      <c r="K14" s="168"/>
      <c r="L14" s="170"/>
      <c r="M14" s="14" t="s">
        <v>1</v>
      </c>
      <c r="N14" s="12" t="s">
        <v>2</v>
      </c>
      <c r="O14" s="12" t="s">
        <v>3</v>
      </c>
      <c r="P14" s="12" t="s">
        <v>4</v>
      </c>
      <c r="Q14" s="12" t="s">
        <v>5</v>
      </c>
      <c r="R14" s="12" t="s">
        <v>6</v>
      </c>
      <c r="S14" s="12" t="s">
        <v>7</v>
      </c>
      <c r="T14" s="12" t="s">
        <v>8</v>
      </c>
      <c r="U14" s="12" t="s">
        <v>9</v>
      </c>
      <c r="V14" s="12" t="s">
        <v>10</v>
      </c>
      <c r="W14" s="12" t="s">
        <v>11</v>
      </c>
      <c r="X14" s="12" t="s">
        <v>12</v>
      </c>
      <c r="Y14" s="7"/>
    </row>
    <row r="15" spans="1:25" ht="13.5" customHeight="1">
      <c r="A15" s="5"/>
      <c r="B15" s="152" t="s">
        <v>98</v>
      </c>
      <c r="C15" s="152" t="s">
        <v>54</v>
      </c>
      <c r="D15" s="156" t="s">
        <v>65</v>
      </c>
      <c r="E15" s="150" t="s">
        <v>58</v>
      </c>
      <c r="F15" s="159"/>
      <c r="G15" s="150" t="s">
        <v>58</v>
      </c>
      <c r="H15" s="1"/>
      <c r="I15" s="1"/>
      <c r="J15" s="1"/>
      <c r="K15" s="37"/>
      <c r="L15" s="44"/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/>
    </row>
    <row r="16" spans="1:25" ht="51" customHeight="1">
      <c r="A16" s="5"/>
      <c r="B16" s="153"/>
      <c r="C16" s="153"/>
      <c r="D16" s="157"/>
      <c r="E16" s="151"/>
      <c r="F16" s="160"/>
      <c r="G16" s="151"/>
      <c r="H16" s="104">
        <v>2</v>
      </c>
      <c r="I16" s="99">
        <v>2500</v>
      </c>
      <c r="J16" s="31" t="s">
        <v>378</v>
      </c>
      <c r="K16" s="39" t="s">
        <v>306</v>
      </c>
      <c r="L16" s="99">
        <v>2500</v>
      </c>
      <c r="M16" s="30"/>
      <c r="N16" s="1"/>
      <c r="O16" s="21"/>
      <c r="P16" s="1"/>
      <c r="Q16" s="1"/>
      <c r="R16" s="22"/>
      <c r="S16" s="22"/>
      <c r="T16" s="22"/>
      <c r="U16" s="21"/>
      <c r="V16" s="1"/>
      <c r="W16" s="1"/>
      <c r="X16" s="1"/>
      <c r="Y16" s="7"/>
    </row>
    <row r="17" spans="1:25" ht="68.25" customHeight="1">
      <c r="A17" s="5"/>
      <c r="B17" s="153"/>
      <c r="C17" s="153"/>
      <c r="D17" s="158"/>
      <c r="E17" s="31" t="s">
        <v>59</v>
      </c>
      <c r="F17" s="117"/>
      <c r="G17" s="31" t="s">
        <v>59</v>
      </c>
      <c r="H17" s="118">
        <v>1</v>
      </c>
      <c r="I17" s="99">
        <v>375179</v>
      </c>
      <c r="J17" s="20"/>
      <c r="K17" s="39" t="s">
        <v>306</v>
      </c>
      <c r="L17" s="99">
        <v>375179</v>
      </c>
      <c r="M17" s="30"/>
      <c r="N17" s="22"/>
      <c r="O17" s="22"/>
      <c r="P17" s="1"/>
      <c r="Q17" s="21"/>
      <c r="R17" s="1"/>
      <c r="S17" s="1"/>
      <c r="T17" s="1"/>
      <c r="U17" s="1"/>
      <c r="V17" s="1"/>
      <c r="W17" s="21"/>
      <c r="X17" s="1"/>
      <c r="Y17" s="7"/>
    </row>
    <row r="18" spans="1:25" ht="29.25" customHeight="1">
      <c r="A18" s="5"/>
      <c r="B18" s="153"/>
      <c r="C18" s="153"/>
      <c r="D18" s="126" t="s">
        <v>55</v>
      </c>
      <c r="E18" s="31" t="s">
        <v>307</v>
      </c>
      <c r="F18" s="36"/>
      <c r="G18" s="31" t="s">
        <v>307</v>
      </c>
      <c r="H18" s="17">
        <v>2</v>
      </c>
      <c r="I18" s="99">
        <v>60000</v>
      </c>
      <c r="J18" s="1"/>
      <c r="K18" s="39" t="s">
        <v>308</v>
      </c>
      <c r="L18" s="99">
        <v>60000</v>
      </c>
      <c r="M18" s="30"/>
      <c r="N18" s="1"/>
      <c r="O18" s="1"/>
      <c r="P18" s="1"/>
      <c r="Q18" s="1"/>
      <c r="R18" s="1"/>
      <c r="S18" s="1"/>
      <c r="T18" s="21"/>
      <c r="U18" s="21"/>
      <c r="V18" s="21"/>
      <c r="W18" s="1"/>
      <c r="X18" s="1"/>
      <c r="Y18" s="7"/>
    </row>
    <row r="19" spans="1:25" ht="33" customHeight="1">
      <c r="A19" s="5"/>
      <c r="B19" s="153"/>
      <c r="C19" s="153"/>
      <c r="D19" s="137"/>
      <c r="E19" s="32" t="s">
        <v>309</v>
      </c>
      <c r="F19" s="36"/>
      <c r="G19" s="32" t="s">
        <v>309</v>
      </c>
      <c r="H19" s="17">
        <v>3</v>
      </c>
      <c r="I19" s="99">
        <v>16915.375</v>
      </c>
      <c r="J19" s="32"/>
      <c r="K19" s="39" t="s">
        <v>308</v>
      </c>
      <c r="L19" s="99">
        <v>16915.375</v>
      </c>
      <c r="M19" s="30"/>
      <c r="N19" s="1"/>
      <c r="O19" s="1"/>
      <c r="P19" s="1"/>
      <c r="Q19" s="1"/>
      <c r="R19" s="1"/>
      <c r="S19" s="1"/>
      <c r="T19" s="21"/>
      <c r="U19" s="21"/>
      <c r="V19" s="21"/>
      <c r="W19" s="1"/>
      <c r="X19" s="1"/>
      <c r="Y19" s="7"/>
    </row>
    <row r="20" spans="1:25" ht="46.5" customHeight="1">
      <c r="A20" s="5"/>
      <c r="B20" s="153"/>
      <c r="C20" s="153"/>
      <c r="D20" s="137"/>
      <c r="E20" s="32" t="s">
        <v>310</v>
      </c>
      <c r="F20" s="36"/>
      <c r="G20" s="32" t="s">
        <v>310</v>
      </c>
      <c r="H20" s="17">
        <v>2</v>
      </c>
      <c r="I20" s="99">
        <v>20000</v>
      </c>
      <c r="J20" s="32" t="s">
        <v>409</v>
      </c>
      <c r="K20" s="39" t="s">
        <v>308</v>
      </c>
      <c r="L20" s="99">
        <v>20000</v>
      </c>
      <c r="M20" s="30"/>
      <c r="N20" s="1"/>
      <c r="O20" s="1"/>
      <c r="P20" s="1"/>
      <c r="Q20" s="1"/>
      <c r="R20" s="21"/>
      <c r="S20" s="1"/>
      <c r="T20" s="1"/>
      <c r="U20" s="1"/>
      <c r="V20" s="1"/>
      <c r="W20" s="1"/>
      <c r="X20" s="1"/>
      <c r="Y20" s="7"/>
    </row>
    <row r="21" spans="1:25" ht="54.75" customHeight="1">
      <c r="A21" s="5"/>
      <c r="B21" s="153"/>
      <c r="C21" s="153"/>
      <c r="D21" s="137"/>
      <c r="E21" s="33" t="s">
        <v>311</v>
      </c>
      <c r="F21" s="36"/>
      <c r="G21" s="33" t="s">
        <v>311</v>
      </c>
      <c r="H21" s="17">
        <v>4</v>
      </c>
      <c r="I21" s="99">
        <v>40000</v>
      </c>
      <c r="J21" s="32" t="s">
        <v>410</v>
      </c>
      <c r="K21" s="39" t="s">
        <v>306</v>
      </c>
      <c r="L21" s="99">
        <v>40000</v>
      </c>
      <c r="M21" s="30"/>
      <c r="N21" s="1"/>
      <c r="O21" s="1"/>
      <c r="P21" s="1"/>
      <c r="Q21" s="1"/>
      <c r="R21" s="1"/>
      <c r="S21" s="21"/>
      <c r="T21" s="1"/>
      <c r="U21" s="1"/>
      <c r="V21" s="1"/>
      <c r="W21" s="1"/>
      <c r="X21" s="1"/>
      <c r="Y21" s="7"/>
    </row>
    <row r="22" spans="1:25" ht="64.5" customHeight="1">
      <c r="A22" s="5"/>
      <c r="B22" s="153"/>
      <c r="C22" s="153"/>
      <c r="D22" s="137"/>
      <c r="E22" s="34" t="s">
        <v>60</v>
      </c>
      <c r="F22" s="36"/>
      <c r="G22" s="34" t="s">
        <v>60</v>
      </c>
      <c r="H22" s="17">
        <v>1</v>
      </c>
      <c r="I22" s="99">
        <v>15000</v>
      </c>
      <c r="J22" s="32" t="s">
        <v>411</v>
      </c>
      <c r="K22" s="39" t="s">
        <v>306</v>
      </c>
      <c r="L22" s="99">
        <v>15000</v>
      </c>
      <c r="M22" s="30"/>
      <c r="N22" s="1"/>
      <c r="O22" s="1"/>
      <c r="P22" s="1"/>
      <c r="Q22" s="1"/>
      <c r="R22" s="21"/>
      <c r="S22" s="1"/>
      <c r="T22" s="1"/>
      <c r="U22" s="1"/>
      <c r="V22" s="1"/>
      <c r="W22" s="1"/>
      <c r="X22" s="1"/>
      <c r="Y22" s="7"/>
    </row>
    <row r="23" spans="1:25" ht="75.75" customHeight="1">
      <c r="A23" s="5"/>
      <c r="B23" s="153"/>
      <c r="C23" s="153"/>
      <c r="D23" s="137"/>
      <c r="E23" s="31" t="s">
        <v>67</v>
      </c>
      <c r="F23" s="36"/>
      <c r="G23" s="31" t="s">
        <v>67</v>
      </c>
      <c r="H23" s="17">
        <v>1</v>
      </c>
      <c r="I23" s="99">
        <v>50000</v>
      </c>
      <c r="J23" s="32" t="s">
        <v>412</v>
      </c>
      <c r="K23" s="39" t="s">
        <v>306</v>
      </c>
      <c r="L23" s="99">
        <v>50000</v>
      </c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</row>
    <row r="24" spans="1:25" ht="57.75" customHeight="1">
      <c r="A24" s="5"/>
      <c r="B24" s="153"/>
      <c r="C24" s="153"/>
      <c r="D24" s="126" t="s">
        <v>56</v>
      </c>
      <c r="E24" s="32" t="s">
        <v>61</v>
      </c>
      <c r="F24" s="36"/>
      <c r="G24" s="32" t="s">
        <v>61</v>
      </c>
      <c r="H24" s="17">
        <v>2</v>
      </c>
      <c r="I24" s="99">
        <v>8000</v>
      </c>
      <c r="J24" s="32" t="s">
        <v>413</v>
      </c>
      <c r="K24" s="39" t="s">
        <v>306</v>
      </c>
      <c r="L24" s="99">
        <v>8000</v>
      </c>
      <c r="M24" s="30"/>
      <c r="N24" s="1"/>
      <c r="O24" s="1"/>
      <c r="P24" s="1"/>
      <c r="Q24" s="21"/>
      <c r="S24" s="1"/>
      <c r="T24" s="1"/>
      <c r="U24" s="21"/>
      <c r="V24" s="1"/>
      <c r="W24" s="1"/>
      <c r="X24" s="1"/>
      <c r="Y24" s="7"/>
    </row>
    <row r="25" spans="1:25" ht="45.75" customHeight="1">
      <c r="A25" s="5"/>
      <c r="B25" s="153"/>
      <c r="C25" s="153"/>
      <c r="D25" s="137"/>
      <c r="E25" s="31" t="s">
        <v>66</v>
      </c>
      <c r="F25" s="36"/>
      <c r="G25" s="31" t="s">
        <v>66</v>
      </c>
      <c r="H25" s="17">
        <v>0</v>
      </c>
      <c r="I25" s="81"/>
      <c r="J25" s="1"/>
      <c r="K25" s="37"/>
      <c r="L25" s="10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</row>
    <row r="26" spans="1:25" ht="63" customHeight="1">
      <c r="A26" s="5"/>
      <c r="B26" s="153"/>
      <c r="C26" s="153"/>
      <c r="D26" s="126" t="s">
        <v>57</v>
      </c>
      <c r="E26" s="31" t="s">
        <v>62</v>
      </c>
      <c r="F26" s="36"/>
      <c r="G26" s="31" t="s">
        <v>62</v>
      </c>
      <c r="H26" s="17">
        <v>120</v>
      </c>
      <c r="I26" s="99">
        <v>16250</v>
      </c>
      <c r="J26" s="32" t="s">
        <v>414</v>
      </c>
      <c r="K26" s="39" t="s">
        <v>306</v>
      </c>
      <c r="L26" s="99">
        <v>16250</v>
      </c>
      <c r="M26" s="49"/>
      <c r="N26" s="21"/>
      <c r="O26" s="21"/>
      <c r="P26" s="21"/>
      <c r="Q26" s="21"/>
      <c r="R26" s="21"/>
      <c r="S26" s="1"/>
      <c r="T26" s="21"/>
      <c r="U26" s="21"/>
      <c r="V26" s="21"/>
      <c r="W26" s="21"/>
      <c r="X26" s="21"/>
      <c r="Y26" s="7"/>
    </row>
    <row r="27" spans="1:25" ht="42" customHeight="1">
      <c r="A27" s="5"/>
      <c r="B27" s="153"/>
      <c r="C27" s="153"/>
      <c r="D27" s="137"/>
      <c r="E27" s="32" t="s">
        <v>63</v>
      </c>
      <c r="F27" s="36"/>
      <c r="G27" s="32" t="s">
        <v>63</v>
      </c>
      <c r="H27" s="17">
        <v>401</v>
      </c>
      <c r="I27" s="99">
        <v>102432</v>
      </c>
      <c r="J27" s="32" t="s">
        <v>415</v>
      </c>
      <c r="K27" s="39" t="s">
        <v>306</v>
      </c>
      <c r="L27" s="99">
        <v>102432</v>
      </c>
      <c r="M27" s="3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1"/>
      <c r="Y27" s="7"/>
    </row>
    <row r="28" spans="1:25" ht="48.75" customHeight="1" thickBot="1">
      <c r="A28" s="5"/>
      <c r="B28" s="153"/>
      <c r="C28" s="153"/>
      <c r="D28" s="127"/>
      <c r="E28" s="35" t="s">
        <v>64</v>
      </c>
      <c r="F28" s="40"/>
      <c r="G28" s="35" t="s">
        <v>64</v>
      </c>
      <c r="H28" s="42">
        <v>25</v>
      </c>
      <c r="I28" s="99">
        <v>41256</v>
      </c>
      <c r="J28" s="32" t="s">
        <v>416</v>
      </c>
      <c r="K28" s="39" t="s">
        <v>306</v>
      </c>
      <c r="L28" s="99">
        <v>41256</v>
      </c>
      <c r="M28" s="3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"/>
      <c r="Y28" s="7"/>
    </row>
    <row r="29" spans="1:25" ht="33" customHeight="1" thickBot="1">
      <c r="A29" s="8"/>
      <c r="B29" s="154"/>
      <c r="C29" s="154"/>
      <c r="D29" s="26"/>
      <c r="E29" s="9"/>
      <c r="F29" s="9"/>
      <c r="G29" s="3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ht="13.5" thickTop="1"/>
  </sheetData>
  <sheetProtection/>
  <mergeCells count="30">
    <mergeCell ref="J13:J14"/>
    <mergeCell ref="K13:K14"/>
    <mergeCell ref="L13:L14"/>
    <mergeCell ref="M13:X13"/>
    <mergeCell ref="B5:X5"/>
    <mergeCell ref="A6:X6"/>
    <mergeCell ref="B7:X7"/>
    <mergeCell ref="B8:X8"/>
    <mergeCell ref="B9:D9"/>
    <mergeCell ref="L9:X9"/>
    <mergeCell ref="B10:D10"/>
    <mergeCell ref="L10:X10"/>
    <mergeCell ref="B11:D11"/>
    <mergeCell ref="B13:B14"/>
    <mergeCell ref="C13:C14"/>
    <mergeCell ref="D13:D14"/>
    <mergeCell ref="E13:E14"/>
    <mergeCell ref="F13:F14"/>
    <mergeCell ref="G13:G14"/>
    <mergeCell ref="H13:H14"/>
    <mergeCell ref="E15:E16"/>
    <mergeCell ref="B15:B29"/>
    <mergeCell ref="I13:I14"/>
    <mergeCell ref="D18:D23"/>
    <mergeCell ref="D24:D25"/>
    <mergeCell ref="D26:D28"/>
    <mergeCell ref="C15:C29"/>
    <mergeCell ref="D15:D17"/>
    <mergeCell ref="G15:G16"/>
    <mergeCell ref="F15:F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4:Y46"/>
  <sheetViews>
    <sheetView zoomScale="120" zoomScaleNormal="120" zoomScalePageLayoutView="0" workbookViewId="0" topLeftCell="H11">
      <selection activeCell="N15" sqref="N15"/>
    </sheetView>
  </sheetViews>
  <sheetFormatPr defaultColWidth="11.421875" defaultRowHeight="12.75"/>
  <cols>
    <col min="2" max="2" width="29.57421875" style="0" customWidth="1"/>
    <col min="3" max="3" width="26.8515625" style="0" customWidth="1"/>
    <col min="4" max="4" width="49.00390625" style="0" customWidth="1"/>
    <col min="5" max="5" width="33.28125" style="0" customWidth="1"/>
    <col min="7" max="7" width="35.00390625" style="0" customWidth="1"/>
    <col min="10" max="10" width="37.57421875" style="0" customWidth="1"/>
    <col min="11" max="11" width="26.28125" style="0" customWidth="1"/>
  </cols>
  <sheetData>
    <row r="3" ht="13.5" thickBot="1"/>
    <row r="4" spans="1:25" ht="13.5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5.75">
      <c r="A5" s="5"/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140" t="s">
        <v>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</row>
    <row r="7" spans="1:25" ht="15.75">
      <c r="A7" s="5"/>
      <c r="B7" s="176" t="s">
        <v>13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7"/>
    </row>
    <row r="8" spans="1:25" ht="15.75">
      <c r="A8" s="5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2.75">
      <c r="A9" s="5"/>
      <c r="B9" s="144" t="s">
        <v>266</v>
      </c>
      <c r="C9" s="144"/>
      <c r="D9" s="145"/>
      <c r="E9" s="6"/>
      <c r="F9" s="6"/>
      <c r="G9" s="6"/>
      <c r="H9" s="6"/>
      <c r="I9" s="6"/>
      <c r="J9" s="6"/>
      <c r="K9" s="6"/>
      <c r="L9" s="144" t="s">
        <v>32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7"/>
    </row>
    <row r="10" spans="1:25" ht="12.75">
      <c r="A10" s="5"/>
      <c r="B10" s="146" t="s">
        <v>30</v>
      </c>
      <c r="C10" s="146"/>
      <c r="D10" s="147"/>
      <c r="E10" s="6"/>
      <c r="F10" s="6"/>
      <c r="G10" s="6"/>
      <c r="H10" s="6"/>
      <c r="I10" s="6"/>
      <c r="J10" s="6"/>
      <c r="K10" s="6"/>
      <c r="L10" s="144" t="s">
        <v>14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4" t="s">
        <v>31</v>
      </c>
      <c r="C11" s="144"/>
      <c r="D11" s="14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1:25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4" s="6" customFormat="1" ht="12.75">
      <c r="A13" s="1"/>
      <c r="B13" s="134" t="s">
        <v>15</v>
      </c>
      <c r="C13" s="134" t="s">
        <v>16</v>
      </c>
      <c r="D13" s="134" t="s">
        <v>17</v>
      </c>
      <c r="E13" s="134" t="s">
        <v>18</v>
      </c>
      <c r="F13" s="134" t="s">
        <v>19</v>
      </c>
      <c r="G13" s="134" t="s">
        <v>20</v>
      </c>
      <c r="H13" s="134" t="s">
        <v>21</v>
      </c>
      <c r="I13" s="134" t="s">
        <v>22</v>
      </c>
      <c r="J13" s="134" t="s">
        <v>23</v>
      </c>
      <c r="K13" s="134" t="s">
        <v>24</v>
      </c>
      <c r="L13" s="134" t="s">
        <v>25</v>
      </c>
      <c r="M13" s="177" t="s">
        <v>26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1:24" s="6" customFormat="1" ht="12.75">
      <c r="A14" s="1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2" t="s">
        <v>1</v>
      </c>
      <c r="N14" s="12" t="s">
        <v>2</v>
      </c>
      <c r="O14" s="12" t="s">
        <v>3</v>
      </c>
      <c r="P14" s="12" t="s">
        <v>4</v>
      </c>
      <c r="Q14" s="12" t="s">
        <v>5</v>
      </c>
      <c r="R14" s="12" t="s">
        <v>6</v>
      </c>
      <c r="S14" s="12" t="s">
        <v>7</v>
      </c>
      <c r="T14" s="12" t="s">
        <v>8</v>
      </c>
      <c r="U14" s="12" t="s">
        <v>9</v>
      </c>
      <c r="V14" s="12" t="s">
        <v>10</v>
      </c>
      <c r="W14" s="12" t="s">
        <v>11</v>
      </c>
      <c r="X14" s="12" t="s">
        <v>12</v>
      </c>
    </row>
    <row r="15" spans="1:24" s="6" customFormat="1" ht="79.5" customHeight="1">
      <c r="A15" s="1"/>
      <c r="B15" s="179" t="s">
        <v>265</v>
      </c>
      <c r="C15" s="134" t="s">
        <v>264</v>
      </c>
      <c r="D15" s="178" t="s">
        <v>256</v>
      </c>
      <c r="E15" s="69" t="s">
        <v>232</v>
      </c>
      <c r="F15" s="1"/>
      <c r="G15" s="69" t="s">
        <v>232</v>
      </c>
      <c r="H15" s="17">
        <v>17624</v>
      </c>
      <c r="I15" s="86">
        <v>5935136.040000001</v>
      </c>
      <c r="J15" s="69" t="s">
        <v>451</v>
      </c>
      <c r="K15" s="1" t="s">
        <v>298</v>
      </c>
      <c r="L15" s="86">
        <v>5935136.040000001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6" customFormat="1" ht="38.25">
      <c r="A16" s="1"/>
      <c r="B16" s="180"/>
      <c r="C16" s="134"/>
      <c r="D16" s="178"/>
      <c r="E16" s="69" t="s">
        <v>297</v>
      </c>
      <c r="F16" s="1"/>
      <c r="G16" s="69" t="s">
        <v>297</v>
      </c>
      <c r="H16" s="17">
        <v>4</v>
      </c>
      <c r="I16" s="87">
        <v>12100</v>
      </c>
      <c r="J16" s="1" t="s">
        <v>452</v>
      </c>
      <c r="K16" s="1" t="s">
        <v>298</v>
      </c>
      <c r="L16" s="87">
        <v>12100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6" customFormat="1" ht="51">
      <c r="A17" s="1"/>
      <c r="B17" s="180"/>
      <c r="C17" s="134"/>
      <c r="D17" s="1"/>
      <c r="E17" s="69" t="s">
        <v>233</v>
      </c>
      <c r="F17" s="1"/>
      <c r="G17" s="69" t="s">
        <v>233</v>
      </c>
      <c r="H17" s="17">
        <v>1</v>
      </c>
      <c r="I17" s="87">
        <v>23809</v>
      </c>
      <c r="J17" s="69" t="s">
        <v>379</v>
      </c>
      <c r="K17" s="1" t="s">
        <v>299</v>
      </c>
      <c r="L17" s="87">
        <v>23809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6" customFormat="1" ht="38.25">
      <c r="A18" s="1"/>
      <c r="B18" s="180"/>
      <c r="C18" s="134"/>
      <c r="D18" s="181" t="s">
        <v>257</v>
      </c>
      <c r="E18" s="70" t="s">
        <v>234</v>
      </c>
      <c r="F18" s="18"/>
      <c r="G18" s="70" t="s">
        <v>234</v>
      </c>
      <c r="H18" s="17">
        <v>0.85</v>
      </c>
      <c r="I18" s="88">
        <v>33596</v>
      </c>
      <c r="J18" s="69" t="s">
        <v>380</v>
      </c>
      <c r="K18" s="1" t="s">
        <v>299</v>
      </c>
      <c r="L18" s="88">
        <v>33596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6" customFormat="1" ht="25.5">
      <c r="A19" s="1"/>
      <c r="B19" s="180"/>
      <c r="C19" s="134"/>
      <c r="D19" s="181"/>
      <c r="E19" s="71" t="s">
        <v>235</v>
      </c>
      <c r="F19" s="1"/>
      <c r="G19" s="94" t="s">
        <v>235</v>
      </c>
      <c r="H19" s="17">
        <v>1</v>
      </c>
      <c r="I19" s="89">
        <v>16500</v>
      </c>
      <c r="J19" s="69" t="s">
        <v>417</v>
      </c>
      <c r="K19" s="1" t="s">
        <v>299</v>
      </c>
      <c r="L19" s="89">
        <v>16500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6" customFormat="1" ht="63.75">
      <c r="A20" s="1"/>
      <c r="B20" s="180"/>
      <c r="C20" s="134"/>
      <c r="D20" s="181" t="s">
        <v>258</v>
      </c>
      <c r="E20" s="72" t="s">
        <v>236</v>
      </c>
      <c r="F20" s="1"/>
      <c r="G20" s="72" t="s">
        <v>236</v>
      </c>
      <c r="H20" s="17">
        <v>1</v>
      </c>
      <c r="I20" s="90">
        <v>4000</v>
      </c>
      <c r="J20" s="1" t="s">
        <v>381</v>
      </c>
      <c r="K20" s="1" t="s">
        <v>299</v>
      </c>
      <c r="L20" s="90">
        <v>4000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6" customFormat="1" ht="51">
      <c r="A21" s="1"/>
      <c r="B21" s="180"/>
      <c r="C21" s="134"/>
      <c r="D21" s="181"/>
      <c r="E21" s="23" t="s">
        <v>237</v>
      </c>
      <c r="F21" s="1"/>
      <c r="G21" s="23" t="s">
        <v>237</v>
      </c>
      <c r="H21" s="17">
        <v>1</v>
      </c>
      <c r="I21" s="91">
        <v>3500</v>
      </c>
      <c r="J21" s="23" t="s">
        <v>418</v>
      </c>
      <c r="K21" s="1" t="s">
        <v>299</v>
      </c>
      <c r="L21" s="92">
        <v>3500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6" customFormat="1" ht="25.5">
      <c r="A22" s="1"/>
      <c r="B22" s="180"/>
      <c r="C22" s="134"/>
      <c r="D22" s="74" t="s">
        <v>259</v>
      </c>
      <c r="E22" s="72" t="s">
        <v>238</v>
      </c>
      <c r="F22" s="1"/>
      <c r="G22" s="72" t="s">
        <v>238</v>
      </c>
      <c r="H22" s="17">
        <v>1</v>
      </c>
      <c r="I22" s="93">
        <v>3500</v>
      </c>
      <c r="J22" s="1" t="s">
        <v>381</v>
      </c>
      <c r="K22" s="1" t="s">
        <v>299</v>
      </c>
      <c r="L22" s="93">
        <v>3500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6" customFormat="1" ht="37.5" customHeight="1">
      <c r="A23" s="1"/>
      <c r="B23" s="180"/>
      <c r="C23" s="134"/>
      <c r="D23" s="74" t="s">
        <v>260</v>
      </c>
      <c r="E23" s="72" t="s">
        <v>300</v>
      </c>
      <c r="F23" s="1"/>
      <c r="G23" s="72" t="s">
        <v>300</v>
      </c>
      <c r="H23" s="17">
        <v>1</v>
      </c>
      <c r="I23" s="93">
        <v>13785</v>
      </c>
      <c r="J23" s="1" t="s">
        <v>382</v>
      </c>
      <c r="K23" s="1" t="s">
        <v>299</v>
      </c>
      <c r="L23" s="93">
        <v>13785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6" customFormat="1" ht="43.5" customHeight="1">
      <c r="A24" s="1"/>
      <c r="B24" s="180"/>
      <c r="C24" s="134"/>
      <c r="D24" s="182" t="s">
        <v>261</v>
      </c>
      <c r="E24" s="72" t="s">
        <v>239</v>
      </c>
      <c r="F24" s="1"/>
      <c r="G24" s="72" t="s">
        <v>239</v>
      </c>
      <c r="H24" s="17">
        <v>1</v>
      </c>
      <c r="I24" s="93">
        <v>19000</v>
      </c>
      <c r="J24" s="1" t="s">
        <v>382</v>
      </c>
      <c r="K24" s="1" t="s">
        <v>299</v>
      </c>
      <c r="L24" s="93">
        <v>19000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6" customFormat="1" ht="64.5" customHeight="1">
      <c r="A25" s="1"/>
      <c r="B25" s="180"/>
      <c r="C25" s="134"/>
      <c r="D25" s="182"/>
      <c r="E25" s="72" t="s">
        <v>240</v>
      </c>
      <c r="F25" s="1"/>
      <c r="G25" s="72" t="s">
        <v>240</v>
      </c>
      <c r="H25" s="17">
        <v>1</v>
      </c>
      <c r="I25" s="95">
        <v>15000</v>
      </c>
      <c r="J25" s="1" t="s">
        <v>382</v>
      </c>
      <c r="K25" s="1" t="s">
        <v>299</v>
      </c>
      <c r="L25" s="95">
        <v>15000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6" customFormat="1" ht="60.75" customHeight="1">
      <c r="A26" s="1"/>
      <c r="B26" s="180"/>
      <c r="C26" s="134"/>
      <c r="D26" s="182"/>
      <c r="E26" s="72" t="s">
        <v>241</v>
      </c>
      <c r="F26" s="1"/>
      <c r="G26" s="72" t="s">
        <v>241</v>
      </c>
      <c r="H26" s="17">
        <v>1</v>
      </c>
      <c r="I26" s="95">
        <v>16139.07</v>
      </c>
      <c r="J26" s="1" t="s">
        <v>383</v>
      </c>
      <c r="K26" s="1" t="s">
        <v>299</v>
      </c>
      <c r="L26" s="95">
        <v>16139.07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6" customFormat="1" ht="42" customHeight="1">
      <c r="A27" s="1"/>
      <c r="B27" s="180"/>
      <c r="C27" s="134"/>
      <c r="D27" s="182"/>
      <c r="E27" s="94" t="s">
        <v>301</v>
      </c>
      <c r="F27" s="1"/>
      <c r="G27" s="94" t="s">
        <v>301</v>
      </c>
      <c r="H27" s="17">
        <v>1</v>
      </c>
      <c r="I27" s="1" t="s">
        <v>282</v>
      </c>
      <c r="J27" s="1" t="s">
        <v>419</v>
      </c>
      <c r="K27" s="1" t="s">
        <v>299</v>
      </c>
      <c r="L27" s="1" t="s">
        <v>282</v>
      </c>
      <c r="M27" s="1"/>
      <c r="N27" s="21"/>
      <c r="O27" s="1"/>
      <c r="P27" s="1"/>
      <c r="Q27" s="1"/>
      <c r="R27" s="21"/>
      <c r="S27" s="1"/>
      <c r="T27" s="1"/>
      <c r="U27" s="1"/>
      <c r="V27" s="1"/>
      <c r="W27" s="21"/>
      <c r="X27" s="1"/>
    </row>
    <row r="28" spans="1:24" s="6" customFormat="1" ht="72" customHeight="1">
      <c r="A28" s="1"/>
      <c r="B28" s="180"/>
      <c r="C28" s="134"/>
      <c r="D28" s="182" t="s">
        <v>262</v>
      </c>
      <c r="E28" s="71" t="s">
        <v>242</v>
      </c>
      <c r="F28" s="1"/>
      <c r="G28" s="94" t="s">
        <v>242</v>
      </c>
      <c r="H28" s="17">
        <v>1</v>
      </c>
      <c r="I28" s="96">
        <v>2060</v>
      </c>
      <c r="J28" s="1" t="s">
        <v>384</v>
      </c>
      <c r="K28" s="1" t="s">
        <v>299</v>
      </c>
      <c r="L28" s="96">
        <v>2060</v>
      </c>
      <c r="M28" s="1"/>
      <c r="N28" s="1"/>
      <c r="O28" s="1"/>
      <c r="P28" s="1"/>
      <c r="Q28" s="1"/>
      <c r="R28" s="21"/>
      <c r="S28" s="1"/>
      <c r="T28" s="1"/>
      <c r="U28" s="1"/>
      <c r="V28" s="1"/>
      <c r="W28" s="1"/>
      <c r="X28" s="21"/>
    </row>
    <row r="29" spans="1:24" s="6" customFormat="1" ht="52.5" customHeight="1">
      <c r="A29" s="1"/>
      <c r="B29" s="180"/>
      <c r="C29" s="134"/>
      <c r="D29" s="182"/>
      <c r="E29" s="72" t="s">
        <v>243</v>
      </c>
      <c r="F29" s="1"/>
      <c r="G29" s="72" t="s">
        <v>243</v>
      </c>
      <c r="H29" s="52">
        <v>1</v>
      </c>
      <c r="I29" s="1" t="s">
        <v>282</v>
      </c>
      <c r="J29" s="1" t="s">
        <v>385</v>
      </c>
      <c r="K29" s="1" t="s">
        <v>299</v>
      </c>
      <c r="L29" s="1" t="s">
        <v>282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6" customFormat="1" ht="51.75" customHeight="1">
      <c r="A30" s="1"/>
      <c r="B30" s="180"/>
      <c r="C30" s="134"/>
      <c r="D30" s="1"/>
      <c r="E30" s="71" t="s">
        <v>244</v>
      </c>
      <c r="F30" s="1"/>
      <c r="G30" s="94" t="s">
        <v>244</v>
      </c>
      <c r="H30" s="17">
        <v>1</v>
      </c>
      <c r="I30" s="1" t="s">
        <v>282</v>
      </c>
      <c r="J30" s="1" t="s">
        <v>385</v>
      </c>
      <c r="K30" s="1" t="s">
        <v>299</v>
      </c>
      <c r="L30" s="1" t="s">
        <v>282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6" customFormat="1" ht="36.75" customHeight="1">
      <c r="A31" s="1"/>
      <c r="B31" s="180"/>
      <c r="C31" s="134"/>
      <c r="D31" s="182" t="s">
        <v>263</v>
      </c>
      <c r="E31" s="72" t="s">
        <v>245</v>
      </c>
      <c r="F31" s="1"/>
      <c r="G31" s="72" t="s">
        <v>245</v>
      </c>
      <c r="H31" s="17">
        <v>1</v>
      </c>
      <c r="I31" s="98">
        <v>2060</v>
      </c>
      <c r="J31" s="1" t="s">
        <v>385</v>
      </c>
      <c r="K31" s="1" t="s">
        <v>299</v>
      </c>
      <c r="L31" s="98">
        <v>2060</v>
      </c>
      <c r="M31" s="1"/>
      <c r="N31" s="1"/>
      <c r="O31" s="1"/>
      <c r="P31" s="1"/>
      <c r="Q31" s="21"/>
      <c r="R31" s="1"/>
      <c r="S31" s="1"/>
      <c r="T31" s="1"/>
      <c r="U31" s="1"/>
      <c r="V31" s="21"/>
      <c r="W31" s="1"/>
      <c r="X31" s="1"/>
    </row>
    <row r="32" spans="1:24" s="6" customFormat="1" ht="25.5">
      <c r="A32" s="1"/>
      <c r="B32" s="180"/>
      <c r="C32" s="134"/>
      <c r="D32" s="182"/>
      <c r="E32" s="72" t="s">
        <v>246</v>
      </c>
      <c r="F32" s="1"/>
      <c r="G32" s="72" t="s">
        <v>246</v>
      </c>
      <c r="H32" s="17">
        <v>1</v>
      </c>
      <c r="I32" s="171">
        <f>1800*11</f>
        <v>19800</v>
      </c>
      <c r="J32" s="1" t="s">
        <v>385</v>
      </c>
      <c r="K32" s="175" t="s">
        <v>299</v>
      </c>
      <c r="L32" s="171">
        <f>1800*11</f>
        <v>19800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s="6" customFormat="1" ht="34.5" customHeight="1">
      <c r="A33" s="1"/>
      <c r="B33" s="180"/>
      <c r="C33" s="134"/>
      <c r="D33" s="182"/>
      <c r="E33" s="72" t="s">
        <v>247</v>
      </c>
      <c r="F33" s="1"/>
      <c r="G33" s="72" t="s">
        <v>247</v>
      </c>
      <c r="H33" s="17">
        <v>1</v>
      </c>
      <c r="I33" s="174"/>
      <c r="J33" s="1" t="s">
        <v>385</v>
      </c>
      <c r="K33" s="124"/>
      <c r="L33" s="174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1:24" s="6" customFormat="1" ht="33.75" customHeight="1">
      <c r="A34" s="1"/>
      <c r="B34" s="180"/>
      <c r="C34" s="134"/>
      <c r="D34" s="182"/>
      <c r="E34" s="72" t="s">
        <v>248</v>
      </c>
      <c r="F34" s="1"/>
      <c r="G34" s="72" t="s">
        <v>248</v>
      </c>
      <c r="H34" s="17">
        <v>1</v>
      </c>
      <c r="I34" s="174"/>
      <c r="J34" s="1" t="s">
        <v>385</v>
      </c>
      <c r="K34" s="124"/>
      <c r="L34" s="174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1:24" s="6" customFormat="1" ht="45" customHeight="1">
      <c r="A35" s="1"/>
      <c r="B35" s="180"/>
      <c r="C35" s="134"/>
      <c r="D35" s="182"/>
      <c r="E35" s="71" t="s">
        <v>249</v>
      </c>
      <c r="F35" s="1"/>
      <c r="G35" s="94" t="s">
        <v>249</v>
      </c>
      <c r="H35" s="17">
        <v>1</v>
      </c>
      <c r="I35" s="172"/>
      <c r="J35" s="1"/>
      <c r="K35" s="125"/>
      <c r="L35" s="172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s="6" customFormat="1" ht="42" customHeight="1">
      <c r="A36" s="1"/>
      <c r="B36" s="180"/>
      <c r="C36" s="134"/>
      <c r="D36" s="1"/>
      <c r="E36" s="73" t="s">
        <v>250</v>
      </c>
      <c r="F36" s="1"/>
      <c r="G36" s="73" t="s">
        <v>250</v>
      </c>
      <c r="H36" s="17">
        <v>100</v>
      </c>
      <c r="I36" s="98">
        <v>7725</v>
      </c>
      <c r="J36" s="1" t="s">
        <v>386</v>
      </c>
      <c r="K36" s="1" t="s">
        <v>302</v>
      </c>
      <c r="L36" s="98">
        <v>7725</v>
      </c>
      <c r="M36" s="1"/>
      <c r="N36" s="1"/>
      <c r="O36" s="1"/>
      <c r="P36" s="1"/>
      <c r="Q36" s="1"/>
      <c r="R36" s="21"/>
      <c r="S36" s="1"/>
      <c r="T36" s="1"/>
      <c r="U36" s="1"/>
      <c r="V36" s="1"/>
      <c r="W36" s="1"/>
      <c r="X36" s="21"/>
    </row>
    <row r="37" spans="1:24" s="6" customFormat="1" ht="39" customHeight="1">
      <c r="A37" s="1"/>
      <c r="B37" s="180"/>
      <c r="C37" s="134"/>
      <c r="D37" s="1"/>
      <c r="E37" s="73" t="s">
        <v>251</v>
      </c>
      <c r="F37" s="1"/>
      <c r="G37" s="73" t="s">
        <v>251</v>
      </c>
      <c r="H37" s="17">
        <v>2</v>
      </c>
      <c r="I37" s="1" t="s">
        <v>282</v>
      </c>
      <c r="J37" s="111" t="s">
        <v>387</v>
      </c>
      <c r="K37" s="1" t="s">
        <v>303</v>
      </c>
      <c r="L37" s="1" t="s">
        <v>282</v>
      </c>
      <c r="M37" s="1"/>
      <c r="N37" s="1"/>
      <c r="O37" s="1"/>
      <c r="P37" s="1"/>
      <c r="Q37" s="1"/>
      <c r="R37" s="21"/>
      <c r="S37" s="1"/>
      <c r="T37" s="1"/>
      <c r="U37" s="1"/>
      <c r="V37" s="1"/>
      <c r="W37" s="1"/>
      <c r="X37" s="21"/>
    </row>
    <row r="38" spans="1:24" s="6" customFormat="1" ht="55.5" customHeight="1">
      <c r="A38" s="1"/>
      <c r="B38" s="180"/>
      <c r="C38" s="134"/>
      <c r="D38" s="1"/>
      <c r="E38" s="71" t="s">
        <v>252</v>
      </c>
      <c r="F38" s="1"/>
      <c r="G38" s="94" t="s">
        <v>252</v>
      </c>
      <c r="H38" s="17">
        <v>1</v>
      </c>
      <c r="I38" s="171">
        <f>1000*11</f>
        <v>11000</v>
      </c>
      <c r="J38" s="23" t="s">
        <v>388</v>
      </c>
      <c r="K38" s="120" t="s">
        <v>303</v>
      </c>
      <c r="L38" s="171">
        <f>1000*11</f>
        <v>11000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6" customFormat="1" ht="40.5" customHeight="1">
      <c r="A39" s="1"/>
      <c r="B39" s="180"/>
      <c r="C39" s="134"/>
      <c r="D39" s="1"/>
      <c r="E39" s="23" t="s">
        <v>253</v>
      </c>
      <c r="F39" s="1"/>
      <c r="G39" s="23" t="s">
        <v>253</v>
      </c>
      <c r="H39" s="17">
        <v>2</v>
      </c>
      <c r="I39" s="172"/>
      <c r="J39" s="23" t="s">
        <v>388</v>
      </c>
      <c r="K39" s="121"/>
      <c r="L39" s="17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6" customFormat="1" ht="53.25" customHeight="1">
      <c r="A40" s="1"/>
      <c r="B40" s="180"/>
      <c r="C40" s="134"/>
      <c r="D40" s="1"/>
      <c r="E40" s="68" t="s">
        <v>254</v>
      </c>
      <c r="F40" s="1"/>
      <c r="G40" s="97" t="s">
        <v>254</v>
      </c>
      <c r="H40" s="17">
        <v>1</v>
      </c>
      <c r="I40" s="101">
        <v>2575</v>
      </c>
      <c r="J40" s="111" t="s">
        <v>446</v>
      </c>
      <c r="K40" s="1" t="s">
        <v>303</v>
      </c>
      <c r="L40" s="101">
        <v>2575</v>
      </c>
      <c r="M40" s="1"/>
      <c r="N40" s="1"/>
      <c r="O40" s="1"/>
      <c r="P40" s="1"/>
      <c r="Q40" s="21"/>
      <c r="R40" s="1"/>
      <c r="S40" s="1"/>
      <c r="T40" s="1"/>
      <c r="U40" s="1"/>
      <c r="V40" s="21"/>
      <c r="W40" s="1"/>
      <c r="X40" s="1"/>
    </row>
    <row r="41" spans="1:24" s="6" customFormat="1" ht="48" customHeight="1">
      <c r="A41" s="1"/>
      <c r="B41" s="180"/>
      <c r="C41" s="134"/>
      <c r="D41" s="1"/>
      <c r="E41" s="97" t="s">
        <v>304</v>
      </c>
      <c r="F41" s="1"/>
      <c r="G41" s="97" t="s">
        <v>304</v>
      </c>
      <c r="H41" s="17">
        <v>2</v>
      </c>
      <c r="I41" s="101">
        <v>7725</v>
      </c>
      <c r="J41" s="23" t="s">
        <v>420</v>
      </c>
      <c r="K41" s="1" t="s">
        <v>303</v>
      </c>
      <c r="L41" s="101">
        <v>7725</v>
      </c>
      <c r="M41" s="1"/>
      <c r="N41" s="1"/>
      <c r="O41" s="1"/>
      <c r="P41" s="21"/>
      <c r="Q41" s="1"/>
      <c r="R41" s="1"/>
      <c r="S41" s="1"/>
      <c r="T41" s="1"/>
      <c r="U41" s="21"/>
      <c r="V41" s="1"/>
      <c r="W41" s="1"/>
      <c r="X41" s="1"/>
    </row>
    <row r="42" spans="1:24" s="6" customFormat="1" ht="45.75" customHeight="1">
      <c r="A42" s="1"/>
      <c r="B42" s="180"/>
      <c r="C42" s="134"/>
      <c r="D42" s="1"/>
      <c r="E42" s="68" t="s">
        <v>255</v>
      </c>
      <c r="F42" s="1"/>
      <c r="G42" s="97" t="s">
        <v>255</v>
      </c>
      <c r="H42" s="17">
        <v>2</v>
      </c>
      <c r="I42" s="101">
        <v>11845</v>
      </c>
      <c r="J42" s="23" t="s">
        <v>421</v>
      </c>
      <c r="K42" s="1" t="s">
        <v>303</v>
      </c>
      <c r="L42" s="101">
        <v>11845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6" ht="12.75">
      <c r="J46" s="6"/>
    </row>
  </sheetData>
  <sheetProtection/>
  <mergeCells count="47">
    <mergeCell ref="C15:C42"/>
    <mergeCell ref="B15:B42"/>
    <mergeCell ref="D18:D19"/>
    <mergeCell ref="D20:D21"/>
    <mergeCell ref="D24:D27"/>
    <mergeCell ref="D28:D29"/>
    <mergeCell ref="D31:D35"/>
    <mergeCell ref="I13:I14"/>
    <mergeCell ref="J13:J14"/>
    <mergeCell ref="K13:K14"/>
    <mergeCell ref="L13:L14"/>
    <mergeCell ref="M13:X13"/>
    <mergeCell ref="D15:D16"/>
    <mergeCell ref="B10:D10"/>
    <mergeCell ref="L10:X10"/>
    <mergeCell ref="B11:D11"/>
    <mergeCell ref="B13:B14"/>
    <mergeCell ref="C13:C14"/>
    <mergeCell ref="D13:D14"/>
    <mergeCell ref="E13:E14"/>
    <mergeCell ref="F13:F14"/>
    <mergeCell ref="G13:G14"/>
    <mergeCell ref="H13:H14"/>
    <mergeCell ref="B5:X5"/>
    <mergeCell ref="A6:X6"/>
    <mergeCell ref="B7:X7"/>
    <mergeCell ref="B8:X8"/>
    <mergeCell ref="B9:D9"/>
    <mergeCell ref="L9:X9"/>
    <mergeCell ref="V32:V35"/>
    <mergeCell ref="W32:W35"/>
    <mergeCell ref="X32:X35"/>
    <mergeCell ref="O32:O35"/>
    <mergeCell ref="P32:P35"/>
    <mergeCell ref="Q32:Q35"/>
    <mergeCell ref="R32:R35"/>
    <mergeCell ref="S32:S35"/>
    <mergeCell ref="I38:I39"/>
    <mergeCell ref="L38:L39"/>
    <mergeCell ref="K38:K39"/>
    <mergeCell ref="T32:T35"/>
    <mergeCell ref="U32:U35"/>
    <mergeCell ref="I32:I35"/>
    <mergeCell ref="L32:L35"/>
    <mergeCell ref="K32:K35"/>
    <mergeCell ref="M32:M35"/>
    <mergeCell ref="N32:N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4:Y28"/>
  <sheetViews>
    <sheetView zoomScale="120" zoomScaleNormal="120" zoomScalePageLayoutView="0" workbookViewId="0" topLeftCell="E11">
      <selection activeCell="K19" sqref="K19"/>
    </sheetView>
  </sheetViews>
  <sheetFormatPr defaultColWidth="11.421875" defaultRowHeight="12.75"/>
  <cols>
    <col min="2" max="2" width="15.8515625" style="0" customWidth="1"/>
    <col min="4" max="4" width="35.8515625" style="0" customWidth="1"/>
    <col min="5" max="5" width="25.00390625" style="0" customWidth="1"/>
    <col min="7" max="7" width="20.8515625" style="0" customWidth="1"/>
    <col min="9" max="9" width="10.28125" style="0" customWidth="1"/>
    <col min="10" max="10" width="19.8515625" style="0" customWidth="1"/>
    <col min="11" max="11" width="14.28125" style="0" customWidth="1"/>
  </cols>
  <sheetData>
    <row r="3" ht="13.5" thickBot="1"/>
    <row r="4" spans="1:25" ht="13.5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5.75">
      <c r="A5" s="5"/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"/>
    </row>
    <row r="6" spans="1:25" ht="15.75">
      <c r="A6" s="140" t="s">
        <v>27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</row>
    <row r="7" spans="1:25" ht="15.75">
      <c r="A7" s="5"/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5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274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5.75">
      <c r="A10" s="5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7"/>
    </row>
    <row r="11" spans="1:25" ht="12.75">
      <c r="A11" s="5"/>
      <c r="B11" s="144" t="s">
        <v>80</v>
      </c>
      <c r="C11" s="144"/>
      <c r="D11" s="145"/>
      <c r="E11" s="6"/>
      <c r="F11" s="6"/>
      <c r="G11" s="6"/>
      <c r="H11" s="6"/>
      <c r="I11" s="6"/>
      <c r="J11" s="6"/>
      <c r="K11" s="6"/>
      <c r="L11" s="144" t="s">
        <v>281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6" t="s">
        <v>30</v>
      </c>
      <c r="C12" s="146"/>
      <c r="D12" s="147"/>
      <c r="E12" s="6"/>
      <c r="F12" s="6"/>
      <c r="G12" s="6"/>
      <c r="H12" s="6"/>
      <c r="I12" s="6"/>
      <c r="J12" s="6"/>
      <c r="K12" s="6"/>
      <c r="L12" s="144" t="s">
        <v>14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7"/>
    </row>
    <row r="13" spans="1:25" ht="12.75">
      <c r="A13" s="5"/>
      <c r="B13" s="144" t="s">
        <v>31</v>
      </c>
      <c r="C13" s="144"/>
      <c r="D13" s="14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3.5" thickBo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2.75">
      <c r="A15" s="5"/>
      <c r="B15" s="134" t="s">
        <v>15</v>
      </c>
      <c r="C15" s="134" t="s">
        <v>16</v>
      </c>
      <c r="D15" s="134" t="s">
        <v>17</v>
      </c>
      <c r="E15" s="161" t="s">
        <v>18</v>
      </c>
      <c r="F15" s="165" t="s">
        <v>19</v>
      </c>
      <c r="G15" s="155" t="s">
        <v>20</v>
      </c>
      <c r="H15" s="155" t="s">
        <v>21</v>
      </c>
      <c r="I15" s="155" t="s">
        <v>22</v>
      </c>
      <c r="J15" s="155" t="s">
        <v>23</v>
      </c>
      <c r="K15" s="155" t="s">
        <v>24</v>
      </c>
      <c r="L15" s="167" t="s">
        <v>25</v>
      </c>
      <c r="M15" s="142" t="s">
        <v>26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3"/>
      <c r="Y15" s="7"/>
    </row>
    <row r="16" spans="1:25" ht="12.75">
      <c r="A16" s="5"/>
      <c r="B16" s="135"/>
      <c r="C16" s="135"/>
      <c r="D16" s="135"/>
      <c r="E16" s="162"/>
      <c r="F16" s="166"/>
      <c r="G16" s="135"/>
      <c r="H16" s="135"/>
      <c r="I16" s="135"/>
      <c r="J16" s="135"/>
      <c r="K16" s="135"/>
      <c r="L16" s="168"/>
      <c r="M16" s="14" t="s">
        <v>1</v>
      </c>
      <c r="N16" s="12" t="s">
        <v>2</v>
      </c>
      <c r="O16" s="12" t="s">
        <v>3</v>
      </c>
      <c r="P16" s="12" t="s">
        <v>4</v>
      </c>
      <c r="Q16" s="12" t="s">
        <v>5</v>
      </c>
      <c r="R16" s="12" t="s">
        <v>6</v>
      </c>
      <c r="S16" s="12" t="s">
        <v>7</v>
      </c>
      <c r="T16" s="12" t="s">
        <v>8</v>
      </c>
      <c r="U16" s="12" t="s">
        <v>9</v>
      </c>
      <c r="V16" s="12" t="s">
        <v>10</v>
      </c>
      <c r="W16" s="12" t="s">
        <v>11</v>
      </c>
      <c r="X16" s="12" t="s">
        <v>12</v>
      </c>
      <c r="Y16" s="7"/>
    </row>
    <row r="17" spans="1:25" ht="30.75" customHeight="1">
      <c r="A17" s="5"/>
      <c r="B17" s="183" t="s">
        <v>99</v>
      </c>
      <c r="C17" s="183" t="s">
        <v>79</v>
      </c>
      <c r="D17" s="45"/>
      <c r="E17" s="29" t="s">
        <v>68</v>
      </c>
      <c r="F17" s="36"/>
      <c r="G17" s="29"/>
      <c r="H17" s="47"/>
      <c r="I17" s="1"/>
      <c r="J17" s="1"/>
      <c r="K17" s="19" t="s">
        <v>423</v>
      </c>
      <c r="L17" s="37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7"/>
    </row>
    <row r="18" spans="1:25" ht="63.75">
      <c r="A18" s="5"/>
      <c r="B18" s="184"/>
      <c r="C18" s="184"/>
      <c r="D18" s="45"/>
      <c r="E18" s="29" t="s">
        <v>69</v>
      </c>
      <c r="F18" s="36"/>
      <c r="G18" s="29" t="s">
        <v>69</v>
      </c>
      <c r="H18" s="47">
        <v>12</v>
      </c>
      <c r="I18" s="108">
        <v>41778</v>
      </c>
      <c r="J18" s="29" t="s">
        <v>422</v>
      </c>
      <c r="K18" s="19" t="s">
        <v>423</v>
      </c>
      <c r="L18" s="81">
        <v>41778</v>
      </c>
      <c r="M18" s="4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7"/>
    </row>
    <row r="19" spans="1:25" ht="40.5" customHeight="1">
      <c r="A19" s="5"/>
      <c r="B19" s="184"/>
      <c r="C19" s="184"/>
      <c r="D19" s="1"/>
      <c r="E19" s="29" t="s">
        <v>70</v>
      </c>
      <c r="F19" s="36"/>
      <c r="G19" s="29" t="s">
        <v>70</v>
      </c>
      <c r="H19" s="47">
        <v>1</v>
      </c>
      <c r="I19" s="108">
        <v>863000</v>
      </c>
      <c r="J19" s="29" t="s">
        <v>345</v>
      </c>
      <c r="K19" s="19" t="s">
        <v>424</v>
      </c>
      <c r="L19" s="81">
        <v>863000</v>
      </c>
      <c r="M19" s="30"/>
      <c r="N19" s="1"/>
      <c r="O19" s="1"/>
      <c r="P19" s="1"/>
      <c r="Q19" s="1"/>
      <c r="R19" s="22"/>
      <c r="S19" s="21"/>
      <c r="T19" s="21"/>
      <c r="U19" s="21"/>
      <c r="V19" s="21"/>
      <c r="W19" s="22"/>
      <c r="X19" s="1"/>
      <c r="Y19" s="7"/>
    </row>
    <row r="20" spans="1:25" ht="44.25" customHeight="1">
      <c r="A20" s="5"/>
      <c r="B20" s="184"/>
      <c r="C20" s="184"/>
      <c r="D20" s="45"/>
      <c r="E20" s="29" t="s">
        <v>71</v>
      </c>
      <c r="F20" s="38"/>
      <c r="G20" s="29"/>
      <c r="H20" s="47"/>
      <c r="I20" s="109"/>
      <c r="J20" s="20"/>
      <c r="K20" s="19"/>
      <c r="L20" s="39"/>
      <c r="M20" s="30"/>
      <c r="N20" s="22"/>
      <c r="O20" s="22"/>
      <c r="P20" s="1"/>
      <c r="Q20" s="1"/>
      <c r="R20" s="1"/>
      <c r="S20" s="1"/>
      <c r="T20" s="1"/>
      <c r="U20" s="1"/>
      <c r="V20" s="1"/>
      <c r="W20" s="1"/>
      <c r="X20" s="1"/>
      <c r="Y20" s="7"/>
    </row>
    <row r="21" spans="1:25" ht="12.75">
      <c r="A21" s="5"/>
      <c r="B21" s="184"/>
      <c r="C21" s="184"/>
      <c r="D21" s="45"/>
      <c r="E21" s="29" t="s">
        <v>72</v>
      </c>
      <c r="F21" s="36"/>
      <c r="G21" s="29"/>
      <c r="H21" s="47"/>
      <c r="I21" s="108"/>
      <c r="J21" s="1"/>
      <c r="K21" s="19"/>
      <c r="L21" s="37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25" ht="57" customHeight="1">
      <c r="A22" s="5"/>
      <c r="B22" s="184"/>
      <c r="C22" s="184"/>
      <c r="D22" s="45"/>
      <c r="E22" s="27" t="s">
        <v>73</v>
      </c>
      <c r="F22" s="36"/>
      <c r="G22" s="27"/>
      <c r="H22" s="47"/>
      <c r="I22" s="108"/>
      <c r="J22" s="1"/>
      <c r="K22" s="19"/>
      <c r="L22" s="37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</row>
    <row r="23" spans="1:25" ht="89.25">
      <c r="A23" s="5"/>
      <c r="B23" s="184"/>
      <c r="C23" s="184"/>
      <c r="D23" s="45"/>
      <c r="E23" s="27" t="s">
        <v>74</v>
      </c>
      <c r="F23" s="36"/>
      <c r="G23" s="27" t="s">
        <v>74</v>
      </c>
      <c r="H23" s="47">
        <v>1</v>
      </c>
      <c r="I23" s="109" t="s">
        <v>282</v>
      </c>
      <c r="J23" s="29" t="s">
        <v>346</v>
      </c>
      <c r="K23" s="19" t="s">
        <v>423</v>
      </c>
      <c r="L23" s="82" t="s">
        <v>282</v>
      </c>
      <c r="M23" s="30"/>
      <c r="N23" s="1"/>
      <c r="O23" s="21"/>
      <c r="P23" s="21"/>
      <c r="Q23" s="21"/>
      <c r="R23" s="1"/>
      <c r="S23" s="1"/>
      <c r="T23" s="1"/>
      <c r="U23" s="1"/>
      <c r="V23" s="1"/>
      <c r="W23" s="1"/>
      <c r="X23" s="1"/>
      <c r="Y23" s="7"/>
    </row>
    <row r="24" spans="1:25" ht="88.5" customHeight="1">
      <c r="A24" s="5"/>
      <c r="B24" s="184"/>
      <c r="C24" s="184"/>
      <c r="D24" s="45"/>
      <c r="E24" s="27" t="s">
        <v>75</v>
      </c>
      <c r="F24" s="36"/>
      <c r="G24" s="27" t="s">
        <v>75</v>
      </c>
      <c r="H24" s="47">
        <v>6</v>
      </c>
      <c r="I24" s="108">
        <v>9020</v>
      </c>
      <c r="J24" s="29" t="s">
        <v>425</v>
      </c>
      <c r="K24" s="19" t="s">
        <v>423</v>
      </c>
      <c r="L24" s="81">
        <v>9020</v>
      </c>
      <c r="M24" s="49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7"/>
    </row>
    <row r="25" spans="1:25" ht="128.25" customHeight="1">
      <c r="A25" s="5"/>
      <c r="B25" s="184"/>
      <c r="C25" s="184"/>
      <c r="D25" s="45"/>
      <c r="E25" s="27" t="s">
        <v>76</v>
      </c>
      <c r="F25" s="36"/>
      <c r="G25" s="27" t="s">
        <v>76</v>
      </c>
      <c r="H25" s="47">
        <v>1</v>
      </c>
      <c r="I25" s="108">
        <v>1000</v>
      </c>
      <c r="J25" s="29" t="s">
        <v>426</v>
      </c>
      <c r="K25" s="19" t="s">
        <v>423</v>
      </c>
      <c r="L25" s="37">
        <v>1000</v>
      </c>
      <c r="M25" s="3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"/>
      <c r="Y25" s="7"/>
    </row>
    <row r="26" spans="1:25" ht="38.25">
      <c r="A26" s="5"/>
      <c r="B26" s="184"/>
      <c r="C26" s="184"/>
      <c r="D26" s="45"/>
      <c r="E26" s="27" t="s">
        <v>77</v>
      </c>
      <c r="F26" s="36"/>
      <c r="G26" s="27"/>
      <c r="H26" s="47">
        <v>0</v>
      </c>
      <c r="I26" s="108"/>
      <c r="J26" s="1"/>
      <c r="K26" s="19"/>
      <c r="L26" s="37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</row>
    <row r="27" spans="1:25" ht="66.75" customHeight="1" thickBot="1">
      <c r="A27" s="5"/>
      <c r="B27" s="185"/>
      <c r="C27" s="185"/>
      <c r="D27" s="45"/>
      <c r="E27" s="27" t="s">
        <v>78</v>
      </c>
      <c r="F27" s="40"/>
      <c r="G27" s="27"/>
      <c r="H27" s="48">
        <v>0</v>
      </c>
      <c r="I27" s="110"/>
      <c r="J27" s="41"/>
      <c r="K27" s="19"/>
      <c r="L27" s="43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</row>
    <row r="28" spans="1:25" ht="13.5" thickBo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ht="13.5" thickTop="1"/>
  </sheetData>
  <sheetProtection/>
  <mergeCells count="24">
    <mergeCell ref="B9:X9"/>
    <mergeCell ref="G15:G16"/>
    <mergeCell ref="H15:H16"/>
    <mergeCell ref="J15:J16"/>
    <mergeCell ref="K15:K16"/>
    <mergeCell ref="L15:L16"/>
    <mergeCell ref="B17:B27"/>
    <mergeCell ref="C17:C27"/>
    <mergeCell ref="B5:X5"/>
    <mergeCell ref="A6:X6"/>
    <mergeCell ref="B7:X7"/>
    <mergeCell ref="B8:X8"/>
    <mergeCell ref="B11:D11"/>
    <mergeCell ref="L11:X11"/>
    <mergeCell ref="B12:D12"/>
    <mergeCell ref="L12:X12"/>
    <mergeCell ref="M15:X15"/>
    <mergeCell ref="I15:I16"/>
    <mergeCell ref="B13:D13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6:Y29"/>
  <sheetViews>
    <sheetView zoomScalePageLayoutView="0" workbookViewId="0" topLeftCell="E5">
      <selection activeCell="K20" sqref="K20"/>
    </sheetView>
  </sheetViews>
  <sheetFormatPr defaultColWidth="11.421875" defaultRowHeight="12.75"/>
  <cols>
    <col min="2" max="2" width="19.140625" style="0" customWidth="1"/>
    <col min="4" max="4" width="37.140625" style="0" customWidth="1"/>
    <col min="5" max="5" width="22.7109375" style="0" customWidth="1"/>
    <col min="7" max="7" width="22.28125" style="0" customWidth="1"/>
    <col min="10" max="10" width="30.00390625" style="0" customWidth="1"/>
    <col min="11" max="11" width="21.57421875" style="0" customWidth="1"/>
  </cols>
  <sheetData>
    <row r="5" ht="13.5" thickBot="1"/>
    <row r="6" spans="1:25" ht="13.5" thickTop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15.75">
      <c r="A7" s="5"/>
      <c r="B7" s="122" t="s">
        <v>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7"/>
    </row>
    <row r="8" spans="1:25" ht="15.75">
      <c r="A8" s="140" t="s">
        <v>27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3"/>
    </row>
    <row r="9" spans="1:25" ht="15.75">
      <c r="A9" s="5"/>
      <c r="B9" s="122" t="s">
        <v>13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5.75">
      <c r="A10" s="5"/>
      <c r="B10" s="122" t="s">
        <v>28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7"/>
    </row>
    <row r="11" spans="1:25" ht="15.75">
      <c r="A11" s="5"/>
      <c r="B11" s="122" t="s">
        <v>274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7"/>
    </row>
    <row r="12" spans="1:25" ht="15.75">
      <c r="A12" s="5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7"/>
    </row>
    <row r="13" spans="1:25" ht="12.75">
      <c r="A13" s="5"/>
      <c r="B13" s="144" t="s">
        <v>80</v>
      </c>
      <c r="C13" s="144"/>
      <c r="D13" s="145"/>
      <c r="E13" s="6"/>
      <c r="F13" s="6"/>
      <c r="G13" s="6"/>
      <c r="H13" s="6"/>
      <c r="I13" s="6"/>
      <c r="J13" s="6"/>
      <c r="K13" s="6"/>
      <c r="L13" s="144" t="s">
        <v>32</v>
      </c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7"/>
    </row>
    <row r="14" spans="1:25" ht="12.75">
      <c r="A14" s="5"/>
      <c r="B14" s="146" t="s">
        <v>30</v>
      </c>
      <c r="C14" s="146"/>
      <c r="D14" s="147"/>
      <c r="E14" s="6"/>
      <c r="F14" s="6"/>
      <c r="G14" s="6"/>
      <c r="H14" s="6"/>
      <c r="I14" s="6"/>
      <c r="J14" s="6"/>
      <c r="K14" s="6"/>
      <c r="L14" s="144" t="s">
        <v>14</v>
      </c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7"/>
    </row>
    <row r="15" spans="1:25" ht="12.75">
      <c r="A15" s="5"/>
      <c r="B15" s="144" t="s">
        <v>31</v>
      </c>
      <c r="C15" s="144"/>
      <c r="D15" s="14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</row>
    <row r="16" spans="1:25" ht="13.5" thickBo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</row>
    <row r="17" spans="1:25" ht="12.75">
      <c r="A17" s="5"/>
      <c r="B17" s="134" t="s">
        <v>15</v>
      </c>
      <c r="C17" s="134" t="s">
        <v>16</v>
      </c>
      <c r="D17" s="134" t="s">
        <v>17</v>
      </c>
      <c r="E17" s="161" t="s">
        <v>18</v>
      </c>
      <c r="F17" s="165" t="s">
        <v>19</v>
      </c>
      <c r="G17" s="155" t="s">
        <v>20</v>
      </c>
      <c r="H17" s="155" t="s">
        <v>21</v>
      </c>
      <c r="I17" s="155" t="s">
        <v>22</v>
      </c>
      <c r="J17" s="155" t="s">
        <v>23</v>
      </c>
      <c r="K17" s="155" t="s">
        <v>24</v>
      </c>
      <c r="L17" s="167" t="s">
        <v>25</v>
      </c>
      <c r="M17" s="187" t="s">
        <v>26</v>
      </c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9"/>
      <c r="Y17" s="7"/>
    </row>
    <row r="18" spans="1:25" ht="12.75">
      <c r="A18" s="5"/>
      <c r="B18" s="135"/>
      <c r="C18" s="135"/>
      <c r="D18" s="135"/>
      <c r="E18" s="162"/>
      <c r="F18" s="166"/>
      <c r="G18" s="135"/>
      <c r="H18" s="135"/>
      <c r="I18" s="135"/>
      <c r="J18" s="135"/>
      <c r="K18" s="135"/>
      <c r="L18" s="168"/>
      <c r="M18" s="50" t="s">
        <v>1</v>
      </c>
      <c r="N18" s="12" t="s">
        <v>2</v>
      </c>
      <c r="O18" s="12" t="s">
        <v>3</v>
      </c>
      <c r="P18" s="12" t="s">
        <v>4</v>
      </c>
      <c r="Q18" s="12" t="s">
        <v>5</v>
      </c>
      <c r="R18" s="12" t="s">
        <v>6</v>
      </c>
      <c r="S18" s="12" t="s">
        <v>7</v>
      </c>
      <c r="T18" s="12" t="s">
        <v>8</v>
      </c>
      <c r="U18" s="12" t="s">
        <v>9</v>
      </c>
      <c r="V18" s="12" t="s">
        <v>10</v>
      </c>
      <c r="W18" s="12" t="s">
        <v>11</v>
      </c>
      <c r="X18" s="51" t="s">
        <v>12</v>
      </c>
      <c r="Y18" s="7"/>
    </row>
    <row r="19" spans="1:25" ht="80.25" customHeight="1">
      <c r="A19" s="5"/>
      <c r="B19" s="123" t="s">
        <v>100</v>
      </c>
      <c r="C19" s="45"/>
      <c r="D19" s="45"/>
      <c r="E19" s="29" t="s">
        <v>283</v>
      </c>
      <c r="F19" s="36">
        <v>14062012</v>
      </c>
      <c r="G19" s="29" t="s">
        <v>283</v>
      </c>
      <c r="H19" s="17">
        <v>1000</v>
      </c>
      <c r="I19" s="19" t="s">
        <v>284</v>
      </c>
      <c r="J19" s="29" t="s">
        <v>334</v>
      </c>
      <c r="K19" s="46" t="s">
        <v>424</v>
      </c>
      <c r="L19" s="19" t="s">
        <v>284</v>
      </c>
      <c r="M19" s="36"/>
      <c r="N19" s="1"/>
      <c r="O19" s="1"/>
      <c r="P19" s="1"/>
      <c r="Q19" s="1"/>
      <c r="R19" s="21"/>
      <c r="S19" s="21"/>
      <c r="T19" s="21"/>
      <c r="U19" s="21"/>
      <c r="V19" s="21"/>
      <c r="W19" s="21"/>
      <c r="X19" s="37"/>
      <c r="Y19" s="7"/>
    </row>
    <row r="20" spans="1:25" ht="57" customHeight="1">
      <c r="A20" s="5"/>
      <c r="B20" s="136"/>
      <c r="C20" s="45"/>
      <c r="D20" s="45"/>
      <c r="E20" s="29" t="s">
        <v>81</v>
      </c>
      <c r="F20" s="36"/>
      <c r="G20" s="19"/>
      <c r="H20" s="17">
        <v>0</v>
      </c>
      <c r="I20" s="1"/>
      <c r="J20" s="1"/>
      <c r="K20" s="111"/>
      <c r="L20" s="37"/>
      <c r="M20" s="36"/>
      <c r="N20" s="1"/>
      <c r="O20" s="1"/>
      <c r="P20" s="1"/>
      <c r="Q20" s="1"/>
      <c r="R20" s="22"/>
      <c r="S20" s="22"/>
      <c r="T20" s="22"/>
      <c r="U20" s="22"/>
      <c r="V20" s="22"/>
      <c r="W20" s="22"/>
      <c r="X20" s="37"/>
      <c r="Y20" s="7"/>
    </row>
    <row r="21" spans="1:25" ht="56.25" customHeight="1">
      <c r="A21" s="5"/>
      <c r="B21" s="136"/>
      <c r="C21" s="1"/>
      <c r="D21" s="1"/>
      <c r="E21" s="29" t="s">
        <v>82</v>
      </c>
      <c r="F21" s="36"/>
      <c r="G21" s="1"/>
      <c r="H21" s="17">
        <v>0</v>
      </c>
      <c r="I21" s="1"/>
      <c r="J21" s="1"/>
      <c r="K21" s="111"/>
      <c r="L21" s="37"/>
      <c r="M21" s="36"/>
      <c r="N21" s="1"/>
      <c r="O21" s="1"/>
      <c r="P21" s="1"/>
      <c r="Q21" s="1"/>
      <c r="R21" s="22"/>
      <c r="S21" s="22"/>
      <c r="T21" s="22"/>
      <c r="U21" s="22"/>
      <c r="V21" s="22"/>
      <c r="W21" s="22"/>
      <c r="X21" s="37"/>
      <c r="Y21" s="7"/>
    </row>
    <row r="22" spans="1:25" ht="55.5" customHeight="1">
      <c r="A22" s="5"/>
      <c r="B22" s="136"/>
      <c r="C22" s="45"/>
      <c r="D22" s="45"/>
      <c r="E22" s="29" t="s">
        <v>83</v>
      </c>
      <c r="F22" s="38"/>
      <c r="G22" s="19"/>
      <c r="H22" s="17">
        <v>0</v>
      </c>
      <c r="I22" s="19"/>
      <c r="J22" s="20"/>
      <c r="K22" s="111"/>
      <c r="L22" s="39"/>
      <c r="M22" s="36"/>
      <c r="N22" s="22"/>
      <c r="O22" s="22"/>
      <c r="P22" s="1"/>
      <c r="Q22" s="1"/>
      <c r="R22" s="1"/>
      <c r="S22" s="1"/>
      <c r="T22" s="1"/>
      <c r="U22" s="1"/>
      <c r="V22" s="1"/>
      <c r="W22" s="1"/>
      <c r="X22" s="37"/>
      <c r="Y22" s="7"/>
    </row>
    <row r="23" spans="1:25" ht="54" customHeight="1">
      <c r="A23" s="5"/>
      <c r="B23" s="136"/>
      <c r="C23" s="45"/>
      <c r="D23" s="45"/>
      <c r="E23" s="29" t="s">
        <v>84</v>
      </c>
      <c r="F23" s="36"/>
      <c r="G23" s="1"/>
      <c r="H23" s="17">
        <v>0</v>
      </c>
      <c r="I23" s="1"/>
      <c r="J23" s="1"/>
      <c r="K23" s="111"/>
      <c r="L23" s="37"/>
      <c r="M23" s="36"/>
      <c r="N23" s="1"/>
      <c r="O23" s="1"/>
      <c r="P23" s="1"/>
      <c r="Q23" s="1"/>
      <c r="R23" s="1"/>
      <c r="S23" s="1"/>
      <c r="T23" s="1"/>
      <c r="U23" s="1"/>
      <c r="V23" s="1"/>
      <c r="W23" s="1"/>
      <c r="X23" s="37"/>
      <c r="Y23" s="7"/>
    </row>
    <row r="24" spans="1:25" ht="93.75" customHeight="1" thickBot="1">
      <c r="A24" s="5"/>
      <c r="B24" s="186"/>
      <c r="C24" s="45"/>
      <c r="D24" s="45"/>
      <c r="E24" s="27" t="s">
        <v>85</v>
      </c>
      <c r="F24" s="40"/>
      <c r="G24" s="41"/>
      <c r="H24" s="42">
        <v>0</v>
      </c>
      <c r="I24" s="41"/>
      <c r="J24" s="41"/>
      <c r="K24" s="111"/>
      <c r="L24" s="43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3"/>
      <c r="Y24" s="7"/>
    </row>
    <row r="25" spans="1:25" ht="13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ht="13.5" thickTop="1"/>
    <row r="28" ht="12.75">
      <c r="K28" s="11">
        <v>1250</v>
      </c>
    </row>
    <row r="29" ht="12.75">
      <c r="K29">
        <v>1085</v>
      </c>
    </row>
  </sheetData>
  <sheetProtection/>
  <mergeCells count="23">
    <mergeCell ref="B7:X7"/>
    <mergeCell ref="A8:X8"/>
    <mergeCell ref="B9:X9"/>
    <mergeCell ref="B10:X10"/>
    <mergeCell ref="B13:D13"/>
    <mergeCell ref="L13:X13"/>
    <mergeCell ref="B11:X11"/>
    <mergeCell ref="G17:G18"/>
    <mergeCell ref="H17:H18"/>
    <mergeCell ref="J17:J18"/>
    <mergeCell ref="K17:K18"/>
    <mergeCell ref="L17:L18"/>
    <mergeCell ref="M17:X17"/>
    <mergeCell ref="B19:B24"/>
    <mergeCell ref="I17:I18"/>
    <mergeCell ref="B14:D14"/>
    <mergeCell ref="L14:X14"/>
    <mergeCell ref="B15:D15"/>
    <mergeCell ref="B17:B18"/>
    <mergeCell ref="C17:C18"/>
    <mergeCell ref="D17:D18"/>
    <mergeCell ref="E17:E18"/>
    <mergeCell ref="F17:F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5:Y26"/>
  <sheetViews>
    <sheetView zoomScalePageLayoutView="0" workbookViewId="0" topLeftCell="C10">
      <selection activeCell="J23" sqref="J23"/>
    </sheetView>
  </sheetViews>
  <sheetFormatPr defaultColWidth="11.421875" defaultRowHeight="12.75"/>
  <cols>
    <col min="2" max="2" width="12.8515625" style="0" customWidth="1"/>
    <col min="4" max="4" width="35.57421875" style="0" customWidth="1"/>
    <col min="5" max="5" width="23.421875" style="0" customWidth="1"/>
    <col min="7" max="7" width="23.00390625" style="0" customWidth="1"/>
    <col min="10" max="10" width="18.28125" style="0" customWidth="1"/>
    <col min="11" max="11" width="29.7109375" style="0" bestFit="1" customWidth="1"/>
  </cols>
  <sheetData>
    <row r="4" ht="13.5" thickBot="1"/>
    <row r="5" spans="1:25" ht="13.5" thickTop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15.75">
      <c r="A6" s="5"/>
      <c r="B6" s="122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140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</row>
    <row r="8" spans="1:25" ht="15.75">
      <c r="A8" s="5"/>
      <c r="B8" s="122" t="s">
        <v>13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2.75">
      <c r="A10" s="5"/>
      <c r="B10" s="144" t="s">
        <v>80</v>
      </c>
      <c r="C10" s="144"/>
      <c r="D10" s="145"/>
      <c r="E10" s="6"/>
      <c r="F10" s="6"/>
      <c r="G10" s="6"/>
      <c r="H10" s="6"/>
      <c r="I10" s="6"/>
      <c r="J10" s="6"/>
      <c r="K10" s="6"/>
      <c r="L10" s="144" t="s">
        <v>32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7"/>
    </row>
    <row r="11" spans="1:25" ht="12.75">
      <c r="A11" s="5"/>
      <c r="B11" s="146" t="s">
        <v>30</v>
      </c>
      <c r="C11" s="146"/>
      <c r="D11" s="147"/>
      <c r="E11" s="6"/>
      <c r="F11" s="6"/>
      <c r="G11" s="6"/>
      <c r="H11" s="6"/>
      <c r="I11" s="6"/>
      <c r="J11" s="6"/>
      <c r="K11" s="6"/>
      <c r="L11" s="144" t="s">
        <v>14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7"/>
    </row>
    <row r="12" spans="1:25" ht="12.75">
      <c r="A12" s="5"/>
      <c r="B12" s="144" t="s">
        <v>31</v>
      </c>
      <c r="C12" s="144"/>
      <c r="D12" s="14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12.75">
      <c r="A14" s="5"/>
      <c r="B14" s="134" t="s">
        <v>15</v>
      </c>
      <c r="C14" s="134" t="s">
        <v>16</v>
      </c>
      <c r="D14" s="134" t="s">
        <v>17</v>
      </c>
      <c r="E14" s="134" t="s">
        <v>18</v>
      </c>
      <c r="F14" s="134" t="s">
        <v>19</v>
      </c>
      <c r="G14" s="134" t="s">
        <v>20</v>
      </c>
      <c r="H14" s="134" t="s">
        <v>21</v>
      </c>
      <c r="I14" s="134" t="s">
        <v>22</v>
      </c>
      <c r="J14" s="134" t="s">
        <v>23</v>
      </c>
      <c r="K14" s="134" t="s">
        <v>24</v>
      </c>
      <c r="L14" s="134" t="s">
        <v>25</v>
      </c>
      <c r="M14" s="141" t="s">
        <v>26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3"/>
      <c r="Y14" s="7"/>
    </row>
    <row r="15" spans="1:25" ht="12.75">
      <c r="A15" s="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2" t="s">
        <v>1</v>
      </c>
      <c r="N15" s="12" t="s">
        <v>2</v>
      </c>
      <c r="O15" s="12" t="s">
        <v>3</v>
      </c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10</v>
      </c>
      <c r="W15" s="12" t="s">
        <v>11</v>
      </c>
      <c r="X15" s="12" t="s">
        <v>12</v>
      </c>
      <c r="Y15" s="7"/>
    </row>
    <row r="16" spans="1:25" ht="67.5" customHeight="1">
      <c r="A16" s="5"/>
      <c r="B16" s="126" t="s">
        <v>101</v>
      </c>
      <c r="C16" s="45"/>
      <c r="D16" s="45"/>
      <c r="E16" s="24" t="s">
        <v>86</v>
      </c>
      <c r="F16" s="1"/>
      <c r="G16" s="24" t="s">
        <v>86</v>
      </c>
      <c r="H16" s="62">
        <v>1</v>
      </c>
      <c r="I16" s="81">
        <v>1000</v>
      </c>
      <c r="J16" s="15" t="s">
        <v>427</v>
      </c>
      <c r="K16" s="19" t="s">
        <v>288</v>
      </c>
      <c r="L16" s="81">
        <v>1000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</row>
    <row r="17" spans="1:25" ht="96" customHeight="1">
      <c r="A17" s="5"/>
      <c r="B17" s="137"/>
      <c r="C17" s="45"/>
      <c r="D17" s="45"/>
      <c r="E17" s="15" t="s">
        <v>87</v>
      </c>
      <c r="F17" s="1"/>
      <c r="G17" s="15" t="s">
        <v>87</v>
      </c>
      <c r="H17" s="62">
        <v>1</v>
      </c>
      <c r="I17" s="81">
        <v>3500</v>
      </c>
      <c r="J17" s="15" t="s">
        <v>335</v>
      </c>
      <c r="K17" s="19" t="s">
        <v>428</v>
      </c>
      <c r="L17" s="81">
        <v>3500</v>
      </c>
      <c r="M17" s="1"/>
      <c r="N17" s="1"/>
      <c r="O17" s="1"/>
      <c r="P17" s="1"/>
      <c r="Q17" s="1"/>
      <c r="R17" s="21"/>
      <c r="S17" s="21"/>
      <c r="T17" s="21"/>
      <c r="U17" s="75"/>
      <c r="V17" s="1"/>
      <c r="W17" s="1"/>
      <c r="X17" s="1"/>
      <c r="Y17" s="7"/>
    </row>
    <row r="18" spans="1:25" ht="51">
      <c r="A18" s="5"/>
      <c r="B18" s="137"/>
      <c r="C18" s="1"/>
      <c r="D18" s="1"/>
      <c r="E18" s="15" t="s">
        <v>88</v>
      </c>
      <c r="F18" s="1"/>
      <c r="G18" s="15" t="s">
        <v>88</v>
      </c>
      <c r="H18" s="62">
        <v>1</v>
      </c>
      <c r="I18" s="81">
        <v>1500</v>
      </c>
      <c r="J18" s="15" t="s">
        <v>434</v>
      </c>
      <c r="K18" s="19" t="s">
        <v>430</v>
      </c>
      <c r="L18" s="81">
        <v>1500</v>
      </c>
      <c r="M18" s="1"/>
      <c r="N18" s="1"/>
      <c r="O18" s="1"/>
      <c r="P18" s="1"/>
      <c r="Q18" s="1"/>
      <c r="R18" s="21"/>
      <c r="S18" s="21"/>
      <c r="T18" s="21"/>
      <c r="U18" s="75"/>
      <c r="V18" s="75"/>
      <c r="W18" s="75"/>
      <c r="X18" s="1"/>
      <c r="Y18" s="7"/>
    </row>
    <row r="19" spans="1:25" ht="42.75" customHeight="1">
      <c r="A19" s="5"/>
      <c r="B19" s="137"/>
      <c r="C19" s="45"/>
      <c r="D19" s="45"/>
      <c r="E19" s="15" t="s">
        <v>89</v>
      </c>
      <c r="F19" s="18"/>
      <c r="G19" s="15"/>
      <c r="H19" s="62">
        <v>0</v>
      </c>
      <c r="I19" s="82"/>
      <c r="J19" s="20"/>
      <c r="K19" s="19"/>
      <c r="L19" s="82"/>
      <c r="M19" s="1"/>
      <c r="N19" s="75"/>
      <c r="O19" s="75"/>
      <c r="P19" s="1"/>
      <c r="Q19" s="1"/>
      <c r="R19" s="1"/>
      <c r="S19" s="1"/>
      <c r="T19" s="1"/>
      <c r="U19" s="1"/>
      <c r="V19" s="1"/>
      <c r="W19" s="1"/>
      <c r="X19" s="1"/>
      <c r="Y19" s="7"/>
    </row>
    <row r="20" spans="1:25" ht="42.75" customHeight="1">
      <c r="A20" s="5"/>
      <c r="B20" s="137"/>
      <c r="C20" s="45"/>
      <c r="D20" s="45"/>
      <c r="E20" s="15" t="s">
        <v>90</v>
      </c>
      <c r="F20" s="1"/>
      <c r="G20" s="15" t="s">
        <v>90</v>
      </c>
      <c r="H20" s="62">
        <v>1</v>
      </c>
      <c r="I20" s="81">
        <v>3600</v>
      </c>
      <c r="J20" s="15" t="s">
        <v>429</v>
      </c>
      <c r="K20" s="19" t="s">
        <v>431</v>
      </c>
      <c r="L20" s="81">
        <v>3600</v>
      </c>
      <c r="M20" s="1"/>
      <c r="N20" s="1"/>
      <c r="O20" s="1"/>
      <c r="P20" s="21"/>
      <c r="Q20" s="1"/>
      <c r="R20" s="1"/>
      <c r="S20" s="1"/>
      <c r="T20" s="1"/>
      <c r="U20" s="1"/>
      <c r="V20" s="1"/>
      <c r="W20" s="1"/>
      <c r="X20" s="1"/>
      <c r="Y20" s="7"/>
    </row>
    <row r="21" spans="1:25" ht="41.25" customHeight="1">
      <c r="A21" s="5"/>
      <c r="B21" s="137"/>
      <c r="C21" s="45"/>
      <c r="D21" s="45"/>
      <c r="E21" s="24" t="s">
        <v>91</v>
      </c>
      <c r="F21" s="1"/>
      <c r="G21" s="24"/>
      <c r="H21" s="62">
        <v>0</v>
      </c>
      <c r="I21" s="81"/>
      <c r="J21" s="1"/>
      <c r="K21" s="1"/>
      <c r="L21" s="8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25" ht="40.5" customHeight="1">
      <c r="A22" s="5"/>
      <c r="B22" s="137"/>
      <c r="C22" s="45"/>
      <c r="D22" s="45"/>
      <c r="E22" s="24" t="s">
        <v>292</v>
      </c>
      <c r="F22" s="1"/>
      <c r="G22" s="24" t="s">
        <v>292</v>
      </c>
      <c r="H22" s="62">
        <v>25</v>
      </c>
      <c r="I22" s="81">
        <v>1000</v>
      </c>
      <c r="J22" s="15" t="s">
        <v>433</v>
      </c>
      <c r="K22" s="19" t="s">
        <v>432</v>
      </c>
      <c r="L22" s="81">
        <v>1000</v>
      </c>
      <c r="M22" s="1"/>
      <c r="N22" s="1"/>
      <c r="O22" s="1"/>
      <c r="P22" s="1"/>
      <c r="Q22" s="21"/>
      <c r="R22" s="21"/>
      <c r="S22" s="1"/>
      <c r="T22" s="1"/>
      <c r="U22" s="1"/>
      <c r="V22" s="1"/>
      <c r="W22" s="1"/>
      <c r="X22" s="1"/>
      <c r="Y22" s="7"/>
    </row>
    <row r="23" spans="1:25" ht="118.5" customHeight="1">
      <c r="A23" s="5"/>
      <c r="B23" s="137"/>
      <c r="C23" s="45"/>
      <c r="D23" s="45"/>
      <c r="E23" s="23" t="s">
        <v>92</v>
      </c>
      <c r="F23" s="1"/>
      <c r="G23" s="23" t="s">
        <v>92</v>
      </c>
      <c r="H23" s="62">
        <v>1</v>
      </c>
      <c r="I23" s="81">
        <v>1000</v>
      </c>
      <c r="J23" s="15" t="s">
        <v>435</v>
      </c>
      <c r="K23" s="19" t="s">
        <v>289</v>
      </c>
      <c r="L23" s="81">
        <v>1000</v>
      </c>
      <c r="M23" s="1"/>
      <c r="N23" s="1"/>
      <c r="O23" s="1"/>
      <c r="P23" s="1"/>
      <c r="Q23" s="1"/>
      <c r="R23" s="1"/>
      <c r="S23" s="1"/>
      <c r="T23" s="21"/>
      <c r="U23" s="1"/>
      <c r="V23" s="1"/>
      <c r="W23" s="1"/>
      <c r="X23" s="1"/>
      <c r="Y23" s="7"/>
    </row>
    <row r="24" spans="1:25" ht="25.5">
      <c r="A24" s="5"/>
      <c r="B24" s="137"/>
      <c r="C24" s="45"/>
      <c r="D24" s="45"/>
      <c r="E24" s="24" t="s">
        <v>93</v>
      </c>
      <c r="F24" s="1"/>
      <c r="G24" s="24"/>
      <c r="H24" s="62">
        <v>0</v>
      </c>
      <c r="I24" s="81"/>
      <c r="J24" s="1"/>
      <c r="K24" s="1"/>
      <c r="L24" s="8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/>
    </row>
    <row r="25" spans="1:25" ht="96" customHeight="1">
      <c r="A25" s="5"/>
      <c r="B25" s="127"/>
      <c r="C25" s="46"/>
      <c r="D25" s="45"/>
      <c r="E25" s="24" t="s">
        <v>94</v>
      </c>
      <c r="F25" s="1"/>
      <c r="G25" s="24" t="s">
        <v>94</v>
      </c>
      <c r="H25" s="62">
        <v>1</v>
      </c>
      <c r="I25" s="81">
        <v>1800</v>
      </c>
      <c r="J25" s="15" t="s">
        <v>436</v>
      </c>
      <c r="K25" s="19" t="s">
        <v>430</v>
      </c>
      <c r="L25" s="81">
        <v>1800</v>
      </c>
      <c r="M25" s="1"/>
      <c r="N25" s="1"/>
      <c r="O25" s="1"/>
      <c r="P25" s="1"/>
      <c r="Q25" s="1"/>
      <c r="R25" s="1"/>
      <c r="S25" s="21"/>
      <c r="T25" s="1"/>
      <c r="U25" s="1"/>
      <c r="V25" s="1"/>
      <c r="W25" s="1"/>
      <c r="X25" s="1"/>
      <c r="Y25" s="7"/>
    </row>
    <row r="26" spans="1:25" ht="13.5" thickBo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ht="13.5" thickTop="1"/>
  </sheetData>
  <sheetProtection/>
  <mergeCells count="22">
    <mergeCell ref="B6:X6"/>
    <mergeCell ref="A7:X7"/>
    <mergeCell ref="B8:X8"/>
    <mergeCell ref="B9:X9"/>
    <mergeCell ref="B10:D10"/>
    <mergeCell ref="L10:X10"/>
    <mergeCell ref="G14:G15"/>
    <mergeCell ref="H14:H15"/>
    <mergeCell ref="J14:J15"/>
    <mergeCell ref="K14:K15"/>
    <mergeCell ref="L14:L15"/>
    <mergeCell ref="M14:X14"/>
    <mergeCell ref="B16:B25"/>
    <mergeCell ref="I14:I15"/>
    <mergeCell ref="B11:D11"/>
    <mergeCell ref="L11:X11"/>
    <mergeCell ref="B12:D12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5:Y21"/>
  <sheetViews>
    <sheetView zoomScale="120" zoomScaleNormal="120" zoomScalePageLayoutView="0" workbookViewId="0" topLeftCell="D10">
      <selection activeCell="J19" sqref="J19"/>
    </sheetView>
  </sheetViews>
  <sheetFormatPr defaultColWidth="11.421875" defaultRowHeight="12.75"/>
  <cols>
    <col min="2" max="2" width="24.8515625" style="0" customWidth="1"/>
    <col min="3" max="3" width="25.00390625" style="0" customWidth="1"/>
    <col min="4" max="4" width="21.140625" style="0" customWidth="1"/>
    <col min="5" max="5" width="21.00390625" style="0" customWidth="1"/>
    <col min="7" max="7" width="18.140625" style="0" customWidth="1"/>
    <col min="9" max="9" width="8.8515625" style="0" customWidth="1"/>
    <col min="10" max="10" width="48.421875" style="0" customWidth="1"/>
    <col min="11" max="11" width="15.8515625" style="0" customWidth="1"/>
  </cols>
  <sheetData>
    <row r="4" ht="13.5" thickBot="1"/>
    <row r="5" spans="1:25" ht="13.5" thickTop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15.75">
      <c r="A6" s="5"/>
      <c r="B6" s="122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</row>
    <row r="7" spans="1:25" ht="15.75">
      <c r="A7" s="140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</row>
    <row r="8" spans="1:25" ht="15.75">
      <c r="A8" s="5"/>
      <c r="B8" s="122" t="s">
        <v>13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7"/>
    </row>
    <row r="9" spans="1:25" ht="15.75">
      <c r="A9" s="5"/>
      <c r="B9" s="122" t="s">
        <v>28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7"/>
    </row>
    <row r="10" spans="1:25" ht="15.75">
      <c r="A10" s="5"/>
      <c r="B10" s="122" t="s">
        <v>274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7"/>
    </row>
    <row r="11" spans="1:25" ht="15.75">
      <c r="A11" s="5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7"/>
    </row>
    <row r="12" spans="1:25" ht="12.75">
      <c r="A12" s="5"/>
      <c r="B12" s="144" t="s">
        <v>80</v>
      </c>
      <c r="C12" s="144"/>
      <c r="D12" s="145"/>
      <c r="E12" s="6"/>
      <c r="F12" s="6"/>
      <c r="G12" s="6"/>
      <c r="H12" s="6"/>
      <c r="I12" s="6"/>
      <c r="J12" s="6"/>
      <c r="K12" s="6"/>
      <c r="L12" s="144" t="s">
        <v>32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7"/>
    </row>
    <row r="13" spans="1:25" ht="12.75">
      <c r="A13" s="5"/>
      <c r="B13" s="146" t="s">
        <v>30</v>
      </c>
      <c r="C13" s="146"/>
      <c r="D13" s="147"/>
      <c r="E13" s="6"/>
      <c r="F13" s="6"/>
      <c r="G13" s="6"/>
      <c r="H13" s="6"/>
      <c r="I13" s="6"/>
      <c r="J13" s="6"/>
      <c r="K13" s="6"/>
      <c r="L13" s="144" t="s">
        <v>14</v>
      </c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7"/>
    </row>
    <row r="14" spans="1:25" ht="12.75">
      <c r="A14" s="5"/>
      <c r="B14" s="144" t="s">
        <v>31</v>
      </c>
      <c r="C14" s="144"/>
      <c r="D14" s="14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</row>
    <row r="16" spans="1:25" ht="12.75">
      <c r="A16" s="5"/>
      <c r="B16" s="134" t="s">
        <v>15</v>
      </c>
      <c r="C16" s="134" t="s">
        <v>16</v>
      </c>
      <c r="D16" s="134" t="s">
        <v>17</v>
      </c>
      <c r="E16" s="134" t="s">
        <v>18</v>
      </c>
      <c r="F16" s="134" t="s">
        <v>19</v>
      </c>
      <c r="G16" s="134" t="s">
        <v>20</v>
      </c>
      <c r="H16" s="134" t="s">
        <v>21</v>
      </c>
      <c r="I16" s="134" t="s">
        <v>22</v>
      </c>
      <c r="J16" s="134" t="s">
        <v>23</v>
      </c>
      <c r="K16" s="134" t="s">
        <v>24</v>
      </c>
      <c r="L16" s="134" t="s">
        <v>25</v>
      </c>
      <c r="M16" s="141" t="s">
        <v>26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  <c r="Y16" s="7"/>
    </row>
    <row r="17" spans="1:25" ht="12.75">
      <c r="A17" s="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2" t="s">
        <v>1</v>
      </c>
      <c r="N17" s="12" t="s">
        <v>2</v>
      </c>
      <c r="O17" s="12" t="s">
        <v>3</v>
      </c>
      <c r="P17" s="12" t="s">
        <v>4</v>
      </c>
      <c r="Q17" s="12" t="s">
        <v>5</v>
      </c>
      <c r="R17" s="12" t="s">
        <v>6</v>
      </c>
      <c r="S17" s="12" t="s">
        <v>7</v>
      </c>
      <c r="T17" s="12" t="s">
        <v>8</v>
      </c>
      <c r="U17" s="12" t="s">
        <v>9</v>
      </c>
      <c r="V17" s="12" t="s">
        <v>10</v>
      </c>
      <c r="W17" s="12" t="s">
        <v>11</v>
      </c>
      <c r="X17" s="12" t="s">
        <v>12</v>
      </c>
      <c r="Y17" s="7"/>
    </row>
    <row r="18" spans="1:25" ht="49.5" customHeight="1">
      <c r="A18" s="5"/>
      <c r="B18" s="134" t="s">
        <v>102</v>
      </c>
      <c r="C18" s="183" t="s">
        <v>95</v>
      </c>
      <c r="D18" s="126" t="s">
        <v>96</v>
      </c>
      <c r="E18" s="15" t="s">
        <v>285</v>
      </c>
      <c r="F18" s="1"/>
      <c r="G18" s="15" t="s">
        <v>285</v>
      </c>
      <c r="H18" s="17">
        <v>1</v>
      </c>
      <c r="I18" s="1">
        <v>2930</v>
      </c>
      <c r="J18" s="15" t="s">
        <v>437</v>
      </c>
      <c r="K18" s="19" t="s">
        <v>287</v>
      </c>
      <c r="L18" s="1">
        <v>2930</v>
      </c>
      <c r="M18" s="1"/>
      <c r="N18" s="1"/>
      <c r="O18" s="1"/>
      <c r="P18" s="21"/>
      <c r="Q18" s="21"/>
      <c r="R18" s="21"/>
      <c r="S18" s="21"/>
      <c r="T18" s="21"/>
      <c r="U18" s="21"/>
      <c r="V18" s="21"/>
      <c r="W18" s="21"/>
      <c r="X18" s="21"/>
      <c r="Y18" s="7"/>
    </row>
    <row r="19" spans="1:25" ht="37.5" customHeight="1">
      <c r="A19" s="5"/>
      <c r="B19" s="134"/>
      <c r="C19" s="184"/>
      <c r="D19" s="137"/>
      <c r="E19" s="15" t="s">
        <v>286</v>
      </c>
      <c r="F19" s="1"/>
      <c r="G19" s="15" t="s">
        <v>286</v>
      </c>
      <c r="H19" s="17">
        <v>50</v>
      </c>
      <c r="I19" s="1">
        <v>8000</v>
      </c>
      <c r="J19" s="1" t="s">
        <v>438</v>
      </c>
      <c r="K19" s="19" t="s">
        <v>287</v>
      </c>
      <c r="L19" s="1">
        <v>8000</v>
      </c>
      <c r="M19" s="1"/>
      <c r="N19" s="1"/>
      <c r="O19" s="1"/>
      <c r="P19" s="21"/>
      <c r="Q19" s="21"/>
      <c r="R19" s="21"/>
      <c r="S19" s="21"/>
      <c r="T19" s="21"/>
      <c r="U19" s="21"/>
      <c r="V19" s="21"/>
      <c r="W19" s="21"/>
      <c r="X19" s="21"/>
      <c r="Y19" s="7"/>
    </row>
    <row r="20" spans="1:25" ht="67.5" customHeight="1">
      <c r="A20" s="5"/>
      <c r="B20" s="134"/>
      <c r="C20" s="185"/>
      <c r="D20" s="127"/>
      <c r="E20" s="15" t="s">
        <v>103</v>
      </c>
      <c r="F20" s="1"/>
      <c r="G20" s="15"/>
      <c r="H20" s="17">
        <v>0</v>
      </c>
      <c r="I20" s="1"/>
      <c r="J20" s="1"/>
      <c r="K20" s="1"/>
      <c r="L20" s="1"/>
      <c r="M20" s="1"/>
      <c r="N20" s="1"/>
      <c r="O20" s="1"/>
      <c r="P20" s="1"/>
      <c r="Q20" s="1"/>
      <c r="R20" s="75"/>
      <c r="S20" s="75"/>
      <c r="T20" s="75"/>
      <c r="U20" s="75"/>
      <c r="V20" s="75"/>
      <c r="W20" s="75"/>
      <c r="X20" s="1"/>
      <c r="Y20" s="7"/>
    </row>
    <row r="21" spans="1:25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ht="13.5" thickTop="1"/>
  </sheetData>
  <sheetProtection/>
  <mergeCells count="25">
    <mergeCell ref="B13:D13"/>
    <mergeCell ref="B6:X6"/>
    <mergeCell ref="A7:X7"/>
    <mergeCell ref="B8:X8"/>
    <mergeCell ref="B9:X9"/>
    <mergeCell ref="B12:D12"/>
    <mergeCell ref="L12:X12"/>
    <mergeCell ref="B10:X10"/>
    <mergeCell ref="F16:F17"/>
    <mergeCell ref="G16:G17"/>
    <mergeCell ref="H16:H17"/>
    <mergeCell ref="J16:J17"/>
    <mergeCell ref="B18:B20"/>
    <mergeCell ref="C18:C20"/>
    <mergeCell ref="D18:D20"/>
    <mergeCell ref="K16:K17"/>
    <mergeCell ref="L16:L17"/>
    <mergeCell ref="M16:X16"/>
    <mergeCell ref="I16:I17"/>
    <mergeCell ref="L13:X13"/>
    <mergeCell ref="B14:D14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6:Z24"/>
  <sheetViews>
    <sheetView zoomScalePageLayoutView="0" workbookViewId="0" topLeftCell="F15">
      <selection activeCell="L18" sqref="L18"/>
    </sheetView>
  </sheetViews>
  <sheetFormatPr defaultColWidth="11.421875" defaultRowHeight="12.75"/>
  <cols>
    <col min="3" max="3" width="20.00390625" style="0" customWidth="1"/>
    <col min="4" max="4" width="36.140625" style="0" customWidth="1"/>
    <col min="5" max="5" width="72.28125" style="0" customWidth="1"/>
    <col min="6" max="6" width="25.140625" style="0" customWidth="1"/>
    <col min="8" max="8" width="23.28125" style="0" customWidth="1"/>
    <col min="11" max="11" width="16.00390625" style="0" customWidth="1"/>
    <col min="12" max="12" width="17.8515625" style="0" customWidth="1"/>
  </cols>
  <sheetData>
    <row r="5" ht="13.5" thickBot="1"/>
    <row r="6" spans="2:26" ht="13.5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 spans="2:26" ht="15.75">
      <c r="B7" s="5"/>
      <c r="C7" s="122" t="s">
        <v>0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7"/>
    </row>
    <row r="8" spans="2:26" ht="15.75">
      <c r="B8" s="140" t="s">
        <v>27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3"/>
    </row>
    <row r="9" spans="2:26" ht="15.75">
      <c r="B9" s="5"/>
      <c r="C9" s="122" t="s">
        <v>13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7"/>
    </row>
    <row r="10" spans="2:26" ht="15.75">
      <c r="B10" s="5"/>
      <c r="C10" s="122" t="s">
        <v>28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7"/>
    </row>
    <row r="11" spans="2:26" ht="12.75">
      <c r="B11" s="5"/>
      <c r="C11" s="144" t="s">
        <v>104</v>
      </c>
      <c r="D11" s="144"/>
      <c r="E11" s="145"/>
      <c r="F11" s="6"/>
      <c r="G11" s="6"/>
      <c r="H11" s="6"/>
      <c r="I11" s="6"/>
      <c r="J11" s="6"/>
      <c r="K11" s="6"/>
      <c r="L11" s="6"/>
      <c r="M11" s="144" t="s">
        <v>32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7"/>
    </row>
    <row r="12" spans="2:26" ht="12.75">
      <c r="B12" s="5"/>
      <c r="C12" s="146" t="s">
        <v>30</v>
      </c>
      <c r="D12" s="146"/>
      <c r="E12" s="147"/>
      <c r="F12" s="6"/>
      <c r="G12" s="6"/>
      <c r="H12" s="6"/>
      <c r="I12" s="6"/>
      <c r="J12" s="6"/>
      <c r="K12" s="6"/>
      <c r="L12" s="6"/>
      <c r="M12" s="144" t="s">
        <v>14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7"/>
    </row>
    <row r="13" spans="2:26" ht="12.75">
      <c r="B13" s="5"/>
      <c r="C13" s="144" t="s">
        <v>31</v>
      </c>
      <c r="D13" s="144"/>
      <c r="E13" s="14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2:26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2:26" ht="12.75">
      <c r="B15" s="5"/>
      <c r="C15" s="134" t="s">
        <v>15</v>
      </c>
      <c r="D15" s="134" t="s">
        <v>16</v>
      </c>
      <c r="E15" s="134" t="s">
        <v>17</v>
      </c>
      <c r="F15" s="134" t="s">
        <v>18</v>
      </c>
      <c r="G15" s="134" t="s">
        <v>19</v>
      </c>
      <c r="H15" s="134" t="s">
        <v>20</v>
      </c>
      <c r="I15" s="134" t="s">
        <v>21</v>
      </c>
      <c r="J15" s="134" t="s">
        <v>22</v>
      </c>
      <c r="K15" s="134" t="s">
        <v>23</v>
      </c>
      <c r="L15" s="134" t="s">
        <v>24</v>
      </c>
      <c r="M15" s="134" t="s">
        <v>25</v>
      </c>
      <c r="N15" s="141" t="s">
        <v>26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7"/>
    </row>
    <row r="16" spans="2:26" ht="12.75">
      <c r="B16" s="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2" t="s">
        <v>1</v>
      </c>
      <c r="O16" s="12" t="s">
        <v>2</v>
      </c>
      <c r="P16" s="12" t="s">
        <v>3</v>
      </c>
      <c r="Q16" s="12" t="s">
        <v>4</v>
      </c>
      <c r="R16" s="12" t="s">
        <v>5</v>
      </c>
      <c r="S16" s="12" t="s">
        <v>6</v>
      </c>
      <c r="T16" s="12" t="s">
        <v>7</v>
      </c>
      <c r="U16" s="12" t="s">
        <v>8</v>
      </c>
      <c r="V16" s="12" t="s">
        <v>9</v>
      </c>
      <c r="W16" s="12" t="s">
        <v>10</v>
      </c>
      <c r="X16" s="12" t="s">
        <v>11</v>
      </c>
      <c r="Y16" s="12" t="s">
        <v>12</v>
      </c>
      <c r="Z16" s="7"/>
    </row>
    <row r="17" spans="2:26" ht="108" customHeight="1">
      <c r="B17" s="5"/>
      <c r="C17" s="123" t="s">
        <v>112</v>
      </c>
      <c r="D17" s="45"/>
      <c r="E17" s="45"/>
      <c r="F17" s="24" t="s">
        <v>105</v>
      </c>
      <c r="G17" s="1"/>
      <c r="H17" s="24" t="s">
        <v>105</v>
      </c>
      <c r="I17" s="115">
        <v>12</v>
      </c>
      <c r="J17" s="108">
        <v>10000</v>
      </c>
      <c r="K17" s="15" t="s">
        <v>347</v>
      </c>
      <c r="L17" s="1" t="s">
        <v>305</v>
      </c>
      <c r="M17" s="81">
        <v>10000</v>
      </c>
      <c r="N17" s="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7"/>
    </row>
    <row r="18" spans="2:26" ht="53.25" customHeight="1">
      <c r="B18" s="5"/>
      <c r="C18" s="136"/>
      <c r="D18" s="45"/>
      <c r="E18" s="45"/>
      <c r="F18" s="15" t="s">
        <v>106</v>
      </c>
      <c r="G18" s="1"/>
      <c r="H18" s="15" t="s">
        <v>106</v>
      </c>
      <c r="I18" s="115">
        <v>1</v>
      </c>
      <c r="J18" s="108">
        <v>5000</v>
      </c>
      <c r="K18" s="15" t="s">
        <v>439</v>
      </c>
      <c r="L18" s="1" t="s">
        <v>305</v>
      </c>
      <c r="M18" s="81">
        <v>5000</v>
      </c>
      <c r="N18" s="1"/>
      <c r="O18" s="1"/>
      <c r="P18" s="1"/>
      <c r="Q18" s="1"/>
      <c r="R18" s="1"/>
      <c r="S18" s="21"/>
      <c r="T18" s="21"/>
      <c r="U18" s="21"/>
      <c r="V18" s="21"/>
      <c r="W18" s="1"/>
      <c r="X18" s="1"/>
      <c r="Y18" s="1"/>
      <c r="Z18" s="7"/>
    </row>
    <row r="19" spans="2:26" ht="25.5">
      <c r="B19" s="5"/>
      <c r="C19" s="136"/>
      <c r="D19" s="1"/>
      <c r="E19" s="1"/>
      <c r="F19" s="15" t="s">
        <v>107</v>
      </c>
      <c r="G19" s="1"/>
      <c r="H19" s="15"/>
      <c r="I19" s="115"/>
      <c r="J19" s="108"/>
      <c r="K19" s="1"/>
      <c r="L19" s="1" t="s">
        <v>305</v>
      </c>
      <c r="M19" s="8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"/>
    </row>
    <row r="20" spans="2:26" ht="69" customHeight="1">
      <c r="B20" s="5"/>
      <c r="C20" s="136"/>
      <c r="D20" s="45"/>
      <c r="E20" s="45"/>
      <c r="F20" s="15" t="s">
        <v>108</v>
      </c>
      <c r="G20" s="18"/>
      <c r="H20" s="15" t="s">
        <v>108</v>
      </c>
      <c r="I20" s="115">
        <v>1</v>
      </c>
      <c r="J20" s="109">
        <v>6600</v>
      </c>
      <c r="K20" s="15" t="s">
        <v>348</v>
      </c>
      <c r="L20" s="1" t="s">
        <v>305</v>
      </c>
      <c r="M20" s="82">
        <v>6600</v>
      </c>
      <c r="N20" s="1"/>
      <c r="O20" s="1"/>
      <c r="P20" s="21"/>
      <c r="Q20" s="1"/>
      <c r="R20" s="21"/>
      <c r="S20" s="21"/>
      <c r="T20" s="1"/>
      <c r="U20" s="21"/>
      <c r="V20" s="21"/>
      <c r="W20" s="1"/>
      <c r="X20" s="1"/>
      <c r="Y20" s="1"/>
      <c r="Z20" s="7"/>
    </row>
    <row r="21" spans="2:26" ht="51">
      <c r="B21" s="5"/>
      <c r="C21" s="136"/>
      <c r="D21" s="45"/>
      <c r="E21" s="45"/>
      <c r="F21" s="15" t="s">
        <v>109</v>
      </c>
      <c r="G21" s="1"/>
      <c r="H21" s="15"/>
      <c r="I21" s="115"/>
      <c r="J21" s="108"/>
      <c r="K21" s="1"/>
      <c r="L21" s="1" t="s">
        <v>305</v>
      </c>
      <c r="M21" s="8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7"/>
    </row>
    <row r="22" spans="2:26" ht="97.5" customHeight="1">
      <c r="B22" s="5"/>
      <c r="C22" s="136"/>
      <c r="D22" s="45"/>
      <c r="E22" s="45"/>
      <c r="F22" s="15" t="s">
        <v>110</v>
      </c>
      <c r="G22" s="1"/>
      <c r="H22" s="15" t="s">
        <v>110</v>
      </c>
      <c r="I22" s="115">
        <v>1</v>
      </c>
      <c r="J22" s="108">
        <v>36000</v>
      </c>
      <c r="K22" s="15" t="s">
        <v>349</v>
      </c>
      <c r="L22" s="1" t="s">
        <v>305</v>
      </c>
      <c r="M22" s="81">
        <v>36000</v>
      </c>
      <c r="N22" s="1"/>
      <c r="O22" s="1"/>
      <c r="P22" s="21"/>
      <c r="Q22" s="21"/>
      <c r="R22" s="21"/>
      <c r="S22" s="1"/>
      <c r="T22" s="1"/>
      <c r="U22" s="21"/>
      <c r="V22" s="21"/>
      <c r="W22" s="21"/>
      <c r="X22" s="1"/>
      <c r="Y22" s="1"/>
      <c r="Z22" s="7"/>
    </row>
    <row r="23" spans="2:26" ht="55.5" customHeight="1">
      <c r="B23" s="5"/>
      <c r="C23" s="186"/>
      <c r="D23" s="45"/>
      <c r="E23" s="45"/>
      <c r="F23" s="24" t="s">
        <v>111</v>
      </c>
      <c r="G23" s="1"/>
      <c r="H23" s="24" t="s">
        <v>111</v>
      </c>
      <c r="I23" s="115">
        <v>3</v>
      </c>
      <c r="J23" s="108">
        <v>135255</v>
      </c>
      <c r="K23" s="15" t="s">
        <v>350</v>
      </c>
      <c r="L23" s="1" t="s">
        <v>305</v>
      </c>
      <c r="M23" s="81">
        <v>135255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"/>
    </row>
    <row r="24" spans="2:26" ht="13.5" thickBot="1">
      <c r="B24" s="8"/>
      <c r="C24" s="9"/>
      <c r="D24" s="9"/>
      <c r="E24" s="9"/>
      <c r="F24" s="9"/>
      <c r="G24" s="9"/>
      <c r="H24" s="9"/>
      <c r="I24" s="9"/>
      <c r="J24" s="11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</row>
    <row r="25" ht="13.5" thickTop="1"/>
  </sheetData>
  <sheetProtection/>
  <mergeCells count="22">
    <mergeCell ref="C13:E13"/>
    <mergeCell ref="C15:C16"/>
    <mergeCell ref="D15:D16"/>
    <mergeCell ref="E15:E16"/>
    <mergeCell ref="F15:F16"/>
    <mergeCell ref="G15:G16"/>
    <mergeCell ref="H15:H16"/>
    <mergeCell ref="C17:C23"/>
    <mergeCell ref="C7:Y7"/>
    <mergeCell ref="B8:Y8"/>
    <mergeCell ref="C9:Y9"/>
    <mergeCell ref="C10:Y10"/>
    <mergeCell ref="C11:E11"/>
    <mergeCell ref="M11:Y11"/>
    <mergeCell ref="C12:E12"/>
    <mergeCell ref="M12:Y12"/>
    <mergeCell ref="I15:I16"/>
    <mergeCell ref="K15:K16"/>
    <mergeCell ref="L15:L16"/>
    <mergeCell ref="M15:M16"/>
    <mergeCell ref="N15:Y15"/>
    <mergeCell ref="J15:J1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ATLANTICO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asarabia</dc:creator>
  <cp:keywords/>
  <dc:description/>
  <cp:lastModifiedBy>Mayra Leguizamon</cp:lastModifiedBy>
  <cp:lastPrinted>2012-12-21T18:02:47Z</cp:lastPrinted>
  <dcterms:created xsi:type="dcterms:W3CDTF">2004-08-13T14:15:34Z</dcterms:created>
  <dcterms:modified xsi:type="dcterms:W3CDTF">2014-02-03T16:50:11Z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1699256424</vt:i4>
  </property>
  <property fmtid="{D5CDD505-2E9C-101B-9397-08002B2CF9AE}" pid="3" name="_EmailSubject">
    <vt:lpwstr>Formatos PDD</vt:lpwstr>
  </property>
  <property fmtid="{D5CDD505-2E9C-101B-9397-08002B2CF9AE}" pid="4" name="_AuthorEmail">
    <vt:lpwstr>asarabia@gobatl.gov.co</vt:lpwstr>
  </property>
  <property fmtid="{D5CDD505-2E9C-101B-9397-08002B2CF9AE}" pid="5" name="_AuthorEmailDisplayName">
    <vt:lpwstr>Alicia Sarabia</vt:lpwstr>
  </property>
  <property fmtid="{D5CDD505-2E9C-101B-9397-08002B2CF9AE}" pid="6" name="_ReviewingToolsShownOnce">
    <vt:lpwstr/>
  </property>
</Properties>
</file>